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0_Base_Model\2_Transport\4_Public_transportation\2_New_technology\Calibration\"/>
    </mc:Choice>
  </mc:AlternateContent>
  <xr:revisionPtr revIDLastSave="0" documentId="13_ncr:1_{A11BD7C9-BA41-4150-B469-ACE564CBC6C6}" xr6:coauthVersionLast="47" xr6:coauthVersionMax="47" xr10:uidLastSave="{00000000-0000-0000-0000-000000000000}"/>
  <bookViews>
    <workbookView xWindow="-120" yWindow="-120" windowWidth="29040" windowHeight="15840" firstSheet="3" activeTab="9" xr2:uid="{00000000-000D-0000-FFFF-FFFF00000000}"/>
  </bookViews>
  <sheets>
    <sheet name="Summary" sheetId="6" r:id="rId1"/>
    <sheet name="Activity_PUBTRA" sheetId="1" r:id="rId2"/>
    <sheet name="PUBTRA_Split_Tech" sheetId="3" r:id="rId3"/>
    <sheet name="Activity_EX" sheetId="13" r:id="rId4"/>
    <sheet name="Activity_16" sheetId="14" r:id="rId5"/>
    <sheet name="AGG Activity_EX" sheetId="15" r:id="rId6"/>
    <sheet name="AGG Activity_16" sheetId="16" r:id="rId7"/>
    <sheet name="PUBTRA_Replacement_Split_Tech" sheetId="17" r:id="rId8"/>
    <sheet name="PUBTRA_MinActivity" sheetId="2" r:id="rId9"/>
    <sheet name="Capacity_PUBTRA" sheetId="7" r:id="rId10"/>
    <sheet name="PUBTRA_MaxCapacity" sheetId="8" r:id="rId11"/>
  </sheets>
  <externalReferences>
    <externalReference r:id="rId12"/>
  </externalReferences>
  <definedNames>
    <definedName name="_xlnm._FilterDatabase" localSheetId="1" hidden="1">Activity_PUBTRA!$A$1:$O$217</definedName>
    <definedName name="_xlnm._FilterDatabase" localSheetId="9" hidden="1">Capacity_PUBTRA!$A$1:$U$1</definedName>
    <definedName name="_xlnm._FilterDatabase" localSheetId="10" hidden="1">PUBTRA_MaxCapacity!$A$1:$J$3781</definedName>
    <definedName name="_xlnm._FilterDatabase" localSheetId="8" hidden="1">PUBTRA_MinActivity!$A$1:$H$1</definedName>
    <definedName name="_xlnm._FilterDatabase" localSheetId="2" hidden="1">PUBTRA_Split_Tech!$A$1:$U$1040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4" l="1"/>
  <c r="F5" i="14"/>
  <c r="M3" i="17"/>
  <c r="U3" i="17"/>
  <c r="V3" i="17"/>
  <c r="M4" i="17"/>
  <c r="U4" i="17"/>
  <c r="V4" i="17"/>
  <c r="M5" i="17"/>
  <c r="U5" i="17"/>
  <c r="V5" i="17"/>
  <c r="M6" i="17"/>
  <c r="U6" i="17"/>
  <c r="V6" i="17"/>
  <c r="M7" i="17"/>
  <c r="U7" i="17"/>
  <c r="V7" i="17"/>
  <c r="M8" i="17"/>
  <c r="D23" i="2" s="1"/>
  <c r="U8" i="17"/>
  <c r="V8" i="17"/>
  <c r="M9" i="17"/>
  <c r="U9" i="17"/>
  <c r="V9" i="17"/>
  <c r="M10" i="17"/>
  <c r="U10" i="17"/>
  <c r="V10" i="17"/>
  <c r="M11" i="17"/>
  <c r="U11" i="17"/>
  <c r="V11" i="17"/>
  <c r="M12" i="17"/>
  <c r="D20" i="2" s="1"/>
  <c r="U12" i="17"/>
  <c r="V12" i="17"/>
  <c r="M13" i="17"/>
  <c r="U13" i="17"/>
  <c r="V13" i="17"/>
  <c r="M14" i="17"/>
  <c r="U14" i="17"/>
  <c r="V14" i="17"/>
  <c r="M15" i="17"/>
  <c r="D11" i="2" s="1"/>
  <c r="U15" i="17"/>
  <c r="V15" i="17"/>
  <c r="M16" i="17"/>
  <c r="U16" i="17"/>
  <c r="V16" i="17"/>
  <c r="M17" i="17"/>
  <c r="U17" i="17"/>
  <c r="V17" i="17"/>
  <c r="M18" i="17"/>
  <c r="U18" i="17"/>
  <c r="V18" i="17"/>
  <c r="M19" i="17"/>
  <c r="U19" i="17"/>
  <c r="V19" i="17"/>
  <c r="M20" i="17"/>
  <c r="U20" i="17"/>
  <c r="V20" i="17"/>
  <c r="M21" i="17"/>
  <c r="U21" i="17"/>
  <c r="V21" i="17"/>
  <c r="M22" i="17"/>
  <c r="U22" i="17"/>
  <c r="V22" i="17"/>
  <c r="M23" i="17"/>
  <c r="D22" i="2" s="1"/>
  <c r="U23" i="17"/>
  <c r="V23" i="17"/>
  <c r="M24" i="17"/>
  <c r="D18" i="2" s="1"/>
  <c r="U24" i="17"/>
  <c r="V24" i="17"/>
  <c r="M25" i="17"/>
  <c r="U25" i="17"/>
  <c r="V25" i="17"/>
  <c r="M26" i="17"/>
  <c r="U26" i="17"/>
  <c r="V26" i="17"/>
  <c r="M27" i="17"/>
  <c r="U27" i="17"/>
  <c r="V27" i="17"/>
  <c r="M28" i="17"/>
  <c r="D12" i="2" s="1"/>
  <c r="U28" i="17"/>
  <c r="V28" i="17"/>
  <c r="U2" i="17"/>
  <c r="V2" i="17"/>
  <c r="M2" i="17"/>
  <c r="L1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A1" i="17"/>
  <c r="B1" i="17"/>
  <c r="C1" i="17"/>
  <c r="D1" i="17"/>
  <c r="E1" i="17"/>
  <c r="F1" i="17"/>
  <c r="G1" i="17"/>
  <c r="H1" i="17"/>
  <c r="I1" i="17"/>
  <c r="J1" i="17"/>
  <c r="K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B2" i="17"/>
  <c r="C2" i="17"/>
  <c r="D2" i="17"/>
  <c r="E2" i="17"/>
  <c r="F2" i="17"/>
  <c r="G2" i="17"/>
  <c r="H2" i="17"/>
  <c r="I2" i="17"/>
  <c r="J2" i="17"/>
  <c r="B3" i="17"/>
  <c r="C3" i="17"/>
  <c r="D3" i="17"/>
  <c r="E3" i="17"/>
  <c r="F3" i="17"/>
  <c r="G3" i="17"/>
  <c r="H3" i="17"/>
  <c r="I3" i="17"/>
  <c r="J3" i="17"/>
  <c r="B4" i="17"/>
  <c r="C4" i="17"/>
  <c r="D4" i="17"/>
  <c r="E4" i="17"/>
  <c r="F4" i="17"/>
  <c r="G4" i="17"/>
  <c r="H4" i="17"/>
  <c r="I4" i="17"/>
  <c r="J4" i="17"/>
  <c r="B5" i="17"/>
  <c r="C5" i="17"/>
  <c r="D5" i="17"/>
  <c r="E5" i="17"/>
  <c r="F5" i="17"/>
  <c r="G5" i="17"/>
  <c r="H5" i="17"/>
  <c r="I5" i="17"/>
  <c r="J5" i="17"/>
  <c r="B6" i="17"/>
  <c r="C6" i="17"/>
  <c r="D6" i="17"/>
  <c r="E6" i="17"/>
  <c r="F6" i="17"/>
  <c r="G6" i="17"/>
  <c r="H6" i="17"/>
  <c r="I6" i="17"/>
  <c r="J6" i="17"/>
  <c r="B7" i="17"/>
  <c r="C7" i="17"/>
  <c r="D7" i="17"/>
  <c r="E7" i="17"/>
  <c r="F7" i="17"/>
  <c r="G7" i="17"/>
  <c r="H7" i="17"/>
  <c r="I7" i="17"/>
  <c r="J7" i="17"/>
  <c r="B8" i="17"/>
  <c r="C8" i="17"/>
  <c r="D8" i="17"/>
  <c r="E8" i="17"/>
  <c r="F8" i="17"/>
  <c r="G8" i="17"/>
  <c r="H8" i="17"/>
  <c r="I8" i="17"/>
  <c r="J8" i="17"/>
  <c r="B9" i="17"/>
  <c r="C9" i="17"/>
  <c r="D9" i="17"/>
  <c r="E9" i="17"/>
  <c r="F9" i="17"/>
  <c r="G9" i="17"/>
  <c r="H9" i="17"/>
  <c r="I9" i="17"/>
  <c r="J9" i="17"/>
  <c r="B10" i="17"/>
  <c r="C10" i="17"/>
  <c r="D10" i="17"/>
  <c r="E10" i="17"/>
  <c r="F10" i="17"/>
  <c r="G10" i="17"/>
  <c r="H10" i="17"/>
  <c r="I10" i="17"/>
  <c r="J10" i="17"/>
  <c r="B11" i="17"/>
  <c r="C11" i="17"/>
  <c r="D11" i="17"/>
  <c r="E11" i="17"/>
  <c r="F11" i="17"/>
  <c r="G11" i="17"/>
  <c r="H11" i="17"/>
  <c r="I11" i="17"/>
  <c r="J11" i="17"/>
  <c r="B12" i="17"/>
  <c r="C12" i="17"/>
  <c r="D12" i="17"/>
  <c r="E12" i="17"/>
  <c r="F12" i="17"/>
  <c r="G12" i="17"/>
  <c r="H12" i="17"/>
  <c r="I12" i="17"/>
  <c r="J12" i="17"/>
  <c r="B13" i="17"/>
  <c r="C13" i="17"/>
  <c r="D13" i="17"/>
  <c r="E13" i="17"/>
  <c r="F13" i="17"/>
  <c r="G13" i="17"/>
  <c r="H13" i="17"/>
  <c r="I13" i="17"/>
  <c r="J13" i="17"/>
  <c r="B14" i="17"/>
  <c r="C14" i="17"/>
  <c r="D14" i="17"/>
  <c r="E14" i="17"/>
  <c r="F14" i="17"/>
  <c r="G14" i="17"/>
  <c r="H14" i="17"/>
  <c r="I14" i="17"/>
  <c r="J14" i="17"/>
  <c r="B15" i="17"/>
  <c r="C15" i="17"/>
  <c r="D15" i="17"/>
  <c r="E15" i="17"/>
  <c r="F15" i="17"/>
  <c r="G15" i="17"/>
  <c r="H15" i="17"/>
  <c r="I15" i="17"/>
  <c r="J15" i="17"/>
  <c r="B16" i="17"/>
  <c r="C16" i="17"/>
  <c r="D16" i="17"/>
  <c r="E16" i="17"/>
  <c r="F16" i="17"/>
  <c r="G16" i="17"/>
  <c r="H16" i="17"/>
  <c r="I16" i="17"/>
  <c r="J16" i="17"/>
  <c r="B17" i="17"/>
  <c r="C17" i="17"/>
  <c r="D17" i="17"/>
  <c r="E17" i="17"/>
  <c r="F17" i="17"/>
  <c r="G17" i="17"/>
  <c r="H17" i="17"/>
  <c r="I17" i="17"/>
  <c r="J17" i="17"/>
  <c r="B18" i="17"/>
  <c r="C18" i="17"/>
  <c r="D18" i="17"/>
  <c r="E18" i="17"/>
  <c r="F18" i="17"/>
  <c r="G18" i="17"/>
  <c r="H18" i="17"/>
  <c r="I18" i="17"/>
  <c r="J18" i="17"/>
  <c r="B19" i="17"/>
  <c r="C19" i="17"/>
  <c r="D19" i="17"/>
  <c r="E19" i="17"/>
  <c r="F19" i="17"/>
  <c r="G19" i="17"/>
  <c r="H19" i="17"/>
  <c r="I19" i="17"/>
  <c r="J19" i="17"/>
  <c r="B20" i="17"/>
  <c r="C20" i="17"/>
  <c r="D20" i="17"/>
  <c r="E20" i="17"/>
  <c r="F20" i="17"/>
  <c r="G20" i="17"/>
  <c r="H20" i="17"/>
  <c r="I20" i="17"/>
  <c r="J20" i="17"/>
  <c r="B21" i="17"/>
  <c r="C21" i="17"/>
  <c r="D21" i="17"/>
  <c r="E21" i="17"/>
  <c r="F21" i="17"/>
  <c r="G21" i="17"/>
  <c r="H21" i="17"/>
  <c r="I21" i="17"/>
  <c r="J21" i="17"/>
  <c r="B22" i="17"/>
  <c r="C22" i="17"/>
  <c r="D22" i="17"/>
  <c r="E22" i="17"/>
  <c r="F22" i="17"/>
  <c r="G22" i="17"/>
  <c r="H22" i="17"/>
  <c r="I22" i="17"/>
  <c r="J22" i="17"/>
  <c r="B23" i="17"/>
  <c r="C23" i="17"/>
  <c r="D23" i="17"/>
  <c r="E23" i="17"/>
  <c r="F23" i="17"/>
  <c r="G23" i="17"/>
  <c r="H23" i="17"/>
  <c r="I23" i="17"/>
  <c r="J23" i="17"/>
  <c r="B24" i="17"/>
  <c r="C24" i="17"/>
  <c r="D24" i="17"/>
  <c r="E24" i="17"/>
  <c r="F24" i="17"/>
  <c r="G24" i="17"/>
  <c r="H24" i="17"/>
  <c r="I24" i="17"/>
  <c r="J24" i="17"/>
  <c r="B25" i="17"/>
  <c r="C25" i="17"/>
  <c r="D25" i="17"/>
  <c r="E25" i="17"/>
  <c r="F25" i="17"/>
  <c r="G25" i="17"/>
  <c r="H25" i="17"/>
  <c r="I25" i="17"/>
  <c r="J25" i="17"/>
  <c r="B26" i="17"/>
  <c r="C26" i="17"/>
  <c r="D26" i="17"/>
  <c r="E26" i="17"/>
  <c r="F26" i="17"/>
  <c r="G26" i="17"/>
  <c r="H26" i="17"/>
  <c r="I26" i="17"/>
  <c r="J26" i="17"/>
  <c r="B27" i="17"/>
  <c r="C27" i="17"/>
  <c r="D27" i="17"/>
  <c r="E27" i="17"/>
  <c r="F27" i="17"/>
  <c r="G27" i="17"/>
  <c r="H27" i="17"/>
  <c r="I27" i="17"/>
  <c r="J27" i="17"/>
  <c r="B28" i="17"/>
  <c r="C28" i="17"/>
  <c r="D28" i="17"/>
  <c r="E28" i="17"/>
  <c r="F28" i="17"/>
  <c r="G28" i="17"/>
  <c r="H28" i="17"/>
  <c r="I28" i="17"/>
  <c r="J28" i="17"/>
  <c r="A27" i="17"/>
  <c r="A28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" i="16"/>
  <c r="A18" i="15"/>
  <c r="A19" i="15"/>
  <c r="A7" i="15"/>
  <c r="A8" i="15"/>
  <c r="A9" i="15"/>
  <c r="A10" i="15"/>
  <c r="A11" i="15"/>
  <c r="A12" i="15"/>
  <c r="A13" i="15"/>
  <c r="A14" i="15"/>
  <c r="A15" i="15"/>
  <c r="A16" i="15"/>
  <c r="A17" i="15"/>
  <c r="A3" i="15"/>
  <c r="A4" i="15"/>
  <c r="A5" i="15"/>
  <c r="A6" i="15"/>
  <c r="A2" i="15"/>
  <c r="B12" i="14"/>
  <c r="C12" i="14"/>
  <c r="D12" i="14"/>
  <c r="E12" i="14"/>
  <c r="F12" i="14"/>
  <c r="G12" i="14"/>
  <c r="H12" i="14"/>
  <c r="I12" i="14"/>
  <c r="J12" i="14"/>
  <c r="K12" i="14"/>
  <c r="B13" i="14"/>
  <c r="C13" i="14"/>
  <c r="D13" i="14"/>
  <c r="E13" i="14"/>
  <c r="F13" i="14"/>
  <c r="G13" i="14"/>
  <c r="H13" i="14"/>
  <c r="I13" i="14"/>
  <c r="J13" i="14"/>
  <c r="J9" i="16" s="1"/>
  <c r="K13" i="14"/>
  <c r="K9" i="16" s="1"/>
  <c r="B14" i="14"/>
  <c r="C14" i="14"/>
  <c r="D14" i="14"/>
  <c r="E14" i="14"/>
  <c r="F14" i="14"/>
  <c r="G14" i="14"/>
  <c r="H14" i="14"/>
  <c r="I14" i="14"/>
  <c r="J14" i="14"/>
  <c r="K14" i="14"/>
  <c r="B15" i="14"/>
  <c r="B10" i="16" s="1"/>
  <c r="C15" i="14"/>
  <c r="C10" i="16" s="1"/>
  <c r="D15" i="14"/>
  <c r="E15" i="14"/>
  <c r="F15" i="14"/>
  <c r="G15" i="14"/>
  <c r="H15" i="14"/>
  <c r="I15" i="14"/>
  <c r="J15" i="14"/>
  <c r="K15" i="14"/>
  <c r="B16" i="14"/>
  <c r="C16" i="14"/>
  <c r="D16" i="14"/>
  <c r="E16" i="14"/>
  <c r="F16" i="14"/>
  <c r="G16" i="14"/>
  <c r="H16" i="14"/>
  <c r="I16" i="14"/>
  <c r="J16" i="14"/>
  <c r="K16" i="14"/>
  <c r="B17" i="14"/>
  <c r="C17" i="14"/>
  <c r="D17" i="14"/>
  <c r="E17" i="14"/>
  <c r="F17" i="14"/>
  <c r="F11" i="16" s="1"/>
  <c r="G17" i="14"/>
  <c r="G11" i="16" s="1"/>
  <c r="H17" i="14"/>
  <c r="I17" i="14"/>
  <c r="J17" i="14"/>
  <c r="K17" i="14"/>
  <c r="B18" i="14"/>
  <c r="C18" i="14"/>
  <c r="D18" i="14"/>
  <c r="E18" i="14"/>
  <c r="F18" i="14"/>
  <c r="G18" i="14"/>
  <c r="H18" i="14"/>
  <c r="I18" i="14"/>
  <c r="J18" i="14"/>
  <c r="K18" i="14"/>
  <c r="B19" i="14"/>
  <c r="C19" i="14"/>
  <c r="D19" i="14"/>
  <c r="E19" i="14"/>
  <c r="F19" i="14"/>
  <c r="G19" i="14"/>
  <c r="H19" i="14"/>
  <c r="I19" i="14"/>
  <c r="J19" i="14"/>
  <c r="J12" i="16" s="1"/>
  <c r="K19" i="14"/>
  <c r="K12" i="16" s="1"/>
  <c r="B20" i="14"/>
  <c r="C20" i="14"/>
  <c r="D20" i="14"/>
  <c r="E20" i="14"/>
  <c r="F20" i="14"/>
  <c r="G20" i="14"/>
  <c r="H20" i="14"/>
  <c r="I20" i="14"/>
  <c r="J20" i="14"/>
  <c r="K20" i="14"/>
  <c r="B21" i="14"/>
  <c r="B13" i="16" s="1"/>
  <c r="D13" i="2" s="1"/>
  <c r="C21" i="14"/>
  <c r="C13" i="16" s="1"/>
  <c r="D21" i="14"/>
  <c r="E21" i="14"/>
  <c r="F21" i="14"/>
  <c r="G21" i="14"/>
  <c r="H21" i="14"/>
  <c r="I21" i="14"/>
  <c r="J21" i="14"/>
  <c r="K21" i="14"/>
  <c r="B22" i="14"/>
  <c r="C22" i="14"/>
  <c r="D22" i="14"/>
  <c r="E22" i="14"/>
  <c r="F22" i="14"/>
  <c r="G22" i="14"/>
  <c r="H22" i="14"/>
  <c r="I22" i="14"/>
  <c r="J22" i="14"/>
  <c r="K22" i="14"/>
  <c r="B23" i="14"/>
  <c r="B14" i="16" s="1"/>
  <c r="C23" i="14"/>
  <c r="C14" i="16" s="1"/>
  <c r="D23" i="14"/>
  <c r="D14" i="16" s="1"/>
  <c r="E23" i="14"/>
  <c r="E14" i="16" s="1"/>
  <c r="F23" i="14"/>
  <c r="F14" i="16" s="1"/>
  <c r="G23" i="14"/>
  <c r="G14" i="16" s="1"/>
  <c r="H23" i="14"/>
  <c r="H14" i="16" s="1"/>
  <c r="I23" i="14"/>
  <c r="I14" i="16" s="1"/>
  <c r="J23" i="14"/>
  <c r="J14" i="16" s="1"/>
  <c r="K23" i="14"/>
  <c r="K14" i="16" s="1"/>
  <c r="B24" i="14"/>
  <c r="B15" i="16" s="1"/>
  <c r="C24" i="14"/>
  <c r="C15" i="16" s="1"/>
  <c r="D24" i="14"/>
  <c r="D15" i="16" s="1"/>
  <c r="E24" i="14"/>
  <c r="E15" i="16" s="1"/>
  <c r="F24" i="14"/>
  <c r="F15" i="16" s="1"/>
  <c r="G24" i="14"/>
  <c r="G15" i="16" s="1"/>
  <c r="H24" i="14"/>
  <c r="H15" i="16" s="1"/>
  <c r="I24" i="14"/>
  <c r="I15" i="16" s="1"/>
  <c r="J24" i="14"/>
  <c r="J15" i="16" s="1"/>
  <c r="K24" i="14"/>
  <c r="K15" i="16" s="1"/>
  <c r="B25" i="14"/>
  <c r="B16" i="16" s="1"/>
  <c r="D26" i="2" s="1"/>
  <c r="C25" i="14"/>
  <c r="C16" i="16" s="1"/>
  <c r="D25" i="14"/>
  <c r="D16" i="16" s="1"/>
  <c r="E25" i="14"/>
  <c r="E16" i="16" s="1"/>
  <c r="F25" i="14"/>
  <c r="F16" i="16" s="1"/>
  <c r="G25" i="14"/>
  <c r="G16" i="16" s="1"/>
  <c r="H25" i="14"/>
  <c r="H16" i="16" s="1"/>
  <c r="I25" i="14"/>
  <c r="I16" i="16" s="1"/>
  <c r="J25" i="14"/>
  <c r="J16" i="16" s="1"/>
  <c r="K25" i="14"/>
  <c r="K16" i="16" s="1"/>
  <c r="B26" i="14"/>
  <c r="B17" i="16" s="1"/>
  <c r="C26" i="14"/>
  <c r="C17" i="16" s="1"/>
  <c r="D26" i="14"/>
  <c r="D17" i="16" s="1"/>
  <c r="E26" i="14"/>
  <c r="E17" i="16" s="1"/>
  <c r="F26" i="14"/>
  <c r="F17" i="16" s="1"/>
  <c r="G26" i="14"/>
  <c r="G17" i="16" s="1"/>
  <c r="H26" i="14"/>
  <c r="H17" i="16" s="1"/>
  <c r="I26" i="14"/>
  <c r="I17" i="16" s="1"/>
  <c r="J26" i="14"/>
  <c r="J17" i="16" s="1"/>
  <c r="K26" i="14"/>
  <c r="K17" i="16" s="1"/>
  <c r="B27" i="14"/>
  <c r="B18" i="16" s="1"/>
  <c r="C27" i="14"/>
  <c r="C18" i="16" s="1"/>
  <c r="D27" i="14"/>
  <c r="D18" i="16" s="1"/>
  <c r="E27" i="14"/>
  <c r="E18" i="16" s="1"/>
  <c r="F27" i="14"/>
  <c r="F18" i="16" s="1"/>
  <c r="G27" i="14"/>
  <c r="G18" i="16" s="1"/>
  <c r="H27" i="14"/>
  <c r="H18" i="16" s="1"/>
  <c r="I27" i="14"/>
  <c r="I18" i="16" s="1"/>
  <c r="J27" i="14"/>
  <c r="J18" i="16" s="1"/>
  <c r="K27" i="14"/>
  <c r="K18" i="16" s="1"/>
  <c r="B28" i="14"/>
  <c r="B19" i="16" s="1"/>
  <c r="C28" i="14"/>
  <c r="C19" i="16" s="1"/>
  <c r="D28" i="14"/>
  <c r="D19" i="16" s="1"/>
  <c r="E28" i="14"/>
  <c r="E19" i="16" s="1"/>
  <c r="F28" i="14"/>
  <c r="F19" i="16" s="1"/>
  <c r="G28" i="14"/>
  <c r="G19" i="16" s="1"/>
  <c r="H28" i="14"/>
  <c r="H19" i="16" s="1"/>
  <c r="I28" i="14"/>
  <c r="I19" i="16" s="1"/>
  <c r="J28" i="14"/>
  <c r="J19" i="16" s="1"/>
  <c r="K28" i="14"/>
  <c r="K19" i="16" s="1"/>
  <c r="K11" i="14"/>
  <c r="K8" i="16" s="1"/>
  <c r="J11" i="14"/>
  <c r="J8" i="16" s="1"/>
  <c r="I11" i="14"/>
  <c r="H11" i="14"/>
  <c r="G11" i="14"/>
  <c r="G8" i="16" s="1"/>
  <c r="F11" i="14"/>
  <c r="F8" i="16" s="1"/>
  <c r="E11" i="14"/>
  <c r="E8" i="16" s="1"/>
  <c r="D11" i="14"/>
  <c r="D8" i="16" s="1"/>
  <c r="C11" i="14"/>
  <c r="C8" i="16" s="1"/>
  <c r="B11" i="14"/>
  <c r="B8" i="16" s="1"/>
  <c r="K10" i="14"/>
  <c r="J10" i="14"/>
  <c r="I10" i="14"/>
  <c r="H10" i="14"/>
  <c r="G10" i="14"/>
  <c r="F10" i="14"/>
  <c r="E10" i="14"/>
  <c r="D10" i="14"/>
  <c r="C10" i="14"/>
  <c r="B10" i="14"/>
  <c r="K9" i="14"/>
  <c r="K7" i="16" s="1"/>
  <c r="J9" i="14"/>
  <c r="I9" i="14"/>
  <c r="I7" i="16" s="1"/>
  <c r="H9" i="14"/>
  <c r="G9" i="14"/>
  <c r="F9" i="14"/>
  <c r="F7" i="16" s="1"/>
  <c r="E9" i="14"/>
  <c r="D9" i="14"/>
  <c r="C9" i="14"/>
  <c r="C7" i="16" s="1"/>
  <c r="B9" i="14"/>
  <c r="B7" i="16" s="1"/>
  <c r="K8" i="14"/>
  <c r="J8" i="14"/>
  <c r="I8" i="14"/>
  <c r="H8" i="14"/>
  <c r="G8" i="14"/>
  <c r="F8" i="14"/>
  <c r="E8" i="14"/>
  <c r="D8" i="14"/>
  <c r="C8" i="14"/>
  <c r="B8" i="14"/>
  <c r="K7" i="14"/>
  <c r="K6" i="16" s="1"/>
  <c r="J7" i="14"/>
  <c r="J6" i="16" s="1"/>
  <c r="I7" i="14"/>
  <c r="H7" i="14"/>
  <c r="G7" i="14"/>
  <c r="G6" i="16" s="1"/>
  <c r="F7" i="14"/>
  <c r="F6" i="16" s="1"/>
  <c r="E7" i="14"/>
  <c r="E6" i="16" s="1"/>
  <c r="D7" i="14"/>
  <c r="C7" i="14"/>
  <c r="B7" i="14"/>
  <c r="B6" i="16" s="1"/>
  <c r="D10" i="2" s="1"/>
  <c r="K6" i="14"/>
  <c r="J6" i="14"/>
  <c r="I6" i="14"/>
  <c r="H6" i="14"/>
  <c r="G6" i="14"/>
  <c r="F6" i="14"/>
  <c r="E6" i="14"/>
  <c r="D6" i="14"/>
  <c r="D5" i="16" s="1"/>
  <c r="C6" i="14"/>
  <c r="B6" i="14"/>
  <c r="K5" i="14"/>
  <c r="K5" i="16" s="1"/>
  <c r="J5" i="14"/>
  <c r="J5" i="16" s="1"/>
  <c r="I5" i="14"/>
  <c r="H5" i="14"/>
  <c r="G5" i="14"/>
  <c r="G5" i="16" s="1"/>
  <c r="F5" i="16"/>
  <c r="E5" i="14"/>
  <c r="C5" i="14"/>
  <c r="C5" i="16" s="1"/>
  <c r="B5" i="14"/>
  <c r="B5" i="16" s="1"/>
  <c r="K4" i="14"/>
  <c r="K4" i="16" s="1"/>
  <c r="J4" i="14"/>
  <c r="J4" i="16" s="1"/>
  <c r="I4" i="14"/>
  <c r="I4" i="16" s="1"/>
  <c r="H4" i="14"/>
  <c r="H4" i="16" s="1"/>
  <c r="G4" i="14"/>
  <c r="G4" i="16" s="1"/>
  <c r="F4" i="14"/>
  <c r="F4" i="16" s="1"/>
  <c r="E4" i="14"/>
  <c r="E4" i="16" s="1"/>
  <c r="D4" i="14"/>
  <c r="D4" i="16" s="1"/>
  <c r="C4" i="14"/>
  <c r="C4" i="16" s="1"/>
  <c r="B4" i="14"/>
  <c r="B4" i="16" s="1"/>
  <c r="K3" i="14"/>
  <c r="J3" i="14"/>
  <c r="I3" i="14"/>
  <c r="H3" i="14"/>
  <c r="G3" i="14"/>
  <c r="F3" i="14"/>
  <c r="E3" i="14"/>
  <c r="D3" i="14"/>
  <c r="C3" i="14"/>
  <c r="B3" i="14"/>
  <c r="K2" i="14"/>
  <c r="J2" i="14"/>
  <c r="I2" i="14"/>
  <c r="H2" i="14"/>
  <c r="G2" i="14"/>
  <c r="F2" i="14"/>
  <c r="E2" i="14"/>
  <c r="D2" i="14"/>
  <c r="C2" i="14"/>
  <c r="B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" i="14"/>
  <c r="B12" i="13"/>
  <c r="C12" i="13"/>
  <c r="D12" i="13"/>
  <c r="E12" i="13"/>
  <c r="F12" i="13"/>
  <c r="G12" i="13"/>
  <c r="H12" i="13"/>
  <c r="I12" i="13"/>
  <c r="J12" i="13"/>
  <c r="K12" i="13"/>
  <c r="B13" i="13"/>
  <c r="C13" i="13"/>
  <c r="D13" i="13"/>
  <c r="E13" i="13"/>
  <c r="F13" i="13"/>
  <c r="G13" i="13"/>
  <c r="H13" i="13"/>
  <c r="I13" i="13"/>
  <c r="J13" i="13"/>
  <c r="K13" i="13"/>
  <c r="B14" i="13"/>
  <c r="C14" i="13"/>
  <c r="D14" i="13"/>
  <c r="E14" i="13"/>
  <c r="F14" i="13"/>
  <c r="G14" i="13"/>
  <c r="H14" i="13"/>
  <c r="I14" i="13"/>
  <c r="J14" i="13"/>
  <c r="K14" i="13"/>
  <c r="B15" i="13"/>
  <c r="C15" i="13"/>
  <c r="D15" i="13"/>
  <c r="E15" i="13"/>
  <c r="F15" i="13"/>
  <c r="G15" i="13"/>
  <c r="H15" i="13"/>
  <c r="I15" i="13"/>
  <c r="J15" i="13"/>
  <c r="K15" i="13"/>
  <c r="B16" i="13"/>
  <c r="C16" i="13"/>
  <c r="D16" i="13"/>
  <c r="E16" i="13"/>
  <c r="F16" i="13"/>
  <c r="G16" i="13"/>
  <c r="H16" i="13"/>
  <c r="I16" i="13"/>
  <c r="J16" i="13"/>
  <c r="K16" i="13"/>
  <c r="B17" i="13"/>
  <c r="C17" i="13"/>
  <c r="D17" i="13"/>
  <c r="E17" i="13"/>
  <c r="F17" i="13"/>
  <c r="G17" i="13"/>
  <c r="H17" i="13"/>
  <c r="I17" i="13"/>
  <c r="J17" i="13"/>
  <c r="K17" i="13"/>
  <c r="B18" i="13"/>
  <c r="C18" i="13"/>
  <c r="D18" i="13"/>
  <c r="E18" i="13"/>
  <c r="F18" i="13"/>
  <c r="G18" i="13"/>
  <c r="H18" i="13"/>
  <c r="I18" i="13"/>
  <c r="J18" i="13"/>
  <c r="K18" i="13"/>
  <c r="B19" i="13"/>
  <c r="C19" i="13"/>
  <c r="D19" i="13"/>
  <c r="E19" i="13"/>
  <c r="F19" i="13"/>
  <c r="G19" i="13"/>
  <c r="H19" i="13"/>
  <c r="I19" i="13"/>
  <c r="J19" i="13"/>
  <c r="K19" i="13"/>
  <c r="B20" i="13"/>
  <c r="C20" i="13"/>
  <c r="D20" i="13"/>
  <c r="E20" i="13"/>
  <c r="F20" i="13"/>
  <c r="G20" i="13"/>
  <c r="H20" i="13"/>
  <c r="I20" i="13"/>
  <c r="J20" i="13"/>
  <c r="K20" i="13"/>
  <c r="B21" i="13"/>
  <c r="C21" i="13"/>
  <c r="D21" i="13"/>
  <c r="E21" i="13"/>
  <c r="F21" i="13"/>
  <c r="G21" i="13"/>
  <c r="H21" i="13"/>
  <c r="I21" i="13"/>
  <c r="J21" i="13"/>
  <c r="K21" i="13"/>
  <c r="B22" i="13"/>
  <c r="C22" i="13"/>
  <c r="D22" i="13"/>
  <c r="E22" i="13"/>
  <c r="F22" i="13"/>
  <c r="G22" i="13"/>
  <c r="H22" i="13"/>
  <c r="I22" i="13"/>
  <c r="J22" i="13"/>
  <c r="K22" i="13"/>
  <c r="B23" i="13"/>
  <c r="C23" i="13"/>
  <c r="D23" i="13"/>
  <c r="E23" i="13"/>
  <c r="F23" i="13"/>
  <c r="G23" i="13"/>
  <c r="H23" i="13"/>
  <c r="I23" i="13"/>
  <c r="J23" i="13"/>
  <c r="J14" i="15" s="1"/>
  <c r="K23" i="13"/>
  <c r="B24" i="13"/>
  <c r="C24" i="13"/>
  <c r="D24" i="13"/>
  <c r="E24" i="13"/>
  <c r="F24" i="13"/>
  <c r="G24" i="13"/>
  <c r="H24" i="13"/>
  <c r="H15" i="15" s="1"/>
  <c r="I24" i="13"/>
  <c r="I15" i="15" s="1"/>
  <c r="J24" i="13"/>
  <c r="J15" i="15" s="1"/>
  <c r="K24" i="13"/>
  <c r="K15" i="15" s="1"/>
  <c r="B25" i="13"/>
  <c r="B16" i="15" s="1"/>
  <c r="C25" i="13"/>
  <c r="C16" i="15" s="1"/>
  <c r="D25" i="13"/>
  <c r="E25" i="13"/>
  <c r="F25" i="13"/>
  <c r="G25" i="13"/>
  <c r="H25" i="13"/>
  <c r="I25" i="13"/>
  <c r="J25" i="13"/>
  <c r="J16" i="15" s="1"/>
  <c r="K25" i="13"/>
  <c r="K16" i="15" s="1"/>
  <c r="B26" i="13"/>
  <c r="B17" i="15" s="1"/>
  <c r="C26" i="13"/>
  <c r="C17" i="15" s="1"/>
  <c r="D26" i="13"/>
  <c r="D17" i="15" s="1"/>
  <c r="E26" i="13"/>
  <c r="E17" i="15" s="1"/>
  <c r="F26" i="13"/>
  <c r="G26" i="13"/>
  <c r="H26" i="13"/>
  <c r="I26" i="13"/>
  <c r="J26" i="13"/>
  <c r="K26" i="13"/>
  <c r="B27" i="13"/>
  <c r="B18" i="15" s="1"/>
  <c r="C27" i="13"/>
  <c r="C18" i="15" s="1"/>
  <c r="D27" i="13"/>
  <c r="D18" i="15" s="1"/>
  <c r="E27" i="13"/>
  <c r="E18" i="15" s="1"/>
  <c r="F27" i="13"/>
  <c r="F18" i="15" s="1"/>
  <c r="G27" i="13"/>
  <c r="G18" i="15" s="1"/>
  <c r="H27" i="13"/>
  <c r="I27" i="13"/>
  <c r="J27" i="13"/>
  <c r="K27" i="13"/>
  <c r="B28" i="13"/>
  <c r="B19" i="15" s="1"/>
  <c r="C28" i="13"/>
  <c r="D28" i="13"/>
  <c r="D19" i="15" s="1"/>
  <c r="E28" i="13"/>
  <c r="E19" i="15" s="1"/>
  <c r="F28" i="13"/>
  <c r="F19" i="15" s="1"/>
  <c r="G28" i="13"/>
  <c r="G19" i="15" s="1"/>
  <c r="H28" i="13"/>
  <c r="H19" i="15" s="1"/>
  <c r="I28" i="13"/>
  <c r="I19" i="15" s="1"/>
  <c r="J28" i="13"/>
  <c r="K28" i="13"/>
  <c r="K11" i="13"/>
  <c r="J11" i="13"/>
  <c r="J8" i="15" s="1"/>
  <c r="I11" i="13"/>
  <c r="I8" i="15" s="1"/>
  <c r="H11" i="13"/>
  <c r="G11" i="13"/>
  <c r="F11" i="13"/>
  <c r="E11" i="13"/>
  <c r="D11" i="13"/>
  <c r="C11" i="13"/>
  <c r="B11" i="13"/>
  <c r="K10" i="13"/>
  <c r="J10" i="13"/>
  <c r="I10" i="13"/>
  <c r="H10" i="13"/>
  <c r="G10" i="13"/>
  <c r="F10" i="13"/>
  <c r="E10" i="13"/>
  <c r="D10" i="13"/>
  <c r="C10" i="13"/>
  <c r="B10" i="13"/>
  <c r="K9" i="13"/>
  <c r="J9" i="13"/>
  <c r="I9" i="13"/>
  <c r="H9" i="13"/>
  <c r="H7" i="15" s="1"/>
  <c r="G9" i="13"/>
  <c r="F9" i="13"/>
  <c r="E9" i="13"/>
  <c r="D9" i="13"/>
  <c r="C9" i="13"/>
  <c r="B9" i="13"/>
  <c r="K8" i="13"/>
  <c r="J8" i="13"/>
  <c r="I8" i="13"/>
  <c r="H8" i="13"/>
  <c r="G8" i="13"/>
  <c r="F8" i="13"/>
  <c r="E8" i="13"/>
  <c r="D8" i="13"/>
  <c r="C8" i="13"/>
  <c r="B8" i="13"/>
  <c r="K7" i="13"/>
  <c r="J7" i="13"/>
  <c r="I7" i="13"/>
  <c r="H7" i="13"/>
  <c r="G7" i="13"/>
  <c r="F7" i="13"/>
  <c r="E7" i="13"/>
  <c r="D7" i="13"/>
  <c r="C7" i="13"/>
  <c r="B7" i="13"/>
  <c r="K6" i="13"/>
  <c r="J6" i="13"/>
  <c r="I6" i="13"/>
  <c r="H6" i="13"/>
  <c r="G6" i="13"/>
  <c r="F6" i="13"/>
  <c r="E6" i="13"/>
  <c r="D6" i="13"/>
  <c r="C6" i="13"/>
  <c r="B6" i="13"/>
  <c r="K5" i="13"/>
  <c r="J5" i="13"/>
  <c r="I5" i="13"/>
  <c r="H5" i="13"/>
  <c r="G5" i="13"/>
  <c r="F5" i="13"/>
  <c r="E5" i="13"/>
  <c r="D5" i="13"/>
  <c r="C5" i="13"/>
  <c r="B5" i="13"/>
  <c r="K4" i="13"/>
  <c r="J4" i="13"/>
  <c r="I4" i="13"/>
  <c r="H4" i="13"/>
  <c r="G4" i="13"/>
  <c r="F4" i="13"/>
  <c r="E4" i="13"/>
  <c r="D4" i="13"/>
  <c r="C4" i="13"/>
  <c r="B4" i="13"/>
  <c r="B4" i="15" s="1"/>
  <c r="K3" i="13"/>
  <c r="J3" i="13"/>
  <c r="I3" i="13"/>
  <c r="H3" i="13"/>
  <c r="G3" i="13"/>
  <c r="F3" i="13"/>
  <c r="E3" i="13"/>
  <c r="D3" i="13"/>
  <c r="C3" i="13"/>
  <c r="B3" i="13"/>
  <c r="K2" i="13"/>
  <c r="J2" i="13"/>
  <c r="I2" i="13"/>
  <c r="H2" i="13"/>
  <c r="G2" i="13"/>
  <c r="F2" i="13"/>
  <c r="E2" i="13"/>
  <c r="D2" i="13"/>
  <c r="C2" i="13"/>
  <c r="B2" i="13"/>
  <c r="A24" i="13"/>
  <c r="A25" i="13"/>
  <c r="A26" i="13"/>
  <c r="A27" i="13"/>
  <c r="A28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2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65" i="2"/>
  <c r="C65" i="2"/>
  <c r="B66" i="2"/>
  <c r="C66" i="2"/>
  <c r="B67" i="2"/>
  <c r="B94" i="2" s="1"/>
  <c r="B121" i="2" s="1"/>
  <c r="B148" i="2" s="1"/>
  <c r="B175" i="2" s="1"/>
  <c r="C67" i="2"/>
  <c r="B68" i="2"/>
  <c r="B95" i="2" s="1"/>
  <c r="B122" i="2" s="1"/>
  <c r="B149" i="2" s="1"/>
  <c r="B176" i="2" s="1"/>
  <c r="C68" i="2"/>
  <c r="C95" i="2" s="1"/>
  <c r="B69" i="2"/>
  <c r="C69" i="2"/>
  <c r="B70" i="2"/>
  <c r="C70" i="2"/>
  <c r="B71" i="2"/>
  <c r="B98" i="2" s="1"/>
  <c r="B125" i="2" s="1"/>
  <c r="B152" i="2" s="1"/>
  <c r="B179" i="2" s="1"/>
  <c r="C71" i="2"/>
  <c r="B72" i="2"/>
  <c r="C72" i="2"/>
  <c r="C99" i="2" s="1"/>
  <c r="B73" i="2"/>
  <c r="C73" i="2"/>
  <c r="B74" i="2"/>
  <c r="C74" i="2"/>
  <c r="B75" i="2"/>
  <c r="B102" i="2" s="1"/>
  <c r="B129" i="2" s="1"/>
  <c r="B156" i="2" s="1"/>
  <c r="B183" i="2" s="1"/>
  <c r="C75" i="2"/>
  <c r="B76" i="2"/>
  <c r="C76" i="2"/>
  <c r="C103" i="2" s="1"/>
  <c r="B77" i="2"/>
  <c r="C77" i="2"/>
  <c r="B78" i="2"/>
  <c r="C78" i="2"/>
  <c r="B79" i="2"/>
  <c r="B106" i="2" s="1"/>
  <c r="B133" i="2" s="1"/>
  <c r="B160" i="2" s="1"/>
  <c r="B187" i="2" s="1"/>
  <c r="C79" i="2"/>
  <c r="B80" i="2"/>
  <c r="B107" i="2" s="1"/>
  <c r="B134" i="2" s="1"/>
  <c r="B161" i="2" s="1"/>
  <c r="B188" i="2" s="1"/>
  <c r="C80" i="2"/>
  <c r="C107" i="2" s="1"/>
  <c r="B81" i="2"/>
  <c r="C81" i="2"/>
  <c r="B82" i="2"/>
  <c r="C82" i="2"/>
  <c r="B83" i="2"/>
  <c r="B110" i="2" s="1"/>
  <c r="B137" i="2" s="1"/>
  <c r="B164" i="2" s="1"/>
  <c r="C83" i="2"/>
  <c r="B84" i="2"/>
  <c r="B111" i="2" s="1"/>
  <c r="B138" i="2" s="1"/>
  <c r="B165" i="2" s="1"/>
  <c r="C84" i="2"/>
  <c r="C111" i="2" s="1"/>
  <c r="B85" i="2"/>
  <c r="C85" i="2"/>
  <c r="B86" i="2"/>
  <c r="C86" i="2"/>
  <c r="B87" i="2"/>
  <c r="B114" i="2" s="1"/>
  <c r="B141" i="2" s="1"/>
  <c r="B168" i="2" s="1"/>
  <c r="C87" i="2"/>
  <c r="B88" i="2"/>
  <c r="B115" i="2" s="1"/>
  <c r="B142" i="2" s="1"/>
  <c r="B169" i="2" s="1"/>
  <c r="C88" i="2"/>
  <c r="C115" i="2" s="1"/>
  <c r="B89" i="2"/>
  <c r="C89" i="2"/>
  <c r="B90" i="2"/>
  <c r="C90" i="2"/>
  <c r="B91" i="2"/>
  <c r="B118" i="2" s="1"/>
  <c r="B145" i="2" s="1"/>
  <c r="B172" i="2" s="1"/>
  <c r="C91" i="2"/>
  <c r="B92" i="2"/>
  <c r="B119" i="2" s="1"/>
  <c r="B146" i="2" s="1"/>
  <c r="B173" i="2" s="1"/>
  <c r="C92" i="2"/>
  <c r="C119" i="2" s="1"/>
  <c r="B93" i="2"/>
  <c r="C93" i="2"/>
  <c r="C94" i="2"/>
  <c r="B96" i="2"/>
  <c r="B123" i="2" s="1"/>
  <c r="B150" i="2" s="1"/>
  <c r="B177" i="2" s="1"/>
  <c r="C96" i="2"/>
  <c r="C123" i="2" s="1"/>
  <c r="B97" i="2"/>
  <c r="C97" i="2"/>
  <c r="C98" i="2"/>
  <c r="B99" i="2"/>
  <c r="B126" i="2" s="1"/>
  <c r="B153" i="2" s="1"/>
  <c r="B180" i="2" s="1"/>
  <c r="B100" i="2"/>
  <c r="B127" i="2" s="1"/>
  <c r="B154" i="2" s="1"/>
  <c r="B181" i="2" s="1"/>
  <c r="C100" i="2"/>
  <c r="C127" i="2" s="1"/>
  <c r="B101" i="2"/>
  <c r="C101" i="2"/>
  <c r="C102" i="2"/>
  <c r="B103" i="2"/>
  <c r="B130" i="2" s="1"/>
  <c r="B157" i="2" s="1"/>
  <c r="B184" i="2" s="1"/>
  <c r="B104" i="2"/>
  <c r="B131" i="2" s="1"/>
  <c r="B158" i="2" s="1"/>
  <c r="B185" i="2" s="1"/>
  <c r="C104" i="2"/>
  <c r="C131" i="2" s="1"/>
  <c r="B105" i="2"/>
  <c r="C105" i="2"/>
  <c r="C106" i="2"/>
  <c r="B108" i="2"/>
  <c r="B135" i="2" s="1"/>
  <c r="B162" i="2" s="1"/>
  <c r="B189" i="2" s="1"/>
  <c r="C108" i="2"/>
  <c r="C135" i="2" s="1"/>
  <c r="B109" i="2"/>
  <c r="C109" i="2"/>
  <c r="C110" i="2"/>
  <c r="B112" i="2"/>
  <c r="B139" i="2" s="1"/>
  <c r="B166" i="2" s="1"/>
  <c r="C112" i="2"/>
  <c r="C139" i="2" s="1"/>
  <c r="B113" i="2"/>
  <c r="C113" i="2"/>
  <c r="C114" i="2"/>
  <c r="B116" i="2"/>
  <c r="B143" i="2" s="1"/>
  <c r="B170" i="2" s="1"/>
  <c r="C116" i="2"/>
  <c r="C143" i="2" s="1"/>
  <c r="B117" i="2"/>
  <c r="C117" i="2"/>
  <c r="C118" i="2"/>
  <c r="B120" i="2"/>
  <c r="B147" i="2" s="1"/>
  <c r="B174" i="2" s="1"/>
  <c r="C120" i="2"/>
  <c r="C147" i="2" s="1"/>
  <c r="C121" i="2"/>
  <c r="B124" i="2"/>
  <c r="B151" i="2" s="1"/>
  <c r="B178" i="2" s="1"/>
  <c r="C124" i="2"/>
  <c r="C151" i="2" s="1"/>
  <c r="C125" i="2"/>
  <c r="B128" i="2"/>
  <c r="B155" i="2" s="1"/>
  <c r="B182" i="2" s="1"/>
  <c r="C128" i="2"/>
  <c r="C155" i="2" s="1"/>
  <c r="C129" i="2"/>
  <c r="B132" i="2"/>
  <c r="B159" i="2" s="1"/>
  <c r="B186" i="2" s="1"/>
  <c r="C132" i="2"/>
  <c r="C159" i="2" s="1"/>
  <c r="C133" i="2"/>
  <c r="B136" i="2"/>
  <c r="B163" i="2" s="1"/>
  <c r="B190" i="2" s="1"/>
  <c r="C136" i="2"/>
  <c r="C163" i="2" s="1"/>
  <c r="C137" i="2"/>
  <c r="B140" i="2"/>
  <c r="B167" i="2" s="1"/>
  <c r="C140" i="2"/>
  <c r="C167" i="2" s="1"/>
  <c r="C141" i="2"/>
  <c r="B144" i="2"/>
  <c r="B171" i="2" s="1"/>
  <c r="C144" i="2"/>
  <c r="C171" i="2" s="1"/>
  <c r="C145" i="2"/>
  <c r="C148" i="2"/>
  <c r="C175" i="2" s="1"/>
  <c r="C152" i="2"/>
  <c r="C179" i="2" s="1"/>
  <c r="C156" i="2"/>
  <c r="C183" i="2" s="1"/>
  <c r="C160" i="2"/>
  <c r="C187" i="2" s="1"/>
  <c r="C164" i="2"/>
  <c r="C168" i="2"/>
  <c r="C172" i="2"/>
  <c r="B30" i="2"/>
  <c r="B57" i="2" s="1"/>
  <c r="C30" i="2"/>
  <c r="B31" i="2"/>
  <c r="C31" i="2"/>
  <c r="B32" i="2"/>
  <c r="C32" i="2"/>
  <c r="B33" i="2"/>
  <c r="C33" i="2"/>
  <c r="B34" i="2"/>
  <c r="C34" i="2"/>
  <c r="C61" i="2" s="1"/>
  <c r="B35" i="2"/>
  <c r="B62" i="2" s="1"/>
  <c r="C35" i="2"/>
  <c r="C62" i="2" s="1"/>
  <c r="B36" i="2"/>
  <c r="B63" i="2" s="1"/>
  <c r="C36" i="2"/>
  <c r="B37" i="2"/>
  <c r="B64" i="2" s="1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C57" i="2"/>
  <c r="B58" i="2"/>
  <c r="C58" i="2"/>
  <c r="B59" i="2"/>
  <c r="C59" i="2"/>
  <c r="B60" i="2"/>
  <c r="C60" i="2"/>
  <c r="B61" i="2"/>
  <c r="C63" i="2"/>
  <c r="C64" i="2"/>
  <c r="C29" i="2"/>
  <c r="B29" i="2"/>
  <c r="N3" i="3"/>
  <c r="O3" i="3"/>
  <c r="P3" i="3"/>
  <c r="Q3" i="3" s="1"/>
  <c r="R3" i="3" s="1"/>
  <c r="S3" i="3" s="1"/>
  <c r="N4" i="3"/>
  <c r="O4" i="3" s="1"/>
  <c r="P4" i="3" s="1"/>
  <c r="Q4" i="3" s="1"/>
  <c r="R4" i="3" s="1"/>
  <c r="S4" i="3" s="1"/>
  <c r="N5" i="3"/>
  <c r="O5" i="3"/>
  <c r="P5" i="3" s="1"/>
  <c r="N6" i="3"/>
  <c r="O6" i="3" s="1"/>
  <c r="P6" i="3" s="1"/>
  <c r="Q6" i="3" s="1"/>
  <c r="R6" i="3" s="1"/>
  <c r="S6" i="3" s="1"/>
  <c r="N7" i="3"/>
  <c r="O7" i="3"/>
  <c r="P7" i="3"/>
  <c r="Q7" i="3" s="1"/>
  <c r="N8" i="3"/>
  <c r="O8" i="3" s="1"/>
  <c r="P8" i="3" s="1"/>
  <c r="Q8" i="3" s="1"/>
  <c r="R8" i="3" s="1"/>
  <c r="S8" i="3" s="1"/>
  <c r="N9" i="3"/>
  <c r="N10" i="3"/>
  <c r="O10" i="3" s="1"/>
  <c r="P10" i="3" s="1"/>
  <c r="Q10" i="3" s="1"/>
  <c r="R10" i="3" s="1"/>
  <c r="S10" i="3" s="1"/>
  <c r="N11" i="3"/>
  <c r="N12" i="3"/>
  <c r="O12" i="3" s="1"/>
  <c r="P12" i="3" s="1"/>
  <c r="Q12" i="3" s="1"/>
  <c r="R12" i="3" s="1"/>
  <c r="S12" i="3" s="1"/>
  <c r="N13" i="3"/>
  <c r="O13" i="3"/>
  <c r="P13" i="3"/>
  <c r="N14" i="3"/>
  <c r="O14" i="3" s="1"/>
  <c r="P14" i="3" s="1"/>
  <c r="Q14" i="3" s="1"/>
  <c r="R14" i="3" s="1"/>
  <c r="S14" i="3" s="1"/>
  <c r="N15" i="3"/>
  <c r="O15" i="3" s="1"/>
  <c r="N16" i="3"/>
  <c r="O16" i="3" s="1"/>
  <c r="P16" i="3" s="1"/>
  <c r="Q16" i="3" s="1"/>
  <c r="R16" i="3" s="1"/>
  <c r="S16" i="3" s="1"/>
  <c r="N17" i="3"/>
  <c r="O17" i="3"/>
  <c r="N18" i="3"/>
  <c r="O18" i="3" s="1"/>
  <c r="P18" i="3" s="1"/>
  <c r="Q18" i="3" s="1"/>
  <c r="R18" i="3" s="1"/>
  <c r="S18" i="3" s="1"/>
  <c r="N19" i="3"/>
  <c r="O19" i="3"/>
  <c r="P19" i="3"/>
  <c r="Q19" i="3" s="1"/>
  <c r="N20" i="3"/>
  <c r="O20" i="3" s="1"/>
  <c r="P20" i="3" s="1"/>
  <c r="Q20" i="3" s="1"/>
  <c r="R20" i="3" s="1"/>
  <c r="S20" i="3" s="1"/>
  <c r="N21" i="3"/>
  <c r="O21" i="3" s="1"/>
  <c r="N22" i="3"/>
  <c r="O22" i="3" s="1"/>
  <c r="P22" i="3" s="1"/>
  <c r="Q22" i="3" s="1"/>
  <c r="R22" i="3" s="1"/>
  <c r="S22" i="3" s="1"/>
  <c r="N23" i="3"/>
  <c r="O23" i="3"/>
  <c r="N24" i="3"/>
  <c r="O24" i="3" s="1"/>
  <c r="P24" i="3" s="1"/>
  <c r="Q24" i="3" s="1"/>
  <c r="R24" i="3" s="1"/>
  <c r="S24" i="3" s="1"/>
  <c r="N25" i="3"/>
  <c r="O25" i="3"/>
  <c r="N26" i="3"/>
  <c r="O26" i="3" s="1"/>
  <c r="P26" i="3" s="1"/>
  <c r="Q26" i="3" s="1"/>
  <c r="R26" i="3" s="1"/>
  <c r="S26" i="3" s="1"/>
  <c r="N27" i="3"/>
  <c r="O27" i="3" s="1"/>
  <c r="N28" i="3"/>
  <c r="O28" i="3" s="1"/>
  <c r="P28" i="3" s="1"/>
  <c r="Q28" i="3" s="1"/>
  <c r="R28" i="3" s="1"/>
  <c r="S28" i="3" s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3" i="3"/>
  <c r="M4" i="3"/>
  <c r="M5" i="3"/>
  <c r="M6" i="3"/>
  <c r="M7" i="3"/>
  <c r="M8" i="3"/>
  <c r="M9" i="3"/>
  <c r="M10" i="3"/>
  <c r="M11" i="3"/>
  <c r="M2" i="3"/>
  <c r="D14" i="2" l="1"/>
  <c r="D24" i="2"/>
  <c r="D5" i="15"/>
  <c r="D2" i="2"/>
  <c r="D6" i="2"/>
  <c r="B10" i="15"/>
  <c r="C6" i="16"/>
  <c r="G7" i="16"/>
  <c r="D7" i="2"/>
  <c r="D27" i="2"/>
  <c r="D19" i="2"/>
  <c r="K11" i="16"/>
  <c r="D15" i="2"/>
  <c r="D5" i="2"/>
  <c r="F6" i="15"/>
  <c r="E5" i="16"/>
  <c r="I6" i="16"/>
  <c r="H8" i="16"/>
  <c r="K13" i="16"/>
  <c r="G12" i="16"/>
  <c r="G9" i="16"/>
  <c r="D11" i="15"/>
  <c r="O17" i="17" s="1"/>
  <c r="D62" i="2" s="1"/>
  <c r="I13" i="16"/>
  <c r="E12" i="16"/>
  <c r="I10" i="16"/>
  <c r="H6" i="16"/>
  <c r="D25" i="2"/>
  <c r="Q28" i="17"/>
  <c r="D120" i="2" s="1"/>
  <c r="O27" i="17"/>
  <c r="D56" i="2" s="1"/>
  <c r="D13" i="16"/>
  <c r="H11" i="16"/>
  <c r="D10" i="16"/>
  <c r="E5" i="15"/>
  <c r="P5" i="17" s="1"/>
  <c r="D86" i="2" s="1"/>
  <c r="H5" i="16"/>
  <c r="D7" i="16"/>
  <c r="I12" i="16"/>
  <c r="E11" i="16"/>
  <c r="I9" i="16"/>
  <c r="I5" i="16"/>
  <c r="E7" i="16"/>
  <c r="I8" i="16"/>
  <c r="T12" i="17" s="1"/>
  <c r="H12" i="16"/>
  <c r="D11" i="16"/>
  <c r="H9" i="16"/>
  <c r="C11" i="16"/>
  <c r="K10" i="16"/>
  <c r="J13" i="16"/>
  <c r="F12" i="16"/>
  <c r="B11" i="16"/>
  <c r="D8" i="2" s="1"/>
  <c r="J10" i="16"/>
  <c r="F9" i="16"/>
  <c r="D6" i="16"/>
  <c r="H7" i="16"/>
  <c r="S10" i="17" s="1"/>
  <c r="D189" i="2" s="1"/>
  <c r="E9" i="16"/>
  <c r="H13" i="16"/>
  <c r="D12" i="16"/>
  <c r="H10" i="16"/>
  <c r="D9" i="16"/>
  <c r="K8" i="15"/>
  <c r="F12" i="15"/>
  <c r="J7" i="16"/>
  <c r="G13" i="16"/>
  <c r="C12" i="16"/>
  <c r="G10" i="16"/>
  <c r="C9" i="16"/>
  <c r="F13" i="16"/>
  <c r="B12" i="16"/>
  <c r="D17" i="2" s="1"/>
  <c r="J11" i="16"/>
  <c r="F10" i="16"/>
  <c r="B9" i="16"/>
  <c r="D28" i="2" s="1"/>
  <c r="E13" i="16"/>
  <c r="I11" i="16"/>
  <c r="E10" i="16"/>
  <c r="O6" i="17"/>
  <c r="D73" i="2" s="1"/>
  <c r="O5" i="17"/>
  <c r="D59" i="2" s="1"/>
  <c r="R28" i="17"/>
  <c r="D147" i="2" s="1"/>
  <c r="P27" i="17"/>
  <c r="D83" i="2" s="1"/>
  <c r="N26" i="17"/>
  <c r="D34" i="2" s="1"/>
  <c r="P28" i="17"/>
  <c r="D93" i="2" s="1"/>
  <c r="N27" i="17"/>
  <c r="D29" i="2" s="1"/>
  <c r="T24" i="17"/>
  <c r="O28" i="17"/>
  <c r="D66" i="2" s="1"/>
  <c r="S24" i="17"/>
  <c r="D180" i="2" s="1"/>
  <c r="Q20" i="17"/>
  <c r="D125" i="2" s="1"/>
  <c r="Q8" i="17"/>
  <c r="D131" i="2" s="1"/>
  <c r="Q7" i="17"/>
  <c r="D118" i="2" s="1"/>
  <c r="T28" i="17"/>
  <c r="R27" i="17"/>
  <c r="D137" i="2" s="1"/>
  <c r="P26" i="17"/>
  <c r="D88" i="2" s="1"/>
  <c r="N25" i="17"/>
  <c r="D53" i="2" s="1"/>
  <c r="P6" i="17"/>
  <c r="D100" i="2" s="1"/>
  <c r="S28" i="17"/>
  <c r="D174" i="2" s="1"/>
  <c r="Q27" i="17"/>
  <c r="D110" i="2" s="1"/>
  <c r="O26" i="17"/>
  <c r="D61" i="2" s="1"/>
  <c r="B14" i="15"/>
  <c r="J13" i="15"/>
  <c r="H12" i="15"/>
  <c r="F11" i="15"/>
  <c r="Q17" i="17" s="1"/>
  <c r="D116" i="2" s="1"/>
  <c r="D10" i="15"/>
  <c r="O16" i="17" s="1"/>
  <c r="D78" i="2" s="1"/>
  <c r="H6" i="15"/>
  <c r="S8" i="17" s="1"/>
  <c r="D185" i="2" s="1"/>
  <c r="B9" i="15"/>
  <c r="F5" i="15"/>
  <c r="Q5" i="17" s="1"/>
  <c r="D113" i="2" s="1"/>
  <c r="B8" i="15"/>
  <c r="D4" i="15"/>
  <c r="O4" i="17" s="1"/>
  <c r="D68" i="2" s="1"/>
  <c r="J7" i="15"/>
  <c r="B3" i="15"/>
  <c r="J19" i="15"/>
  <c r="F17" i="15"/>
  <c r="Q26" i="17" s="1"/>
  <c r="D115" i="2" s="1"/>
  <c r="H18" i="15"/>
  <c r="S27" i="17" s="1"/>
  <c r="D164" i="2" s="1"/>
  <c r="D16" i="15"/>
  <c r="O25" i="17" s="1"/>
  <c r="D80" i="2" s="1"/>
  <c r="B15" i="15"/>
  <c r="K14" i="15"/>
  <c r="I13" i="15"/>
  <c r="T22" i="17" s="1"/>
  <c r="G12" i="15"/>
  <c r="R20" i="17" s="1"/>
  <c r="D152" i="2" s="1"/>
  <c r="E11" i="15"/>
  <c r="P17" i="17" s="1"/>
  <c r="D89" i="2" s="1"/>
  <c r="C10" i="15"/>
  <c r="N16" i="17" s="1"/>
  <c r="D51" i="2" s="1"/>
  <c r="I7" i="15"/>
  <c r="T10" i="17" s="1"/>
  <c r="G6" i="15"/>
  <c r="R7" i="17" s="1"/>
  <c r="D145" i="2" s="1"/>
  <c r="C4" i="15"/>
  <c r="N4" i="17" s="1"/>
  <c r="D41" i="2" s="1"/>
  <c r="I14" i="15"/>
  <c r="T23" i="17" s="1"/>
  <c r="G13" i="15"/>
  <c r="R22" i="17" s="1"/>
  <c r="D160" i="2" s="1"/>
  <c r="E12" i="15"/>
  <c r="P20" i="17" s="1"/>
  <c r="D98" i="2" s="1"/>
  <c r="C11" i="15"/>
  <c r="K9" i="15"/>
  <c r="G7" i="15"/>
  <c r="R10" i="17" s="1"/>
  <c r="D162" i="2" s="1"/>
  <c r="E6" i="15"/>
  <c r="P8" i="17" s="1"/>
  <c r="D104" i="2" s="1"/>
  <c r="C5" i="15"/>
  <c r="N6" i="17" s="1"/>
  <c r="D46" i="2" s="1"/>
  <c r="K3" i="15"/>
  <c r="H14" i="15"/>
  <c r="S23" i="17" s="1"/>
  <c r="D184" i="2" s="1"/>
  <c r="F13" i="15"/>
  <c r="D12" i="15"/>
  <c r="O19" i="17" s="1"/>
  <c r="D57" i="2" s="1"/>
  <c r="B11" i="15"/>
  <c r="J9" i="15"/>
  <c r="H8" i="15"/>
  <c r="F7" i="15"/>
  <c r="Q10" i="17" s="1"/>
  <c r="D135" i="2" s="1"/>
  <c r="D6" i="15"/>
  <c r="O8" i="17" s="1"/>
  <c r="D77" i="2" s="1"/>
  <c r="B5" i="15"/>
  <c r="J3" i="15"/>
  <c r="G14" i="15"/>
  <c r="R23" i="17" s="1"/>
  <c r="D157" i="2" s="1"/>
  <c r="E13" i="15"/>
  <c r="P21" i="17" s="1"/>
  <c r="D94" i="2" s="1"/>
  <c r="C12" i="15"/>
  <c r="N20" i="17" s="1"/>
  <c r="D44" i="2" s="1"/>
  <c r="K10" i="15"/>
  <c r="I9" i="15"/>
  <c r="T14" i="17" s="1"/>
  <c r="G8" i="15"/>
  <c r="R11" i="17" s="1"/>
  <c r="D141" i="2" s="1"/>
  <c r="E7" i="15"/>
  <c r="P10" i="17" s="1"/>
  <c r="D108" i="2" s="1"/>
  <c r="C6" i="15"/>
  <c r="N7" i="17" s="1"/>
  <c r="D37" i="2" s="1"/>
  <c r="K4" i="15"/>
  <c r="I3" i="15"/>
  <c r="F14" i="15"/>
  <c r="Q23" i="17" s="1"/>
  <c r="D130" i="2" s="1"/>
  <c r="D13" i="15"/>
  <c r="B12" i="15"/>
  <c r="J10" i="15"/>
  <c r="H9" i="15"/>
  <c r="S14" i="17" s="1"/>
  <c r="D190" i="2" s="1"/>
  <c r="F8" i="15"/>
  <c r="Q11" i="17" s="1"/>
  <c r="D114" i="2" s="1"/>
  <c r="D7" i="15"/>
  <c r="O10" i="17" s="1"/>
  <c r="D81" i="2" s="1"/>
  <c r="B6" i="15"/>
  <c r="J4" i="15"/>
  <c r="H3" i="15"/>
  <c r="C19" i="15"/>
  <c r="N28" i="17" s="1"/>
  <c r="D39" i="2" s="1"/>
  <c r="K17" i="15"/>
  <c r="I16" i="15"/>
  <c r="T25" i="17" s="1"/>
  <c r="G15" i="15"/>
  <c r="R24" i="17" s="1"/>
  <c r="D153" i="2" s="1"/>
  <c r="E14" i="15"/>
  <c r="P23" i="17" s="1"/>
  <c r="D103" i="2" s="1"/>
  <c r="C13" i="15"/>
  <c r="N22" i="17" s="1"/>
  <c r="D52" i="2" s="1"/>
  <c r="K11" i="15"/>
  <c r="I10" i="15"/>
  <c r="T16" i="17" s="1"/>
  <c r="G9" i="15"/>
  <c r="E8" i="15"/>
  <c r="P11" i="17" s="1"/>
  <c r="D87" i="2" s="1"/>
  <c r="C7" i="15"/>
  <c r="N10" i="17" s="1"/>
  <c r="D54" i="2" s="1"/>
  <c r="K5" i="15"/>
  <c r="I4" i="15"/>
  <c r="T4" i="17" s="1"/>
  <c r="G3" i="15"/>
  <c r="H13" i="15"/>
  <c r="S22" i="17" s="1"/>
  <c r="D187" i="2" s="1"/>
  <c r="J17" i="15"/>
  <c r="H16" i="15"/>
  <c r="S25" i="17" s="1"/>
  <c r="D188" i="2" s="1"/>
  <c r="F15" i="15"/>
  <c r="Q24" i="17" s="1"/>
  <c r="D126" i="2" s="1"/>
  <c r="D14" i="15"/>
  <c r="O23" i="17" s="1"/>
  <c r="D76" i="2" s="1"/>
  <c r="B13" i="15"/>
  <c r="J11" i="15"/>
  <c r="H10" i="15"/>
  <c r="F9" i="15"/>
  <c r="Q14" i="17" s="1"/>
  <c r="D136" i="2" s="1"/>
  <c r="D8" i="15"/>
  <c r="O12" i="17" s="1"/>
  <c r="D74" i="2" s="1"/>
  <c r="B7" i="15"/>
  <c r="J5" i="15"/>
  <c r="H4" i="15"/>
  <c r="S4" i="17" s="1"/>
  <c r="D176" i="2" s="1"/>
  <c r="F3" i="15"/>
  <c r="K18" i="15"/>
  <c r="I17" i="15"/>
  <c r="T26" i="17" s="1"/>
  <c r="G16" i="15"/>
  <c r="R25" i="17" s="1"/>
  <c r="D161" i="2" s="1"/>
  <c r="E15" i="15"/>
  <c r="P24" i="17" s="1"/>
  <c r="D99" i="2" s="1"/>
  <c r="C14" i="15"/>
  <c r="N23" i="17" s="1"/>
  <c r="D49" i="2" s="1"/>
  <c r="K12" i="15"/>
  <c r="I11" i="15"/>
  <c r="T18" i="17" s="1"/>
  <c r="G10" i="15"/>
  <c r="R16" i="17" s="1"/>
  <c r="D159" i="2" s="1"/>
  <c r="E9" i="15"/>
  <c r="C8" i="15"/>
  <c r="N12" i="17" s="1"/>
  <c r="D47" i="2" s="1"/>
  <c r="K6" i="15"/>
  <c r="I5" i="15"/>
  <c r="T6" i="17" s="1"/>
  <c r="G4" i="15"/>
  <c r="R4" i="17" s="1"/>
  <c r="D149" i="2" s="1"/>
  <c r="E3" i="15"/>
  <c r="J18" i="15"/>
  <c r="H17" i="15"/>
  <c r="S26" i="17" s="1"/>
  <c r="D169" i="2" s="1"/>
  <c r="F16" i="15"/>
  <c r="Q25" i="17" s="1"/>
  <c r="D134" i="2" s="1"/>
  <c r="D15" i="15"/>
  <c r="O24" i="17" s="1"/>
  <c r="D72" i="2" s="1"/>
  <c r="J12" i="15"/>
  <c r="H11" i="15"/>
  <c r="S18" i="17" s="1"/>
  <c r="D183" i="2" s="1"/>
  <c r="F10" i="15"/>
  <c r="D9" i="15"/>
  <c r="J6" i="15"/>
  <c r="H5" i="15"/>
  <c r="F4" i="15"/>
  <c r="Q4" i="17" s="1"/>
  <c r="D122" i="2" s="1"/>
  <c r="D3" i="15"/>
  <c r="K19" i="15"/>
  <c r="I18" i="15"/>
  <c r="T27" i="17" s="1"/>
  <c r="G17" i="15"/>
  <c r="R26" i="17" s="1"/>
  <c r="D142" i="2" s="1"/>
  <c r="E16" i="15"/>
  <c r="P25" i="17" s="1"/>
  <c r="D107" i="2" s="1"/>
  <c r="C15" i="15"/>
  <c r="N24" i="17" s="1"/>
  <c r="D45" i="2" s="1"/>
  <c r="K13" i="15"/>
  <c r="I12" i="15"/>
  <c r="T19" i="17" s="1"/>
  <c r="G11" i="15"/>
  <c r="R18" i="17" s="1"/>
  <c r="D156" i="2" s="1"/>
  <c r="E10" i="15"/>
  <c r="P16" i="17" s="1"/>
  <c r="D105" i="2" s="1"/>
  <c r="C9" i="15"/>
  <c r="K7" i="15"/>
  <c r="I6" i="15"/>
  <c r="G5" i="15"/>
  <c r="R6" i="17" s="1"/>
  <c r="D154" i="2" s="1"/>
  <c r="E4" i="15"/>
  <c r="P4" i="17" s="1"/>
  <c r="D95" i="2" s="1"/>
  <c r="C3" i="15"/>
  <c r="B3" i="16"/>
  <c r="D4" i="2" s="1"/>
  <c r="C2" i="16"/>
  <c r="F3" i="16"/>
  <c r="Q3" i="17" s="1"/>
  <c r="D112" i="2" s="1"/>
  <c r="G3" i="16"/>
  <c r="E2" i="16"/>
  <c r="J3" i="16"/>
  <c r="B2" i="16"/>
  <c r="D9" i="2" s="1"/>
  <c r="E3" i="16"/>
  <c r="H3" i="16"/>
  <c r="F2" i="16"/>
  <c r="I3" i="16"/>
  <c r="K3" i="16"/>
  <c r="D3" i="16"/>
  <c r="G2" i="16"/>
  <c r="H2" i="16"/>
  <c r="K2" i="16"/>
  <c r="I2" i="16"/>
  <c r="J2" i="16"/>
  <c r="C3" i="16"/>
  <c r="P27" i="3"/>
  <c r="R7" i="3"/>
  <c r="P15" i="3"/>
  <c r="R19" i="3"/>
  <c r="Q5" i="3"/>
  <c r="P21" i="3"/>
  <c r="P23" i="3"/>
  <c r="Q13" i="3"/>
  <c r="O9" i="3"/>
  <c r="P17" i="3"/>
  <c r="P25" i="3"/>
  <c r="O11" i="3"/>
  <c r="C178" i="2"/>
  <c r="C142" i="2"/>
  <c r="C130" i="2"/>
  <c r="C166" i="2"/>
  <c r="C190" i="2"/>
  <c r="C174" i="2"/>
  <c r="C146" i="2"/>
  <c r="C134" i="2"/>
  <c r="C122" i="2"/>
  <c r="C154" i="2"/>
  <c r="C186" i="2"/>
  <c r="C162" i="2"/>
  <c r="C170" i="2"/>
  <c r="C138" i="2"/>
  <c r="C126" i="2"/>
  <c r="C182" i="2"/>
  <c r="C158" i="2"/>
  <c r="C150" i="2"/>
  <c r="P3" i="17" l="1"/>
  <c r="D85" i="2" s="1"/>
  <c r="S6" i="17"/>
  <c r="D181" i="2" s="1"/>
  <c r="O14" i="17"/>
  <c r="D82" i="2" s="1"/>
  <c r="Q22" i="17"/>
  <c r="D133" i="2" s="1"/>
  <c r="N18" i="17"/>
  <c r="D48" i="2" s="1"/>
  <c r="O3" i="17"/>
  <c r="D58" i="2" s="1"/>
  <c r="S16" i="17"/>
  <c r="D186" i="2" s="1"/>
  <c r="D21" i="2"/>
  <c r="R13" i="17"/>
  <c r="D151" i="2" s="1"/>
  <c r="S12" i="17"/>
  <c r="D182" i="2" s="1"/>
  <c r="P14" i="17"/>
  <c r="D109" i="2" s="1"/>
  <c r="D16" i="2"/>
  <c r="Q21" i="17"/>
  <c r="D121" i="2" s="1"/>
  <c r="Q19" i="17"/>
  <c r="D111" i="2" s="1"/>
  <c r="T7" i="17"/>
  <c r="D3" i="2"/>
  <c r="O18" i="17"/>
  <c r="D75" i="2" s="1"/>
  <c r="Q16" i="17"/>
  <c r="D132" i="2" s="1"/>
  <c r="S20" i="17"/>
  <c r="D179" i="2" s="1"/>
  <c r="P22" i="17"/>
  <c r="D106" i="2" s="1"/>
  <c r="T11" i="17"/>
  <c r="O20" i="17"/>
  <c r="D71" i="2" s="1"/>
  <c r="N3" i="17"/>
  <c r="D31" i="2" s="1"/>
  <c r="N14" i="17"/>
  <c r="D55" i="2" s="1"/>
  <c r="O22" i="17"/>
  <c r="D79" i="2" s="1"/>
  <c r="P18" i="17"/>
  <c r="D102" i="2" s="1"/>
  <c r="S9" i="17"/>
  <c r="D177" i="2" s="1"/>
  <c r="R12" i="17"/>
  <c r="D155" i="2" s="1"/>
  <c r="R8" i="17"/>
  <c r="D158" i="2" s="1"/>
  <c r="P13" i="17"/>
  <c r="D97" i="2" s="1"/>
  <c r="N21" i="17"/>
  <c r="D40" i="2" s="1"/>
  <c r="T15" i="17"/>
  <c r="Q9" i="17"/>
  <c r="D123" i="2" s="1"/>
  <c r="O7" i="17"/>
  <c r="D64" i="2" s="1"/>
  <c r="N8" i="17"/>
  <c r="D50" i="2" s="1"/>
  <c r="T13" i="17"/>
  <c r="R3" i="17"/>
  <c r="D139" i="2" s="1"/>
  <c r="S21" i="17"/>
  <c r="D175" i="2" s="1"/>
  <c r="P19" i="17"/>
  <c r="D84" i="2" s="1"/>
  <c r="Q13" i="17"/>
  <c r="D124" i="2" s="1"/>
  <c r="T8" i="17"/>
  <c r="N9" i="17"/>
  <c r="D42" i="2" s="1"/>
  <c r="Q12" i="17"/>
  <c r="D128" i="2" s="1"/>
  <c r="N13" i="17"/>
  <c r="D43" i="2" s="1"/>
  <c r="T20" i="17"/>
  <c r="O15" i="17"/>
  <c r="D65" i="2" s="1"/>
  <c r="T21" i="17"/>
  <c r="R14" i="17"/>
  <c r="D163" i="2" s="1"/>
  <c r="P9" i="17"/>
  <c r="D96" i="2" s="1"/>
  <c r="R5" i="17"/>
  <c r="D140" i="2" s="1"/>
  <c r="Q6" i="17"/>
  <c r="D127" i="2" s="1"/>
  <c r="N11" i="17"/>
  <c r="D33" i="2" s="1"/>
  <c r="R15" i="17"/>
  <c r="D146" i="2" s="1"/>
  <c r="S17" i="17"/>
  <c r="D170" i="2" s="1"/>
  <c r="N17" i="17"/>
  <c r="D35" i="2" s="1"/>
  <c r="S13" i="17"/>
  <c r="D178" i="2" s="1"/>
  <c r="S11" i="17"/>
  <c r="D168" i="2" s="1"/>
  <c r="T5" i="17"/>
  <c r="O21" i="17"/>
  <c r="D67" i="2" s="1"/>
  <c r="N15" i="17"/>
  <c r="D38" i="2" s="1"/>
  <c r="O11" i="17"/>
  <c r="D60" i="2" s="1"/>
  <c r="T3" i="17"/>
  <c r="N19" i="17"/>
  <c r="D30" i="2" s="1"/>
  <c r="T9" i="17"/>
  <c r="R19" i="17"/>
  <c r="D138" i="2" s="1"/>
  <c r="O9" i="17"/>
  <c r="D69" i="2" s="1"/>
  <c r="O13" i="17"/>
  <c r="D70" i="2" s="1"/>
  <c r="R17" i="17"/>
  <c r="D143" i="2" s="1"/>
  <c r="P15" i="17"/>
  <c r="D92" i="2" s="1"/>
  <c r="S7" i="17"/>
  <c r="D172" i="2" s="1"/>
  <c r="S3" i="17"/>
  <c r="D166" i="2" s="1"/>
  <c r="N5" i="17"/>
  <c r="D32" i="2" s="1"/>
  <c r="R21" i="17"/>
  <c r="D148" i="2" s="1"/>
  <c r="P7" i="17"/>
  <c r="D91" i="2" s="1"/>
  <c r="R9" i="17"/>
  <c r="D150" i="2" s="1"/>
  <c r="S19" i="17"/>
  <c r="D165" i="2" s="1"/>
  <c r="P12" i="17"/>
  <c r="D101" i="2" s="1"/>
  <c r="S5" i="17"/>
  <c r="D167" i="2" s="1"/>
  <c r="Q18" i="17"/>
  <c r="D129" i="2" s="1"/>
  <c r="Q15" i="17"/>
  <c r="D119" i="2" s="1"/>
  <c r="S15" i="17"/>
  <c r="D173" i="2" s="1"/>
  <c r="T17" i="17"/>
  <c r="D2" i="16"/>
  <c r="Q21" i="3"/>
  <c r="R5" i="3"/>
  <c r="S19" i="3"/>
  <c r="Q15" i="3"/>
  <c r="Q17" i="3"/>
  <c r="P9" i="3"/>
  <c r="P11" i="3"/>
  <c r="R13" i="3"/>
  <c r="S7" i="3"/>
  <c r="Q25" i="3"/>
  <c r="Q23" i="3"/>
  <c r="Q27" i="3"/>
  <c r="C173" i="2"/>
  <c r="C153" i="2"/>
  <c r="C165" i="2"/>
  <c r="C181" i="2"/>
  <c r="C157" i="2"/>
  <c r="C177" i="2"/>
  <c r="C169" i="2"/>
  <c r="C185" i="2"/>
  <c r="C149" i="2"/>
  <c r="C189" i="2"/>
  <c r="C161" i="2"/>
  <c r="Q9" i="3" l="1"/>
  <c r="R23" i="3"/>
  <c r="R17" i="3"/>
  <c r="R25" i="3"/>
  <c r="R15" i="3"/>
  <c r="R27" i="3"/>
  <c r="S13" i="3"/>
  <c r="S5" i="3"/>
  <c r="Q11" i="3"/>
  <c r="R21" i="3"/>
  <c r="C184" i="2"/>
  <c r="C180" i="2"/>
  <c r="C188" i="2"/>
  <c r="C176" i="2"/>
  <c r="S27" i="3" l="1"/>
  <c r="S15" i="3"/>
  <c r="R9" i="3"/>
  <c r="S21" i="3"/>
  <c r="S25" i="3"/>
  <c r="R11" i="3"/>
  <c r="S17" i="3"/>
  <c r="S23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3" i="3"/>
  <c r="A4" i="3"/>
  <c r="A5" i="3"/>
  <c r="A6" i="3"/>
  <c r="A7" i="3"/>
  <c r="A8" i="3"/>
  <c r="A9" i="3"/>
  <c r="A10" i="3"/>
  <c r="A11" i="3"/>
  <c r="A2" i="3"/>
  <c r="B3" i="3"/>
  <c r="B4" i="3"/>
  <c r="B5" i="3"/>
  <c r="B6" i="3"/>
  <c r="B7" i="3"/>
  <c r="B8" i="3"/>
  <c r="B9" i="3"/>
  <c r="B10" i="3"/>
  <c r="B11" i="3"/>
  <c r="B2" i="3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B30" i="8"/>
  <c r="B31" i="8"/>
  <c r="C31" i="8"/>
  <c r="B32" i="8"/>
  <c r="B33" i="8"/>
  <c r="B34" i="8"/>
  <c r="B35" i="8"/>
  <c r="C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2" i="8"/>
  <c r="C2" i="8"/>
  <c r="C60" i="8"/>
  <c r="C64" i="8"/>
  <c r="C29" i="8"/>
  <c r="C32" i="8"/>
  <c r="N2" i="3"/>
  <c r="O2" i="3" l="1"/>
  <c r="S11" i="3"/>
  <c r="S9" i="3"/>
  <c r="C44" i="8"/>
  <c r="C47" i="8"/>
  <c r="C56" i="8"/>
  <c r="C51" i="8"/>
  <c r="C33" i="8"/>
  <c r="C38" i="8"/>
  <c r="C55" i="8"/>
  <c r="C37" i="8"/>
  <c r="C42" i="8"/>
  <c r="C46" i="8"/>
  <c r="C36" i="8"/>
  <c r="P2" i="3" l="1"/>
  <c r="C30" i="8"/>
  <c r="C41" i="8"/>
  <c r="C34" i="8"/>
  <c r="C40" i="8"/>
  <c r="C53" i="8"/>
  <c r="C62" i="8"/>
  <c r="C45" i="8"/>
  <c r="Q2" i="3" l="1"/>
  <c r="C58" i="8"/>
  <c r="C49" i="8"/>
  <c r="C43" i="8"/>
  <c r="C50" i="8"/>
  <c r="C59" i="8"/>
  <c r="C39" i="8"/>
  <c r="C54" i="8"/>
  <c r="R2" i="3" l="1"/>
  <c r="C57" i="8"/>
  <c r="C48" i="8"/>
  <c r="C61" i="8"/>
  <c r="C52" i="8"/>
  <c r="C63" i="8"/>
  <c r="S2" i="3" l="1"/>
  <c r="E2" i="15" l="1"/>
  <c r="P2" i="17" s="1"/>
  <c r="D90" i="2" s="1"/>
  <c r="B2" i="15"/>
  <c r="D2" i="15"/>
  <c r="O2" i="17" s="1"/>
  <c r="D63" i="2" s="1"/>
  <c r="I2" i="15"/>
  <c r="T2" i="17" s="1"/>
  <c r="G2" i="15"/>
  <c r="R2" i="17" s="1"/>
  <c r="D144" i="2" s="1"/>
  <c r="H2" i="15"/>
  <c r="S2" i="17" s="1"/>
  <c r="D171" i="2" s="1"/>
  <c r="F2" i="15"/>
  <c r="Q2" i="17" s="1"/>
  <c r="D117" i="2" s="1"/>
  <c r="J2" i="15"/>
  <c r="K2" i="15"/>
  <c r="C2" i="15"/>
  <c r="N2" i="17" s="1"/>
  <c r="D36" i="2" s="1"/>
</calcChain>
</file>

<file path=xl/sharedStrings.xml><?xml version="1.0" encoding="utf-8"?>
<sst xmlns="http://schemas.openxmlformats.org/spreadsheetml/2006/main" count="1549" uniqueCount="263">
  <si>
    <t>Region</t>
  </si>
  <si>
    <t>Technology</t>
  </si>
  <si>
    <t>TO</t>
  </si>
  <si>
    <t>Label  Tech</t>
  </si>
  <si>
    <t>Label EU</t>
  </si>
  <si>
    <t>Owner</t>
  </si>
  <si>
    <t>Sector</t>
  </si>
  <si>
    <t>Type 1</t>
  </si>
  <si>
    <t>Type 2</t>
  </si>
  <si>
    <t>Efficiency</t>
  </si>
  <si>
    <t>___</t>
  </si>
  <si>
    <t>regions</t>
  </si>
  <si>
    <t>periods</t>
  </si>
  <si>
    <t>minact</t>
  </si>
  <si>
    <t>minact_units</t>
  </si>
  <si>
    <t>minact_notes</t>
  </si>
  <si>
    <t>Inputs</t>
  </si>
  <si>
    <t>Output</t>
  </si>
  <si>
    <t>Calculation</t>
  </si>
  <si>
    <t>maxcap</t>
  </si>
  <si>
    <t>maxcap_units</t>
  </si>
  <si>
    <t>maxcap_notes</t>
  </si>
  <si>
    <t>Tolerance on minact</t>
  </si>
  <si>
    <t>Tolerance on max act</t>
  </si>
  <si>
    <t>tech</t>
  </si>
  <si>
    <t>TRA</t>
  </si>
  <si>
    <t>Year</t>
  </si>
  <si>
    <t>Cat Fuel</t>
  </si>
  <si>
    <t>Energy 2</t>
  </si>
  <si>
    <t>ROA</t>
  </si>
  <si>
    <t>TRU</t>
  </si>
  <si>
    <t>HET</t>
  </si>
  <si>
    <t>DSL</t>
  </si>
  <si>
    <t>CONV</t>
  </si>
  <si>
    <t>LGT</t>
  </si>
  <si>
    <t>GAS</t>
  </si>
  <si>
    <t>MET</t>
  </si>
  <si>
    <t>Mode</t>
  </si>
  <si>
    <t>PUB</t>
  </si>
  <si>
    <t>CAR</t>
  </si>
  <si>
    <t>MOR</t>
  </si>
  <si>
    <t>BUS</t>
  </si>
  <si>
    <t>URB</t>
  </si>
  <si>
    <t>Service</t>
  </si>
  <si>
    <t>POL</t>
  </si>
  <si>
    <t>FLE</t>
  </si>
  <si>
    <t>THC</t>
  </si>
  <si>
    <t>PUBTRAFLE</t>
  </si>
  <si>
    <t>PUBTRAPOL</t>
  </si>
  <si>
    <t>PUBTRATHC</t>
  </si>
  <si>
    <t>PUBTRAFLEMAR_________ALL_EX</t>
  </si>
  <si>
    <t>PUBTRAFLEROABUSURBCONVDSL____16</t>
  </si>
  <si>
    <t>PUBTRAFLEROACAR___CONVDSL____16</t>
  </si>
  <si>
    <t>PUBTRAFLEROACAR___CONVDSL____23</t>
  </si>
  <si>
    <t>PUBTRAFLEROACAR___HYBDSL____23</t>
  </si>
  <si>
    <t>PUBTRAFLEROATRUHETCATEDSLELC_25</t>
  </si>
  <si>
    <t>PUBTRAFLEROATRUHETCONVDSL_EX</t>
  </si>
  <si>
    <t>PUBTRAFLEROATRUHETCONVDSL____16</t>
  </si>
  <si>
    <t>PUBTRAFLEROATRUHETCONVDSL____23</t>
  </si>
  <si>
    <t>PUBTRAFLEROATRUHETHYBDSL____23</t>
  </si>
  <si>
    <t>PUBTRAFLEROATRUHETPHEVDSLBELCF_23</t>
  </si>
  <si>
    <t>PUBTRAFLEROATRULGTCONVDSL_EX</t>
  </si>
  <si>
    <t>PUBTRAFLEROATRULGTCONVDSL____16</t>
  </si>
  <si>
    <t>PUBTRAFLEROATRULGTCONVDSL____23</t>
  </si>
  <si>
    <t>PUBTRAFLEROATRULGTHYBDSL____23</t>
  </si>
  <si>
    <t>PUBTRAFLEROATRUMETCONVDSL_EX</t>
  </si>
  <si>
    <t>PUBTRAFLEROATRUMETCONVDSL____16</t>
  </si>
  <si>
    <t>PUBTRAFLEROATRUMETCONVDSL____23</t>
  </si>
  <si>
    <t>PUBTRAFLEROATRUMETHYBDSL____23</t>
  </si>
  <si>
    <t>PUBTRAFLEROATRUMETPHEVDSLBELCF_23</t>
  </si>
  <si>
    <t>PUBTRAPOLMAR_________ALL_EX</t>
  </si>
  <si>
    <t>PUBTRAPOLROABUSURBCONVDSL_EX</t>
  </si>
  <si>
    <t>PUBTRAPOLROABUSURBCONVDSL____16</t>
  </si>
  <si>
    <t>PUBTRAPOLROACAR___CONVDSL_EX</t>
  </si>
  <si>
    <t>PUBTRAPOLROACAR___CONVDSL____16</t>
  </si>
  <si>
    <t>PUBTRAPOLROACAR___CONVDSL____23</t>
  </si>
  <si>
    <t>PUBTRAPOLROACAR___HYBDSL____23</t>
  </si>
  <si>
    <t>PUBTRAPOLROATRUHETCATEDSLELC_25</t>
  </si>
  <si>
    <t>PUBTRAPOLROATRUHETCONVDSL____16</t>
  </si>
  <si>
    <t>PUBTRAPOLROATRUHETCONVDSL____23</t>
  </si>
  <si>
    <t>PUBTRAPOLROATRUHETHYBDSL____23</t>
  </si>
  <si>
    <t>PUBTRAPOLROATRUHETPHEVDSLBELCF_23</t>
  </si>
  <si>
    <t>PUBTRAPOLROATRULGTCONVDSL_EX</t>
  </si>
  <si>
    <t>PUBTRAPOLROATRULGTCONVDSL____16</t>
  </si>
  <si>
    <t>PUBTRAPOLROATRULGTCONVDSL____23</t>
  </si>
  <si>
    <t>PUBTRAPOLROATRULGTHYBDSL____23</t>
  </si>
  <si>
    <t>PUBTRAPOLROATRUMETCONVDSL_EX</t>
  </si>
  <si>
    <t>PUBTRAPOLROATRUMETCONVDSL____16</t>
  </si>
  <si>
    <t>PUBTRAPOLROATRUMETCONVDSL____23</t>
  </si>
  <si>
    <t>PUBTRAPOLROATRUMETHYBDSL____23</t>
  </si>
  <si>
    <t>PUBTRAPOLROATRUMETPHEVDSLBELCF_23</t>
  </si>
  <si>
    <t>PUBTRATHCROABUSURBCONVDSL____16</t>
  </si>
  <si>
    <t>PUBTRATHCROACAR___CONVDSL____16</t>
  </si>
  <si>
    <t>PUBTRATHCROACAR___CONVDSL____23</t>
  </si>
  <si>
    <t>PUBTRATHCROACAR___HYBDSL____23</t>
  </si>
  <si>
    <t>PUBTRATHCROATRUHETCATEDSLELC_25</t>
  </si>
  <si>
    <t>PUBTRATHCROATRUHETCONVDSL____16</t>
  </si>
  <si>
    <t>PUBTRATHCROATRUHETCONVDSL____23</t>
  </si>
  <si>
    <t>PUBTRATHCROATRUHETHYBDSL____23</t>
  </si>
  <si>
    <t>PUBTRATHCROATRUHETPHEVDSLBELCF_23</t>
  </si>
  <si>
    <t>PUBTRATHCROATRULGTCONVDSL_EX</t>
  </si>
  <si>
    <t>PUBTRATHCROATRULGTCONVDSL____16</t>
  </si>
  <si>
    <t>PUBTRATHCROATRULGTCONVDSL____23</t>
  </si>
  <si>
    <t>PUBTRATHCROATRULGTHYBDSL____23</t>
  </si>
  <si>
    <t>PUBTRATHCROATRUMETCONVDSL_EX</t>
  </si>
  <si>
    <t>PUBTRATHCROATRUMETCONVDSL____16</t>
  </si>
  <si>
    <t>PUBTRATHCROATRUMETCONVDSL____23</t>
  </si>
  <si>
    <t>PUBTRATHCROATRUMETHYBDSL____23</t>
  </si>
  <si>
    <t>PUBTRATHCROATRUMETPHEVDSLBELCF_23</t>
  </si>
  <si>
    <t>PUBTRAFLEROACAR___BEV320BELC____23</t>
  </si>
  <si>
    <t>PUBTRAFLEROACAR___BEV480BELC____23</t>
  </si>
  <si>
    <t>PUBTRAFLEROACAR___BEV640BELC____23</t>
  </si>
  <si>
    <t>PUBTRAFLEROACAR___PHEVGASBELC_23</t>
  </si>
  <si>
    <t>PUBTRAFLEROAMOR___BEVBELC____23</t>
  </si>
  <si>
    <t>PUBTRAFLEROATRULGTPHEVGASBELCF_23</t>
  </si>
  <si>
    <t>PUBTRAPOLROACAR___BEV320BELC____23</t>
  </si>
  <si>
    <t>PUBTRAPOLROACAR___BEV480BELC____23</t>
  </si>
  <si>
    <t>PUBTRAPOLROACAR___BEV640BELC____23</t>
  </si>
  <si>
    <t>PUBTRAPOLROACAR___PHEVGASBELC_23</t>
  </si>
  <si>
    <t>PUBTRAPOLROAMOR___BEVBELC____23</t>
  </si>
  <si>
    <t>PUBTRAPOLROATRULGTPHEVGASBELCF_23</t>
  </si>
  <si>
    <t>PUBTRATHCROACAR___BEV320BELC____23</t>
  </si>
  <si>
    <t>PUBTRATHCROACAR___BEV480BELC____23</t>
  </si>
  <si>
    <t>PUBTRATHCROACAR___BEV640BELC____23</t>
  </si>
  <si>
    <t>PUBTRATHCROACAR___PHEVGASBELC_23</t>
  </si>
  <si>
    <t>PUBTRATHCROAMOR___BEVBELC____23</t>
  </si>
  <si>
    <t>PUBTRATHCROATRULGTPHEVGASBELCF_23</t>
  </si>
  <si>
    <t>PUBTRAFLEROATRUHETBEVBELCF____25</t>
  </si>
  <si>
    <t>PUBTRAFLEROATRUHETPHEVNGABELCF_23</t>
  </si>
  <si>
    <t>PUBTRAFLEROATRUHETPHEVRDSLBELCF_23</t>
  </si>
  <si>
    <t>PUBTRAFLEROATRULGTBEVBELCF____23</t>
  </si>
  <si>
    <t>PUBTRAFLEROATRUMETBEVBELCF____23</t>
  </si>
  <si>
    <t>PUBTRAFLEROATRUMETPHEVRDSLBELCF_23</t>
  </si>
  <si>
    <t>PUBTRAPOLROATRUHETBEVBELCF____25</t>
  </si>
  <si>
    <t>PUBTRAPOLROATRUHETPHEVNGABELCF_23</t>
  </si>
  <si>
    <t>PUBTRAPOLROATRUHETPHEVRDSLBELCF_23</t>
  </si>
  <si>
    <t>PUBTRAPOLROATRULGTBEVBELCF____23</t>
  </si>
  <si>
    <t>PUBTRAPOLROATRUMETBEVBELCF____23</t>
  </si>
  <si>
    <t>PUBTRAPOLROATRUMETPHEVRDSLBELCF_23</t>
  </si>
  <si>
    <t>PUBTRATHCROATRUHETBEVBELCF____25</t>
  </si>
  <si>
    <t>PUBTRATHCROATRUHETPHEVNGABELCF_23</t>
  </si>
  <si>
    <t>PUBTRATHCROATRUHETPHEVRDSLBELCF_23</t>
  </si>
  <si>
    <t>PUBTRATHCROATRULGTBEVBELCF____23</t>
  </si>
  <si>
    <t>PUBTRATHCROATRUMETBEVBELCF____23</t>
  </si>
  <si>
    <t>PUBTRATHCROATRUMETPHEVRDSLBELCF_23</t>
  </si>
  <si>
    <t>PUBTRAFLEROACAR___CONVNGABIF_23</t>
  </si>
  <si>
    <t>PUBTRAFLEROACAR___CONVNGA____23</t>
  </si>
  <si>
    <t>PUBTRAFLEROATRUHETCATENGAELC_25</t>
  </si>
  <si>
    <t>PUBTRAFLEROATRUHETCONVNGA____23</t>
  </si>
  <si>
    <t>PUBTRAFLEROATRULGTCONVNGA____23</t>
  </si>
  <si>
    <t>PUBTRAFLEROATRUMETCONVNGA____23</t>
  </si>
  <si>
    <t>PUBTRAPOLROACAR___CONVNGABIF_23</t>
  </si>
  <si>
    <t>PUBTRAPOLROACAR___CONVNGA____23</t>
  </si>
  <si>
    <t>PUBTRAPOLROATRUHETCATENGAELC_25</t>
  </si>
  <si>
    <t>PUBTRAPOLROATRUHETCONVNGA____23</t>
  </si>
  <si>
    <t>PUBTRAPOLROATRULGTCONVNGA____23</t>
  </si>
  <si>
    <t>PUBTRAPOLROATRUMETCONVNGA____23</t>
  </si>
  <si>
    <t>PUBTRATHCROACAR___CONVNGABIF_23</t>
  </si>
  <si>
    <t>PUBTRATHCROACAR___CONVNGA____23</t>
  </si>
  <si>
    <t>PUBTRATHCROATRUHETCATENGAELC_25</t>
  </si>
  <si>
    <t>PUBTRATHCROATRUHETCONVNGA____23</t>
  </si>
  <si>
    <t>PUBTRATHCROATRULGTCONVNGA____23</t>
  </si>
  <si>
    <t>PUBTRATHCROATRUMETCONVNGA____23</t>
  </si>
  <si>
    <t>PUBTRAFLEROACAR___CONVGAS_EX</t>
  </si>
  <si>
    <t>PUBTRAFLEROACAR___CONVGAS____16</t>
  </si>
  <si>
    <t>PUBTRAFLEROACAR___CONVGAS____23</t>
  </si>
  <si>
    <t>PUBTRAFLEROACAR___HYBGAS____23</t>
  </si>
  <si>
    <t>PUBTRAFLEROAMOR___CONVGAS____16</t>
  </si>
  <si>
    <t>PUBTRAFLEROAMOR___CONVGAS____23</t>
  </si>
  <si>
    <t>PUBTRAFLEROATRULGTCONVGAS_EX</t>
  </si>
  <si>
    <t>PUBTRAFLEROATRULGTCONVGAS____16</t>
  </si>
  <si>
    <t>PUBTRAFLEROATRULGTCONVGAS____23</t>
  </si>
  <si>
    <t>PUBTRAFLEROATRULGTHYBGAS____23</t>
  </si>
  <si>
    <t>PUBTRAFLEROATRUMETCONVGAS_EX</t>
  </si>
  <si>
    <t>PUBTRAFLEROATRUMETCONVGAS____16</t>
  </si>
  <si>
    <t>PUBTRAFLEROATRUMETCONVGAS____23</t>
  </si>
  <si>
    <t>PUBTRAPOLROACAR___CONVGAS_EX</t>
  </si>
  <si>
    <t>PUBTRAPOLROACAR___CONVGAS____16</t>
  </si>
  <si>
    <t>PUBTRAPOLROACAR___CONVGAS____23</t>
  </si>
  <si>
    <t>PUBTRAPOLROACAR___HYBGAS____23</t>
  </si>
  <si>
    <t>PUBTRAPOLROAMOR___CONVGAS_EX</t>
  </si>
  <si>
    <t>PUBTRAPOLROAMOR___CONVGAS____16</t>
  </si>
  <si>
    <t>PUBTRAPOLROAMOR___CONVGAS____23</t>
  </si>
  <si>
    <t>PUBTRAPOLROATRULGTCONVGAS_EX</t>
  </si>
  <si>
    <t>PUBTRAPOLROATRULGTCONVGAS____16</t>
  </si>
  <si>
    <t>PUBTRAPOLROATRULGTCONVGAS____23</t>
  </si>
  <si>
    <t>PUBTRAPOLROATRULGTHYBGAS____23</t>
  </si>
  <si>
    <t>PUBTRAPOLROATRUMETCONVGAS_EX</t>
  </si>
  <si>
    <t>PUBTRAPOLROATRUMETCONVGAS____16</t>
  </si>
  <si>
    <t>PUBTRAPOLROATRUMETCONVGAS____23</t>
  </si>
  <si>
    <t>PUBTRATHCROACAR___CONVGAS_EX</t>
  </si>
  <si>
    <t>PUBTRATHCROACAR___CONVGAS____16</t>
  </si>
  <si>
    <t>PUBTRATHCROACAR___CONVGAS____23</t>
  </si>
  <si>
    <t>PUBTRATHCROACAR___HYBGAS____23</t>
  </si>
  <si>
    <t>PUBTRATHCROAMOR___CONVGAS____16</t>
  </si>
  <si>
    <t>PUBTRATHCROAMOR___CONVGAS____23</t>
  </si>
  <si>
    <t>PUBTRATHCROATRULGTCONVGAS_EX</t>
  </si>
  <si>
    <t>PUBTRATHCROATRULGTCONVGAS____16</t>
  </si>
  <si>
    <t>PUBTRATHCROATRULGTCONVGAS____23</t>
  </si>
  <si>
    <t>PUBTRATHCROATRULGTHYBGAS____23</t>
  </si>
  <si>
    <t>PUBTRATHCROATRUMETCONVGAS_EX</t>
  </si>
  <si>
    <t>PUBTRATHCROATRUMETCONVGAS____16</t>
  </si>
  <si>
    <t>PUBTRATHCROATRUMETCONVGAS____23</t>
  </si>
  <si>
    <t>PUBTRABELCFSTAFREFA</t>
  </si>
  <si>
    <t>PUBTRABELCFSTAFRESL</t>
  </si>
  <si>
    <t>PUBTRABELCSTACOM120V</t>
  </si>
  <si>
    <t>PUBTRABELCSTACOM240V</t>
  </si>
  <si>
    <t>PUBTRABELCSTAPUB400V</t>
  </si>
  <si>
    <t>PUBTRABELCSTARES400V</t>
  </si>
  <si>
    <t>PUBTRAFLEROATRUHETCATEELC____25</t>
  </si>
  <si>
    <t>PUBTRAFLEROATRUHETCATERDSLELC_25</t>
  </si>
  <si>
    <t>PUBTRAPOLROATRUHETCATEELC____25</t>
  </si>
  <si>
    <t>PUBTRAPOLROATRUHETCATERDSLELC_25</t>
  </si>
  <si>
    <t>PUBTRATHCROATRUHETCATEELC____25</t>
  </si>
  <si>
    <t>PUBTRATHCROATRUHETCATERDSLELC_25</t>
  </si>
  <si>
    <t>PUBTRAFLEROACAR___CELLHH2____23</t>
  </si>
  <si>
    <t>PUBTRAFLEROATRUHETCELLHH2____25</t>
  </si>
  <si>
    <t>PUBTRAFLEROATRULGTCELLHH2____23</t>
  </si>
  <si>
    <t>PUBTRAFLEROATRUMETCELLHH2____23</t>
  </si>
  <si>
    <t>PUBTRAPOLROACAR___CELLHH2____23</t>
  </si>
  <si>
    <t>PUBTRAPOLROATRUHETCELLHH2____25</t>
  </si>
  <si>
    <t>PUBTRAPOLROATRULGTCELLHH2____23</t>
  </si>
  <si>
    <t>PUBTRAPOLROATRUMETCELLHH2____23</t>
  </si>
  <si>
    <t>PUBTRATHCROACAR___CELLHH2____23</t>
  </si>
  <si>
    <t>PUBTRATHCROATRUHETCELLHH2____25</t>
  </si>
  <si>
    <t>PUBTRATHCROATRULGTCELLHH2____23</t>
  </si>
  <si>
    <t>PUBTRATHCROATRUMETCELLHH2____23</t>
  </si>
  <si>
    <t>PUBTRAFLEROACAR___CONVPROBIF_23</t>
  </si>
  <si>
    <t>PUBTRAFLEROACAR___CONVPRO____23</t>
  </si>
  <si>
    <t>PUBTRAFLEROATRULGTCONVPRO____23</t>
  </si>
  <si>
    <t>PUBTRAFLEROATRUMETCONVPRO____23</t>
  </si>
  <si>
    <t>PUBTRAPOLROACAR___CONVPROBIF_23</t>
  </si>
  <si>
    <t>PUBTRAPOLROACAR___CONVPRO____23</t>
  </si>
  <si>
    <t>PUBTRAPOLROATRULGTCONVPRO____23</t>
  </si>
  <si>
    <t>PUBTRAPOLROATRUMETCONVPRO____23</t>
  </si>
  <si>
    <t>PUBTRATHCROACAR___CONVPROBIF_23</t>
  </si>
  <si>
    <t>PUBTRATHCROACAR___CONVPRO____23</t>
  </si>
  <si>
    <t>PUBTRATHCROATRULGTCONVPRO____23</t>
  </si>
  <si>
    <t>PUBTRATHCROATRUMETCONVPRO____23</t>
  </si>
  <si>
    <t>PUBTRAFLEROACAR___CONVRDSL____23</t>
  </si>
  <si>
    <t>PUBTRAFLEROACAR___HYBRDSL____23</t>
  </si>
  <si>
    <t>PUBTRAFLEROATRUHETCONVRDSL____23</t>
  </si>
  <si>
    <t>PUBTRAFLEROATRUHETHYBRDSL____23</t>
  </si>
  <si>
    <t>PUBTRAFLEROATRULGTCONVRDSL____23</t>
  </si>
  <si>
    <t>PUBTRAFLEROATRULGTHYBRDSL____23</t>
  </si>
  <si>
    <t>PUBTRAFLEROATRUMETCONVRDSL____23</t>
  </si>
  <si>
    <t>PUBTRAFLEROATRUMETHYBRDSL____23</t>
  </si>
  <si>
    <t>PUBTRAPOLROACAR___CONVRDSL____23</t>
  </si>
  <si>
    <t>PUBTRAPOLROACAR___HYBRDSL____23</t>
  </si>
  <si>
    <t>PUBTRAPOLROATRUHETCONVRDSL____23</t>
  </si>
  <si>
    <t>PUBTRAPOLROATRUHETHYBRDSL____23</t>
  </si>
  <si>
    <t>PUBTRAPOLROATRULGTCONVRDSL____23</t>
  </si>
  <si>
    <t>PUBTRAPOLROATRULGTHYBRDSL____23</t>
  </si>
  <si>
    <t>PUBTRAPOLROATRUMETCONVRDSL____23</t>
  </si>
  <si>
    <t>PUBTRAPOLROATRUMETHYBRDSL____23</t>
  </si>
  <si>
    <t>PUBTRATHCROACAR___CONVRDSL____23</t>
  </si>
  <si>
    <t>PUBTRATHCROACAR___HYBRDSL____23</t>
  </si>
  <si>
    <t>PUBTRATHCROATRUHETCONVRDSL____23</t>
  </si>
  <si>
    <t>PUBTRATHCROATRUHETHYBRDSL____23</t>
  </si>
  <si>
    <t>PUBTRATHCROATRULGTCONVRDSL____23</t>
  </si>
  <si>
    <t>PUBTRATHCROATRULGTHYBRDSL____23</t>
  </si>
  <si>
    <t>PUBTRATHCROATRUMETCONVRDSL____23</t>
  </si>
  <si>
    <t>PUBTRATHCROATRUMETHYBRDSL____23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</si>
</sst>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"/>
    <numFmt numFmtId="166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netorg4973179-my.sharepoint.com/personal/kathleen_esmia_ca/Documents/C_ESMIA%20Projects_In%20progress/2022-05_City%20of%20Toronto/3_Data/04%20-%20Processed%20data%20-%20refactoring/3_Transport/PUBTRA/1_Existing_system/Input/3_PubTRA_formatted.xlsx?DF1B9262" TargetMode="External"/><Relationship Id="rId1" Type="http://schemas.openxmlformats.org/officeDocument/2006/relationships/externalLinkPath" Target="file:///\\DF1B9262\3_PubTRA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TRA_EX_LifetimeTech"/>
      <sheetName val="PUBTRA_EX_CapacityToActivity"/>
      <sheetName val="PUBTRA_EX_CapacityFactorTech"/>
      <sheetName val="PUBTRA_EX_ExistingCapacity"/>
      <sheetName val="PUBTRA_EX_Efficiency"/>
      <sheetName val="PUBTRA_EX_TechInputSplit"/>
      <sheetName val="PUBTRA_EX_technologies"/>
      <sheetName val="PUBTRA_EX_EmissionActivity"/>
      <sheetName val="PUBTRA_EX_CostFixed"/>
      <sheetName val="BENCHMARK"/>
      <sheetName val="TECH"/>
      <sheetName val="SPLIT TECH"/>
      <sheetName val="SPLIT MODE"/>
      <sheetName val="AGZ DEM"/>
      <sheetName val="NRCAN 2016"/>
      <sheetName val="PARAM"/>
      <sheetName val="CityInsight"/>
      <sheetName val="FORMAT IN"/>
      <sheetName val="Marine-Annual Litres"/>
      <sheetName val="CorpFleet-2008-20XX"/>
      <sheetName val="From NATEM"/>
      <sheetName val="PUBTRA Label"/>
      <sheetName val="PUBTRA NATEM"/>
      <sheetName val="DocLabel"/>
      <sheetName val="ZoneL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1">
          <cell r="N71" t="str">
            <v>FLE</v>
          </cell>
          <cell r="O71" t="str">
            <v>POL</v>
          </cell>
          <cell r="P71" t="str">
            <v>THC</v>
          </cell>
        </row>
        <row r="72">
          <cell r="N72">
            <v>7</v>
          </cell>
          <cell r="O72">
            <v>8</v>
          </cell>
          <cell r="P72">
            <v>9</v>
          </cell>
        </row>
        <row r="73">
          <cell r="H73" t="str">
            <v>ROATRULGTDSL</v>
          </cell>
          <cell r="I73" t="str">
            <v>ROA</v>
          </cell>
          <cell r="J73" t="str">
            <v>TRU</v>
          </cell>
          <cell r="K73" t="str">
            <v>LGT</v>
          </cell>
          <cell r="L73" t="str">
            <v>DSL</v>
          </cell>
          <cell r="M73"/>
          <cell r="N73">
            <v>0.34462238153934283</v>
          </cell>
          <cell r="O73">
            <v>4.8181329384933906E-2</v>
          </cell>
          <cell r="P73">
            <v>0.11500958877540353</v>
          </cell>
        </row>
        <row r="74">
          <cell r="H74" t="str">
            <v>ROATRUMETDSL</v>
          </cell>
          <cell r="I74" t="str">
            <v>ROA</v>
          </cell>
          <cell r="J74" t="str">
            <v>TRU</v>
          </cell>
          <cell r="K74" t="str">
            <v>MET</v>
          </cell>
          <cell r="L74" t="str">
            <v>DSL</v>
          </cell>
          <cell r="M74"/>
          <cell r="N74">
            <v>0.76873359450023737</v>
          </cell>
          <cell r="O74">
            <v>0.9511720561840562</v>
          </cell>
          <cell r="P74">
            <v>0.27505239676464532</v>
          </cell>
        </row>
        <row r="75">
          <cell r="H75" t="str">
            <v>ROATRUHETDSL</v>
          </cell>
          <cell r="I75" t="str">
            <v>ROA</v>
          </cell>
          <cell r="J75" t="str">
            <v>TRU</v>
          </cell>
          <cell r="K75" t="str">
            <v>HET</v>
          </cell>
          <cell r="L75" t="str">
            <v>DSL</v>
          </cell>
          <cell r="M75"/>
          <cell r="N75">
            <v>1</v>
          </cell>
          <cell r="O75">
            <v>0</v>
          </cell>
          <cell r="P75">
            <v>0</v>
          </cell>
        </row>
        <row r="76">
          <cell r="H76" t="str">
            <v>ROATRULGTGAS</v>
          </cell>
          <cell r="I76" t="str">
            <v>ROA</v>
          </cell>
          <cell r="J76" t="str">
            <v>TRU</v>
          </cell>
          <cell r="K76" t="str">
            <v>LGT</v>
          </cell>
          <cell r="L76" t="str">
            <v>GAS</v>
          </cell>
          <cell r="M76"/>
          <cell r="N76">
            <v>0.65537761846065712</v>
          </cell>
          <cell r="O76">
            <v>0.95181867061506609</v>
          </cell>
          <cell r="P76">
            <v>0.88499041122459654</v>
          </cell>
        </row>
        <row r="77">
          <cell r="H77" t="str">
            <v>ROATRUMETGAS</v>
          </cell>
          <cell r="I77" t="str">
            <v>ROA</v>
          </cell>
          <cell r="J77" t="str">
            <v>TRU</v>
          </cell>
          <cell r="K77" t="str">
            <v>MET</v>
          </cell>
          <cell r="L77" t="str">
            <v>GAS</v>
          </cell>
          <cell r="M77"/>
          <cell r="N77">
            <v>0.23126640549976268</v>
          </cell>
          <cell r="O77">
            <v>4.8827943815943887E-2</v>
          </cell>
          <cell r="P77">
            <v>0.72494760323535468</v>
          </cell>
        </row>
        <row r="78">
          <cell r="H78" t="str">
            <v>ROACAR___DSL</v>
          </cell>
          <cell r="I78" t="str">
            <v>ROA</v>
          </cell>
          <cell r="J78" t="str">
            <v>CAR</v>
          </cell>
          <cell r="K78" t="str">
            <v>___</v>
          </cell>
          <cell r="L78" t="str">
            <v>DSL</v>
          </cell>
          <cell r="M78"/>
          <cell r="N78">
            <v>0</v>
          </cell>
          <cell r="O78">
            <v>3.1900902799382301E-4</v>
          </cell>
          <cell r="P78">
            <v>0</v>
          </cell>
        </row>
        <row r="79">
          <cell r="H79" t="str">
            <v>ROACAR___GAS</v>
          </cell>
          <cell r="I79" t="str">
            <v>ROA</v>
          </cell>
          <cell r="J79" t="str">
            <v>CAR</v>
          </cell>
          <cell r="K79" t="str">
            <v>___</v>
          </cell>
          <cell r="L79" t="str">
            <v>GAS</v>
          </cell>
          <cell r="M79"/>
          <cell r="N79">
            <v>1</v>
          </cell>
          <cell r="O79">
            <v>0.99968099097200624</v>
          </cell>
          <cell r="P79">
            <v>1</v>
          </cell>
        </row>
        <row r="80">
          <cell r="H80" t="str">
            <v>ROAMOR___GAS</v>
          </cell>
          <cell r="I80" t="str">
            <v>ROA</v>
          </cell>
          <cell r="J80" t="str">
            <v>MOR</v>
          </cell>
          <cell r="K80" t="str">
            <v>___</v>
          </cell>
          <cell r="L80" t="str">
            <v>GAS</v>
          </cell>
          <cell r="M80"/>
          <cell r="N80">
            <v>0</v>
          </cell>
          <cell r="O80">
            <v>1</v>
          </cell>
          <cell r="P80">
            <v>0</v>
          </cell>
        </row>
        <row r="81">
          <cell r="H81" t="str">
            <v>MAR______ALL</v>
          </cell>
          <cell r="I81" t="str">
            <v>MAR</v>
          </cell>
          <cell r="J81" t="str">
            <v>___</v>
          </cell>
          <cell r="K81" t="str">
            <v>___</v>
          </cell>
          <cell r="L81" t="str">
            <v>ALL</v>
          </cell>
          <cell r="M81"/>
          <cell r="N81">
            <v>1</v>
          </cell>
          <cell r="O81">
            <v>1</v>
          </cell>
          <cell r="P81">
            <v>0</v>
          </cell>
        </row>
        <row r="82">
          <cell r="H82" t="str">
            <v>ROABUSURBDSL</v>
          </cell>
          <cell r="I82" t="str">
            <v>ROA</v>
          </cell>
          <cell r="J82" t="str">
            <v>BUS</v>
          </cell>
          <cell r="K82" t="str">
            <v>URB</v>
          </cell>
          <cell r="L82" t="str">
            <v>DSL</v>
          </cell>
          <cell r="M82"/>
          <cell r="N82">
            <v>0</v>
          </cell>
          <cell r="O82">
            <v>1</v>
          </cell>
          <cell r="P82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10"/>
  <sheetViews>
    <sheetView workbookViewId="0">
      <selection activeCell="C11" sqref="C11"/>
    </sheetView>
  </sheetViews>
  <sheetFormatPr defaultRowHeight="15" x14ac:dyDescent="0.25"/>
  <cols>
    <col min="2" max="2" width="19.28515625" bestFit="1" customWidth="1"/>
  </cols>
  <sheetData>
    <row r="4" spans="2:3" x14ac:dyDescent="0.25">
      <c r="B4" s="2"/>
      <c r="C4" t="s">
        <v>16</v>
      </c>
    </row>
    <row r="5" spans="2:3" x14ac:dyDescent="0.25">
      <c r="B5" s="3"/>
      <c r="C5" t="s">
        <v>18</v>
      </c>
    </row>
    <row r="6" spans="2:3" x14ac:dyDescent="0.25">
      <c r="B6" s="4"/>
      <c r="C6" t="s">
        <v>17</v>
      </c>
    </row>
    <row r="9" spans="2:3" x14ac:dyDescent="0.25">
      <c r="B9" t="s">
        <v>22</v>
      </c>
      <c r="C9" s="5">
        <v>0.01</v>
      </c>
    </row>
    <row r="10" spans="2:3" x14ac:dyDescent="0.25">
      <c r="B10" t="s">
        <v>23</v>
      </c>
      <c r="C10" s="5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O217"/>
  <sheetViews>
    <sheetView tabSelected="1" workbookViewId="0">
      <selection activeCell="R7" sqref="R7"/>
    </sheetView>
  </sheetViews>
  <sheetFormatPr defaultRowHeight="15" x14ac:dyDescent="0.25"/>
  <cols>
    <col min="1" max="2" width="10.7109375" customWidth="1"/>
  </cols>
  <sheetData>
    <row r="1" spans="1:15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2025</v>
      </c>
      <c r="K1" s="1">
        <v>2030</v>
      </c>
      <c r="L1" s="1">
        <v>2035</v>
      </c>
      <c r="M1" s="1">
        <v>2040</v>
      </c>
      <c r="N1" s="1">
        <v>2045</v>
      </c>
      <c r="O1" s="1">
        <v>2050</v>
      </c>
    </row>
    <row r="2" spans="1:15" x14ac:dyDescent="0.25">
      <c r="A2" t="s">
        <v>2</v>
      </c>
      <c r="B2" t="s">
        <v>47</v>
      </c>
      <c r="C2">
        <v>10000000000</v>
      </c>
      <c r="D2">
        <v>10000000000</v>
      </c>
      <c r="E2">
        <v>10000000000</v>
      </c>
      <c r="F2">
        <v>10000000000</v>
      </c>
      <c r="G2">
        <v>10000000000</v>
      </c>
      <c r="H2">
        <v>10000000000</v>
      </c>
      <c r="I2">
        <v>10000000000</v>
      </c>
      <c r="J2">
        <v>10000000000</v>
      </c>
      <c r="K2">
        <v>10000000000</v>
      </c>
      <c r="L2">
        <v>10000000000</v>
      </c>
      <c r="M2">
        <v>10000000000</v>
      </c>
      <c r="N2">
        <v>10000000000</v>
      </c>
      <c r="O2">
        <v>10000000000</v>
      </c>
    </row>
    <row r="3" spans="1:15" x14ac:dyDescent="0.25">
      <c r="A3" t="s">
        <v>2</v>
      </c>
      <c r="B3" t="s">
        <v>48</v>
      </c>
      <c r="C3">
        <v>10000000000</v>
      </c>
      <c r="D3">
        <v>10000000000</v>
      </c>
      <c r="E3">
        <v>10000000000</v>
      </c>
      <c r="F3">
        <v>10000000000</v>
      </c>
      <c r="G3">
        <v>10000000000</v>
      </c>
      <c r="H3">
        <v>10000000000</v>
      </c>
      <c r="I3">
        <v>10000000000</v>
      </c>
      <c r="J3">
        <v>10000000000</v>
      </c>
      <c r="K3">
        <v>10000000000</v>
      </c>
      <c r="L3">
        <v>10000000000</v>
      </c>
      <c r="M3">
        <v>10000000000</v>
      </c>
      <c r="N3">
        <v>10000000000</v>
      </c>
      <c r="O3">
        <v>10000000000</v>
      </c>
    </row>
    <row r="4" spans="1:15" x14ac:dyDescent="0.25">
      <c r="A4" t="s">
        <v>2</v>
      </c>
      <c r="B4" t="s">
        <v>49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  <c r="O4">
        <v>10000000000</v>
      </c>
    </row>
    <row r="5" spans="1:15" x14ac:dyDescent="0.25">
      <c r="A5" t="s">
        <v>2</v>
      </c>
      <c r="B5" t="s">
        <v>50</v>
      </c>
      <c r="C5">
        <v>10000000000</v>
      </c>
      <c r="D5">
        <v>10000000000</v>
      </c>
      <c r="E5">
        <v>10000000000</v>
      </c>
      <c r="F5">
        <v>10000000000</v>
      </c>
      <c r="G5">
        <v>9000000000</v>
      </c>
      <c r="H5">
        <v>9000000000</v>
      </c>
      <c r="I5">
        <v>9000000000</v>
      </c>
      <c r="J5">
        <v>8000000000</v>
      </c>
      <c r="K5">
        <v>7000000000</v>
      </c>
      <c r="L5">
        <v>6000000000</v>
      </c>
      <c r="M5">
        <v>5000000000</v>
      </c>
      <c r="N5">
        <v>4000000000</v>
      </c>
      <c r="O5">
        <v>3000000000</v>
      </c>
    </row>
    <row r="6" spans="1:15" x14ac:dyDescent="0.25">
      <c r="A6" t="s">
        <v>2</v>
      </c>
      <c r="B6" t="s">
        <v>51</v>
      </c>
      <c r="C6">
        <v>2.8087730744501739E-6</v>
      </c>
      <c r="D6">
        <v>5.5101291272271406E-6</v>
      </c>
      <c r="E6">
        <v>8.086326630778238E-6</v>
      </c>
      <c r="F6">
        <v>1.051810129902427E-5</v>
      </c>
      <c r="G6">
        <v>1.278457299327441E-5</v>
      </c>
      <c r="H6">
        <v>1.5345162241332551E-5</v>
      </c>
      <c r="I6">
        <v>1.7717454893475891E-5</v>
      </c>
      <c r="J6">
        <v>2.0097498916732439E-5</v>
      </c>
      <c r="K6">
        <v>2.3135091504152858E-5</v>
      </c>
      <c r="L6">
        <v>2.2208299346576699E-5</v>
      </c>
      <c r="M6">
        <v>1.6932595121231171E-5</v>
      </c>
      <c r="N6">
        <v>2.096311067571163E-5</v>
      </c>
      <c r="O6">
        <v>4.5507534966346243E-5</v>
      </c>
    </row>
    <row r="7" spans="1:15" x14ac:dyDescent="0.25">
      <c r="A7" t="s">
        <v>2</v>
      </c>
      <c r="B7" t="s">
        <v>52</v>
      </c>
      <c r="C7">
        <v>5.3240223851845851E-5</v>
      </c>
      <c r="D7">
        <v>1.3330181213279109E-4</v>
      </c>
      <c r="E7">
        <v>4.3073195157025218E-4</v>
      </c>
      <c r="F7">
        <v>7.0472614258312643E-4</v>
      </c>
      <c r="G7">
        <v>9.5129847423026795E-4</v>
      </c>
      <c r="H7">
        <v>1.2288671004832669E-3</v>
      </c>
      <c r="I7">
        <v>1.4735910653700831E-3</v>
      </c>
      <c r="J7">
        <v>1.4806495840515371E-3</v>
      </c>
      <c r="K7">
        <v>1.225253179082484E-3</v>
      </c>
      <c r="L7">
        <v>1.809508693708931E-4</v>
      </c>
      <c r="M7">
        <v>3.8786019546485183E-5</v>
      </c>
      <c r="N7">
        <v>5.5295757151473983E-5</v>
      </c>
      <c r="O7">
        <v>1.3038971028639089E-4</v>
      </c>
    </row>
    <row r="8" spans="1:15" x14ac:dyDescent="0.25">
      <c r="A8" t="s">
        <v>2</v>
      </c>
      <c r="B8" t="s">
        <v>53</v>
      </c>
      <c r="J8">
        <v>0.48517976614670483</v>
      </c>
      <c r="K8">
        <v>1.0411137403730411</v>
      </c>
      <c r="L8">
        <v>1.7040310510585259</v>
      </c>
      <c r="M8">
        <v>2.229473437918903</v>
      </c>
      <c r="N8">
        <v>3.0390288933257441</v>
      </c>
      <c r="O8">
        <v>6.9556192198505036</v>
      </c>
    </row>
    <row r="9" spans="1:15" x14ac:dyDescent="0.25">
      <c r="A9" t="s">
        <v>2</v>
      </c>
      <c r="B9" t="s">
        <v>54</v>
      </c>
      <c r="J9">
        <v>0.46161415361738062</v>
      </c>
      <c r="K9">
        <v>1.0407232318764681</v>
      </c>
      <c r="L9">
        <v>1.777652942731309</v>
      </c>
      <c r="M9">
        <v>2.4929167512852159</v>
      </c>
      <c r="N9">
        <v>3.577545644544911</v>
      </c>
      <c r="O9">
        <v>8.6800546783516559</v>
      </c>
    </row>
    <row r="10" spans="1:15" x14ac:dyDescent="0.25">
      <c r="A10" t="s">
        <v>2</v>
      </c>
      <c r="B10" t="s">
        <v>55</v>
      </c>
      <c r="J10">
        <v>0.16746590506934991</v>
      </c>
      <c r="K10">
        <v>0.33843586595716441</v>
      </c>
      <c r="L10">
        <v>0.37115287650677858</v>
      </c>
      <c r="M10">
        <v>0.42674549755744562</v>
      </c>
      <c r="N10">
        <v>0.56838787388708489</v>
      </c>
      <c r="O10">
        <v>1.25450566847755</v>
      </c>
    </row>
    <row r="11" spans="1:15" x14ac:dyDescent="0.25">
      <c r="A11" t="s">
        <v>2</v>
      </c>
      <c r="B11" t="s">
        <v>56</v>
      </c>
      <c r="C11">
        <v>0.98199999999999998</v>
      </c>
      <c r="D11">
        <v>0.98199999999999998</v>
      </c>
      <c r="E11">
        <v>0.98199999999999998</v>
      </c>
      <c r="F11">
        <v>0.98199999999999998</v>
      </c>
      <c r="G11">
        <v>0.73649999999999993</v>
      </c>
      <c r="H11">
        <v>0.73649999999999993</v>
      </c>
      <c r="I11">
        <v>0.73649999999999993</v>
      </c>
      <c r="J11">
        <v>0.49099999999999999</v>
      </c>
      <c r="K11">
        <v>0.2455</v>
      </c>
    </row>
    <row r="12" spans="1:15" x14ac:dyDescent="0.25">
      <c r="A12" t="s">
        <v>2</v>
      </c>
      <c r="B12" t="s">
        <v>57</v>
      </c>
      <c r="C12">
        <v>1.478189898267002E-4</v>
      </c>
      <c r="D12">
        <v>3.1108867994272631E-2</v>
      </c>
      <c r="E12">
        <v>6.2213330561280478E-2</v>
      </c>
      <c r="F12">
        <v>9.8415602221441315E-2</v>
      </c>
      <c r="G12">
        <v>0.37712204863873511</v>
      </c>
      <c r="H12">
        <v>0.41477025672792328</v>
      </c>
      <c r="I12">
        <v>0.44986846368312039</v>
      </c>
      <c r="J12">
        <v>0.41149606200908112</v>
      </c>
      <c r="K12">
        <v>2.157967301676899E-2</v>
      </c>
      <c r="L12">
        <v>1.371717442309618E-5</v>
      </c>
      <c r="M12">
        <v>1.7505689062931689E-5</v>
      </c>
      <c r="N12">
        <v>2.886408117834758E-5</v>
      </c>
      <c r="O12">
        <v>8.420925445577361E-5</v>
      </c>
    </row>
    <row r="13" spans="1:15" x14ac:dyDescent="0.25">
      <c r="A13" t="s">
        <v>2</v>
      </c>
      <c r="B13" t="s">
        <v>58</v>
      </c>
      <c r="J13">
        <v>0.14224739011552889</v>
      </c>
      <c r="K13">
        <v>0.28895049181856303</v>
      </c>
      <c r="L13">
        <v>0.32195116048176259</v>
      </c>
      <c r="M13">
        <v>0.37855290930377239</v>
      </c>
      <c r="N13">
        <v>0.53386294211758201</v>
      </c>
      <c r="O13">
        <v>1.300793833949248</v>
      </c>
    </row>
    <row r="14" spans="1:15" x14ac:dyDescent="0.25">
      <c r="A14" t="s">
        <v>2</v>
      </c>
      <c r="B14" t="s">
        <v>59</v>
      </c>
      <c r="J14">
        <v>0.1347452029838962</v>
      </c>
      <c r="K14">
        <v>0.27778306473921399</v>
      </c>
      <c r="L14">
        <v>0.31310375818025449</v>
      </c>
      <c r="M14">
        <v>0.36763037370926738</v>
      </c>
      <c r="N14">
        <v>0.51859761425865303</v>
      </c>
      <c r="O14">
        <v>1.261721566781572</v>
      </c>
    </row>
    <row r="15" spans="1:15" x14ac:dyDescent="0.25">
      <c r="A15" t="s">
        <v>2</v>
      </c>
      <c r="B15" t="s">
        <v>60</v>
      </c>
      <c r="J15">
        <v>8.839333865192342E-2</v>
      </c>
      <c r="K15">
        <v>0.2078204001325146</v>
      </c>
      <c r="L15">
        <v>0.28460937734700797</v>
      </c>
      <c r="M15">
        <v>0.35737831784815938</v>
      </c>
      <c r="N15">
        <v>0.48386034447945431</v>
      </c>
      <c r="O15">
        <v>1.0345731443019439</v>
      </c>
    </row>
    <row r="16" spans="1:15" x14ac:dyDescent="0.25">
      <c r="A16" t="s">
        <v>2</v>
      </c>
      <c r="B16" t="s">
        <v>61</v>
      </c>
      <c r="C16">
        <v>0.66581044113401022</v>
      </c>
      <c r="D16">
        <v>0.66581044113401022</v>
      </c>
      <c r="E16">
        <v>0.66581044113401022</v>
      </c>
      <c r="F16">
        <v>0.66581044113401022</v>
      </c>
      <c r="G16">
        <v>0.49935783085050772</v>
      </c>
      <c r="H16">
        <v>0.49935783085050772</v>
      </c>
      <c r="I16">
        <v>0.49935783085050772</v>
      </c>
      <c r="J16">
        <v>0.33290522056700511</v>
      </c>
      <c r="K16">
        <v>0.16645261028350261</v>
      </c>
    </row>
    <row r="17" spans="1:15" x14ac:dyDescent="0.25">
      <c r="A17" t="s">
        <v>2</v>
      </c>
      <c r="B17" t="s">
        <v>62</v>
      </c>
      <c r="C17">
        <v>1.735329875839911E-4</v>
      </c>
      <c r="D17">
        <v>2.0729658155117649E-2</v>
      </c>
      <c r="E17">
        <v>4.1454831912786552E-2</v>
      </c>
      <c r="F17">
        <v>6.8786012157269261E-2</v>
      </c>
      <c r="G17">
        <v>0.25323385887529998</v>
      </c>
      <c r="H17">
        <v>0.28325307137569339</v>
      </c>
      <c r="I17">
        <v>0.31107433278821389</v>
      </c>
      <c r="J17">
        <v>0.31108139808360369</v>
      </c>
      <c r="K17">
        <v>0.28486160758329532</v>
      </c>
      <c r="L17">
        <v>1.7159935696880992E-2</v>
      </c>
      <c r="M17">
        <v>3.8871496186098273E-5</v>
      </c>
      <c r="N17">
        <v>5.5464830116201387E-5</v>
      </c>
      <c r="O17">
        <v>1.3158900788609251E-4</v>
      </c>
    </row>
    <row r="18" spans="1:15" x14ac:dyDescent="0.25">
      <c r="A18" t="s">
        <v>2</v>
      </c>
      <c r="B18" t="s">
        <v>63</v>
      </c>
      <c r="J18">
        <v>0.37558534270801891</v>
      </c>
      <c r="K18">
        <v>0.7878701402180992</v>
      </c>
      <c r="L18">
        <v>1.2815690622351379</v>
      </c>
      <c r="M18">
        <v>1.63057791951894</v>
      </c>
      <c r="N18">
        <v>2.185857220550016</v>
      </c>
      <c r="O18">
        <v>4.7693087150724018</v>
      </c>
    </row>
    <row r="19" spans="1:15" x14ac:dyDescent="0.25">
      <c r="A19" t="s">
        <v>2</v>
      </c>
      <c r="B19" t="s">
        <v>64</v>
      </c>
      <c r="J19">
        <v>0.33362391310514372</v>
      </c>
      <c r="K19">
        <v>0.70197530600561464</v>
      </c>
      <c r="L19">
        <v>1.13956372516358</v>
      </c>
      <c r="M19">
        <v>1.442092935034031</v>
      </c>
      <c r="N19">
        <v>1.9165571663681309</v>
      </c>
      <c r="O19">
        <v>4.1180774218098666</v>
      </c>
    </row>
    <row r="20" spans="1:15" x14ac:dyDescent="0.25">
      <c r="A20" t="s">
        <v>2</v>
      </c>
      <c r="B20" t="s">
        <v>65</v>
      </c>
      <c r="C20">
        <v>0.78026459841774098</v>
      </c>
      <c r="D20">
        <v>0.78026459841774098</v>
      </c>
      <c r="E20">
        <v>0.78026459841774098</v>
      </c>
      <c r="F20">
        <v>0.78026459841774098</v>
      </c>
      <c r="G20">
        <v>0.58519844881330574</v>
      </c>
      <c r="H20">
        <v>0.58519844881330574</v>
      </c>
      <c r="I20">
        <v>0.58519844881330574</v>
      </c>
      <c r="J20">
        <v>0.39013229920887049</v>
      </c>
      <c r="K20">
        <v>0.19506614960443519</v>
      </c>
    </row>
    <row r="21" spans="1:15" x14ac:dyDescent="0.25">
      <c r="A21" t="s">
        <v>2</v>
      </c>
      <c r="B21" t="s">
        <v>66</v>
      </c>
      <c r="C21">
        <v>1.7310285965240979E-4</v>
      </c>
      <c r="D21">
        <v>2.114052940581727E-2</v>
      </c>
      <c r="E21">
        <v>5.284088429411575E-2</v>
      </c>
      <c r="F21">
        <v>7.4240582766757476E-2</v>
      </c>
      <c r="G21">
        <v>0.30509687642531458</v>
      </c>
      <c r="H21">
        <v>0.32806577910434592</v>
      </c>
      <c r="I21">
        <v>0.34878191399880693</v>
      </c>
      <c r="J21">
        <v>0.34878897851378882</v>
      </c>
      <c r="K21">
        <v>0.31911897375266601</v>
      </c>
      <c r="L21">
        <v>1.2907818589173919E-2</v>
      </c>
      <c r="M21">
        <v>3.8862208593786092E-5</v>
      </c>
      <c r="N21">
        <v>5.5446555173918763E-5</v>
      </c>
      <c r="O21">
        <v>1.314566419378696E-4</v>
      </c>
    </row>
    <row r="22" spans="1:15" x14ac:dyDescent="0.25">
      <c r="A22" t="s">
        <v>2</v>
      </c>
      <c r="B22" t="s">
        <v>67</v>
      </c>
      <c r="J22">
        <v>0.24338687985172899</v>
      </c>
      <c r="K22">
        <v>0.51245477118172311</v>
      </c>
      <c r="L22">
        <v>0.83439651851072227</v>
      </c>
      <c r="M22">
        <v>1.065232549603524</v>
      </c>
      <c r="N22">
        <v>1.431105297408614</v>
      </c>
      <c r="O22">
        <v>3.13673112702417</v>
      </c>
    </row>
    <row r="23" spans="1:15" x14ac:dyDescent="0.25">
      <c r="A23" t="s">
        <v>2</v>
      </c>
      <c r="B23" t="s">
        <v>68</v>
      </c>
      <c r="J23">
        <v>0.23965726256313061</v>
      </c>
      <c r="K23">
        <v>0.51121280400908131</v>
      </c>
      <c r="L23">
        <v>0.84242010126232292</v>
      </c>
      <c r="M23">
        <v>1.091390943208238</v>
      </c>
      <c r="N23">
        <v>1.4751621072369161</v>
      </c>
      <c r="O23">
        <v>3.2437997962393061</v>
      </c>
    </row>
    <row r="24" spans="1:15" x14ac:dyDescent="0.25">
      <c r="A24" t="s">
        <v>2</v>
      </c>
      <c r="B24" t="s">
        <v>69</v>
      </c>
      <c r="J24">
        <v>0.2401855189700802</v>
      </c>
      <c r="K24">
        <v>0.52613305263129173</v>
      </c>
      <c r="L24">
        <v>0.89119357688991097</v>
      </c>
      <c r="M24">
        <v>1.118845191146304</v>
      </c>
      <c r="N24">
        <v>1.4533970975921271</v>
      </c>
      <c r="O24">
        <v>3.278067884337716</v>
      </c>
    </row>
    <row r="25" spans="1:15" x14ac:dyDescent="0.25">
      <c r="A25" t="s">
        <v>2</v>
      </c>
      <c r="B25" t="s">
        <v>70</v>
      </c>
      <c r="C25">
        <v>10000000000</v>
      </c>
      <c r="D25">
        <v>10000000000</v>
      </c>
      <c r="E25">
        <v>10000000000</v>
      </c>
      <c r="F25">
        <v>10000000000</v>
      </c>
      <c r="G25">
        <v>9000000000</v>
      </c>
      <c r="H25">
        <v>9000000000</v>
      </c>
      <c r="I25">
        <v>9000000000</v>
      </c>
      <c r="J25">
        <v>8000000000</v>
      </c>
      <c r="K25">
        <v>7000000000</v>
      </c>
      <c r="L25">
        <v>6000000000</v>
      </c>
      <c r="M25">
        <v>5000000000</v>
      </c>
      <c r="N25">
        <v>4000000000</v>
      </c>
      <c r="O25">
        <v>3000000000</v>
      </c>
    </row>
    <row r="26" spans="1:15" x14ac:dyDescent="0.25">
      <c r="A26" t="s">
        <v>2</v>
      </c>
      <c r="B26" t="s">
        <v>71</v>
      </c>
      <c r="C26">
        <v>2E-3</v>
      </c>
      <c r="D26">
        <v>2E-3</v>
      </c>
      <c r="E26">
        <v>2E-3</v>
      </c>
      <c r="F26">
        <v>2E-3</v>
      </c>
      <c r="G26">
        <v>1.5E-3</v>
      </c>
      <c r="H26">
        <v>1.5E-3</v>
      </c>
      <c r="I26">
        <v>1.5E-3</v>
      </c>
      <c r="J26">
        <v>1E-3</v>
      </c>
      <c r="K26">
        <v>5.0000000000000012E-4</v>
      </c>
    </row>
    <row r="27" spans="1:15" x14ac:dyDescent="0.25">
      <c r="A27" t="s">
        <v>2</v>
      </c>
      <c r="B27" t="s">
        <v>72</v>
      </c>
      <c r="C27">
        <v>3.7984247488076867E-5</v>
      </c>
      <c r="D27">
        <v>8.3659585077824154E-5</v>
      </c>
      <c r="E27">
        <v>1.4196493152469379E-4</v>
      </c>
      <c r="F27">
        <v>2.265264446308037E-4</v>
      </c>
      <c r="G27">
        <v>7.8658557332945338E-4</v>
      </c>
      <c r="H27">
        <v>8.7776438441457348E-4</v>
      </c>
      <c r="I27">
        <v>9.5061168044038521E-4</v>
      </c>
      <c r="J27">
        <v>1.639286574153426E-3</v>
      </c>
      <c r="K27">
        <v>2.3688956853082171E-3</v>
      </c>
      <c r="L27">
        <v>3.060064757067155E-3</v>
      </c>
      <c r="M27">
        <v>3.230480304931547E-3</v>
      </c>
      <c r="N27">
        <v>3.3887771851683081E-3</v>
      </c>
      <c r="O27">
        <v>3.6025126470632441E-3</v>
      </c>
    </row>
    <row r="28" spans="1:15" x14ac:dyDescent="0.25">
      <c r="A28" t="s">
        <v>2</v>
      </c>
      <c r="B28" t="s">
        <v>73</v>
      </c>
      <c r="C28">
        <v>4.3385227807159942E-4</v>
      </c>
      <c r="D28">
        <v>4.3385227807159942E-4</v>
      </c>
      <c r="E28">
        <v>4.3385227807159942E-4</v>
      </c>
      <c r="F28">
        <v>4.3385227807159942E-4</v>
      </c>
      <c r="G28">
        <v>3.2538920855369952E-4</v>
      </c>
      <c r="H28">
        <v>3.2538920855369952E-4</v>
      </c>
      <c r="I28">
        <v>3.2538920855369952E-4</v>
      </c>
      <c r="J28">
        <v>2.1692613903579971E-4</v>
      </c>
      <c r="K28">
        <v>1.084630695178998E-4</v>
      </c>
    </row>
    <row r="29" spans="1:15" x14ac:dyDescent="0.25">
      <c r="A29" t="s">
        <v>2</v>
      </c>
      <c r="B29" t="s">
        <v>74</v>
      </c>
      <c r="C29">
        <v>1.039774523601309E-4</v>
      </c>
      <c r="D29">
        <v>4.657294577052601E-4</v>
      </c>
      <c r="E29">
        <v>7.9563680557481167E-4</v>
      </c>
      <c r="F29">
        <v>1.080463393671766E-3</v>
      </c>
      <c r="G29">
        <v>3.1536999995216051E-3</v>
      </c>
      <c r="H29">
        <v>5.4451218401444408E-3</v>
      </c>
      <c r="I29">
        <v>7.4848795048573172E-3</v>
      </c>
      <c r="J29">
        <v>7.4919440707306379E-3</v>
      </c>
      <c r="K29">
        <v>7.0117977478707898E-3</v>
      </c>
      <c r="L29">
        <v>1.3017714472471349E-3</v>
      </c>
      <c r="M29">
        <v>3.8861819824404868E-5</v>
      </c>
      <c r="N29">
        <v>5.5445762540033492E-5</v>
      </c>
      <c r="O29">
        <v>1.314526426223732E-4</v>
      </c>
    </row>
    <row r="30" spans="1:15" x14ac:dyDescent="0.25">
      <c r="A30" t="s">
        <v>2</v>
      </c>
      <c r="B30" t="s">
        <v>75</v>
      </c>
      <c r="J30">
        <v>0.54925685148247294</v>
      </c>
      <c r="K30">
        <v>1.155485458698061</v>
      </c>
      <c r="L30">
        <v>1.8676858319465419</v>
      </c>
      <c r="M30">
        <v>2.3813863893132599</v>
      </c>
      <c r="N30">
        <v>3.1939784472091892</v>
      </c>
      <c r="O30">
        <v>7.1154027220512024</v>
      </c>
    </row>
    <row r="31" spans="1:15" x14ac:dyDescent="0.25">
      <c r="A31" t="s">
        <v>2</v>
      </c>
      <c r="B31" t="s">
        <v>76</v>
      </c>
      <c r="J31">
        <v>0.52524610464710753</v>
      </c>
      <c r="K31">
        <v>1.1550161960868091</v>
      </c>
      <c r="L31">
        <v>1.9417640563483349</v>
      </c>
      <c r="M31">
        <v>2.6460852994348039</v>
      </c>
      <c r="N31">
        <v>3.7335607892426919</v>
      </c>
      <c r="O31">
        <v>8.8399047729161957</v>
      </c>
    </row>
    <row r="32" spans="1:15" x14ac:dyDescent="0.25">
      <c r="A32" t="s">
        <v>2</v>
      </c>
      <c r="B32" t="s">
        <v>77</v>
      </c>
      <c r="J32">
        <v>5.3265512946301462E-2</v>
      </c>
      <c r="K32">
        <v>0.1222427599877116</v>
      </c>
      <c r="L32">
        <v>0.15806554500203771</v>
      </c>
      <c r="M32">
        <v>0.20390951811796471</v>
      </c>
      <c r="N32">
        <v>0.33957796337220642</v>
      </c>
      <c r="O32">
        <v>1.017653469971286</v>
      </c>
    </row>
    <row r="33" spans="1:15" x14ac:dyDescent="0.25">
      <c r="A33" t="s">
        <v>2</v>
      </c>
      <c r="B33" t="s">
        <v>78</v>
      </c>
      <c r="C33">
        <v>2.053515032133726E-6</v>
      </c>
      <c r="D33">
        <v>3.9617839336794949E-6</v>
      </c>
      <c r="E33">
        <v>5.7052477736436692E-6</v>
      </c>
      <c r="F33">
        <v>7.2626551737324589E-6</v>
      </c>
      <c r="G33">
        <v>8.611042542527924E-6</v>
      </c>
      <c r="H33">
        <v>1.020760581851613E-5</v>
      </c>
      <c r="I33">
        <v>1.1567692400689801E-5</v>
      </c>
      <c r="J33">
        <v>8.9793610115533015E-6</v>
      </c>
      <c r="K33">
        <v>3.613794258824458E-6</v>
      </c>
      <c r="L33">
        <v>3.5103359873500828E-6</v>
      </c>
      <c r="M33">
        <v>4.4801708077423867E-6</v>
      </c>
      <c r="N33">
        <v>7.3892799831024516E-6</v>
      </c>
      <c r="O33">
        <v>2.196742832058759E-5</v>
      </c>
    </row>
    <row r="34" spans="1:15" x14ac:dyDescent="0.25">
      <c r="A34" t="s">
        <v>2</v>
      </c>
      <c r="B34" t="s">
        <v>79</v>
      </c>
      <c r="J34">
        <v>6.7937589846725141E-2</v>
      </c>
      <c r="K34">
        <v>0.1518443981560216</v>
      </c>
      <c r="L34">
        <v>0.19046636056383251</v>
      </c>
      <c r="M34">
        <v>0.24108474438144811</v>
      </c>
      <c r="N34">
        <v>0.39292105127533988</v>
      </c>
      <c r="O34">
        <v>1.154208912863484</v>
      </c>
    </row>
    <row r="35" spans="1:15" x14ac:dyDescent="0.25">
      <c r="A35" t="s">
        <v>2</v>
      </c>
      <c r="B35" t="s">
        <v>80</v>
      </c>
      <c r="J35">
        <v>6.3811848455030851E-2</v>
      </c>
      <c r="K35">
        <v>0.14466853558835249</v>
      </c>
      <c r="L35">
        <v>0.1830625641983418</v>
      </c>
      <c r="M35">
        <v>0.23160688633161139</v>
      </c>
      <c r="N35">
        <v>0.37865769522408432</v>
      </c>
      <c r="O35">
        <v>1.115785869158463</v>
      </c>
    </row>
    <row r="36" spans="1:15" x14ac:dyDescent="0.25">
      <c r="A36" t="s">
        <v>2</v>
      </c>
      <c r="B36" t="s">
        <v>81</v>
      </c>
      <c r="J36">
        <v>2.6316134690562109E-2</v>
      </c>
      <c r="K36">
        <v>6.7406932468025815E-2</v>
      </c>
      <c r="L36">
        <v>0.1042257266193348</v>
      </c>
      <c r="M36">
        <v>0.14639919205442201</v>
      </c>
      <c r="N36">
        <v>0.25050811769646458</v>
      </c>
      <c r="O36">
        <v>0.7742016302500615</v>
      </c>
    </row>
    <row r="37" spans="1:15" x14ac:dyDescent="0.25">
      <c r="A37" t="s">
        <v>2</v>
      </c>
      <c r="B37" t="s">
        <v>82</v>
      </c>
      <c r="C37">
        <v>2.278976879907374E-2</v>
      </c>
      <c r="D37">
        <v>2.278976879907374E-2</v>
      </c>
      <c r="E37">
        <v>2.278976879907374E-2</v>
      </c>
      <c r="F37">
        <v>2.278976879907374E-2</v>
      </c>
      <c r="G37">
        <v>1.7092326599305301E-2</v>
      </c>
      <c r="H37">
        <v>1.7092326599305301E-2</v>
      </c>
      <c r="I37">
        <v>1.7092326599305301E-2</v>
      </c>
      <c r="J37">
        <v>1.139488439953687E-2</v>
      </c>
      <c r="K37">
        <v>5.697442199768434E-3</v>
      </c>
    </row>
    <row r="38" spans="1:15" x14ac:dyDescent="0.25">
      <c r="A38" t="s">
        <v>2</v>
      </c>
      <c r="B38" t="s">
        <v>83</v>
      </c>
      <c r="C38">
        <v>1.202368269937334E-4</v>
      </c>
      <c r="D38">
        <v>1.1827836040115491E-3</v>
      </c>
      <c r="E38">
        <v>2.167841394482227E-3</v>
      </c>
      <c r="F38">
        <v>3.063140234330749E-3</v>
      </c>
      <c r="G38">
        <v>9.0434998813650243E-3</v>
      </c>
      <c r="H38">
        <v>1.051466493509888E-2</v>
      </c>
      <c r="I38">
        <v>1.238590894458289E-2</v>
      </c>
      <c r="J38">
        <v>1.239297061098913E-2</v>
      </c>
      <c r="K38">
        <v>1.109517990631495E-2</v>
      </c>
      <c r="L38">
        <v>1.070297568288675E-3</v>
      </c>
      <c r="M38">
        <v>3.8826563674882117E-5</v>
      </c>
      <c r="N38">
        <v>5.5375952894226183E-5</v>
      </c>
      <c r="O38">
        <v>1.309512151664796E-4</v>
      </c>
    </row>
    <row r="39" spans="1:15" x14ac:dyDescent="0.25">
      <c r="A39" t="s">
        <v>2</v>
      </c>
      <c r="B39" t="s">
        <v>84</v>
      </c>
      <c r="J39">
        <v>0.28194355417969769</v>
      </c>
      <c r="K39">
        <v>0.61536178239088568</v>
      </c>
      <c r="L39">
        <v>1.029143320554142</v>
      </c>
      <c r="M39">
        <v>1.3868778229897401</v>
      </c>
      <c r="N39">
        <v>1.93457516104599</v>
      </c>
      <c r="O39">
        <v>4.508910754068558</v>
      </c>
    </row>
    <row r="40" spans="1:15" x14ac:dyDescent="0.25">
      <c r="A40" t="s">
        <v>2</v>
      </c>
      <c r="B40" t="s">
        <v>85</v>
      </c>
      <c r="J40">
        <v>0.2461097783490645</v>
      </c>
      <c r="K40">
        <v>0.53844611499327821</v>
      </c>
      <c r="L40">
        <v>0.89840664528561542</v>
      </c>
      <c r="M40">
        <v>1.2051393679947739</v>
      </c>
      <c r="N40">
        <v>1.6703240887578339</v>
      </c>
      <c r="O40">
        <v>3.8606124922995919</v>
      </c>
    </row>
    <row r="41" spans="1:15" x14ac:dyDescent="0.25">
      <c r="A41" t="s">
        <v>2</v>
      </c>
      <c r="B41" t="s">
        <v>86</v>
      </c>
      <c r="C41">
        <v>2.4730473460785451E-2</v>
      </c>
      <c r="D41">
        <v>2.4730473460785451E-2</v>
      </c>
      <c r="E41">
        <v>2.4730473460785451E-2</v>
      </c>
      <c r="F41">
        <v>2.4730473460785451E-2</v>
      </c>
      <c r="G41">
        <v>1.8547855095589101E-2</v>
      </c>
      <c r="H41">
        <v>1.8547855095589101E-2</v>
      </c>
      <c r="I41">
        <v>1.8547855095589101E-2</v>
      </c>
      <c r="J41">
        <v>1.2365236730392731E-2</v>
      </c>
      <c r="K41">
        <v>6.1826183651963636E-3</v>
      </c>
    </row>
    <row r="42" spans="1:15" x14ac:dyDescent="0.25">
      <c r="A42" t="s">
        <v>2</v>
      </c>
      <c r="B42" t="s">
        <v>87</v>
      </c>
      <c r="C42">
        <v>1.125437258454339E-4</v>
      </c>
      <c r="D42">
        <v>7.7175304692819551E-4</v>
      </c>
      <c r="E42">
        <v>2.3520312497750358E-3</v>
      </c>
      <c r="F42">
        <v>2.574815846996615E-3</v>
      </c>
      <c r="G42">
        <v>9.8478423858699964E-3</v>
      </c>
      <c r="H42">
        <v>1.082170506341972E-2</v>
      </c>
      <c r="I42">
        <v>1.1677304786099621E-2</v>
      </c>
      <c r="J42">
        <v>1.1684295331049119E-2</v>
      </c>
      <c r="K42">
        <v>1.0530945827144089E-2</v>
      </c>
      <c r="L42">
        <v>5.6416745224317181E-4</v>
      </c>
      <c r="M42">
        <v>3.7991520485808468E-5</v>
      </c>
      <c r="N42">
        <v>5.3760963281922537E-5</v>
      </c>
      <c r="O42">
        <v>1.213384984081171E-4</v>
      </c>
    </row>
    <row r="43" spans="1:15" x14ac:dyDescent="0.25">
      <c r="A43" t="s">
        <v>2</v>
      </c>
      <c r="B43" t="s">
        <v>88</v>
      </c>
      <c r="J43">
        <v>0.16249152453459681</v>
      </c>
      <c r="K43">
        <v>0.36565591998701258</v>
      </c>
      <c r="L43">
        <v>0.62128079023684968</v>
      </c>
      <c r="M43">
        <v>0.86257005396302078</v>
      </c>
      <c r="N43">
        <v>1.222570604015736</v>
      </c>
      <c r="O43">
        <v>2.921489088654257</v>
      </c>
    </row>
    <row r="44" spans="1:15" x14ac:dyDescent="0.25">
      <c r="A44" t="s">
        <v>2</v>
      </c>
      <c r="B44" t="s">
        <v>89</v>
      </c>
      <c r="J44">
        <v>0.15795802300634459</v>
      </c>
      <c r="K44">
        <v>0.36299680698555659</v>
      </c>
      <c r="L44">
        <v>0.62730147822573379</v>
      </c>
      <c r="M44">
        <v>0.887270350600182</v>
      </c>
      <c r="N44">
        <v>1.2657098039743959</v>
      </c>
      <c r="O44">
        <v>3.028536563055197</v>
      </c>
    </row>
    <row r="45" spans="1:15" x14ac:dyDescent="0.25">
      <c r="A45" t="s">
        <v>2</v>
      </c>
      <c r="B45" t="s">
        <v>90</v>
      </c>
      <c r="J45">
        <v>0.12092870900538411</v>
      </c>
      <c r="K45">
        <v>0.29656054387506392</v>
      </c>
      <c r="L45">
        <v>0.54618966280176673</v>
      </c>
      <c r="M45">
        <v>0.7710924821930949</v>
      </c>
      <c r="N45">
        <v>1.0903335157113241</v>
      </c>
      <c r="O45">
        <v>2.90089755016457</v>
      </c>
    </row>
    <row r="46" spans="1:15" x14ac:dyDescent="0.25">
      <c r="A46" t="s">
        <v>2</v>
      </c>
      <c r="B46" t="s">
        <v>91</v>
      </c>
      <c r="C46">
        <v>2.80870158681754E-6</v>
      </c>
      <c r="D46">
        <v>5.5100078220882316E-6</v>
      </c>
      <c r="E46">
        <v>8.0861607369357144E-6</v>
      </c>
      <c r="F46">
        <v>1.051789267420223E-5</v>
      </c>
      <c r="G46">
        <v>1.27843215011682E-5</v>
      </c>
      <c r="H46">
        <v>1.5344819220305231E-5</v>
      </c>
      <c r="I46">
        <v>1.7717041784978089E-5</v>
      </c>
      <c r="J46">
        <v>2.0097030015936071E-5</v>
      </c>
      <c r="K46">
        <v>2.313456098588649E-5</v>
      </c>
      <c r="L46">
        <v>2.220782273544269E-5</v>
      </c>
      <c r="M46">
        <v>1.6932317478956302E-5</v>
      </c>
      <c r="N46">
        <v>2.096288209554121E-5</v>
      </c>
      <c r="O46">
        <v>4.5507315048886118E-5</v>
      </c>
    </row>
    <row r="47" spans="1:15" x14ac:dyDescent="0.25">
      <c r="A47" t="s">
        <v>2</v>
      </c>
      <c r="B47" t="s">
        <v>92</v>
      </c>
      <c r="C47">
        <v>2.6156838982279729E-5</v>
      </c>
      <c r="D47">
        <v>5.5534433193623402E-5</v>
      </c>
      <c r="E47">
        <v>9.0623529779722495E-5</v>
      </c>
      <c r="F47">
        <v>1.3706043843935369E-4</v>
      </c>
      <c r="G47">
        <v>1.969666851499695E-4</v>
      </c>
      <c r="H47">
        <v>2.6397190594345231E-4</v>
      </c>
      <c r="I47">
        <v>3.7762758427860722E-4</v>
      </c>
      <c r="J47">
        <v>3.8465956864440259E-4</v>
      </c>
      <c r="K47">
        <v>3.3173822832668638E-4</v>
      </c>
      <c r="L47">
        <v>8.6252650466819269E-5</v>
      </c>
      <c r="M47">
        <v>3.8460208438437403E-5</v>
      </c>
      <c r="N47">
        <v>5.4658204885304432E-5</v>
      </c>
      <c r="O47">
        <v>1.2630305162695659E-4</v>
      </c>
    </row>
    <row r="48" spans="1:15" x14ac:dyDescent="0.25">
      <c r="A48" t="s">
        <v>2</v>
      </c>
      <c r="B48" t="s">
        <v>93</v>
      </c>
      <c r="J48">
        <v>0.46861656189896989</v>
      </c>
      <c r="K48">
        <v>1.0114740912853331</v>
      </c>
      <c r="L48">
        <v>1.66157523539713</v>
      </c>
      <c r="M48">
        <v>2.1900770376056129</v>
      </c>
      <c r="N48">
        <v>2.9990298487735618</v>
      </c>
      <c r="O48">
        <v>6.9148429457279557</v>
      </c>
    </row>
    <row r="49" spans="1:15" x14ac:dyDescent="0.25">
      <c r="A49" t="s">
        <v>2</v>
      </c>
      <c r="B49" t="s">
        <v>94</v>
      </c>
      <c r="J49">
        <v>0.44507160205554558</v>
      </c>
      <c r="K49">
        <v>1.011094695688163</v>
      </c>
      <c r="L49">
        <v>1.735188832486126</v>
      </c>
      <c r="M49">
        <v>2.4534715787948791</v>
      </c>
      <c r="N49">
        <v>3.5374885876143711</v>
      </c>
      <c r="O49">
        <v>8.6392330174576042</v>
      </c>
    </row>
    <row r="50" spans="1:15" x14ac:dyDescent="0.25">
      <c r="A50" t="s">
        <v>2</v>
      </c>
      <c r="B50" t="s">
        <v>95</v>
      </c>
      <c r="J50">
        <v>5.3265512939355053E-2</v>
      </c>
      <c r="K50">
        <v>0.1222427599721564</v>
      </c>
      <c r="L50">
        <v>0.15806554498527081</v>
      </c>
      <c r="M50">
        <v>0.2039095181007535</v>
      </c>
      <c r="N50">
        <v>0.33957796335217849</v>
      </c>
      <c r="O50">
        <v>1.0176534699488411</v>
      </c>
    </row>
    <row r="51" spans="1:15" x14ac:dyDescent="0.25">
      <c r="A51" t="s">
        <v>2</v>
      </c>
      <c r="B51" t="s">
        <v>96</v>
      </c>
      <c r="C51">
        <v>2.0534209288117669E-6</v>
      </c>
      <c r="D51">
        <v>3.9616826124135627E-6</v>
      </c>
      <c r="E51">
        <v>5.7051394521277192E-6</v>
      </c>
      <c r="F51">
        <v>7.2625410690198656E-6</v>
      </c>
      <c r="G51">
        <v>8.6109236291260021E-6</v>
      </c>
      <c r="H51">
        <v>1.0207475645510511E-5</v>
      </c>
      <c r="I51">
        <v>1.156755464167995E-5</v>
      </c>
      <c r="J51">
        <v>8.9793026229180305E-6</v>
      </c>
      <c r="K51">
        <v>3.6137795909364998E-6</v>
      </c>
      <c r="L51">
        <v>3.5103257904843959E-6</v>
      </c>
      <c r="M51">
        <v>4.4801602327377391E-6</v>
      </c>
      <c r="N51">
        <v>7.3892678228062857E-6</v>
      </c>
      <c r="O51">
        <v>2.1967414851426549E-5</v>
      </c>
    </row>
    <row r="52" spans="1:15" x14ac:dyDescent="0.25">
      <c r="A52" t="s">
        <v>2</v>
      </c>
      <c r="B52" t="s">
        <v>97</v>
      </c>
      <c r="J52">
        <v>6.7937589842499826E-2</v>
      </c>
      <c r="K52">
        <v>0.1518443981466088</v>
      </c>
      <c r="L52">
        <v>0.19046636055402491</v>
      </c>
      <c r="M52">
        <v>0.241084744371626</v>
      </c>
      <c r="N52">
        <v>0.39292105126348631</v>
      </c>
      <c r="O52">
        <v>1.1542089128499371</v>
      </c>
    </row>
    <row r="53" spans="1:15" x14ac:dyDescent="0.25">
      <c r="A53" t="s">
        <v>2</v>
      </c>
      <c r="B53" t="s">
        <v>98</v>
      </c>
      <c r="J53">
        <v>6.3811848455028075E-2</v>
      </c>
      <c r="K53">
        <v>0.1446685355841833</v>
      </c>
      <c r="L53">
        <v>0.18306256418903261</v>
      </c>
      <c r="M53">
        <v>0.2316068863209734</v>
      </c>
      <c r="N53">
        <v>0.37865769521280529</v>
      </c>
      <c r="O53">
        <v>1.1157858691458651</v>
      </c>
    </row>
    <row r="54" spans="1:15" x14ac:dyDescent="0.25">
      <c r="A54" t="s">
        <v>2</v>
      </c>
      <c r="B54" t="s">
        <v>99</v>
      </c>
      <c r="J54">
        <v>2.6316134683535022E-2</v>
      </c>
      <c r="K54">
        <v>6.7406932452403187E-2</v>
      </c>
      <c r="L54">
        <v>0.1042257266024167</v>
      </c>
      <c r="M54">
        <v>0.1463991920368132</v>
      </c>
      <c r="N54">
        <v>0.25050811767618741</v>
      </c>
      <c r="O54">
        <v>0.77420163022760979</v>
      </c>
    </row>
    <row r="55" spans="1:15" x14ac:dyDescent="0.25">
      <c r="A55" t="s">
        <v>2</v>
      </c>
      <c r="B55" t="s">
        <v>100</v>
      </c>
      <c r="C55">
        <v>7.0155849152996183E-3</v>
      </c>
      <c r="D55">
        <v>7.0155849152996183E-3</v>
      </c>
      <c r="E55">
        <v>7.0155849152996183E-3</v>
      </c>
      <c r="F55">
        <v>7.0155849152996183E-3</v>
      </c>
      <c r="G55">
        <v>5.2616886864747126E-3</v>
      </c>
      <c r="H55">
        <v>5.2616886864747126E-3</v>
      </c>
      <c r="I55">
        <v>5.2616886864747126E-3</v>
      </c>
      <c r="J55">
        <v>3.5077924576498091E-3</v>
      </c>
      <c r="K55">
        <v>1.753896228824905E-3</v>
      </c>
    </row>
    <row r="56" spans="1:15" x14ac:dyDescent="0.25">
      <c r="A56" t="s">
        <v>2</v>
      </c>
      <c r="B56" t="s">
        <v>101</v>
      </c>
      <c r="C56">
        <v>5.5184132836136817E-5</v>
      </c>
      <c r="D56">
        <v>1.257015388809772E-4</v>
      </c>
      <c r="E56">
        <v>2.361305374319906E-4</v>
      </c>
      <c r="F56">
        <v>7.6142820813063011E-4</v>
      </c>
      <c r="G56">
        <v>2.814431620083263E-3</v>
      </c>
      <c r="H56">
        <v>3.677181834293922E-3</v>
      </c>
      <c r="I56">
        <v>4.3459914071194037E-3</v>
      </c>
      <c r="J56">
        <v>4.353020619178154E-3</v>
      </c>
      <c r="K56">
        <v>4.1262816598875186E-3</v>
      </c>
      <c r="L56">
        <v>4.6745195119356718E-4</v>
      </c>
      <c r="M56">
        <v>3.8440310320396351E-5</v>
      </c>
      <c r="N56">
        <v>5.4620682980649333E-5</v>
      </c>
      <c r="O56">
        <v>1.2607350955357361E-4</v>
      </c>
    </row>
    <row r="57" spans="1:15" x14ac:dyDescent="0.25">
      <c r="A57" t="s">
        <v>2</v>
      </c>
      <c r="B57" t="s">
        <v>102</v>
      </c>
      <c r="J57">
        <v>0.25146246596959099</v>
      </c>
      <c r="K57">
        <v>0.5603408956487137</v>
      </c>
      <c r="L57">
        <v>0.94983169318717642</v>
      </c>
      <c r="M57">
        <v>1.312425901465452</v>
      </c>
      <c r="N57">
        <v>1.8586828942996081</v>
      </c>
      <c r="O57">
        <v>4.431337400119796</v>
      </c>
    </row>
    <row r="58" spans="1:15" x14ac:dyDescent="0.25">
      <c r="A58" t="s">
        <v>2</v>
      </c>
      <c r="B58" t="s">
        <v>103</v>
      </c>
      <c r="J58">
        <v>0.21602578087753441</v>
      </c>
      <c r="K58">
        <v>0.48403142237494318</v>
      </c>
      <c r="L58">
        <v>0.81986218695456059</v>
      </c>
      <c r="M58">
        <v>1.131168560901322</v>
      </c>
      <c r="N58">
        <v>1.5947821296131099</v>
      </c>
      <c r="O58">
        <v>3.7832381723954849</v>
      </c>
    </row>
    <row r="59" spans="1:15" x14ac:dyDescent="0.25">
      <c r="A59" t="s">
        <v>2</v>
      </c>
      <c r="B59" t="s">
        <v>104</v>
      </c>
      <c r="C59">
        <v>9.3517814899979398E-3</v>
      </c>
      <c r="D59">
        <v>9.3517814899979398E-3</v>
      </c>
      <c r="E59">
        <v>9.3517814899979398E-3</v>
      </c>
      <c r="F59">
        <v>9.3517814899979398E-3</v>
      </c>
      <c r="G59">
        <v>7.0138361174984544E-3</v>
      </c>
      <c r="H59">
        <v>7.0138361174984544E-3</v>
      </c>
      <c r="I59">
        <v>7.0138361174984544E-3</v>
      </c>
      <c r="J59">
        <v>4.6758907449989699E-3</v>
      </c>
      <c r="K59">
        <v>2.3379453724994849E-3</v>
      </c>
    </row>
    <row r="60" spans="1:15" x14ac:dyDescent="0.25">
      <c r="A60" t="s">
        <v>2</v>
      </c>
      <c r="B60" t="s">
        <v>105</v>
      </c>
      <c r="C60">
        <v>6.4588346131425468E-5</v>
      </c>
      <c r="D60">
        <v>1.592969163633933E-4</v>
      </c>
      <c r="E60">
        <v>2.5867238933416429E-4</v>
      </c>
      <c r="F60">
        <v>6.8166221722421169E-4</v>
      </c>
      <c r="G60">
        <v>4.6699691632148396E-3</v>
      </c>
      <c r="H60">
        <v>4.6799625144714752E-3</v>
      </c>
      <c r="I60">
        <v>4.6878342932506001E-3</v>
      </c>
      <c r="J60">
        <v>4.6948393795393671E-3</v>
      </c>
      <c r="K60">
        <v>4.4709042557648151E-3</v>
      </c>
      <c r="L60">
        <v>3.239733061213366E-5</v>
      </c>
      <c r="M60">
        <v>3.8189095984096061E-5</v>
      </c>
      <c r="N60">
        <v>5.414086923826243E-5</v>
      </c>
      <c r="O60">
        <v>1.2334563085417141E-4</v>
      </c>
    </row>
    <row r="61" spans="1:15" x14ac:dyDescent="0.25">
      <c r="A61" t="s">
        <v>2</v>
      </c>
      <c r="B61" t="s">
        <v>106</v>
      </c>
      <c r="J61">
        <v>0.16293502810632901</v>
      </c>
      <c r="K61">
        <v>0.366580417705687</v>
      </c>
      <c r="L61">
        <v>0.62274560959122482</v>
      </c>
      <c r="M61">
        <v>0.86416188332836996</v>
      </c>
      <c r="N61">
        <v>1.2242590460087579</v>
      </c>
      <c r="O61">
        <v>2.9232102279930232</v>
      </c>
    </row>
    <row r="62" spans="1:15" x14ac:dyDescent="0.25">
      <c r="A62" t="s">
        <v>2</v>
      </c>
      <c r="B62" t="s">
        <v>107</v>
      </c>
      <c r="J62">
        <v>0.15840313215979621</v>
      </c>
      <c r="K62">
        <v>0.36392386638096141</v>
      </c>
      <c r="L62">
        <v>0.62876960692400186</v>
      </c>
      <c r="M62">
        <v>0.888864053090902</v>
      </c>
      <c r="N62">
        <v>1.267399038793334</v>
      </c>
      <c r="O62">
        <v>3.030257059534009</v>
      </c>
    </row>
    <row r="63" spans="1:15" x14ac:dyDescent="0.25">
      <c r="A63" t="s">
        <v>2</v>
      </c>
      <c r="B63" t="s">
        <v>108</v>
      </c>
      <c r="J63">
        <v>0.12166345607528301</v>
      </c>
      <c r="K63">
        <v>0.29810287367014932</v>
      </c>
      <c r="L63">
        <v>0.54864328000114559</v>
      </c>
      <c r="M63">
        <v>0.77377447542012567</v>
      </c>
      <c r="N63">
        <v>1.0931840184151189</v>
      </c>
      <c r="O63">
        <v>2.903805960312495</v>
      </c>
    </row>
    <row r="64" spans="1:15" x14ac:dyDescent="0.25">
      <c r="A64" t="s">
        <v>2</v>
      </c>
      <c r="B64" t="s">
        <v>109</v>
      </c>
      <c r="J64">
        <v>0.49496593955790191</v>
      </c>
      <c r="K64">
        <v>1.1773399964817139</v>
      </c>
      <c r="L64">
        <v>2.1100624094221589</v>
      </c>
      <c r="M64">
        <v>3.1522856095966221</v>
      </c>
      <c r="N64">
        <v>4.7094331579518496</v>
      </c>
      <c r="O64">
        <v>11.90928461541467</v>
      </c>
    </row>
    <row r="65" spans="1:15" x14ac:dyDescent="0.25">
      <c r="A65" t="s">
        <v>2</v>
      </c>
      <c r="B65" t="s">
        <v>110</v>
      </c>
      <c r="J65">
        <v>0.43187850525346261</v>
      </c>
      <c r="K65">
        <v>1.047647351506076</v>
      </c>
      <c r="L65">
        <v>1.914482210990325</v>
      </c>
      <c r="M65">
        <v>2.932185135605041</v>
      </c>
      <c r="N65">
        <v>4.4624241347515241</v>
      </c>
      <c r="O65">
        <v>11.526790425437261</v>
      </c>
    </row>
    <row r="66" spans="1:15" x14ac:dyDescent="0.25">
      <c r="A66" t="s">
        <v>2</v>
      </c>
      <c r="B66" t="s">
        <v>111</v>
      </c>
      <c r="J66">
        <v>0.36216890880440139</v>
      </c>
      <c r="K66">
        <v>0.90831040243768579</v>
      </c>
      <c r="L66">
        <v>1.7116970277368471</v>
      </c>
      <c r="M66">
        <v>2.713176342646296</v>
      </c>
      <c r="N66">
        <v>4.2202860356372263</v>
      </c>
      <c r="O66">
        <v>11.15269718966575</v>
      </c>
    </row>
    <row r="67" spans="1:15" x14ac:dyDescent="0.25">
      <c r="A67" t="s">
        <v>2</v>
      </c>
      <c r="B67" t="s">
        <v>112</v>
      </c>
      <c r="J67">
        <v>0.42192068067588551</v>
      </c>
      <c r="K67">
        <v>1.0008287006672081</v>
      </c>
      <c r="L67">
        <v>1.7631197983155851</v>
      </c>
      <c r="M67">
        <v>2.5668708751618481</v>
      </c>
      <c r="N67">
        <v>3.7372288187357001</v>
      </c>
      <c r="O67">
        <v>9.1642550765873168</v>
      </c>
    </row>
    <row r="68" spans="1:15" x14ac:dyDescent="0.25">
      <c r="A68" t="s">
        <v>2</v>
      </c>
      <c r="B68" t="s">
        <v>113</v>
      </c>
      <c r="J68">
        <v>1.1703833828739969</v>
      </c>
      <c r="K68">
        <v>2.768371381992015</v>
      </c>
      <c r="L68">
        <v>4.9637656870928879</v>
      </c>
      <c r="M68">
        <v>7.5616165367261043</v>
      </c>
      <c r="N68">
        <v>11.709975346863031</v>
      </c>
      <c r="O68">
        <v>31.514669653972462</v>
      </c>
    </row>
    <row r="69" spans="1:15" x14ac:dyDescent="0.25">
      <c r="A69" t="s">
        <v>2</v>
      </c>
      <c r="B69" t="s">
        <v>114</v>
      </c>
      <c r="J69">
        <v>0.36337882039474589</v>
      </c>
      <c r="K69">
        <v>0.78903402279021162</v>
      </c>
      <c r="L69">
        <v>1.3242958133572571</v>
      </c>
      <c r="M69">
        <v>1.7056361906408111</v>
      </c>
      <c r="N69">
        <v>2.2394763422963821</v>
      </c>
      <c r="O69">
        <v>4.4247058613933969</v>
      </c>
    </row>
    <row r="70" spans="1:15" x14ac:dyDescent="0.25">
      <c r="A70" t="s">
        <v>2</v>
      </c>
      <c r="B70" t="s">
        <v>115</v>
      </c>
      <c r="J70">
        <v>0.51899113168745381</v>
      </c>
      <c r="K70">
        <v>1.2205558829679151</v>
      </c>
      <c r="L70">
        <v>2.1722848275397308</v>
      </c>
      <c r="M70">
        <v>3.2105713990990781</v>
      </c>
      <c r="N70">
        <v>4.7688509585946486</v>
      </c>
      <c r="O70">
        <v>11.969818575750351</v>
      </c>
    </row>
    <row r="71" spans="1:15" x14ac:dyDescent="0.25">
      <c r="A71" t="s">
        <v>2</v>
      </c>
      <c r="B71" t="s">
        <v>116</v>
      </c>
      <c r="J71">
        <v>0.45554222068800582</v>
      </c>
      <c r="K71">
        <v>1.0904550760688629</v>
      </c>
      <c r="L71">
        <v>1.9764030492895359</v>
      </c>
      <c r="M71">
        <v>2.990709830015585</v>
      </c>
      <c r="N71">
        <v>4.522335937375658</v>
      </c>
      <c r="O71">
        <v>11.587940261652509</v>
      </c>
    </row>
    <row r="72" spans="1:15" x14ac:dyDescent="0.25">
      <c r="A72" t="s">
        <v>2</v>
      </c>
      <c r="B72" t="s">
        <v>117</v>
      </c>
      <c r="J72">
        <v>0.3853405411164445</v>
      </c>
      <c r="K72">
        <v>0.95063296018780119</v>
      </c>
      <c r="L72">
        <v>1.773171085660092</v>
      </c>
      <c r="M72">
        <v>2.771835649589419</v>
      </c>
      <c r="N72">
        <v>4.2804300065305192</v>
      </c>
      <c r="O72">
        <v>11.214153331324971</v>
      </c>
    </row>
    <row r="73" spans="1:15" x14ac:dyDescent="0.25">
      <c r="A73" t="s">
        <v>2</v>
      </c>
      <c r="B73" t="s">
        <v>118</v>
      </c>
      <c r="J73">
        <v>0.54297539429649544</v>
      </c>
      <c r="K73">
        <v>1.217560445718604</v>
      </c>
      <c r="L73">
        <v>2.074276229937762</v>
      </c>
      <c r="M73">
        <v>2.8571801495599538</v>
      </c>
      <c r="N73">
        <v>4.0335636248046649</v>
      </c>
      <c r="O73">
        <v>9.4673473559239092</v>
      </c>
    </row>
    <row r="74" spans="1:15" x14ac:dyDescent="0.25">
      <c r="A74" t="s">
        <v>2</v>
      </c>
      <c r="B74" t="s">
        <v>119</v>
      </c>
      <c r="J74">
        <v>1.1704837171075959</v>
      </c>
      <c r="K74">
        <v>2.7685688858119049</v>
      </c>
      <c r="L74">
        <v>4.964066782780602</v>
      </c>
      <c r="M74">
        <v>7.5619253686634718</v>
      </c>
      <c r="N74">
        <v>11.71029576194436</v>
      </c>
      <c r="O74">
        <v>31.514992951320501</v>
      </c>
    </row>
    <row r="75" spans="1:15" x14ac:dyDescent="0.25">
      <c r="A75" t="s">
        <v>2</v>
      </c>
      <c r="B75" t="s">
        <v>120</v>
      </c>
      <c r="J75">
        <v>0.20499628780010479</v>
      </c>
      <c r="K75">
        <v>0.4628534628519233</v>
      </c>
      <c r="L75">
        <v>0.81010875051155873</v>
      </c>
      <c r="M75">
        <v>1.138926417620163</v>
      </c>
      <c r="N75">
        <v>1.620925257118035</v>
      </c>
      <c r="O75">
        <v>3.7650546418004041</v>
      </c>
    </row>
    <row r="76" spans="1:15" x14ac:dyDescent="0.25">
      <c r="A76" t="s">
        <v>2</v>
      </c>
      <c r="B76" t="s">
        <v>121</v>
      </c>
      <c r="J76">
        <v>0.48947157390918988</v>
      </c>
      <c r="K76">
        <v>1.1674769443256769</v>
      </c>
      <c r="L76">
        <v>2.0959131148417258</v>
      </c>
      <c r="M76">
        <v>3.1391178048221202</v>
      </c>
      <c r="N76">
        <v>4.6960653182391301</v>
      </c>
      <c r="O76">
        <v>11.895671238852641</v>
      </c>
    </row>
    <row r="77" spans="1:15" x14ac:dyDescent="0.25">
      <c r="A77" t="s">
        <v>2</v>
      </c>
      <c r="B77" t="s">
        <v>122</v>
      </c>
      <c r="J77">
        <v>0.42640628107323991</v>
      </c>
      <c r="K77">
        <v>1.0378138657851921</v>
      </c>
      <c r="L77">
        <v>1.90036632491664</v>
      </c>
      <c r="M77">
        <v>2.9190308138032188</v>
      </c>
      <c r="N77">
        <v>4.4490636367342713</v>
      </c>
      <c r="O77">
        <v>11.513181013855309</v>
      </c>
    </row>
    <row r="78" spans="1:15" x14ac:dyDescent="0.25">
      <c r="A78" t="s">
        <v>2</v>
      </c>
      <c r="B78" t="s">
        <v>123</v>
      </c>
      <c r="J78">
        <v>0.35673023524229702</v>
      </c>
      <c r="K78">
        <v>0.89852027154805902</v>
      </c>
      <c r="L78">
        <v>1.697628679954349</v>
      </c>
      <c r="M78">
        <v>2.7000383079142471</v>
      </c>
      <c r="N78">
        <v>4.2069332418176462</v>
      </c>
      <c r="O78">
        <v>11.139091610536379</v>
      </c>
    </row>
    <row r="79" spans="1:15" x14ac:dyDescent="0.25">
      <c r="A79" t="s">
        <v>2</v>
      </c>
      <c r="B79" t="s">
        <v>124</v>
      </c>
      <c r="J79">
        <v>0.39428943595247151</v>
      </c>
      <c r="K79">
        <v>0.95139303862728697</v>
      </c>
      <c r="L79">
        <v>1.6922898734085969</v>
      </c>
      <c r="M79">
        <v>2.501135736771221</v>
      </c>
      <c r="N79">
        <v>3.6704708890870639</v>
      </c>
      <c r="O79">
        <v>9.0962332656158846</v>
      </c>
    </row>
    <row r="80" spans="1:15" x14ac:dyDescent="0.25">
      <c r="A80" t="s">
        <v>2</v>
      </c>
      <c r="B80" t="s">
        <v>125</v>
      </c>
      <c r="J80">
        <v>1.1703833828655781</v>
      </c>
      <c r="K80">
        <v>2.768371381964065</v>
      </c>
      <c r="L80">
        <v>4.9637656870463358</v>
      </c>
      <c r="M80">
        <v>7.5616165366713428</v>
      </c>
      <c r="N80">
        <v>11.709975346810729</v>
      </c>
      <c r="O80">
        <v>31.514669653921121</v>
      </c>
    </row>
    <row r="81" spans="1:15" x14ac:dyDescent="0.25">
      <c r="A81" t="s">
        <v>2</v>
      </c>
      <c r="B81" t="s">
        <v>126</v>
      </c>
      <c r="J81">
        <v>0.1515716991775248</v>
      </c>
      <c r="K81">
        <v>0.36562934465225699</v>
      </c>
      <c r="L81">
        <v>0.66865857846887922</v>
      </c>
      <c r="M81">
        <v>1.003823142375704</v>
      </c>
      <c r="N81">
        <v>1.481710295337</v>
      </c>
      <c r="O81">
        <v>3.6222071117149182</v>
      </c>
    </row>
    <row r="82" spans="1:15" x14ac:dyDescent="0.25">
      <c r="A82" t="s">
        <v>2</v>
      </c>
      <c r="B82" t="s">
        <v>127</v>
      </c>
      <c r="J82">
        <v>2.6036109131727901E-2</v>
      </c>
      <c r="K82">
        <v>6.6642131269943949E-2</v>
      </c>
      <c r="L82">
        <v>0.10506065976233241</v>
      </c>
      <c r="M82">
        <v>0.14661037709226599</v>
      </c>
      <c r="N82">
        <v>0.23363112544101369</v>
      </c>
      <c r="O82">
        <v>0.65118905223754298</v>
      </c>
    </row>
    <row r="83" spans="1:15" x14ac:dyDescent="0.25">
      <c r="A83" t="s">
        <v>2</v>
      </c>
      <c r="B83" t="s">
        <v>128</v>
      </c>
      <c r="J83">
        <v>0.1410655374611117</v>
      </c>
      <c r="K83">
        <v>0.29527750010123371</v>
      </c>
      <c r="L83">
        <v>0.34093121716806751</v>
      </c>
      <c r="M83">
        <v>0.40233960678464198</v>
      </c>
      <c r="N83">
        <v>0.55081834476370151</v>
      </c>
      <c r="O83">
        <v>1.2574635337672411</v>
      </c>
    </row>
    <row r="84" spans="1:15" x14ac:dyDescent="0.25">
      <c r="A84" t="s">
        <v>2</v>
      </c>
      <c r="B84" t="s">
        <v>129</v>
      </c>
      <c r="J84">
        <v>3.8699994721724973E-2</v>
      </c>
      <c r="K84">
        <v>9.5698582579509514E-2</v>
      </c>
      <c r="L84">
        <v>0.14125111814095009</v>
      </c>
      <c r="M84">
        <v>0.1902030690738051</v>
      </c>
      <c r="N84">
        <v>0.2993786627634385</v>
      </c>
      <c r="O84">
        <v>0.82924024352479964</v>
      </c>
    </row>
    <row r="85" spans="1:15" x14ac:dyDescent="0.25">
      <c r="A85" t="s">
        <v>2</v>
      </c>
      <c r="B85" t="s">
        <v>130</v>
      </c>
      <c r="J85">
        <v>0.25214261645363079</v>
      </c>
      <c r="K85">
        <v>0.57477572161850499</v>
      </c>
      <c r="L85">
        <v>1.00846127645006</v>
      </c>
      <c r="M85">
        <v>1.433873633616072</v>
      </c>
      <c r="N85">
        <v>2.0593700624570959</v>
      </c>
      <c r="O85">
        <v>4.8882123576624554</v>
      </c>
    </row>
    <row r="86" spans="1:15" x14ac:dyDescent="0.25">
      <c r="A86" t="s">
        <v>2</v>
      </c>
      <c r="B86" t="s">
        <v>131</v>
      </c>
      <c r="J86">
        <v>0.1088182684103282</v>
      </c>
      <c r="K86">
        <v>0.28377110209477358</v>
      </c>
      <c r="L86">
        <v>0.54357996208332027</v>
      </c>
      <c r="M86">
        <v>0.77373189735780368</v>
      </c>
      <c r="N86">
        <v>1.0827499458759049</v>
      </c>
      <c r="O86">
        <v>2.9211230740556569</v>
      </c>
    </row>
    <row r="87" spans="1:15" x14ac:dyDescent="0.25">
      <c r="A87" t="s">
        <v>2</v>
      </c>
      <c r="B87" t="s">
        <v>132</v>
      </c>
      <c r="J87">
        <v>0.14186794911146089</v>
      </c>
      <c r="K87">
        <v>0.33736364494067178</v>
      </c>
      <c r="L87">
        <v>0.60814300355689199</v>
      </c>
      <c r="M87">
        <v>0.83460923989932612</v>
      </c>
      <c r="N87">
        <v>1.157230635120571</v>
      </c>
      <c r="O87">
        <v>2.9708608495283459</v>
      </c>
    </row>
    <row r="88" spans="1:15" x14ac:dyDescent="0.25">
      <c r="A88" t="s">
        <v>2</v>
      </c>
      <c r="B88" t="s">
        <v>133</v>
      </c>
      <c r="J88">
        <v>1.723910924313099E-2</v>
      </c>
      <c r="K88">
        <v>4.5595955047474983E-2</v>
      </c>
      <c r="L88">
        <v>7.5375403430970406E-2</v>
      </c>
      <c r="M88">
        <v>0.10990623248800301</v>
      </c>
      <c r="N88">
        <v>0.1911449467193877</v>
      </c>
      <c r="O88">
        <v>0.60152021360465346</v>
      </c>
    </row>
    <row r="89" spans="1:15" x14ac:dyDescent="0.25">
      <c r="A89" t="s">
        <v>2</v>
      </c>
      <c r="B89" t="s">
        <v>134</v>
      </c>
      <c r="J89">
        <v>5.2691855333216839E-2</v>
      </c>
      <c r="K89">
        <v>0.12139788474575661</v>
      </c>
      <c r="L89">
        <v>0.15805372515419819</v>
      </c>
      <c r="M89">
        <v>0.2052844022073736</v>
      </c>
      <c r="N89">
        <v>0.34438927396333768</v>
      </c>
      <c r="O89">
        <v>1.0396436230187229</v>
      </c>
    </row>
    <row r="90" spans="1:15" x14ac:dyDescent="0.25">
      <c r="A90" t="s">
        <v>2</v>
      </c>
      <c r="B90" t="s">
        <v>135</v>
      </c>
      <c r="J90">
        <v>2.6316134675124069E-2</v>
      </c>
      <c r="K90">
        <v>6.7406932531072952E-2</v>
      </c>
      <c r="L90">
        <v>0.1042257267598598</v>
      </c>
      <c r="M90">
        <v>0.14639919217780831</v>
      </c>
      <c r="N90">
        <v>0.25050811758370362</v>
      </c>
      <c r="O90">
        <v>0.77420162992972485</v>
      </c>
    </row>
    <row r="91" spans="1:15" x14ac:dyDescent="0.25">
      <c r="A91" t="s">
        <v>2</v>
      </c>
      <c r="B91" t="s">
        <v>136</v>
      </c>
      <c r="J91">
        <v>0.21821168219350859</v>
      </c>
      <c r="K91">
        <v>0.51197089013713337</v>
      </c>
      <c r="L91">
        <v>0.91594322852924859</v>
      </c>
      <c r="M91">
        <v>1.344261855294417</v>
      </c>
      <c r="N91">
        <v>1.9674247290266109</v>
      </c>
      <c r="O91">
        <v>4.7946859097407328</v>
      </c>
    </row>
    <row r="92" spans="1:15" x14ac:dyDescent="0.25">
      <c r="A92" t="s">
        <v>2</v>
      </c>
      <c r="B92" t="s">
        <v>137</v>
      </c>
      <c r="J92">
        <v>8.7104739967712091E-2</v>
      </c>
      <c r="K92">
        <v>0.24071548191175579</v>
      </c>
      <c r="L92">
        <v>0.47807592324611131</v>
      </c>
      <c r="M92">
        <v>0.70655661161145467</v>
      </c>
      <c r="N92">
        <v>1.0129189882508109</v>
      </c>
      <c r="O92">
        <v>2.849064689701017</v>
      </c>
    </row>
    <row r="93" spans="1:15" x14ac:dyDescent="0.25">
      <c r="A93" t="s">
        <v>2</v>
      </c>
      <c r="B93" t="s">
        <v>138</v>
      </c>
      <c r="J93">
        <v>0.1179666097818784</v>
      </c>
      <c r="K93">
        <v>0.29120487072181611</v>
      </c>
      <c r="L93">
        <v>0.53847200636787129</v>
      </c>
      <c r="M93">
        <v>0.76385296066793396</v>
      </c>
      <c r="N93">
        <v>1.082973623353557</v>
      </c>
      <c r="O93">
        <v>2.893410033559451</v>
      </c>
    </row>
    <row r="94" spans="1:15" x14ac:dyDescent="0.25">
      <c r="A94" t="s">
        <v>2</v>
      </c>
      <c r="B94" t="s">
        <v>139</v>
      </c>
      <c r="J94">
        <v>1.7239109241721649E-2</v>
      </c>
      <c r="K94">
        <v>4.5595955044224611E-2</v>
      </c>
      <c r="L94">
        <v>7.5375403427406298E-2</v>
      </c>
      <c r="M94">
        <v>0.1099062324840514</v>
      </c>
      <c r="N94">
        <v>0.1911449467189115</v>
      </c>
      <c r="O94">
        <v>0.60152021360405405</v>
      </c>
    </row>
    <row r="95" spans="1:15" x14ac:dyDescent="0.25">
      <c r="A95" t="s">
        <v>2</v>
      </c>
      <c r="B95" t="s">
        <v>140</v>
      </c>
      <c r="J95">
        <v>5.2691855327600727E-2</v>
      </c>
      <c r="K95">
        <v>0.1213978847331194</v>
      </c>
      <c r="L95">
        <v>0.15805372514033519</v>
      </c>
      <c r="M95">
        <v>0.20528440219332891</v>
      </c>
      <c r="N95">
        <v>0.34438927394746749</v>
      </c>
      <c r="O95">
        <v>1.0396436230010451</v>
      </c>
    </row>
    <row r="96" spans="1:15" x14ac:dyDescent="0.25">
      <c r="A96" t="s">
        <v>2</v>
      </c>
      <c r="B96" t="s">
        <v>141</v>
      </c>
      <c r="J96">
        <v>2.6316134673736492E-2</v>
      </c>
      <c r="K96">
        <v>6.7406932527911148E-2</v>
      </c>
      <c r="L96">
        <v>0.1042257267565455</v>
      </c>
      <c r="M96">
        <v>0.14639919217412781</v>
      </c>
      <c r="N96">
        <v>0.2505081175794352</v>
      </c>
      <c r="O96">
        <v>0.77420162992532016</v>
      </c>
    </row>
    <row r="97" spans="1:15" x14ac:dyDescent="0.25">
      <c r="A97" t="s">
        <v>2</v>
      </c>
      <c r="B97" t="s">
        <v>142</v>
      </c>
      <c r="J97">
        <v>0.20798279996826699</v>
      </c>
      <c r="K97">
        <v>0.49336655658193818</v>
      </c>
      <c r="L97">
        <v>0.88901516190372476</v>
      </c>
      <c r="M97">
        <v>1.318822079236599</v>
      </c>
      <c r="N97">
        <v>1.9415230129773671</v>
      </c>
      <c r="O97">
        <v>4.7683321229575526</v>
      </c>
    </row>
    <row r="98" spans="1:15" x14ac:dyDescent="0.25">
      <c r="A98" t="s">
        <v>2</v>
      </c>
      <c r="B98" t="s">
        <v>143</v>
      </c>
      <c r="J98">
        <v>8.7251736605005917E-2</v>
      </c>
      <c r="K98">
        <v>0.24102351308044501</v>
      </c>
      <c r="L98">
        <v>0.47856525378670062</v>
      </c>
      <c r="M98">
        <v>0.70708996647734612</v>
      </c>
      <c r="N98">
        <v>1.0134846753566531</v>
      </c>
      <c r="O98">
        <v>2.8496407807084241</v>
      </c>
    </row>
    <row r="99" spans="1:15" x14ac:dyDescent="0.25">
      <c r="A99" t="s">
        <v>2</v>
      </c>
      <c r="B99" t="s">
        <v>144</v>
      </c>
      <c r="J99">
        <v>0.1181132529611738</v>
      </c>
      <c r="K99">
        <v>0.29151358537551308</v>
      </c>
      <c r="L99">
        <v>0.53896396624963727</v>
      </c>
      <c r="M99">
        <v>0.76439222381335981</v>
      </c>
      <c r="N99">
        <v>1.083547467648907</v>
      </c>
      <c r="O99">
        <v>2.893996047693391</v>
      </c>
    </row>
    <row r="100" spans="1:15" x14ac:dyDescent="0.25">
      <c r="A100" t="s">
        <v>2</v>
      </c>
      <c r="B100" t="s">
        <v>145</v>
      </c>
      <c r="J100">
        <v>0.4703851136999434</v>
      </c>
      <c r="K100">
        <v>1.0580560974192219</v>
      </c>
      <c r="L100">
        <v>1.7995933988997419</v>
      </c>
      <c r="M100">
        <v>2.502980406486675</v>
      </c>
      <c r="N100">
        <v>3.5578832969207181</v>
      </c>
      <c r="O100">
        <v>8.5291398602305541</v>
      </c>
    </row>
    <row r="101" spans="1:15" x14ac:dyDescent="0.25">
      <c r="A101" t="s">
        <v>2</v>
      </c>
      <c r="B101" t="s">
        <v>146</v>
      </c>
      <c r="J101">
        <v>0.45650110265190058</v>
      </c>
      <c r="K101">
        <v>1.0267933770592079</v>
      </c>
      <c r="L101">
        <v>1.7464385581767241</v>
      </c>
      <c r="M101">
        <v>2.42893744327769</v>
      </c>
      <c r="N101">
        <v>3.4525073046683268</v>
      </c>
      <c r="O101">
        <v>8.2756152339783426</v>
      </c>
    </row>
    <row r="102" spans="1:15" x14ac:dyDescent="0.25">
      <c r="A102" t="s">
        <v>2</v>
      </c>
      <c r="B102" t="s">
        <v>147</v>
      </c>
      <c r="J102">
        <v>0.14176432836370639</v>
      </c>
      <c r="K102">
        <v>0.28891454640852993</v>
      </c>
      <c r="L102">
        <v>0.32108592505711181</v>
      </c>
      <c r="M102">
        <v>0.37353933606571182</v>
      </c>
      <c r="N102">
        <v>0.51018945209121624</v>
      </c>
      <c r="O102">
        <v>1.1737322201210429</v>
      </c>
    </row>
    <row r="103" spans="1:15" x14ac:dyDescent="0.25">
      <c r="A103" t="s">
        <v>2</v>
      </c>
      <c r="B103" t="s">
        <v>148</v>
      </c>
      <c r="J103">
        <v>0.15529966258163869</v>
      </c>
      <c r="K103">
        <v>0.31599448520364942</v>
      </c>
      <c r="L103">
        <v>0.50842204000022928</v>
      </c>
      <c r="M103">
        <v>0.62954018347578145</v>
      </c>
      <c r="N103">
        <v>0.83683435988134303</v>
      </c>
      <c r="O103">
        <v>1.806166856065144</v>
      </c>
    </row>
    <row r="104" spans="1:15" x14ac:dyDescent="0.25">
      <c r="A104" t="s">
        <v>2</v>
      </c>
      <c r="B104" t="s">
        <v>149</v>
      </c>
      <c r="J104">
        <v>0.32248058162576038</v>
      </c>
      <c r="K104">
        <v>0.68698284510506236</v>
      </c>
      <c r="L104">
        <v>1.1495429171087259</v>
      </c>
      <c r="M104">
        <v>1.5403234449843599</v>
      </c>
      <c r="N104">
        <v>2.1715664717398901</v>
      </c>
      <c r="O104">
        <v>5.0774056247382404</v>
      </c>
    </row>
    <row r="105" spans="1:15" x14ac:dyDescent="0.25">
      <c r="A105" t="s">
        <v>2</v>
      </c>
      <c r="B105" t="s">
        <v>150</v>
      </c>
      <c r="J105">
        <v>0.19313849340268971</v>
      </c>
      <c r="K105">
        <v>0.42648641161340739</v>
      </c>
      <c r="L105">
        <v>0.72565754857095488</v>
      </c>
      <c r="M105">
        <v>0.99844111651704537</v>
      </c>
      <c r="N105">
        <v>1.419449197967666</v>
      </c>
      <c r="O105">
        <v>3.3499406104232849</v>
      </c>
    </row>
    <row r="106" spans="1:15" x14ac:dyDescent="0.25">
      <c r="A106" t="s">
        <v>2</v>
      </c>
      <c r="B106" t="s">
        <v>151</v>
      </c>
      <c r="J106">
        <v>0.51886274013596534</v>
      </c>
      <c r="K106">
        <v>1.1422943786227631</v>
      </c>
      <c r="L106">
        <v>1.9182538516293559</v>
      </c>
      <c r="M106">
        <v>2.6091676001040001</v>
      </c>
      <c r="N106">
        <v>3.6646921336202611</v>
      </c>
      <c r="O106">
        <v>8.6377151957058587</v>
      </c>
    </row>
    <row r="107" spans="1:15" x14ac:dyDescent="0.25">
      <c r="A107" t="s">
        <v>2</v>
      </c>
      <c r="B107" t="s">
        <v>152</v>
      </c>
      <c r="J107">
        <v>0.50460881697310955</v>
      </c>
      <c r="K107">
        <v>1.110514174696728</v>
      </c>
      <c r="L107">
        <v>1.864467147255491</v>
      </c>
      <c r="M107">
        <v>2.5347533931816089</v>
      </c>
      <c r="N107">
        <v>3.5589881125592919</v>
      </c>
      <c r="O107">
        <v>8.3838836807374388</v>
      </c>
    </row>
    <row r="108" spans="1:15" x14ac:dyDescent="0.25">
      <c r="A108" t="s">
        <v>2</v>
      </c>
      <c r="B108" t="s">
        <v>153</v>
      </c>
      <c r="J108">
        <v>5.1167566814515023E-2</v>
      </c>
      <c r="K108">
        <v>0.1175201442351467</v>
      </c>
      <c r="L108">
        <v>0.1521759486782813</v>
      </c>
      <c r="M108">
        <v>0.1966023324853883</v>
      </c>
      <c r="N108">
        <v>0.32795196377877017</v>
      </c>
      <c r="O108">
        <v>0.98447844916888838</v>
      </c>
    </row>
    <row r="109" spans="1:15" x14ac:dyDescent="0.25">
      <c r="A109" t="s">
        <v>2</v>
      </c>
      <c r="B109" t="s">
        <v>154</v>
      </c>
      <c r="J109">
        <v>8.3239302032645054E-2</v>
      </c>
      <c r="K109">
        <v>0.19035843447827511</v>
      </c>
      <c r="L109">
        <v>0.32817165652031621</v>
      </c>
      <c r="M109">
        <v>0.46643183205329453</v>
      </c>
      <c r="N109">
        <v>0.67322837690424764</v>
      </c>
      <c r="O109">
        <v>1.6433943783517659</v>
      </c>
    </row>
    <row r="110" spans="1:15" x14ac:dyDescent="0.25">
      <c r="A110" t="s">
        <v>2</v>
      </c>
      <c r="B110" t="s">
        <v>155</v>
      </c>
      <c r="J110">
        <v>0.2357202668501773</v>
      </c>
      <c r="K110">
        <v>0.53932288364686154</v>
      </c>
      <c r="L110">
        <v>0.94230371564960258</v>
      </c>
      <c r="M110">
        <v>1.3581285497333671</v>
      </c>
      <c r="N110">
        <v>1.98835481606279</v>
      </c>
      <c r="O110">
        <v>4.8919544199348612</v>
      </c>
    </row>
    <row r="111" spans="1:15" x14ac:dyDescent="0.25">
      <c r="A111" t="s">
        <v>2</v>
      </c>
      <c r="B111" t="s">
        <v>156</v>
      </c>
      <c r="J111">
        <v>0.13721844890059451</v>
      </c>
      <c r="K111">
        <v>0.32533807186553471</v>
      </c>
      <c r="L111">
        <v>0.57902662113418701</v>
      </c>
      <c r="M111">
        <v>0.85960987907730457</v>
      </c>
      <c r="N111">
        <v>1.2769614420918149</v>
      </c>
      <c r="O111">
        <v>3.2036880452228251</v>
      </c>
    </row>
    <row r="112" spans="1:15" x14ac:dyDescent="0.25">
      <c r="A112" t="s">
        <v>2</v>
      </c>
      <c r="B112" t="s">
        <v>157</v>
      </c>
      <c r="J112">
        <v>0.45938570198355683</v>
      </c>
      <c r="K112">
        <v>1.0383353881086059</v>
      </c>
      <c r="L112">
        <v>1.7713182526418301</v>
      </c>
      <c r="M112">
        <v>2.476691675211582</v>
      </c>
      <c r="N112">
        <v>3.5311872910439259</v>
      </c>
      <c r="O112">
        <v>8.5019334115537095</v>
      </c>
    </row>
    <row r="113" spans="1:15" x14ac:dyDescent="0.25">
      <c r="A113" t="s">
        <v>2</v>
      </c>
      <c r="B113" t="s">
        <v>158</v>
      </c>
      <c r="J113">
        <v>0.44551055939991768</v>
      </c>
      <c r="K113">
        <v>1.0070861769596591</v>
      </c>
      <c r="L113">
        <v>1.7181804181806919</v>
      </c>
      <c r="M113">
        <v>2.402659240811893</v>
      </c>
      <c r="N113">
        <v>3.4258188794967959</v>
      </c>
      <c r="O113">
        <v>8.2484132456322108</v>
      </c>
    </row>
    <row r="114" spans="1:15" x14ac:dyDescent="0.25">
      <c r="A114" t="s">
        <v>2</v>
      </c>
      <c r="B114" t="s">
        <v>159</v>
      </c>
      <c r="J114">
        <v>5.1167566808369182E-2</v>
      </c>
      <c r="K114">
        <v>0.11752014422155981</v>
      </c>
      <c r="L114">
        <v>0.15217594866336051</v>
      </c>
      <c r="M114">
        <v>0.1966023324697202</v>
      </c>
      <c r="N114">
        <v>0.32795196376141589</v>
      </c>
      <c r="O114">
        <v>0.98447844915040039</v>
      </c>
    </row>
    <row r="115" spans="1:15" x14ac:dyDescent="0.25">
      <c r="A115" t="s">
        <v>2</v>
      </c>
      <c r="B115" t="s">
        <v>160</v>
      </c>
      <c r="J115">
        <v>8.3239302030221521E-2</v>
      </c>
      <c r="K115">
        <v>0.19035843447272821</v>
      </c>
      <c r="L115">
        <v>0.32817165651165642</v>
      </c>
      <c r="M115">
        <v>0.46643183204351762</v>
      </c>
      <c r="N115">
        <v>0.67322837689373172</v>
      </c>
      <c r="O115">
        <v>1.643394378340004</v>
      </c>
    </row>
    <row r="116" spans="1:15" x14ac:dyDescent="0.25">
      <c r="A116" t="s">
        <v>2</v>
      </c>
      <c r="B116" t="s">
        <v>161</v>
      </c>
      <c r="J116">
        <v>0.21359531054019729</v>
      </c>
      <c r="K116">
        <v>0.50019391589736828</v>
      </c>
      <c r="L116">
        <v>0.88650724110838963</v>
      </c>
      <c r="M116">
        <v>1.306998391465592</v>
      </c>
      <c r="N116">
        <v>1.93658944694441</v>
      </c>
      <c r="O116">
        <v>4.8393598837422118</v>
      </c>
    </row>
    <row r="117" spans="1:15" x14ac:dyDescent="0.25">
      <c r="A117" t="s">
        <v>2</v>
      </c>
      <c r="B117" t="s">
        <v>162</v>
      </c>
      <c r="J117">
        <v>0.13751949881153541</v>
      </c>
      <c r="K117">
        <v>0.32596300085985253</v>
      </c>
      <c r="L117">
        <v>0.58001456629902792</v>
      </c>
      <c r="M117">
        <v>0.86067932102454625</v>
      </c>
      <c r="N117">
        <v>1.2780939248342471</v>
      </c>
      <c r="O117">
        <v>3.2048405771311761</v>
      </c>
    </row>
    <row r="118" spans="1:15" x14ac:dyDescent="0.25">
      <c r="A118" t="s">
        <v>2</v>
      </c>
      <c r="B118" t="s">
        <v>163</v>
      </c>
      <c r="C118">
        <v>0.33000000000000013</v>
      </c>
      <c r="D118">
        <v>0.33000000000000013</v>
      </c>
      <c r="E118">
        <v>0.33000000000000013</v>
      </c>
      <c r="F118">
        <v>0.33000000000000013</v>
      </c>
      <c r="G118">
        <v>0.24750000000000011</v>
      </c>
      <c r="H118">
        <v>0.24750000000000011</v>
      </c>
      <c r="I118">
        <v>0.24750000000000011</v>
      </c>
      <c r="J118">
        <v>0.16500000000000009</v>
      </c>
      <c r="K118">
        <v>8.2500000000000032E-2</v>
      </c>
    </row>
    <row r="119" spans="1:15" x14ac:dyDescent="0.25">
      <c r="A119" t="s">
        <v>2</v>
      </c>
      <c r="B119" t="s">
        <v>164</v>
      </c>
      <c r="C119">
        <v>2.1206225762767359E-4</v>
      </c>
      <c r="D119">
        <v>1.3619484653675519E-2</v>
      </c>
      <c r="E119">
        <v>2.0072815325398351E-2</v>
      </c>
      <c r="F119">
        <v>3.2405740408031639E-2</v>
      </c>
      <c r="G119">
        <v>0.1258228942432657</v>
      </c>
      <c r="H119">
        <v>0.13821017159188531</v>
      </c>
      <c r="I119">
        <v>0.14970972125102769</v>
      </c>
      <c r="J119">
        <v>0.14971853457421541</v>
      </c>
      <c r="K119">
        <v>0.13646775561839369</v>
      </c>
      <c r="L119">
        <v>7.111669998197255E-3</v>
      </c>
      <c r="M119">
        <v>4.842376894792885E-5</v>
      </c>
      <c r="N119">
        <v>6.9014828297914713E-5</v>
      </c>
      <c r="O119">
        <v>1.6246108221057331E-4</v>
      </c>
    </row>
    <row r="120" spans="1:15" x14ac:dyDescent="0.25">
      <c r="A120" t="s">
        <v>2</v>
      </c>
      <c r="B120" t="s">
        <v>165</v>
      </c>
      <c r="J120">
        <v>0.53942825706559361</v>
      </c>
      <c r="K120">
        <v>1.1993213113317409</v>
      </c>
      <c r="L120">
        <v>2.0239930763114748</v>
      </c>
      <c r="M120">
        <v>2.7992465474897261</v>
      </c>
      <c r="N120">
        <v>3.9959010559733281</v>
      </c>
      <c r="O120">
        <v>9.6759179969730624</v>
      </c>
    </row>
    <row r="121" spans="1:15" x14ac:dyDescent="0.25">
      <c r="A121" t="s">
        <v>2</v>
      </c>
      <c r="B121" t="s">
        <v>166</v>
      </c>
      <c r="J121">
        <v>0.51292417369145193</v>
      </c>
      <c r="K121">
        <v>1.142730769701912</v>
      </c>
      <c r="L121">
        <v>1.932525133682552</v>
      </c>
      <c r="M121">
        <v>2.6802402865367689</v>
      </c>
      <c r="N121">
        <v>3.833283380357944</v>
      </c>
      <c r="O121">
        <v>9.298448262971446</v>
      </c>
    </row>
    <row r="122" spans="1:15" x14ac:dyDescent="0.25">
      <c r="A122" t="s">
        <v>2</v>
      </c>
      <c r="B122" t="s">
        <v>167</v>
      </c>
      <c r="C122">
        <v>2.43116824942337E-6</v>
      </c>
      <c r="D122">
        <v>4.7360229499862532E-6</v>
      </c>
      <c r="E122">
        <v>6.8958885988076102E-6</v>
      </c>
      <c r="F122">
        <v>8.8905114407002521E-6</v>
      </c>
      <c r="G122">
        <v>1.0697972473073979E-5</v>
      </c>
      <c r="H122">
        <v>1.277667329710608E-5</v>
      </c>
      <c r="I122">
        <v>1.4642948074627211E-5</v>
      </c>
      <c r="J122">
        <v>1.6437181127174269E-5</v>
      </c>
      <c r="K122">
        <v>1.413639178387211E-5</v>
      </c>
      <c r="L122">
        <v>8.1689717899848309E-6</v>
      </c>
      <c r="M122">
        <v>9.8734254195552692E-6</v>
      </c>
      <c r="N122">
        <v>1.413971323045863E-5</v>
      </c>
      <c r="O122">
        <v>3.419000017930153E-5</v>
      </c>
    </row>
    <row r="123" spans="1:15" x14ac:dyDescent="0.25">
      <c r="A123" t="s">
        <v>2</v>
      </c>
      <c r="B123" t="s">
        <v>168</v>
      </c>
      <c r="J123">
        <v>1.2677739962693959</v>
      </c>
      <c r="K123">
        <v>2.885810570978907</v>
      </c>
      <c r="L123">
        <v>4.9508808163944211</v>
      </c>
      <c r="M123">
        <v>6.9765546262425513</v>
      </c>
      <c r="N123">
        <v>9.9912103776035313</v>
      </c>
      <c r="O123">
        <v>24.159166713082911</v>
      </c>
    </row>
    <row r="124" spans="1:15" x14ac:dyDescent="0.25">
      <c r="A124" t="s">
        <v>2</v>
      </c>
      <c r="B124" t="s">
        <v>169</v>
      </c>
      <c r="C124">
        <v>1.2661895588659891</v>
      </c>
      <c r="D124">
        <v>1.2661895588659891</v>
      </c>
      <c r="E124">
        <v>1.2661895588659891</v>
      </c>
      <c r="F124">
        <v>1.2661895588659891</v>
      </c>
      <c r="G124">
        <v>0.9496421691494924</v>
      </c>
      <c r="H124">
        <v>0.9496421691494924</v>
      </c>
      <c r="I124">
        <v>0.9496421691494924</v>
      </c>
      <c r="J124">
        <v>0.63309477943299486</v>
      </c>
      <c r="K124">
        <v>0.31654738971649737</v>
      </c>
    </row>
    <row r="125" spans="1:15" x14ac:dyDescent="0.25">
      <c r="A125" t="s">
        <v>2</v>
      </c>
      <c r="B125" t="s">
        <v>170</v>
      </c>
      <c r="C125">
        <v>2.2608504029557889E-4</v>
      </c>
      <c r="D125">
        <v>3.7995647332159918E-2</v>
      </c>
      <c r="E125">
        <v>7.9439896948750199E-2</v>
      </c>
      <c r="F125">
        <v>0.1248397431712598</v>
      </c>
      <c r="G125">
        <v>0.48872188881514672</v>
      </c>
      <c r="H125">
        <v>0.53277303196492065</v>
      </c>
      <c r="I125">
        <v>0.57400301566441858</v>
      </c>
      <c r="J125">
        <v>0.57401183800356659</v>
      </c>
      <c r="K125">
        <v>0.52552282227767266</v>
      </c>
      <c r="L125">
        <v>2.5336671455791718E-2</v>
      </c>
      <c r="M125">
        <v>4.8537597328140387E-5</v>
      </c>
      <c r="N125">
        <v>6.9239949213894652E-5</v>
      </c>
      <c r="O125">
        <v>1.640557191191812E-4</v>
      </c>
    </row>
    <row r="126" spans="1:15" x14ac:dyDescent="0.25">
      <c r="A126" t="s">
        <v>2</v>
      </c>
      <c r="B126" t="s">
        <v>171</v>
      </c>
      <c r="J126">
        <v>0.41163249068498348</v>
      </c>
      <c r="K126">
        <v>0.84780820178182559</v>
      </c>
      <c r="L126">
        <v>1.362070434219762</v>
      </c>
      <c r="M126">
        <v>1.6878501498205081</v>
      </c>
      <c r="N126">
        <v>2.2222447122543141</v>
      </c>
      <c r="O126">
        <v>4.6984462047368263</v>
      </c>
    </row>
    <row r="127" spans="1:15" x14ac:dyDescent="0.25">
      <c r="A127" t="s">
        <v>2</v>
      </c>
      <c r="B127" t="s">
        <v>172</v>
      </c>
      <c r="J127">
        <v>0.3595103687066582</v>
      </c>
      <c r="K127">
        <v>0.74909878992612144</v>
      </c>
      <c r="L127">
        <v>1.2152520236852731</v>
      </c>
      <c r="M127">
        <v>1.519369867039748</v>
      </c>
      <c r="N127">
        <v>2.000166970342605</v>
      </c>
      <c r="O127">
        <v>4.1881473793327251</v>
      </c>
    </row>
    <row r="128" spans="1:15" x14ac:dyDescent="0.25">
      <c r="A128" t="s">
        <v>2</v>
      </c>
      <c r="B128" t="s">
        <v>173</v>
      </c>
      <c r="C128">
        <v>0.2347354015822592</v>
      </c>
      <c r="D128">
        <v>0.2347354015822592</v>
      </c>
      <c r="E128">
        <v>0.2347354015822592</v>
      </c>
      <c r="F128">
        <v>0.2347354015822592</v>
      </c>
      <c r="G128">
        <v>0.17605155118669441</v>
      </c>
      <c r="H128">
        <v>0.17605155118669441</v>
      </c>
      <c r="I128">
        <v>0.17605155118669441</v>
      </c>
      <c r="J128">
        <v>0.1173677007911296</v>
      </c>
      <c r="K128">
        <v>5.8683850395564792E-2</v>
      </c>
    </row>
    <row r="129" spans="1:15" x14ac:dyDescent="0.25">
      <c r="A129" t="s">
        <v>2</v>
      </c>
      <c r="B129" t="s">
        <v>174</v>
      </c>
      <c r="C129">
        <v>2.1130676095821389E-4</v>
      </c>
      <c r="D129">
        <v>1.057084569950313E-2</v>
      </c>
      <c r="E129">
        <v>1.0773587025911489E-2</v>
      </c>
      <c r="F129">
        <v>2.7511255295012249E-2</v>
      </c>
      <c r="G129">
        <v>8.4729936730993827E-2</v>
      </c>
      <c r="H129">
        <v>0.100684129731984</v>
      </c>
      <c r="I129">
        <v>0.1162067834197639</v>
      </c>
      <c r="J129">
        <v>0.1162156047249716</v>
      </c>
      <c r="K129">
        <v>0.1064134626320198</v>
      </c>
      <c r="L129">
        <v>9.4343433963915233E-3</v>
      </c>
      <c r="M129">
        <v>4.8525249100692907E-5</v>
      </c>
      <c r="N129">
        <v>6.9215651076041029E-5</v>
      </c>
      <c r="O129">
        <v>1.6388002368926399E-4</v>
      </c>
    </row>
    <row r="130" spans="1:15" x14ac:dyDescent="0.25">
      <c r="A130" t="s">
        <v>2</v>
      </c>
      <c r="B130" t="s">
        <v>175</v>
      </c>
      <c r="J130">
        <v>0.2558122451898347</v>
      </c>
      <c r="K130">
        <v>0.52955791925557927</v>
      </c>
      <c r="L130">
        <v>0.85201217917640926</v>
      </c>
      <c r="M130">
        <v>1.0599439990194779</v>
      </c>
      <c r="N130">
        <v>1.3977145988566519</v>
      </c>
      <c r="O130">
        <v>2.9616985685936612</v>
      </c>
    </row>
    <row r="131" spans="1:15" x14ac:dyDescent="0.25">
      <c r="A131" t="s">
        <v>2</v>
      </c>
      <c r="B131" t="s">
        <v>176</v>
      </c>
      <c r="C131">
        <v>1.359566147721929</v>
      </c>
      <c r="D131">
        <v>1.359566147721929</v>
      </c>
      <c r="E131">
        <v>1.359566147721929</v>
      </c>
      <c r="F131">
        <v>1.359566147721929</v>
      </c>
      <c r="G131">
        <v>1.0196746107914469</v>
      </c>
      <c r="H131">
        <v>1.0196746107914469</v>
      </c>
      <c r="I131">
        <v>1.0196746107914469</v>
      </c>
      <c r="J131">
        <v>0.67978307386096437</v>
      </c>
      <c r="K131">
        <v>0.33989153693048219</v>
      </c>
    </row>
    <row r="132" spans="1:15" x14ac:dyDescent="0.25">
      <c r="A132" t="s">
        <v>2</v>
      </c>
      <c r="B132" t="s">
        <v>177</v>
      </c>
      <c r="C132">
        <v>2.2507750204567279E-4</v>
      </c>
      <c r="D132">
        <v>4.0219075605891337E-2</v>
      </c>
      <c r="E132">
        <v>8.3596626937270005E-2</v>
      </c>
      <c r="F132">
        <v>0.1353554528617909</v>
      </c>
      <c r="G132">
        <v>0.5191507214713722</v>
      </c>
      <c r="H132">
        <v>0.56900377852821271</v>
      </c>
      <c r="I132">
        <v>0.61555250898038172</v>
      </c>
      <c r="J132">
        <v>0.61556133035787797</v>
      </c>
      <c r="K132">
        <v>0.56369334063159138</v>
      </c>
      <c r="L132">
        <v>2.862454678689311E-2</v>
      </c>
      <c r="M132">
        <v>4.852462636813127E-5</v>
      </c>
      <c r="N132">
        <v>6.9214262143944849E-5</v>
      </c>
      <c r="O132">
        <v>1.6387082475951189E-4</v>
      </c>
    </row>
    <row r="133" spans="1:15" x14ac:dyDescent="0.25">
      <c r="A133" t="s">
        <v>2</v>
      </c>
      <c r="B133" t="s">
        <v>178</v>
      </c>
      <c r="J133">
        <v>0.62692859269731516</v>
      </c>
      <c r="K133">
        <v>1.35529772856927</v>
      </c>
      <c r="L133">
        <v>2.247100867082823</v>
      </c>
      <c r="M133">
        <v>3.0056411959522951</v>
      </c>
      <c r="N133">
        <v>4.2055967083956283</v>
      </c>
      <c r="O133">
        <v>9.8902335594911559</v>
      </c>
    </row>
    <row r="134" spans="1:15" x14ac:dyDescent="0.25">
      <c r="A134" t="s">
        <v>2</v>
      </c>
      <c r="B134" t="s">
        <v>179</v>
      </c>
      <c r="J134">
        <v>0.60030874685837943</v>
      </c>
      <c r="K134">
        <v>1.298406233023683</v>
      </c>
      <c r="L134">
        <v>2.155192301859636</v>
      </c>
      <c r="M134">
        <v>2.886209619350478</v>
      </c>
      <c r="N134">
        <v>4.0426640222358943</v>
      </c>
      <c r="O134">
        <v>9.5125507295509966</v>
      </c>
    </row>
    <row r="135" spans="1:15" x14ac:dyDescent="0.25">
      <c r="A135" t="s">
        <v>2</v>
      </c>
      <c r="B135" t="s">
        <v>180</v>
      </c>
      <c r="C135">
        <v>4.2000000000000003E-2</v>
      </c>
      <c r="D135">
        <v>4.2000000000000003E-2</v>
      </c>
      <c r="E135">
        <v>4.2000000000000003E-2</v>
      </c>
      <c r="F135">
        <v>4.2000000000000003E-2</v>
      </c>
      <c r="G135">
        <v>3.15E-2</v>
      </c>
      <c r="H135">
        <v>3.15E-2</v>
      </c>
      <c r="I135">
        <v>3.15E-2</v>
      </c>
      <c r="J135">
        <v>2.1000000000000001E-2</v>
      </c>
      <c r="K135">
        <v>1.0500000000000001E-2</v>
      </c>
    </row>
    <row r="136" spans="1:15" x14ac:dyDescent="0.25">
      <c r="A136" t="s">
        <v>2</v>
      </c>
      <c r="B136" t="s">
        <v>181</v>
      </c>
      <c r="C136">
        <v>4.4416995157292017E-5</v>
      </c>
      <c r="D136">
        <v>9.8525371859816915E-5</v>
      </c>
      <c r="E136">
        <v>1.7338615125609709E-4</v>
      </c>
      <c r="F136">
        <v>3.0358618772257268E-4</v>
      </c>
      <c r="G136">
        <v>4.1842790173553842E-4</v>
      </c>
      <c r="H136">
        <v>5.7628815563102141E-4</v>
      </c>
      <c r="I136">
        <v>5.8576257407640467E-4</v>
      </c>
      <c r="J136">
        <v>5.9389629020381249E-4</v>
      </c>
      <c r="K136">
        <v>4.8014142159757262E-4</v>
      </c>
      <c r="L136">
        <v>6.6601031198758618E-5</v>
      </c>
      <c r="M136">
        <v>4.2738960543128851E-5</v>
      </c>
      <c r="N136">
        <v>5.8823335437948077E-5</v>
      </c>
      <c r="O136">
        <v>1.201951039439957E-4</v>
      </c>
    </row>
    <row r="137" spans="1:15" x14ac:dyDescent="0.25">
      <c r="A137" t="s">
        <v>2</v>
      </c>
      <c r="B137" t="s">
        <v>182</v>
      </c>
      <c r="J137">
        <v>1.2681746824102631</v>
      </c>
      <c r="K137">
        <v>2.8865990649852531</v>
      </c>
      <c r="L137">
        <v>4.9520825448548376</v>
      </c>
      <c r="M137">
        <v>6.9777866598885971</v>
      </c>
      <c r="N137">
        <v>9.9924882652701434</v>
      </c>
      <c r="O137">
        <v>24.160455955817898</v>
      </c>
    </row>
    <row r="138" spans="1:15" x14ac:dyDescent="0.25">
      <c r="A138" t="s">
        <v>2</v>
      </c>
      <c r="B138" t="s">
        <v>183</v>
      </c>
      <c r="C138">
        <v>0.45021023120092618</v>
      </c>
      <c r="D138">
        <v>0.45021023120092618</v>
      </c>
      <c r="E138">
        <v>0.45021023120092618</v>
      </c>
      <c r="F138">
        <v>0.45021023120092618</v>
      </c>
      <c r="G138">
        <v>0.33765767340069469</v>
      </c>
      <c r="H138">
        <v>0.33765767340069469</v>
      </c>
      <c r="I138">
        <v>0.33765767340069469</v>
      </c>
      <c r="J138">
        <v>0.22510511560046309</v>
      </c>
      <c r="K138">
        <v>0.1125525578002316</v>
      </c>
    </row>
    <row r="139" spans="1:15" x14ac:dyDescent="0.25">
      <c r="A139" t="s">
        <v>2</v>
      </c>
      <c r="B139" t="s">
        <v>184</v>
      </c>
      <c r="C139">
        <v>2.1411487297500679E-4</v>
      </c>
      <c r="D139">
        <v>1.298819092173718E-2</v>
      </c>
      <c r="E139">
        <v>2.7218032336210691E-2</v>
      </c>
      <c r="F139">
        <v>4.5088486835154873E-2</v>
      </c>
      <c r="G139">
        <v>0.1726500364495212</v>
      </c>
      <c r="H139">
        <v>0.18933307785924719</v>
      </c>
      <c r="I139">
        <v>0.20430618172718479</v>
      </c>
      <c r="J139">
        <v>0.20431499923105609</v>
      </c>
      <c r="K139">
        <v>0.18722448390470611</v>
      </c>
      <c r="L139">
        <v>9.3602702957500152E-3</v>
      </c>
      <c r="M139">
        <v>4.8477742350619788E-5</v>
      </c>
      <c r="N139">
        <v>6.912159222843451E-5</v>
      </c>
      <c r="O139">
        <v>1.63207659854588E-4</v>
      </c>
    </row>
    <row r="140" spans="1:15" x14ac:dyDescent="0.25">
      <c r="A140" t="s">
        <v>2</v>
      </c>
      <c r="B140" t="s">
        <v>185</v>
      </c>
      <c r="J140">
        <v>0.28371397947005672</v>
      </c>
      <c r="K140">
        <v>0.61366580002841276</v>
      </c>
      <c r="L140">
        <v>1.0204193224513489</v>
      </c>
      <c r="M140">
        <v>1.3602358037159501</v>
      </c>
      <c r="N140">
        <v>1.8850549267463701</v>
      </c>
      <c r="O140">
        <v>4.3499181732462358</v>
      </c>
    </row>
    <row r="141" spans="1:15" x14ac:dyDescent="0.25">
      <c r="A141" t="s">
        <v>2</v>
      </c>
      <c r="B141" t="s">
        <v>186</v>
      </c>
      <c r="J141">
        <v>0.23882112762282159</v>
      </c>
      <c r="K141">
        <v>0.5246738101588968</v>
      </c>
      <c r="L141">
        <v>0.88509662589681359</v>
      </c>
      <c r="M141">
        <v>1.197985687741965</v>
      </c>
      <c r="N141">
        <v>1.668723174474789</v>
      </c>
      <c r="O141">
        <v>3.8457921040563452</v>
      </c>
    </row>
    <row r="142" spans="1:15" x14ac:dyDescent="0.25">
      <c r="A142" t="s">
        <v>2</v>
      </c>
      <c r="B142" t="s">
        <v>187</v>
      </c>
      <c r="C142">
        <v>1.2695265392145411E-3</v>
      </c>
      <c r="D142">
        <v>1.2695265392145411E-3</v>
      </c>
      <c r="E142">
        <v>1.2695265392145411E-3</v>
      </c>
      <c r="F142">
        <v>1.2695265392145411E-3</v>
      </c>
      <c r="G142">
        <v>9.521449044109058E-4</v>
      </c>
      <c r="H142">
        <v>9.521449044109058E-4</v>
      </c>
      <c r="I142">
        <v>9.521449044109058E-4</v>
      </c>
      <c r="J142">
        <v>6.3476326960727053E-4</v>
      </c>
      <c r="K142">
        <v>3.1738163480363532E-4</v>
      </c>
    </row>
    <row r="143" spans="1:15" x14ac:dyDescent="0.25">
      <c r="A143" t="s">
        <v>2</v>
      </c>
      <c r="B143" t="s">
        <v>188</v>
      </c>
      <c r="C143">
        <v>3.2848899582121137E-5</v>
      </c>
      <c r="D143">
        <v>6.9118601161762255E-5</v>
      </c>
      <c r="E143">
        <v>1.025399547631922E-4</v>
      </c>
      <c r="F143">
        <v>1.403235248786102E-4</v>
      </c>
      <c r="G143">
        <v>1.785229316379613E-4</v>
      </c>
      <c r="H143">
        <v>2.2027841039660699E-4</v>
      </c>
      <c r="I143">
        <v>2.5651057062396198E-4</v>
      </c>
      <c r="J143">
        <v>2.6523332307880679E-4</v>
      </c>
      <c r="K143">
        <v>2.0734303990365351E-4</v>
      </c>
      <c r="L143">
        <v>5.6715701683743087E-5</v>
      </c>
      <c r="M143">
        <v>4.7365415283769942E-5</v>
      </c>
      <c r="N143">
        <v>6.6970903194492901E-5</v>
      </c>
      <c r="O143">
        <v>1.5042072059259469E-4</v>
      </c>
    </row>
    <row r="144" spans="1:15" x14ac:dyDescent="0.25">
      <c r="A144" t="s">
        <v>2</v>
      </c>
      <c r="B144" t="s">
        <v>189</v>
      </c>
      <c r="J144">
        <v>0.14965664914089991</v>
      </c>
      <c r="K144">
        <v>0.33633530813084372</v>
      </c>
      <c r="L144">
        <v>0.57099358684985158</v>
      </c>
      <c r="M144">
        <v>0.79159143052185144</v>
      </c>
      <c r="N144">
        <v>1.1209960724390919</v>
      </c>
      <c r="O144">
        <v>2.6754471746253898</v>
      </c>
    </row>
    <row r="145" spans="1:15" x14ac:dyDescent="0.25">
      <c r="A145" t="s">
        <v>2</v>
      </c>
      <c r="B145" t="s">
        <v>190</v>
      </c>
      <c r="C145">
        <v>7.5999999999999998E-2</v>
      </c>
      <c r="D145">
        <v>7.5999999999999998E-2</v>
      </c>
      <c r="E145">
        <v>7.5999999999999998E-2</v>
      </c>
      <c r="F145">
        <v>7.5999999999999998E-2</v>
      </c>
      <c r="G145">
        <v>5.7000000000000002E-2</v>
      </c>
      <c r="H145">
        <v>5.7000000000000002E-2</v>
      </c>
      <c r="I145">
        <v>5.7000000000000002E-2</v>
      </c>
      <c r="J145">
        <v>3.7999999999999999E-2</v>
      </c>
      <c r="K145">
        <v>1.9E-2</v>
      </c>
    </row>
    <row r="146" spans="1:15" x14ac:dyDescent="0.25">
      <c r="A146" t="s">
        <v>2</v>
      </c>
      <c r="B146" t="s">
        <v>191</v>
      </c>
      <c r="C146">
        <v>1.657934703453628E-4</v>
      </c>
      <c r="D146">
        <v>2.5201510618539399E-3</v>
      </c>
      <c r="E146">
        <v>5.0288898206331638E-3</v>
      </c>
      <c r="F146">
        <v>7.5509525063125124E-3</v>
      </c>
      <c r="G146">
        <v>2.9031170101022269E-2</v>
      </c>
      <c r="H146">
        <v>3.1976774249417181E-2</v>
      </c>
      <c r="I146">
        <v>3.4451603034282859E-2</v>
      </c>
      <c r="J146">
        <v>3.446038100880347E-2</v>
      </c>
      <c r="K146">
        <v>3.1418398702498462E-2</v>
      </c>
      <c r="L146">
        <v>1.6132361538215799E-3</v>
      </c>
      <c r="M146">
        <v>4.7989416530256491E-5</v>
      </c>
      <c r="N146">
        <v>6.8164783009363179E-5</v>
      </c>
      <c r="O146">
        <v>1.5701624583885711E-4</v>
      </c>
    </row>
    <row r="147" spans="1:15" x14ac:dyDescent="0.25">
      <c r="A147" t="s">
        <v>2</v>
      </c>
      <c r="B147" t="s">
        <v>192</v>
      </c>
      <c r="J147">
        <v>0.51724162094401005</v>
      </c>
      <c r="K147">
        <v>1.159644536736341</v>
      </c>
      <c r="L147">
        <v>1.9671745983591771</v>
      </c>
      <c r="M147">
        <v>2.7465643682456511</v>
      </c>
      <c r="N147">
        <v>3.942430890301019</v>
      </c>
      <c r="O147">
        <v>9.6214514472919781</v>
      </c>
    </row>
    <row r="148" spans="1:15" x14ac:dyDescent="0.25">
      <c r="A148" t="s">
        <v>2</v>
      </c>
      <c r="B148" t="s">
        <v>193</v>
      </c>
      <c r="J148">
        <v>0.49076083854816499</v>
      </c>
      <c r="K148">
        <v>1.103090389976618</v>
      </c>
      <c r="L148">
        <v>1.875752261055498</v>
      </c>
      <c r="M148">
        <v>2.627586496312778</v>
      </c>
      <c r="N148">
        <v>3.7798325922343379</v>
      </c>
      <c r="O148">
        <v>9.2439928298427141</v>
      </c>
    </row>
    <row r="149" spans="1:15" x14ac:dyDescent="0.25">
      <c r="A149" t="s">
        <v>2</v>
      </c>
      <c r="B149" t="s">
        <v>194</v>
      </c>
      <c r="C149">
        <v>2.4310757045863271E-6</v>
      </c>
      <c r="D149">
        <v>4.7358694624532738E-6</v>
      </c>
      <c r="E149">
        <v>6.8956831817583094E-6</v>
      </c>
      <c r="F149">
        <v>8.8902581950794503E-6</v>
      </c>
      <c r="G149">
        <v>1.0697672587305309E-5</v>
      </c>
      <c r="H149">
        <v>1.277621006592014E-5</v>
      </c>
      <c r="I149">
        <v>1.4642371099027099E-5</v>
      </c>
      <c r="J149">
        <v>1.6436526218444439E-5</v>
      </c>
      <c r="K149">
        <v>1.413578803104412E-5</v>
      </c>
      <c r="L149">
        <v>8.1686414073351836E-6</v>
      </c>
      <c r="M149">
        <v>9.8731762354511154E-6</v>
      </c>
      <c r="N149">
        <v>1.413948111233282E-5</v>
      </c>
      <c r="O149">
        <v>3.4189780625000182E-5</v>
      </c>
    </row>
    <row r="150" spans="1:15" x14ac:dyDescent="0.25">
      <c r="A150" t="s">
        <v>2</v>
      </c>
      <c r="B150" t="s">
        <v>195</v>
      </c>
      <c r="J150">
        <v>1.267773996186585</v>
      </c>
      <c r="K150">
        <v>2.885810570805829</v>
      </c>
      <c r="L150">
        <v>4.9508808161371149</v>
      </c>
      <c r="M150">
        <v>6.9765546259929243</v>
      </c>
      <c r="N150">
        <v>9.991210377364542</v>
      </c>
      <c r="O150">
        <v>24.159166712853601</v>
      </c>
    </row>
    <row r="151" spans="1:15" x14ac:dyDescent="0.25">
      <c r="A151" t="s">
        <v>2</v>
      </c>
      <c r="B151" t="s">
        <v>196</v>
      </c>
      <c r="C151">
        <v>5.39844150847004E-2</v>
      </c>
      <c r="D151">
        <v>5.39844150847004E-2</v>
      </c>
      <c r="E151">
        <v>5.39844150847004E-2</v>
      </c>
      <c r="F151">
        <v>5.39844150847004E-2</v>
      </c>
      <c r="G151">
        <v>4.0488311313525302E-2</v>
      </c>
      <c r="H151">
        <v>4.0488311313525302E-2</v>
      </c>
      <c r="I151">
        <v>4.0488311313525302E-2</v>
      </c>
      <c r="J151">
        <v>2.69922075423502E-2</v>
      </c>
      <c r="K151">
        <v>1.34961037711751E-2</v>
      </c>
    </row>
    <row r="152" spans="1:15" x14ac:dyDescent="0.25">
      <c r="A152" t="s">
        <v>2</v>
      </c>
      <c r="B152" t="s">
        <v>197</v>
      </c>
      <c r="C152">
        <v>1.5546097271038601E-4</v>
      </c>
      <c r="D152">
        <v>1.832491356674779E-3</v>
      </c>
      <c r="E152">
        <v>3.6494194397912868E-3</v>
      </c>
      <c r="F152">
        <v>5.4932355503577472E-3</v>
      </c>
      <c r="G152">
        <v>2.0659220291762731E-2</v>
      </c>
      <c r="H152">
        <v>2.2155245830135759E-2</v>
      </c>
      <c r="I152">
        <v>2.3604303577510671E-2</v>
      </c>
      <c r="J152">
        <v>2.3613077843929159E-2</v>
      </c>
      <c r="K152">
        <v>2.1398126409523099E-2</v>
      </c>
      <c r="L152">
        <v>9.1299707372154084E-4</v>
      </c>
      <c r="M152">
        <v>4.7963232534166687E-5</v>
      </c>
      <c r="N152">
        <v>6.8115819760065243E-5</v>
      </c>
      <c r="O152">
        <v>1.5672053542500921E-4</v>
      </c>
    </row>
    <row r="153" spans="1:15" x14ac:dyDescent="0.25">
      <c r="A153" t="s">
        <v>2</v>
      </c>
      <c r="B153" t="s">
        <v>198</v>
      </c>
      <c r="J153">
        <v>0.24248524890706849</v>
      </c>
      <c r="K153">
        <v>0.53959368753497527</v>
      </c>
      <c r="L153">
        <v>0.91386129791999904</v>
      </c>
      <c r="M153">
        <v>1.2606833986998729</v>
      </c>
      <c r="N153">
        <v>1.783657732107419</v>
      </c>
      <c r="O153">
        <v>4.2463702287829106</v>
      </c>
    </row>
    <row r="154" spans="1:15" x14ac:dyDescent="0.25">
      <c r="A154" t="s">
        <v>2</v>
      </c>
      <c r="B154" t="s">
        <v>199</v>
      </c>
      <c r="J154">
        <v>0.19777881345906781</v>
      </c>
      <c r="K154">
        <v>0.45093335229031439</v>
      </c>
      <c r="L154">
        <v>0.77897816765192762</v>
      </c>
      <c r="M154">
        <v>1.0988240114026959</v>
      </c>
      <c r="N154">
        <v>1.567715300315291</v>
      </c>
      <c r="O154">
        <v>3.742688224187523</v>
      </c>
    </row>
    <row r="155" spans="1:15" x14ac:dyDescent="0.25">
      <c r="A155" t="s">
        <v>2</v>
      </c>
      <c r="B155" t="s">
        <v>200</v>
      </c>
      <c r="C155">
        <v>2.4648218510002061E-2</v>
      </c>
      <c r="D155">
        <v>2.4648218510002061E-2</v>
      </c>
      <c r="E155">
        <v>2.4648218510002061E-2</v>
      </c>
      <c r="F155">
        <v>2.4648218510002061E-2</v>
      </c>
      <c r="G155">
        <v>1.848616388250154E-2</v>
      </c>
      <c r="H155">
        <v>1.848616388250154E-2</v>
      </c>
      <c r="I155">
        <v>1.848616388250154E-2</v>
      </c>
      <c r="J155">
        <v>1.232410925500103E-2</v>
      </c>
      <c r="K155">
        <v>6.1620546275005126E-3</v>
      </c>
    </row>
    <row r="156" spans="1:15" x14ac:dyDescent="0.25">
      <c r="A156" t="s">
        <v>2</v>
      </c>
      <c r="B156" t="s">
        <v>201</v>
      </c>
      <c r="C156">
        <v>1.356077938612188E-4</v>
      </c>
      <c r="D156">
        <v>9.5901793133470179E-4</v>
      </c>
      <c r="E156">
        <v>2.3533299160134612E-3</v>
      </c>
      <c r="F156">
        <v>2.9304906915599161E-3</v>
      </c>
      <c r="G156">
        <v>9.3538776931948436E-3</v>
      </c>
      <c r="H156">
        <v>9.7682145394173206E-3</v>
      </c>
      <c r="I156">
        <v>1.167261814639905E-2</v>
      </c>
      <c r="J156">
        <v>1.1681360272362971E-2</v>
      </c>
      <c r="K156">
        <v>1.0416786319863459E-2</v>
      </c>
      <c r="L156">
        <v>8.7862699534737448E-4</v>
      </c>
      <c r="M156">
        <v>4.7628594042587458E-5</v>
      </c>
      <c r="N156">
        <v>6.7476834316553984E-5</v>
      </c>
      <c r="O156">
        <v>1.5309139318416641E-4</v>
      </c>
    </row>
    <row r="157" spans="1:15" x14ac:dyDescent="0.25">
      <c r="A157" t="s">
        <v>2</v>
      </c>
      <c r="B157" t="s">
        <v>202</v>
      </c>
      <c r="J157">
        <v>0.1502487285408152</v>
      </c>
      <c r="K157">
        <v>0.33756910805838208</v>
      </c>
      <c r="L157">
        <v>0.57294823275420459</v>
      </c>
      <c r="M157">
        <v>0.7937149125058176</v>
      </c>
      <c r="N157">
        <v>1.1232481525101681</v>
      </c>
      <c r="O157">
        <v>2.6777424334011539</v>
      </c>
    </row>
    <row r="158" spans="1:15" x14ac:dyDescent="0.25">
      <c r="A158" t="s">
        <v>2</v>
      </c>
      <c r="B158" t="s">
        <v>203</v>
      </c>
      <c r="J158">
        <v>15.95842521935343</v>
      </c>
      <c r="K158">
        <v>36.248575612431672</v>
      </c>
      <c r="L158">
        <v>62.224158541554822</v>
      </c>
      <c r="M158">
        <v>87.605438624983805</v>
      </c>
      <c r="N158">
        <v>126.47943631426131</v>
      </c>
      <c r="O158">
        <v>311.73389652269333</v>
      </c>
    </row>
    <row r="159" spans="1:15" x14ac:dyDescent="0.25">
      <c r="A159" t="s">
        <v>2</v>
      </c>
      <c r="B159" t="s">
        <v>204</v>
      </c>
      <c r="J159">
        <v>19.958567721896141</v>
      </c>
      <c r="K159">
        <v>44.562015745435161</v>
      </c>
      <c r="L159">
        <v>76.449644006474358</v>
      </c>
      <c r="M159">
        <v>107.95825270095359</v>
      </c>
      <c r="N159">
        <v>158.6550838656014</v>
      </c>
      <c r="O159">
        <v>410.21796030236499</v>
      </c>
    </row>
    <row r="160" spans="1:15" x14ac:dyDescent="0.25">
      <c r="A160" t="s">
        <v>2</v>
      </c>
      <c r="B160" t="s">
        <v>205</v>
      </c>
      <c r="L160">
        <v>44.692853392151292</v>
      </c>
      <c r="M160">
        <v>120.9079814674797</v>
      </c>
      <c r="N160">
        <v>238.5467780683328</v>
      </c>
      <c r="O160">
        <v>656.58489339258097</v>
      </c>
    </row>
    <row r="161" spans="1:15" x14ac:dyDescent="0.25">
      <c r="A161" t="s">
        <v>2</v>
      </c>
      <c r="B161" t="s">
        <v>206</v>
      </c>
      <c r="J161">
        <v>22.925001758267829</v>
      </c>
      <c r="K161">
        <v>51.186882329135862</v>
      </c>
      <c r="L161">
        <v>88.86308840781831</v>
      </c>
      <c r="M161">
        <v>129.8973261197564</v>
      </c>
      <c r="N161">
        <v>200.11118880968991</v>
      </c>
      <c r="O161">
        <v>548.49346121759504</v>
      </c>
    </row>
    <row r="162" spans="1:15" x14ac:dyDescent="0.25">
      <c r="A162" t="s">
        <v>2</v>
      </c>
      <c r="B162" t="s">
        <v>207</v>
      </c>
      <c r="J162">
        <v>15.88067446060359</v>
      </c>
      <c r="K162">
        <v>35.929609475526959</v>
      </c>
      <c r="L162">
        <v>62.602001529289737</v>
      </c>
      <c r="M162">
        <v>91.608265286375243</v>
      </c>
      <c r="N162">
        <v>140.33120368440581</v>
      </c>
      <c r="O162">
        <v>381.08266110695541</v>
      </c>
    </row>
    <row r="163" spans="1:15" x14ac:dyDescent="0.25">
      <c r="A163" t="s">
        <v>2</v>
      </c>
      <c r="B163" t="s">
        <v>208</v>
      </c>
      <c r="J163">
        <v>27.450130599978131</v>
      </c>
      <c r="K163">
        <v>62.329082524453987</v>
      </c>
      <c r="L163">
        <v>108.7137058202008</v>
      </c>
      <c r="M163">
        <v>159.13738799967749</v>
      </c>
      <c r="N163">
        <v>243.49416648983379</v>
      </c>
      <c r="O163">
        <v>659.22820157178649</v>
      </c>
    </row>
    <row r="164" spans="1:15" x14ac:dyDescent="0.25">
      <c r="A164" t="s">
        <v>2</v>
      </c>
      <c r="B164" t="s">
        <v>209</v>
      </c>
      <c r="J164">
        <v>5.5640097032356728E-2</v>
      </c>
      <c r="K164">
        <v>0.12642557801986709</v>
      </c>
      <c r="L164">
        <v>0.1647933952203261</v>
      </c>
      <c r="M164">
        <v>0.21647540597801801</v>
      </c>
      <c r="N164">
        <v>0.35503147922870421</v>
      </c>
      <c r="O164">
        <v>1.0332567648203901</v>
      </c>
    </row>
    <row r="165" spans="1:15" x14ac:dyDescent="0.25">
      <c r="A165" t="s">
        <v>2</v>
      </c>
      <c r="B165" t="s">
        <v>210</v>
      </c>
      <c r="J165">
        <v>7.7249686272252788E-2</v>
      </c>
      <c r="K165">
        <v>0.16647037805632101</v>
      </c>
      <c r="L165">
        <v>0.2003051238617701</v>
      </c>
      <c r="M165">
        <v>0.24800686131650981</v>
      </c>
      <c r="N165">
        <v>0.38482864754409768</v>
      </c>
      <c r="O165">
        <v>1.0645086364125189</v>
      </c>
    </row>
    <row r="166" spans="1:15" x14ac:dyDescent="0.25">
      <c r="A166" t="s">
        <v>2</v>
      </c>
      <c r="B166" t="s">
        <v>211</v>
      </c>
      <c r="J166">
        <v>3.7722775195398947E-2</v>
      </c>
      <c r="K166">
        <v>9.0760338875334481E-2</v>
      </c>
      <c r="L166">
        <v>0.1267204466836285</v>
      </c>
      <c r="M166">
        <v>0.17494701295208739</v>
      </c>
      <c r="N166">
        <v>0.31095456523092291</v>
      </c>
      <c r="O166">
        <v>0.98666774154124881</v>
      </c>
    </row>
    <row r="167" spans="1:15" x14ac:dyDescent="0.25">
      <c r="A167" t="s">
        <v>2</v>
      </c>
      <c r="B167" t="s">
        <v>212</v>
      </c>
      <c r="J167">
        <v>5.326551280620101E-2</v>
      </c>
      <c r="K167">
        <v>0.1222427593943278</v>
      </c>
      <c r="L167">
        <v>0.15806554387366839</v>
      </c>
      <c r="M167">
        <v>0.20390951658106249</v>
      </c>
      <c r="N167">
        <v>0.33957796126317952</v>
      </c>
      <c r="O167">
        <v>1.0176534670033679</v>
      </c>
    </row>
    <row r="168" spans="1:15" x14ac:dyDescent="0.25">
      <c r="A168" t="s">
        <v>2</v>
      </c>
      <c r="B168" t="s">
        <v>213</v>
      </c>
      <c r="J168">
        <v>3.7722775193974961E-2</v>
      </c>
      <c r="K168">
        <v>9.0760338872095961E-2</v>
      </c>
      <c r="L168">
        <v>0.12672044667931759</v>
      </c>
      <c r="M168">
        <v>0.17494701294735809</v>
      </c>
      <c r="N168">
        <v>0.31095456522649151</v>
      </c>
      <c r="O168">
        <v>0.98666774153671677</v>
      </c>
    </row>
    <row r="169" spans="1:15" x14ac:dyDescent="0.25">
      <c r="A169" t="s">
        <v>2</v>
      </c>
      <c r="B169" t="s">
        <v>214</v>
      </c>
      <c r="J169">
        <v>5.3265512804706032E-2</v>
      </c>
      <c r="K169">
        <v>0.12224275939102899</v>
      </c>
      <c r="L169">
        <v>0.15806554387005389</v>
      </c>
      <c r="M169">
        <v>0.20390951657726991</v>
      </c>
      <c r="N169">
        <v>0.33957796125893353</v>
      </c>
      <c r="O169">
        <v>1.01765346699878</v>
      </c>
    </row>
    <row r="170" spans="1:15" x14ac:dyDescent="0.25">
      <c r="A170" t="s">
        <v>2</v>
      </c>
      <c r="B170" t="s">
        <v>215</v>
      </c>
      <c r="J170">
        <v>0.1969201972070411</v>
      </c>
      <c r="K170">
        <v>0.46159682525224888</v>
      </c>
      <c r="L170">
        <v>0.81710276997015741</v>
      </c>
      <c r="M170">
        <v>1.2131159254531529</v>
      </c>
      <c r="N170">
        <v>1.780204883511582</v>
      </c>
      <c r="O170">
        <v>4.3244302284678531</v>
      </c>
    </row>
    <row r="171" spans="1:15" x14ac:dyDescent="0.25">
      <c r="A171" t="s">
        <v>2</v>
      </c>
      <c r="B171" t="s">
        <v>216</v>
      </c>
      <c r="J171">
        <v>5.2538047628878669E-2</v>
      </c>
      <c r="K171">
        <v>0.1238021442228599</v>
      </c>
      <c r="L171">
        <v>0.16984629507202451</v>
      </c>
      <c r="M171">
        <v>0.21996591852852879</v>
      </c>
      <c r="N171">
        <v>0.33934033809942332</v>
      </c>
      <c r="O171">
        <v>0.92723294760168318</v>
      </c>
    </row>
    <row r="172" spans="1:15" x14ac:dyDescent="0.25">
      <c r="A172" t="s">
        <v>2</v>
      </c>
      <c r="B172" t="s">
        <v>217</v>
      </c>
      <c r="J172">
        <v>0.21188322635765849</v>
      </c>
      <c r="K172">
        <v>0.54508229971938404</v>
      </c>
      <c r="L172">
        <v>0.98190305592139338</v>
      </c>
      <c r="M172">
        <v>1.462382606589635</v>
      </c>
      <c r="N172">
        <v>2.112366151789129</v>
      </c>
      <c r="O172">
        <v>5.1122092482317498</v>
      </c>
    </row>
    <row r="173" spans="1:15" x14ac:dyDescent="0.25">
      <c r="A173" t="s">
        <v>2</v>
      </c>
      <c r="B173" t="s">
        <v>218</v>
      </c>
      <c r="J173">
        <v>0.13264902515533941</v>
      </c>
      <c r="K173">
        <v>0.33480073713778452</v>
      </c>
      <c r="L173">
        <v>0.60674774930015207</v>
      </c>
      <c r="M173">
        <v>0.90424580129210064</v>
      </c>
      <c r="N173">
        <v>1.310521109122657</v>
      </c>
      <c r="O173">
        <v>3.155291865992131</v>
      </c>
    </row>
    <row r="174" spans="1:15" x14ac:dyDescent="0.25">
      <c r="A174" t="s">
        <v>2</v>
      </c>
      <c r="B174" t="s">
        <v>219</v>
      </c>
      <c r="J174">
        <v>0.21677019228291861</v>
      </c>
      <c r="K174">
        <v>0.49788146662465937</v>
      </c>
      <c r="L174">
        <v>0.86988982987245222</v>
      </c>
      <c r="M174">
        <v>1.263978571065183</v>
      </c>
      <c r="N174">
        <v>1.8330423047180451</v>
      </c>
      <c r="O174">
        <v>4.3795669700328954</v>
      </c>
    </row>
    <row r="175" spans="1:15" x14ac:dyDescent="0.25">
      <c r="A175" t="s">
        <v>2</v>
      </c>
      <c r="B175" t="s">
        <v>220</v>
      </c>
      <c r="J175">
        <v>3.4727870296859607E-2</v>
      </c>
      <c r="K175">
        <v>8.7051508511965303E-2</v>
      </c>
      <c r="L175">
        <v>0.12835164741839131</v>
      </c>
      <c r="M175">
        <v>0.17414031093989049</v>
      </c>
      <c r="N175">
        <v>0.29075238216117671</v>
      </c>
      <c r="O175">
        <v>0.87533189706183556</v>
      </c>
    </row>
    <row r="176" spans="1:15" x14ac:dyDescent="0.25">
      <c r="A176" t="s">
        <v>2</v>
      </c>
      <c r="B176" t="s">
        <v>221</v>
      </c>
      <c r="J176">
        <v>0.17787269806799599</v>
      </c>
      <c r="K176">
        <v>0.48126193957860902</v>
      </c>
      <c r="L176">
        <v>0.88822424340711925</v>
      </c>
      <c r="M176">
        <v>1.3715341533116261</v>
      </c>
      <c r="N176">
        <v>2.0200006039496219</v>
      </c>
      <c r="O176">
        <v>5.0184433339274683</v>
      </c>
    </row>
    <row r="177" spans="1:15" x14ac:dyDescent="0.25">
      <c r="A177" t="s">
        <v>2</v>
      </c>
      <c r="B177" t="s">
        <v>222</v>
      </c>
      <c r="J177">
        <v>0.10785472828090591</v>
      </c>
      <c r="K177">
        <v>0.28767545697586122</v>
      </c>
      <c r="L177">
        <v>0.53684536468973088</v>
      </c>
      <c r="M177">
        <v>0.83491537386378556</v>
      </c>
      <c r="N177">
        <v>1.2388725476755551</v>
      </c>
      <c r="O177">
        <v>3.0814984117392719</v>
      </c>
    </row>
    <row r="178" spans="1:15" x14ac:dyDescent="0.25">
      <c r="A178" t="s">
        <v>2</v>
      </c>
      <c r="B178" t="s">
        <v>223</v>
      </c>
      <c r="J178">
        <v>0.19165363191636289</v>
      </c>
      <c r="K178">
        <v>0.45206585585468151</v>
      </c>
      <c r="L178">
        <v>0.80336005128744281</v>
      </c>
      <c r="M178">
        <v>1.200175164591442</v>
      </c>
      <c r="N178">
        <v>1.7669954311072531</v>
      </c>
      <c r="O178">
        <v>4.3109099774537309</v>
      </c>
    </row>
    <row r="179" spans="1:15" x14ac:dyDescent="0.25">
      <c r="A179" t="s">
        <v>2</v>
      </c>
      <c r="B179" t="s">
        <v>224</v>
      </c>
      <c r="J179">
        <v>3.4727870295464112E-2</v>
      </c>
      <c r="K179">
        <v>8.7051508508830269E-2</v>
      </c>
      <c r="L179">
        <v>0.12835164741497601</v>
      </c>
      <c r="M179">
        <v>0.1741403109363128</v>
      </c>
      <c r="N179">
        <v>0.29075238215706112</v>
      </c>
      <c r="O179">
        <v>0.87533189705732661</v>
      </c>
    </row>
    <row r="180" spans="1:15" x14ac:dyDescent="0.25">
      <c r="A180" t="s">
        <v>2</v>
      </c>
      <c r="B180" t="s">
        <v>225</v>
      </c>
      <c r="J180">
        <v>0.16743850455355119</v>
      </c>
      <c r="K180">
        <v>0.46237442879296292</v>
      </c>
      <c r="L180">
        <v>0.86099974219840103</v>
      </c>
      <c r="M180">
        <v>1.345991279022178</v>
      </c>
      <c r="N180">
        <v>1.99406508288156</v>
      </c>
      <c r="O180">
        <v>4.9920713376811943</v>
      </c>
    </row>
    <row r="181" spans="1:15" x14ac:dyDescent="0.25">
      <c r="A181" t="s">
        <v>2</v>
      </c>
      <c r="B181" t="s">
        <v>226</v>
      </c>
      <c r="J181">
        <v>0.1080038848727546</v>
      </c>
      <c r="K181">
        <v>0.28798642472340708</v>
      </c>
      <c r="L181">
        <v>0.53733806218144009</v>
      </c>
      <c r="M181">
        <v>0.83545067138121332</v>
      </c>
      <c r="N181">
        <v>1.239440057673671</v>
      </c>
      <c r="O181">
        <v>3.0820763665899071</v>
      </c>
    </row>
    <row r="182" spans="1:15" x14ac:dyDescent="0.25">
      <c r="A182" t="s">
        <v>2</v>
      </c>
      <c r="B182" t="s">
        <v>227</v>
      </c>
      <c r="J182">
        <v>0.48283517198415787</v>
      </c>
      <c r="K182">
        <v>1.089386633827643</v>
      </c>
      <c r="L182">
        <v>1.856241424288434</v>
      </c>
      <c r="M182">
        <v>2.590290936586245</v>
      </c>
      <c r="N182">
        <v>3.6889225027139569</v>
      </c>
      <c r="O182">
        <v>8.8679884628607315</v>
      </c>
    </row>
    <row r="183" spans="1:15" x14ac:dyDescent="0.25">
      <c r="A183" t="s">
        <v>2</v>
      </c>
      <c r="B183" t="s">
        <v>228</v>
      </c>
      <c r="J183">
        <v>0.4461467627498969</v>
      </c>
      <c r="K183">
        <v>1.006823337853646</v>
      </c>
      <c r="L183">
        <v>1.7160143928225511</v>
      </c>
      <c r="M183">
        <v>2.395371075869734</v>
      </c>
      <c r="N183">
        <v>3.4121965775791572</v>
      </c>
      <c r="O183">
        <v>8.2047279666720634</v>
      </c>
    </row>
    <row r="184" spans="1:15" x14ac:dyDescent="0.25">
      <c r="A184" t="s">
        <v>2</v>
      </c>
      <c r="B184" t="s">
        <v>229</v>
      </c>
      <c r="J184">
        <v>0.26827327624553182</v>
      </c>
      <c r="K184">
        <v>0.59331142974888418</v>
      </c>
      <c r="L184">
        <v>1.0169344753031619</v>
      </c>
      <c r="M184">
        <v>1.4209650996112431</v>
      </c>
      <c r="N184">
        <v>2.050553250890049</v>
      </c>
      <c r="O184">
        <v>4.9526510217730282</v>
      </c>
    </row>
    <row r="185" spans="1:15" x14ac:dyDescent="0.25">
      <c r="A185" t="s">
        <v>2</v>
      </c>
      <c r="B185" t="s">
        <v>230</v>
      </c>
      <c r="J185">
        <v>0.16416922126015401</v>
      </c>
      <c r="K185">
        <v>0.37398815238236882</v>
      </c>
      <c r="L185">
        <v>0.64930761839828588</v>
      </c>
      <c r="M185">
        <v>0.92534472044779936</v>
      </c>
      <c r="N185">
        <v>1.3437418043052329</v>
      </c>
      <c r="O185">
        <v>3.270460591272335</v>
      </c>
    </row>
    <row r="186" spans="1:15" x14ac:dyDescent="0.25">
      <c r="A186" t="s">
        <v>2</v>
      </c>
      <c r="B186" t="s">
        <v>231</v>
      </c>
      <c r="J186">
        <v>0.50717195313678332</v>
      </c>
      <c r="K186">
        <v>1.131840109226731</v>
      </c>
      <c r="L186">
        <v>1.9161409862616881</v>
      </c>
      <c r="M186">
        <v>2.6441414050538219</v>
      </c>
      <c r="N186">
        <v>3.7431510063291422</v>
      </c>
      <c r="O186">
        <v>8.9232002063514528</v>
      </c>
    </row>
    <row r="187" spans="1:15" x14ac:dyDescent="0.25">
      <c r="A187" t="s">
        <v>2</v>
      </c>
      <c r="B187" t="s">
        <v>232</v>
      </c>
      <c r="J187">
        <v>0.47023798674188821</v>
      </c>
      <c r="K187">
        <v>1.048927152337831</v>
      </c>
      <c r="L187">
        <v>1.7754868478114021</v>
      </c>
      <c r="M187">
        <v>2.4489849996689692</v>
      </c>
      <c r="N187">
        <v>3.466250577869471</v>
      </c>
      <c r="O187">
        <v>8.2598277632511579</v>
      </c>
    </row>
    <row r="188" spans="1:15" x14ac:dyDescent="0.25">
      <c r="A188" t="s">
        <v>2</v>
      </c>
      <c r="B188" t="s">
        <v>233</v>
      </c>
      <c r="J188">
        <v>0.22264793446655079</v>
      </c>
      <c r="K188">
        <v>0.51583927668121055</v>
      </c>
      <c r="L188">
        <v>0.90825046174583479</v>
      </c>
      <c r="M188">
        <v>1.325277520613767</v>
      </c>
      <c r="N188">
        <v>1.9538654749920621</v>
      </c>
      <c r="O188">
        <v>4.8541017178107841</v>
      </c>
    </row>
    <row r="189" spans="1:15" x14ac:dyDescent="0.25">
      <c r="A189" t="s">
        <v>2</v>
      </c>
      <c r="B189" t="s">
        <v>234</v>
      </c>
      <c r="J189">
        <v>0.13610025335291781</v>
      </c>
      <c r="K189">
        <v>0.32309094529686538</v>
      </c>
      <c r="L189">
        <v>0.57542974464492136</v>
      </c>
      <c r="M189">
        <v>0.85514981994983252</v>
      </c>
      <c r="N189">
        <v>1.271578753168157</v>
      </c>
      <c r="O189">
        <v>3.1962292237944938</v>
      </c>
    </row>
    <row r="190" spans="1:15" x14ac:dyDescent="0.25">
      <c r="A190" t="s">
        <v>2</v>
      </c>
      <c r="B190" t="s">
        <v>235</v>
      </c>
      <c r="J190">
        <v>0.4773449007287508</v>
      </c>
      <c r="K190">
        <v>1.0795347324448761</v>
      </c>
      <c r="L190">
        <v>1.842111489973578</v>
      </c>
      <c r="M190">
        <v>2.5771443611360909</v>
      </c>
      <c r="N190">
        <v>3.6755733915501452</v>
      </c>
      <c r="O190">
        <v>8.8543855723045475</v>
      </c>
    </row>
    <row r="191" spans="1:15" x14ac:dyDescent="0.25">
      <c r="A191" t="s">
        <v>2</v>
      </c>
      <c r="B191" t="s">
        <v>236</v>
      </c>
      <c r="J191">
        <v>0.44066921689342409</v>
      </c>
      <c r="K191">
        <v>0.996990351278769</v>
      </c>
      <c r="L191">
        <v>1.701908024300308</v>
      </c>
      <c r="M191">
        <v>2.3822385660701682</v>
      </c>
      <c r="N191">
        <v>3.3988576854832182</v>
      </c>
      <c r="O191">
        <v>8.1911312965401031</v>
      </c>
    </row>
    <row r="192" spans="1:15" x14ac:dyDescent="0.25">
      <c r="A192" t="s">
        <v>2</v>
      </c>
      <c r="B192" t="s">
        <v>237</v>
      </c>
      <c r="J192">
        <v>0.21153744936843011</v>
      </c>
      <c r="K192">
        <v>0.49613400863812512</v>
      </c>
      <c r="L192">
        <v>0.88011491916534412</v>
      </c>
      <c r="M192">
        <v>1.299399219715683</v>
      </c>
      <c r="N192">
        <v>1.927629089488047</v>
      </c>
      <c r="O192">
        <v>4.8273973932104539</v>
      </c>
    </row>
    <row r="193" spans="1:15" x14ac:dyDescent="0.25">
      <c r="A193" t="s">
        <v>2</v>
      </c>
      <c r="B193" t="s">
        <v>238</v>
      </c>
      <c r="J193">
        <v>0.13625121009635771</v>
      </c>
      <c r="K193">
        <v>0.32340432807303959</v>
      </c>
      <c r="L193">
        <v>0.57592519729666902</v>
      </c>
      <c r="M193">
        <v>0.85568631017214769</v>
      </c>
      <c r="N193">
        <v>1.272147050440712</v>
      </c>
      <c r="O193">
        <v>3.196807841276851</v>
      </c>
    </row>
    <row r="194" spans="1:15" x14ac:dyDescent="0.25">
      <c r="A194" t="s">
        <v>2</v>
      </c>
      <c r="B194" t="s">
        <v>239</v>
      </c>
      <c r="J194">
        <v>0.47084939687106298</v>
      </c>
      <c r="K194">
        <v>1.0154727552074081</v>
      </c>
      <c r="L194">
        <v>1.6673036520570359</v>
      </c>
      <c r="M194">
        <v>2.195398021892748</v>
      </c>
      <c r="N194">
        <v>3.0044354061781799</v>
      </c>
      <c r="O194">
        <v>6.9203632714314134</v>
      </c>
    </row>
    <row r="195" spans="1:15" x14ac:dyDescent="0.25">
      <c r="A195" t="s">
        <v>2</v>
      </c>
      <c r="B195" t="s">
        <v>240</v>
      </c>
      <c r="J195">
        <v>0.44729729928828649</v>
      </c>
      <c r="K195">
        <v>1.0150875906778041</v>
      </c>
      <c r="L195">
        <v>1.7409159107129211</v>
      </c>
      <c r="M195">
        <v>2.4588043164446911</v>
      </c>
      <c r="N195">
        <v>3.5429114591654511</v>
      </c>
      <c r="O195">
        <v>8.6447725895203078</v>
      </c>
    </row>
    <row r="196" spans="1:15" x14ac:dyDescent="0.25">
      <c r="A196" t="s">
        <v>2</v>
      </c>
      <c r="B196" t="s">
        <v>241</v>
      </c>
      <c r="J196">
        <v>9.3836196300988578E-2</v>
      </c>
      <c r="K196">
        <v>0.19855493953042669</v>
      </c>
      <c r="L196">
        <v>0.2338772474203907</v>
      </c>
      <c r="M196">
        <v>0.28636147729092748</v>
      </c>
      <c r="N196">
        <v>0.43952352472005529</v>
      </c>
      <c r="O196">
        <v>1.2029271932849199</v>
      </c>
    </row>
    <row r="197" spans="1:15" x14ac:dyDescent="0.25">
      <c r="A197" t="s">
        <v>2</v>
      </c>
      <c r="B197" t="s">
        <v>242</v>
      </c>
      <c r="J197">
        <v>8.8531107903647474E-2</v>
      </c>
      <c r="K197">
        <v>0.18999871978415089</v>
      </c>
      <c r="L197">
        <v>0.2260066668307622</v>
      </c>
      <c r="M197">
        <v>0.27641937427416652</v>
      </c>
      <c r="N197">
        <v>0.42493195788656452</v>
      </c>
      <c r="O197">
        <v>1.164278958375041</v>
      </c>
    </row>
    <row r="198" spans="1:15" x14ac:dyDescent="0.25">
      <c r="A198" t="s">
        <v>2</v>
      </c>
      <c r="B198" t="s">
        <v>243</v>
      </c>
      <c r="J198">
        <v>0.29041144240560851</v>
      </c>
      <c r="K198">
        <v>0.63112957184165741</v>
      </c>
      <c r="L198">
        <v>1.0525961014737919</v>
      </c>
      <c r="M198">
        <v>1.4103453787670981</v>
      </c>
      <c r="N198">
        <v>1.9595178610273929</v>
      </c>
      <c r="O198">
        <v>4.5360086227102494</v>
      </c>
    </row>
    <row r="199" spans="1:15" x14ac:dyDescent="0.25">
      <c r="A199" t="s">
        <v>2</v>
      </c>
      <c r="B199" t="s">
        <v>244</v>
      </c>
      <c r="J199">
        <v>0.25285099818222678</v>
      </c>
      <c r="K199">
        <v>0.55167564522381141</v>
      </c>
      <c r="L199">
        <v>0.91866513465362742</v>
      </c>
      <c r="M199">
        <v>1.2266712264309669</v>
      </c>
      <c r="N199">
        <v>1.693798543098433</v>
      </c>
      <c r="O199">
        <v>3.88683768230517</v>
      </c>
    </row>
    <row r="200" spans="1:15" x14ac:dyDescent="0.25">
      <c r="A200" t="s">
        <v>2</v>
      </c>
      <c r="B200" t="s">
        <v>245</v>
      </c>
      <c r="J200">
        <v>0.18781264298518929</v>
      </c>
      <c r="K200">
        <v>0.41165340139631112</v>
      </c>
      <c r="L200">
        <v>0.68809327872279491</v>
      </c>
      <c r="M200">
        <v>0.92622936719938276</v>
      </c>
      <c r="N200">
        <v>1.288153139786931</v>
      </c>
      <c r="O200">
        <v>2.9893354326787258</v>
      </c>
    </row>
    <row r="201" spans="1:15" x14ac:dyDescent="0.25">
      <c r="A201" t="s">
        <v>2</v>
      </c>
      <c r="B201" t="s">
        <v>246</v>
      </c>
      <c r="J201">
        <v>0.18347178028301189</v>
      </c>
      <c r="K201">
        <v>0.40939183560687731</v>
      </c>
      <c r="L201">
        <v>0.6947207157375852</v>
      </c>
      <c r="M201">
        <v>0.95143663766663078</v>
      </c>
      <c r="N201">
        <v>1.331621011236322</v>
      </c>
      <c r="O201">
        <v>3.096391524631513</v>
      </c>
    </row>
    <row r="202" spans="1:15" x14ac:dyDescent="0.25">
      <c r="A202" t="s">
        <v>2</v>
      </c>
      <c r="B202" t="s">
        <v>247</v>
      </c>
      <c r="J202">
        <v>0.49211219484895402</v>
      </c>
      <c r="K202">
        <v>1.053439545601458</v>
      </c>
      <c r="L202">
        <v>1.721610474769439</v>
      </c>
      <c r="M202">
        <v>2.2458396952353219</v>
      </c>
      <c r="N202">
        <v>3.0559174889220428</v>
      </c>
      <c r="O202">
        <v>6.973564559176296</v>
      </c>
    </row>
    <row r="203" spans="1:15" x14ac:dyDescent="0.25">
      <c r="A203" t="s">
        <v>2</v>
      </c>
      <c r="B203" t="s">
        <v>248</v>
      </c>
      <c r="J203">
        <v>0.4684061820425568</v>
      </c>
      <c r="K203">
        <v>1.0530246594787169</v>
      </c>
      <c r="L203">
        <v>1.795384665263825</v>
      </c>
      <c r="M203">
        <v>2.5096886168719288</v>
      </c>
      <c r="N203">
        <v>3.594776194764624</v>
      </c>
      <c r="O203">
        <v>8.6979986969094156</v>
      </c>
    </row>
    <row r="204" spans="1:15" x14ac:dyDescent="0.25">
      <c r="A204" t="s">
        <v>2</v>
      </c>
      <c r="B204" t="s">
        <v>249</v>
      </c>
      <c r="J204">
        <v>6.7937590091700209E-2</v>
      </c>
      <c r="K204">
        <v>0.15184439828672269</v>
      </c>
      <c r="L204">
        <v>0.19046636030676031</v>
      </c>
      <c r="M204">
        <v>0.24108474423157761</v>
      </c>
      <c r="N204">
        <v>0.39292105122981519</v>
      </c>
      <c r="O204">
        <v>1.1542089127078901</v>
      </c>
    </row>
    <row r="205" spans="1:15" x14ac:dyDescent="0.25">
      <c r="A205" t="s">
        <v>2</v>
      </c>
      <c r="B205" t="s">
        <v>250</v>
      </c>
      <c r="J205">
        <v>6.3811848636376262E-2</v>
      </c>
      <c r="K205">
        <v>0.1446685357359894</v>
      </c>
      <c r="L205">
        <v>0.1830625641493939</v>
      </c>
      <c r="M205">
        <v>0.2316068862642563</v>
      </c>
      <c r="N205">
        <v>0.37865769498008173</v>
      </c>
      <c r="O205">
        <v>1.1157858690562541</v>
      </c>
    </row>
    <row r="206" spans="1:15" x14ac:dyDescent="0.25">
      <c r="A206" t="s">
        <v>2</v>
      </c>
      <c r="B206" t="s">
        <v>251</v>
      </c>
      <c r="J206">
        <v>0.25862385033801649</v>
      </c>
      <c r="K206">
        <v>0.57322200023847181</v>
      </c>
      <c r="L206">
        <v>0.96834509142918279</v>
      </c>
      <c r="M206">
        <v>1.329739742489086</v>
      </c>
      <c r="N206">
        <v>1.876331924328386</v>
      </c>
      <c r="O206">
        <v>4.4494432868622127</v>
      </c>
    </row>
    <row r="207" spans="1:15" x14ac:dyDescent="0.25">
      <c r="A207" t="s">
        <v>2</v>
      </c>
      <c r="B207" t="s">
        <v>252</v>
      </c>
      <c r="J207">
        <v>0.2230475538194148</v>
      </c>
      <c r="K207">
        <v>0.49670374794274991</v>
      </c>
      <c r="L207">
        <v>0.83811323272273541</v>
      </c>
      <c r="M207">
        <v>1.1483225248660389</v>
      </c>
      <c r="N207">
        <v>1.6123137133305989</v>
      </c>
      <c r="O207">
        <v>3.8012763163953229</v>
      </c>
    </row>
    <row r="208" spans="1:15" x14ac:dyDescent="0.25">
      <c r="A208" t="s">
        <v>2</v>
      </c>
      <c r="B208" t="s">
        <v>253</v>
      </c>
      <c r="J208">
        <v>0.16100845633704439</v>
      </c>
      <c r="K208">
        <v>0.36297915364285471</v>
      </c>
      <c r="L208">
        <v>0.61742817829466456</v>
      </c>
      <c r="M208">
        <v>0.85896437866333053</v>
      </c>
      <c r="N208">
        <v>1.2189081009705991</v>
      </c>
      <c r="O208">
        <v>2.917764480992096</v>
      </c>
    </row>
    <row r="209" spans="1:15" x14ac:dyDescent="0.25">
      <c r="A209" t="s">
        <v>2</v>
      </c>
      <c r="B209" t="s">
        <v>254</v>
      </c>
      <c r="J209">
        <v>0.1564717320641193</v>
      </c>
      <c r="K209">
        <v>0.36031570661257051</v>
      </c>
      <c r="L209">
        <v>0.62344387608884122</v>
      </c>
      <c r="M209">
        <v>0.8836627679998883</v>
      </c>
      <c r="N209">
        <v>1.2620466252656179</v>
      </c>
      <c r="O209">
        <v>3.0248125524527478</v>
      </c>
    </row>
    <row r="210" spans="1:15" x14ac:dyDescent="0.25">
      <c r="A210" t="s">
        <v>2</v>
      </c>
      <c r="B210" t="s">
        <v>255</v>
      </c>
      <c r="J210">
        <v>0.46535895290599988</v>
      </c>
      <c r="K210">
        <v>1.00562744789637</v>
      </c>
      <c r="L210">
        <v>1.6531890373478759</v>
      </c>
      <c r="M210">
        <v>2.1822745569463171</v>
      </c>
      <c r="N210">
        <v>2.9911092972615041</v>
      </c>
      <c r="O210">
        <v>6.9067766766844993</v>
      </c>
    </row>
    <row r="211" spans="1:15" x14ac:dyDescent="0.25">
      <c r="A211" t="s">
        <v>2</v>
      </c>
      <c r="B211" t="s">
        <v>256</v>
      </c>
      <c r="J211">
        <v>0.44181513334712819</v>
      </c>
      <c r="K211">
        <v>1.005247235951426</v>
      </c>
      <c r="L211">
        <v>1.726799525571558</v>
      </c>
      <c r="M211">
        <v>2.4456639275854659</v>
      </c>
      <c r="N211">
        <v>3.5295651063501472</v>
      </c>
      <c r="O211">
        <v>8.63116991478085</v>
      </c>
    </row>
    <row r="212" spans="1:15" x14ac:dyDescent="0.25">
      <c r="A212" t="s">
        <v>2</v>
      </c>
      <c r="B212" t="s">
        <v>257</v>
      </c>
      <c r="J212">
        <v>6.7937590090216368E-2</v>
      </c>
      <c r="K212">
        <v>0.15184439828349469</v>
      </c>
      <c r="L212">
        <v>0.1904663603033083</v>
      </c>
      <c r="M212">
        <v>0.2410847442280189</v>
      </c>
      <c r="N212">
        <v>0.39292105122576099</v>
      </c>
      <c r="O212">
        <v>1.154208912703387</v>
      </c>
    </row>
    <row r="213" spans="1:15" x14ac:dyDescent="0.25">
      <c r="A213" t="s">
        <v>2</v>
      </c>
      <c r="B213" t="s">
        <v>258</v>
      </c>
      <c r="J213">
        <v>6.3811848634985249E-2</v>
      </c>
      <c r="K213">
        <v>0.14466853573283969</v>
      </c>
      <c r="L213">
        <v>0.18306256414593811</v>
      </c>
      <c r="M213">
        <v>0.23160688626056419</v>
      </c>
      <c r="N213">
        <v>0.37865769497588397</v>
      </c>
      <c r="O213">
        <v>1.1157858690517419</v>
      </c>
    </row>
    <row r="214" spans="1:15" x14ac:dyDescent="0.25">
      <c r="A214" t="s">
        <v>2</v>
      </c>
      <c r="B214" t="s">
        <v>259</v>
      </c>
      <c r="J214">
        <v>0.24849732964924071</v>
      </c>
      <c r="K214">
        <v>0.5549355543849358</v>
      </c>
      <c r="L214">
        <v>0.94198923446104921</v>
      </c>
      <c r="M214">
        <v>1.304984180786505</v>
      </c>
      <c r="N214">
        <v>1.8510861430119649</v>
      </c>
      <c r="O214">
        <v>4.4236058894746844</v>
      </c>
    </row>
    <row r="215" spans="1:15" x14ac:dyDescent="0.25">
      <c r="A215" t="s">
        <v>2</v>
      </c>
      <c r="B215" t="s">
        <v>260</v>
      </c>
      <c r="J215">
        <v>0.21306442271474441</v>
      </c>
      <c r="K215">
        <v>0.47863232712510578</v>
      </c>
      <c r="L215">
        <v>0.81202783249997967</v>
      </c>
      <c r="M215">
        <v>1.1237324130105311</v>
      </c>
      <c r="N215">
        <v>1.5871893198999021</v>
      </c>
      <c r="O215">
        <v>3.7755087495363742</v>
      </c>
    </row>
    <row r="216" spans="1:15" x14ac:dyDescent="0.25">
      <c r="A216" t="s">
        <v>2</v>
      </c>
      <c r="B216" t="s">
        <v>261</v>
      </c>
      <c r="J216">
        <v>0.1611564436027704</v>
      </c>
      <c r="K216">
        <v>0.36328738255987331</v>
      </c>
      <c r="L216">
        <v>0.617916360884043</v>
      </c>
      <c r="M216">
        <v>0.85949467128054069</v>
      </c>
      <c r="N216">
        <v>1.219470642019693</v>
      </c>
      <c r="O216">
        <v>2.918338105413969</v>
      </c>
    </row>
    <row r="217" spans="1:15" x14ac:dyDescent="0.25">
      <c r="A217" t="s">
        <v>2</v>
      </c>
      <c r="B217" t="s">
        <v>262</v>
      </c>
      <c r="J217">
        <v>0.15662018698175209</v>
      </c>
      <c r="K217">
        <v>0.36062473507780229</v>
      </c>
      <c r="L217">
        <v>0.62393314003034439</v>
      </c>
      <c r="M217">
        <v>0.88419374299135756</v>
      </c>
      <c r="N217">
        <v>1.2626094771752361</v>
      </c>
      <c r="O217">
        <v>3.0253859577287558</v>
      </c>
    </row>
  </sheetData>
  <autoFilter ref="A1:U1" xr:uid="{00000000-0001-0000-0500-000000000000}">
    <sortState xmlns:xlrd2="http://schemas.microsoft.com/office/spreadsheetml/2017/richdata2" ref="A2:U217">
      <sortCondition ref="B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F190"/>
  <sheetViews>
    <sheetView workbookViewId="0">
      <selection activeCell="I33" sqref="I33"/>
    </sheetView>
  </sheetViews>
  <sheetFormatPr defaultRowHeight="15" x14ac:dyDescent="0.25"/>
  <cols>
    <col min="3" max="3" width="39.85546875" bestFit="1" customWidth="1"/>
  </cols>
  <sheetData>
    <row r="1" spans="1:6" x14ac:dyDescent="0.25">
      <c r="A1" t="s">
        <v>11</v>
      </c>
      <c r="B1" t="s">
        <v>12</v>
      </c>
      <c r="C1" t="s">
        <v>24</v>
      </c>
      <c r="D1" t="s">
        <v>19</v>
      </c>
      <c r="E1" t="s">
        <v>20</v>
      </c>
      <c r="F1" t="s">
        <v>21</v>
      </c>
    </row>
    <row r="2" spans="1:6" x14ac:dyDescent="0.25">
      <c r="A2" t="s">
        <v>2</v>
      </c>
      <c r="B2">
        <f>PUBTRA_MinActivity!B2</f>
        <v>2016</v>
      </c>
      <c r="C2" t="str">
        <f>PUBTRA_MinActivity!C2</f>
        <v>PUBTRAFLEROABUSURBCONVDSL____16</v>
      </c>
      <c r="D2">
        <f>IF(VLOOKUP(C2,Capacity_PUBTRA!B:M,PUBTRA_MaxCapacity!B2-2016+2,FALSE)&lt;10^-5,0,VLOOKUP(C2,Capacity_PUBTRA!B:M,PUBTRA_MaxCapacity!B2-2016+2,FALSE)*(1+Summary!$C$10))</f>
        <v>0</v>
      </c>
    </row>
    <row r="3" spans="1:6" x14ac:dyDescent="0.25">
      <c r="A3" t="s">
        <v>2</v>
      </c>
      <c r="B3">
        <f>PUBTRA_MinActivity!B3</f>
        <v>2016</v>
      </c>
      <c r="C3" t="str">
        <f>PUBTRA_MinActivity!C3</f>
        <v>PUBTRAFLEROACAR___CONVDSL____16</v>
      </c>
      <c r="D3">
        <f>IF(VLOOKUP(C3,Capacity_PUBTRA!B:M,PUBTRA_MaxCapacity!B3-2016+2,FALSE)&lt;10^-5,0,VLOOKUP(C3,Capacity_PUBTRA!B:M,PUBTRA_MaxCapacity!B3-2016+2,FALSE)*(1+Summary!$C$10))</f>
        <v>5.3772626090364313E-5</v>
      </c>
    </row>
    <row r="4" spans="1:6" x14ac:dyDescent="0.25">
      <c r="A4" t="s">
        <v>2</v>
      </c>
      <c r="B4">
        <f>PUBTRA_MinActivity!B4</f>
        <v>2016</v>
      </c>
      <c r="C4" t="str">
        <f>PUBTRA_MinActivity!C4</f>
        <v>PUBTRAFLEROATRUHETCONVDSL____16</v>
      </c>
      <c r="D4">
        <f>IF(VLOOKUP(C4,Capacity_PUBTRA!B:M,PUBTRA_MaxCapacity!B4-2016+2,FALSE)&lt;10^-5,0,VLOOKUP(C4,Capacity_PUBTRA!B:M,PUBTRA_MaxCapacity!B4-2016+2,FALSE)*(1+Summary!$C$10))</f>
        <v>1.492971797249672E-4</v>
      </c>
    </row>
    <row r="5" spans="1:6" x14ac:dyDescent="0.25">
      <c r="A5" t="s">
        <v>2</v>
      </c>
      <c r="B5">
        <f>PUBTRA_MinActivity!B5</f>
        <v>2016</v>
      </c>
      <c r="C5" t="str">
        <f>PUBTRA_MinActivity!C5</f>
        <v>PUBTRAFLEROATRULGTCONVDSL____16</v>
      </c>
      <c r="D5">
        <f>IF(VLOOKUP(C5,Capacity_PUBTRA!B:M,PUBTRA_MaxCapacity!B5-2016+2,FALSE)&lt;10^-5,0,VLOOKUP(C5,Capacity_PUBTRA!B:M,PUBTRA_MaxCapacity!B5-2016+2,FALSE)*(1+Summary!$C$10))</f>
        <v>1.7526831745983101E-4</v>
      </c>
    </row>
    <row r="6" spans="1:6" x14ac:dyDescent="0.25">
      <c r="A6" t="s">
        <v>2</v>
      </c>
      <c r="B6">
        <f>PUBTRA_MinActivity!B6</f>
        <v>2016</v>
      </c>
      <c r="C6" t="str">
        <f>PUBTRA_MinActivity!C6</f>
        <v>PUBTRAFLEROATRUMETCONVDSL____16</v>
      </c>
      <c r="D6">
        <f>IF(VLOOKUP(C6,Capacity_PUBTRA!B:M,PUBTRA_MaxCapacity!B6-2016+2,FALSE)&lt;10^-5,0,VLOOKUP(C6,Capacity_PUBTRA!B:M,PUBTRA_MaxCapacity!B6-2016+2,FALSE)*(1+Summary!$C$10))</f>
        <v>1.7483388824893388E-4</v>
      </c>
    </row>
    <row r="7" spans="1:6" x14ac:dyDescent="0.25">
      <c r="A7" t="s">
        <v>2</v>
      </c>
      <c r="B7">
        <f>PUBTRA_MinActivity!B7</f>
        <v>2016</v>
      </c>
      <c r="C7" t="str">
        <f>PUBTRA_MinActivity!C7</f>
        <v>PUBTRAPOLROABUSURBCONVDSL____16</v>
      </c>
      <c r="D7">
        <f>IF(VLOOKUP(C7,Capacity_PUBTRA!B:M,PUBTRA_MaxCapacity!B7-2016+2,FALSE)&lt;10^-5,0,VLOOKUP(C7,Capacity_PUBTRA!B:M,PUBTRA_MaxCapacity!B7-2016+2,FALSE)*(1+Summary!$C$10))</f>
        <v>3.8364089962957637E-5</v>
      </c>
    </row>
    <row r="8" spans="1:6" x14ac:dyDescent="0.25">
      <c r="A8" t="s">
        <v>2</v>
      </c>
      <c r="B8">
        <f>PUBTRA_MinActivity!B8</f>
        <v>2016</v>
      </c>
      <c r="C8" t="str">
        <f>PUBTRA_MinActivity!C8</f>
        <v>PUBTRAPOLROACAR___CONVDSL____16</v>
      </c>
      <c r="D8">
        <f>IF(VLOOKUP(C8,Capacity_PUBTRA!B:M,PUBTRA_MaxCapacity!B8-2016+2,FALSE)&lt;10^-5,0,VLOOKUP(C8,Capacity_PUBTRA!B:M,PUBTRA_MaxCapacity!B8-2016+2,FALSE)*(1+Summary!$C$10))</f>
        <v>1.0501722688373222E-4</v>
      </c>
    </row>
    <row r="9" spans="1:6" x14ac:dyDescent="0.25">
      <c r="A9" t="s">
        <v>2</v>
      </c>
      <c r="B9">
        <f>PUBTRA_MinActivity!B9</f>
        <v>2016</v>
      </c>
      <c r="C9" t="str">
        <f>PUBTRA_MinActivity!C9</f>
        <v>PUBTRAPOLROATRUHETCONVDSL____16</v>
      </c>
      <c r="D9">
        <f>IF(VLOOKUP(C9,Capacity_PUBTRA!B:M,PUBTRA_MaxCapacity!B9-2016+2,FALSE)&lt;10^-5,0,VLOOKUP(C9,Capacity_PUBTRA!B:M,PUBTRA_MaxCapacity!B9-2016+2,FALSE)*(1+Summary!$C$10))</f>
        <v>0</v>
      </c>
    </row>
    <row r="10" spans="1:6" x14ac:dyDescent="0.25">
      <c r="A10" t="s">
        <v>2</v>
      </c>
      <c r="B10">
        <f>PUBTRA_MinActivity!B10</f>
        <v>2016</v>
      </c>
      <c r="C10" t="str">
        <f>PUBTRA_MinActivity!C10</f>
        <v>PUBTRAPOLROATRULGTCONVDSL____16</v>
      </c>
      <c r="D10">
        <f>IF(VLOOKUP(C10,Capacity_PUBTRA!B:M,PUBTRA_MaxCapacity!B10-2016+2,FALSE)&lt;10^-5,0,VLOOKUP(C10,Capacity_PUBTRA!B:M,PUBTRA_MaxCapacity!B10-2016+2,FALSE)*(1+Summary!$C$10))</f>
        <v>1.2143919526367074E-4</v>
      </c>
    </row>
    <row r="11" spans="1:6" x14ac:dyDescent="0.25">
      <c r="A11" t="s">
        <v>2</v>
      </c>
      <c r="B11">
        <f>PUBTRA_MinActivity!B11</f>
        <v>2016</v>
      </c>
      <c r="C11" t="str">
        <f>PUBTRA_MinActivity!C11</f>
        <v>PUBTRAPOLROATRUMETCONVDSL____16</v>
      </c>
      <c r="D11">
        <f>IF(VLOOKUP(C11,Capacity_PUBTRA!B:M,PUBTRA_MaxCapacity!B11-2016+2,FALSE)&lt;10^-5,0,VLOOKUP(C11,Capacity_PUBTRA!B:M,PUBTRA_MaxCapacity!B11-2016+2,FALSE)*(1+Summary!$C$10))</f>
        <v>1.1366916310388824E-4</v>
      </c>
    </row>
    <row r="12" spans="1:6" x14ac:dyDescent="0.25">
      <c r="A12" t="s">
        <v>2</v>
      </c>
      <c r="B12">
        <f>PUBTRA_MinActivity!B12</f>
        <v>2016</v>
      </c>
      <c r="C12" t="str">
        <f>PUBTRA_MinActivity!C12</f>
        <v>PUBTRATHCROABUSURBCONVDSL____16</v>
      </c>
      <c r="D12">
        <f>IF(VLOOKUP(C12,Capacity_PUBTRA!B:M,PUBTRA_MaxCapacity!B12-2016+2,FALSE)&lt;10^-5,0,VLOOKUP(C12,Capacity_PUBTRA!B:M,PUBTRA_MaxCapacity!B12-2016+2,FALSE)*(1+Summary!$C$10))</f>
        <v>0</v>
      </c>
    </row>
    <row r="13" spans="1:6" x14ac:dyDescent="0.25">
      <c r="A13" t="s">
        <v>2</v>
      </c>
      <c r="B13">
        <f>PUBTRA_MinActivity!B13</f>
        <v>2016</v>
      </c>
      <c r="C13" t="str">
        <f>PUBTRA_MinActivity!C13</f>
        <v>PUBTRATHCROACAR___CONVDSL____16</v>
      </c>
      <c r="D13">
        <f>IF(VLOOKUP(C13,Capacity_PUBTRA!B:M,PUBTRA_MaxCapacity!B13-2016+2,FALSE)&lt;10^-5,0,VLOOKUP(C13,Capacity_PUBTRA!B:M,PUBTRA_MaxCapacity!B13-2016+2,FALSE)*(1+Summary!$C$10))</f>
        <v>2.6418407372102526E-5</v>
      </c>
    </row>
    <row r="14" spans="1:6" x14ac:dyDescent="0.25">
      <c r="A14" t="s">
        <v>2</v>
      </c>
      <c r="B14">
        <f>PUBTRA_MinActivity!B14</f>
        <v>2016</v>
      </c>
      <c r="C14" t="str">
        <f>PUBTRA_MinActivity!C14</f>
        <v>PUBTRATHCROATRUHETCONVDSL____16</v>
      </c>
      <c r="D14">
        <f>IF(VLOOKUP(C14,Capacity_PUBTRA!B:M,PUBTRA_MaxCapacity!B14-2016+2,FALSE)&lt;10^-5,0,VLOOKUP(C14,Capacity_PUBTRA!B:M,PUBTRA_MaxCapacity!B14-2016+2,FALSE)*(1+Summary!$C$10))</f>
        <v>0</v>
      </c>
    </row>
    <row r="15" spans="1:6" x14ac:dyDescent="0.25">
      <c r="A15" t="s">
        <v>2</v>
      </c>
      <c r="B15">
        <f>PUBTRA_MinActivity!B15</f>
        <v>2016</v>
      </c>
      <c r="C15" t="str">
        <f>PUBTRA_MinActivity!C15</f>
        <v>PUBTRATHCROATRULGTCONVDSL____16</v>
      </c>
      <c r="D15">
        <f>IF(VLOOKUP(C15,Capacity_PUBTRA!B:M,PUBTRA_MaxCapacity!B15-2016+2,FALSE)&lt;10^-5,0,VLOOKUP(C15,Capacity_PUBTRA!B:M,PUBTRA_MaxCapacity!B15-2016+2,FALSE)*(1+Summary!$C$10))</f>
        <v>5.5735974164498188E-5</v>
      </c>
    </row>
    <row r="16" spans="1:6" x14ac:dyDescent="0.25">
      <c r="A16" t="s">
        <v>2</v>
      </c>
      <c r="B16">
        <f>PUBTRA_MinActivity!B16</f>
        <v>2016</v>
      </c>
      <c r="C16" t="str">
        <f>PUBTRA_MinActivity!C16</f>
        <v>PUBTRATHCROATRUMETCONVDSL____16</v>
      </c>
      <c r="D16">
        <f>IF(VLOOKUP(C16,Capacity_PUBTRA!B:M,PUBTRA_MaxCapacity!B16-2016+2,FALSE)&lt;10^-5,0,VLOOKUP(C16,Capacity_PUBTRA!B:M,PUBTRA_MaxCapacity!B16-2016+2,FALSE)*(1+Summary!$C$10))</f>
        <v>6.5234229592739723E-5</v>
      </c>
    </row>
    <row r="17" spans="1:4" x14ac:dyDescent="0.25">
      <c r="A17" t="s">
        <v>2</v>
      </c>
      <c r="B17">
        <f>PUBTRA_MinActivity!B17</f>
        <v>2016</v>
      </c>
      <c r="C17" t="str">
        <f>PUBTRA_MinActivity!C17</f>
        <v>PUBTRAFLEROACAR___CONVGAS____16</v>
      </c>
      <c r="D17">
        <f>IF(VLOOKUP(C17,Capacity_PUBTRA!B:M,PUBTRA_MaxCapacity!B17-2016+2,FALSE)&lt;10^-5,0,VLOOKUP(C17,Capacity_PUBTRA!B:M,PUBTRA_MaxCapacity!B17-2016+2,FALSE)*(1+Summary!$C$10))</f>
        <v>2.1418288020395033E-4</v>
      </c>
    </row>
    <row r="18" spans="1:4" x14ac:dyDescent="0.25">
      <c r="A18" t="s">
        <v>2</v>
      </c>
      <c r="B18">
        <f>PUBTRA_MinActivity!B18</f>
        <v>2016</v>
      </c>
      <c r="C18" t="str">
        <f>PUBTRA_MinActivity!C18</f>
        <v>PUBTRAFLEROAMOR___CONVGAS____16</v>
      </c>
      <c r="D18">
        <f>IF(VLOOKUP(C18,Capacity_PUBTRA!B:M,PUBTRA_MaxCapacity!B18-2016+2,FALSE)&lt;10^-5,0,VLOOKUP(C18,Capacity_PUBTRA!B:M,PUBTRA_MaxCapacity!B18-2016+2,FALSE)*(1+Summary!$C$10))</f>
        <v>0</v>
      </c>
    </row>
    <row r="19" spans="1:4" x14ac:dyDescent="0.25">
      <c r="A19" t="s">
        <v>2</v>
      </c>
      <c r="B19">
        <f>PUBTRA_MinActivity!B19</f>
        <v>2016</v>
      </c>
      <c r="C19" t="str">
        <f>PUBTRA_MinActivity!C19</f>
        <v>PUBTRAFLEROATRULGTCONVGAS____16</v>
      </c>
      <c r="D19">
        <f>IF(VLOOKUP(C19,Capacity_PUBTRA!B:M,PUBTRA_MaxCapacity!B19-2016+2,FALSE)&lt;10^-5,0,VLOOKUP(C19,Capacity_PUBTRA!B:M,PUBTRA_MaxCapacity!B19-2016+2,FALSE)*(1+Summary!$C$10))</f>
        <v>2.2834589069853467E-4</v>
      </c>
    </row>
    <row r="20" spans="1:4" x14ac:dyDescent="0.25">
      <c r="A20" t="s">
        <v>2</v>
      </c>
      <c r="B20">
        <f>PUBTRA_MinActivity!B20</f>
        <v>2016</v>
      </c>
      <c r="C20" t="str">
        <f>PUBTRA_MinActivity!C20</f>
        <v>PUBTRAFLEROATRUMETCONVGAS____16</v>
      </c>
      <c r="D20">
        <f>IF(VLOOKUP(C20,Capacity_PUBTRA!B:M,PUBTRA_MaxCapacity!B20-2016+2,FALSE)&lt;10^-5,0,VLOOKUP(C20,Capacity_PUBTRA!B:M,PUBTRA_MaxCapacity!B20-2016+2,FALSE)*(1+Summary!$C$10))</f>
        <v>2.1341982856779604E-4</v>
      </c>
    </row>
    <row r="21" spans="1:4" x14ac:dyDescent="0.25">
      <c r="A21" t="s">
        <v>2</v>
      </c>
      <c r="B21">
        <f>PUBTRA_MinActivity!B21</f>
        <v>2016</v>
      </c>
      <c r="C21" t="str">
        <f>PUBTRA_MinActivity!C21</f>
        <v>PUBTRAPOLROACAR___CONVGAS____16</v>
      </c>
      <c r="D21">
        <f>IF(VLOOKUP(C21,Capacity_PUBTRA!B:M,PUBTRA_MaxCapacity!B21-2016+2,FALSE)&lt;10^-5,0,VLOOKUP(C21,Capacity_PUBTRA!B:M,PUBTRA_MaxCapacity!B21-2016+2,FALSE)*(1+Summary!$C$10))</f>
        <v>2.2732827706612951E-4</v>
      </c>
    </row>
    <row r="22" spans="1:4" x14ac:dyDescent="0.25">
      <c r="A22" t="s">
        <v>2</v>
      </c>
      <c r="B22">
        <f>PUBTRA_MinActivity!B22</f>
        <v>2016</v>
      </c>
      <c r="C22" t="str">
        <f>PUBTRA_MinActivity!C22</f>
        <v>PUBTRAPOLROAMOR___CONVGAS____16</v>
      </c>
      <c r="D22">
        <f>IF(VLOOKUP(C22,Capacity_PUBTRA!B:M,PUBTRA_MaxCapacity!B22-2016+2,FALSE)&lt;10^-5,0,VLOOKUP(C22,Capacity_PUBTRA!B:M,PUBTRA_MaxCapacity!B22-2016+2,FALSE)*(1+Summary!$C$10))</f>
        <v>4.4861165108864938E-5</v>
      </c>
    </row>
    <row r="23" spans="1:4" x14ac:dyDescent="0.25">
      <c r="A23" t="s">
        <v>2</v>
      </c>
      <c r="B23">
        <f>PUBTRA_MinActivity!B23</f>
        <v>2016</v>
      </c>
      <c r="C23" t="str">
        <f>PUBTRA_MinActivity!C23</f>
        <v>PUBTRAPOLROATRULGTCONVGAS____16</v>
      </c>
      <c r="D23">
        <f>IF(VLOOKUP(C23,Capacity_PUBTRA!B:M,PUBTRA_MaxCapacity!B23-2016+2,FALSE)&lt;10^-5,0,VLOOKUP(C23,Capacity_PUBTRA!B:M,PUBTRA_MaxCapacity!B23-2016+2,FALSE)*(1+Summary!$C$10))</f>
        <v>2.1625602170475687E-4</v>
      </c>
    </row>
    <row r="24" spans="1:4" x14ac:dyDescent="0.25">
      <c r="A24" t="s">
        <v>2</v>
      </c>
      <c r="B24">
        <f>PUBTRA_MinActivity!B24</f>
        <v>2016</v>
      </c>
      <c r="C24" t="str">
        <f>PUBTRA_MinActivity!C24</f>
        <v>PUBTRAPOLROATRUMETCONVGAS____16</v>
      </c>
      <c r="D24">
        <f>IF(VLOOKUP(C24,Capacity_PUBTRA!B:M,PUBTRA_MaxCapacity!B24-2016+2,FALSE)&lt;10^-5,0,VLOOKUP(C24,Capacity_PUBTRA!B:M,PUBTRA_MaxCapacity!B24-2016+2,FALSE)*(1+Summary!$C$10))</f>
        <v>3.3177388577942349E-5</v>
      </c>
    </row>
    <row r="25" spans="1:4" x14ac:dyDescent="0.25">
      <c r="A25" t="s">
        <v>2</v>
      </c>
      <c r="B25">
        <f>PUBTRA_MinActivity!B25</f>
        <v>2016</v>
      </c>
      <c r="C25" t="str">
        <f>PUBTRA_MinActivity!C25</f>
        <v>PUBTRATHCROACAR___CONVGAS____16</v>
      </c>
      <c r="D25">
        <f>IF(VLOOKUP(C25,Capacity_PUBTRA!B:M,PUBTRA_MaxCapacity!B25-2016+2,FALSE)&lt;10^-5,0,VLOOKUP(C25,Capacity_PUBTRA!B:M,PUBTRA_MaxCapacity!B25-2016+2,FALSE)*(1+Summary!$C$10))</f>
        <v>1.6745140504881642E-4</v>
      </c>
    </row>
    <row r="26" spans="1:4" x14ac:dyDescent="0.25">
      <c r="A26" t="s">
        <v>2</v>
      </c>
      <c r="B26">
        <f>PUBTRA_MinActivity!B26</f>
        <v>2016</v>
      </c>
      <c r="C26" t="str">
        <f>PUBTRA_MinActivity!C26</f>
        <v>PUBTRATHCROAMOR___CONVGAS____16</v>
      </c>
      <c r="D26">
        <f>IF(VLOOKUP(C26,Capacity_PUBTRA!B:M,PUBTRA_MaxCapacity!B26-2016+2,FALSE)&lt;10^-5,0,VLOOKUP(C26,Capacity_PUBTRA!B:M,PUBTRA_MaxCapacity!B26-2016+2,FALSE)*(1+Summary!$C$10))</f>
        <v>0</v>
      </c>
    </row>
    <row r="27" spans="1:4" x14ac:dyDescent="0.25">
      <c r="A27" t="s">
        <v>2</v>
      </c>
      <c r="B27">
        <f>PUBTRA_MinActivity!B27</f>
        <v>2016</v>
      </c>
      <c r="C27" t="str">
        <f>PUBTRA_MinActivity!C27</f>
        <v>PUBTRATHCROATRULGTCONVGAS____16</v>
      </c>
      <c r="D27">
        <f>IF(VLOOKUP(C27,Capacity_PUBTRA!B:M,PUBTRA_MaxCapacity!B27-2016+2,FALSE)&lt;10^-5,0,VLOOKUP(C27,Capacity_PUBTRA!B:M,PUBTRA_MaxCapacity!B27-2016+2,FALSE)*(1+Summary!$C$10))</f>
        <v>1.5701558243748988E-4</v>
      </c>
    </row>
    <row r="28" spans="1:4" x14ac:dyDescent="0.25">
      <c r="A28" t="s">
        <v>2</v>
      </c>
      <c r="B28">
        <f>PUBTRA_MinActivity!B28</f>
        <v>2016</v>
      </c>
      <c r="C28" t="str">
        <f>PUBTRA_MinActivity!C28</f>
        <v>PUBTRATHCROATRUMETCONVGAS____16</v>
      </c>
      <c r="D28">
        <f>IF(VLOOKUP(C28,Capacity_PUBTRA!B:M,PUBTRA_MaxCapacity!B28-2016+2,FALSE)&lt;10^-5,0,VLOOKUP(C28,Capacity_PUBTRA!B:M,PUBTRA_MaxCapacity!B28-2016+2,FALSE)*(1+Summary!$C$10))</f>
        <v>1.3696387179983098E-4</v>
      </c>
    </row>
    <row r="29" spans="1:4" x14ac:dyDescent="0.25">
      <c r="A29" t="s">
        <v>2</v>
      </c>
      <c r="B29">
        <f>PUBTRA_MinActivity!B29</f>
        <v>2017</v>
      </c>
      <c r="C29" t="str">
        <f>PUBTRA_MinActivity!C29</f>
        <v>PUBTRAFLEROABUSURBCONVDSL____16</v>
      </c>
      <c r="D29">
        <f>IF(VLOOKUP(C29,Capacity_PUBTRA!B:M,PUBTRA_MaxCapacity!B29-2016+2,FALSE)&lt;10^-5,0,VLOOKUP(C29,Capacity_PUBTRA!B:M,PUBTRA_MaxCapacity!B29-2016+2,FALSE)*(1+Summary!$C$10))</f>
        <v>0</v>
      </c>
    </row>
    <row r="30" spans="1:4" x14ac:dyDescent="0.25">
      <c r="A30" t="s">
        <v>2</v>
      </c>
      <c r="B30">
        <f>PUBTRA_MinActivity!B30</f>
        <v>2017</v>
      </c>
      <c r="C30" t="str">
        <f>PUBTRA_MinActivity!C30</f>
        <v>PUBTRAFLEROACAR___CONVDSL____16</v>
      </c>
      <c r="D30">
        <f>IF(VLOOKUP(C30,Capacity_PUBTRA!B:M,PUBTRA_MaxCapacity!B30-2016+2,FALSE)&lt;10^-5,0,VLOOKUP(C30,Capacity_PUBTRA!B:M,PUBTRA_MaxCapacity!B30-2016+2,FALSE)*(1+Summary!$C$10))</f>
        <v>1.3463483025411899E-4</v>
      </c>
    </row>
    <row r="31" spans="1:4" x14ac:dyDescent="0.25">
      <c r="A31" t="s">
        <v>2</v>
      </c>
      <c r="B31">
        <f>PUBTRA_MinActivity!B31</f>
        <v>2017</v>
      </c>
      <c r="C31" t="str">
        <f>PUBTRA_MinActivity!C31</f>
        <v>PUBTRAFLEROATRUHETCONVDSL____16</v>
      </c>
      <c r="D31">
        <f>IF(VLOOKUP(C31,Capacity_PUBTRA!B:M,PUBTRA_MaxCapacity!B31-2016+2,FALSE)&lt;10^-5,0,VLOOKUP(C31,Capacity_PUBTRA!B:M,PUBTRA_MaxCapacity!B31-2016+2,FALSE)*(1+Summary!$C$10))</f>
        <v>3.1419956674215356E-2</v>
      </c>
    </row>
    <row r="32" spans="1:4" x14ac:dyDescent="0.25">
      <c r="A32" t="s">
        <v>2</v>
      </c>
      <c r="B32">
        <f>PUBTRA_MinActivity!B32</f>
        <v>2017</v>
      </c>
      <c r="C32" t="str">
        <f>PUBTRA_MinActivity!C32</f>
        <v>PUBTRAFLEROATRULGTCONVDSL____16</v>
      </c>
      <c r="D32">
        <f>IF(VLOOKUP(C32,Capacity_PUBTRA!B:M,PUBTRA_MaxCapacity!B32-2016+2,FALSE)&lt;10^-5,0,VLOOKUP(C32,Capacity_PUBTRA!B:M,PUBTRA_MaxCapacity!B32-2016+2,FALSE)*(1+Summary!$C$10))</f>
        <v>2.0936954736668827E-2</v>
      </c>
    </row>
    <row r="33" spans="1:4" x14ac:dyDescent="0.25">
      <c r="A33" t="s">
        <v>2</v>
      </c>
      <c r="B33">
        <f>PUBTRA_MinActivity!B33</f>
        <v>2017</v>
      </c>
      <c r="C33" t="str">
        <f>PUBTRA_MinActivity!C33</f>
        <v>PUBTRAFLEROATRUMETCONVDSL____16</v>
      </c>
      <c r="D33">
        <f>IF(VLOOKUP(C33,Capacity_PUBTRA!B:M,PUBTRA_MaxCapacity!B33-2016+2,FALSE)&lt;10^-5,0,VLOOKUP(C33,Capacity_PUBTRA!B:M,PUBTRA_MaxCapacity!B33-2016+2,FALSE)*(1+Summary!$C$10))</f>
        <v>2.1351934699875442E-2</v>
      </c>
    </row>
    <row r="34" spans="1:4" x14ac:dyDescent="0.25">
      <c r="A34" t="s">
        <v>2</v>
      </c>
      <c r="B34">
        <f>PUBTRA_MinActivity!B34</f>
        <v>2017</v>
      </c>
      <c r="C34" t="str">
        <f>PUBTRA_MinActivity!C34</f>
        <v>PUBTRAPOLROABUSURBCONVDSL____16</v>
      </c>
      <c r="D34">
        <f>IF(VLOOKUP(C34,Capacity_PUBTRA!B:M,PUBTRA_MaxCapacity!B34-2016+2,FALSE)&lt;10^-5,0,VLOOKUP(C34,Capacity_PUBTRA!B:M,PUBTRA_MaxCapacity!B34-2016+2,FALSE)*(1+Summary!$C$10))</f>
        <v>8.4496180928602394E-5</v>
      </c>
    </row>
    <row r="35" spans="1:4" x14ac:dyDescent="0.25">
      <c r="A35" t="s">
        <v>2</v>
      </c>
      <c r="B35">
        <f>PUBTRA_MinActivity!B35</f>
        <v>2017</v>
      </c>
      <c r="C35" t="str">
        <f>PUBTRA_MinActivity!C35</f>
        <v>PUBTRAPOLROACAR___CONVDSL____16</v>
      </c>
      <c r="D35">
        <f>IF(VLOOKUP(C35,Capacity_PUBTRA!B:M,PUBTRA_MaxCapacity!B35-2016+2,FALSE)&lt;10^-5,0,VLOOKUP(C35,Capacity_PUBTRA!B:M,PUBTRA_MaxCapacity!B35-2016+2,FALSE)*(1+Summary!$C$10))</f>
        <v>4.7038675228231272E-4</v>
      </c>
    </row>
    <row r="36" spans="1:4" x14ac:dyDescent="0.25">
      <c r="A36" t="s">
        <v>2</v>
      </c>
      <c r="B36">
        <f>PUBTRA_MinActivity!B36</f>
        <v>2017</v>
      </c>
      <c r="C36" t="str">
        <f>PUBTRA_MinActivity!C36</f>
        <v>PUBTRAPOLROATRUHETCONVDSL____16</v>
      </c>
      <c r="D36">
        <f>IF(VLOOKUP(C36,Capacity_PUBTRA!B:M,PUBTRA_MaxCapacity!B36-2016+2,FALSE)&lt;10^-5,0,VLOOKUP(C36,Capacity_PUBTRA!B:M,PUBTRA_MaxCapacity!B36-2016+2,FALSE)*(1+Summary!$C$10))</f>
        <v>0</v>
      </c>
    </row>
    <row r="37" spans="1:4" x14ac:dyDescent="0.25">
      <c r="A37" t="s">
        <v>2</v>
      </c>
      <c r="B37">
        <f>PUBTRA_MinActivity!B37</f>
        <v>2017</v>
      </c>
      <c r="C37" t="str">
        <f>PUBTRA_MinActivity!C37</f>
        <v>PUBTRAPOLROATRULGTCONVDSL____16</v>
      </c>
      <c r="D37">
        <f>IF(VLOOKUP(C37,Capacity_PUBTRA!B:M,PUBTRA_MaxCapacity!B37-2016+2,FALSE)&lt;10^-5,0,VLOOKUP(C37,Capacity_PUBTRA!B:M,PUBTRA_MaxCapacity!B37-2016+2,FALSE)*(1+Summary!$C$10))</f>
        <v>1.1946114400516645E-3</v>
      </c>
    </row>
    <row r="38" spans="1:4" x14ac:dyDescent="0.25">
      <c r="A38" t="s">
        <v>2</v>
      </c>
      <c r="B38">
        <f>PUBTRA_MinActivity!B38</f>
        <v>2017</v>
      </c>
      <c r="C38" t="str">
        <f>PUBTRA_MinActivity!C38</f>
        <v>PUBTRAPOLROATRUMETCONVDSL____16</v>
      </c>
      <c r="D38">
        <f>IF(VLOOKUP(C38,Capacity_PUBTRA!B:M,PUBTRA_MaxCapacity!B38-2016+2,FALSE)&lt;10^-5,0,VLOOKUP(C38,Capacity_PUBTRA!B:M,PUBTRA_MaxCapacity!B38-2016+2,FALSE)*(1+Summary!$C$10))</f>
        <v>7.7947057739747748E-4</v>
      </c>
    </row>
    <row r="39" spans="1:4" x14ac:dyDescent="0.25">
      <c r="A39" t="s">
        <v>2</v>
      </c>
      <c r="B39">
        <f>PUBTRA_MinActivity!B39</f>
        <v>2017</v>
      </c>
      <c r="C39" t="str">
        <f>PUBTRA_MinActivity!C39</f>
        <v>PUBTRATHCROABUSURBCONVDSL____16</v>
      </c>
      <c r="D39">
        <f>IF(VLOOKUP(C39,Capacity_PUBTRA!B:M,PUBTRA_MaxCapacity!B39-2016+2,FALSE)&lt;10^-5,0,VLOOKUP(C39,Capacity_PUBTRA!B:M,PUBTRA_MaxCapacity!B39-2016+2,FALSE)*(1+Summary!$C$10))</f>
        <v>0</v>
      </c>
    </row>
    <row r="40" spans="1:4" x14ac:dyDescent="0.25">
      <c r="A40" t="s">
        <v>2</v>
      </c>
      <c r="B40">
        <f>PUBTRA_MinActivity!B40</f>
        <v>2017</v>
      </c>
      <c r="C40" t="str">
        <f>PUBTRA_MinActivity!C40</f>
        <v>PUBTRATHCROACAR___CONVDSL____16</v>
      </c>
      <c r="D40">
        <f>IF(VLOOKUP(C40,Capacity_PUBTRA!B:M,PUBTRA_MaxCapacity!B40-2016+2,FALSE)&lt;10^-5,0,VLOOKUP(C40,Capacity_PUBTRA!B:M,PUBTRA_MaxCapacity!B40-2016+2,FALSE)*(1+Summary!$C$10))</f>
        <v>5.6089777525559634E-5</v>
      </c>
    </row>
    <row r="41" spans="1:4" x14ac:dyDescent="0.25">
      <c r="A41" t="s">
        <v>2</v>
      </c>
      <c r="B41">
        <f>PUBTRA_MinActivity!B41</f>
        <v>2017</v>
      </c>
      <c r="C41" t="str">
        <f>PUBTRA_MinActivity!C41</f>
        <v>PUBTRATHCROATRUHETCONVDSL____16</v>
      </c>
      <c r="D41">
        <f>IF(VLOOKUP(C41,Capacity_PUBTRA!B:M,PUBTRA_MaxCapacity!B41-2016+2,FALSE)&lt;10^-5,0,VLOOKUP(C41,Capacity_PUBTRA!B:M,PUBTRA_MaxCapacity!B41-2016+2,FALSE)*(1+Summary!$C$10))</f>
        <v>0</v>
      </c>
    </row>
    <row r="42" spans="1:4" x14ac:dyDescent="0.25">
      <c r="A42" t="s">
        <v>2</v>
      </c>
      <c r="B42">
        <f>PUBTRA_MinActivity!B42</f>
        <v>2017</v>
      </c>
      <c r="C42" t="str">
        <f>PUBTRA_MinActivity!C42</f>
        <v>PUBTRATHCROATRULGTCONVDSL____16</v>
      </c>
      <c r="D42">
        <f>IF(VLOOKUP(C42,Capacity_PUBTRA!B:M,PUBTRA_MaxCapacity!B42-2016+2,FALSE)&lt;10^-5,0,VLOOKUP(C42,Capacity_PUBTRA!B:M,PUBTRA_MaxCapacity!B42-2016+2,FALSE)*(1+Summary!$C$10))</f>
        <v>1.2695855426978698E-4</v>
      </c>
    </row>
    <row r="43" spans="1:4" x14ac:dyDescent="0.25">
      <c r="A43" t="s">
        <v>2</v>
      </c>
      <c r="B43">
        <f>PUBTRA_MinActivity!B43</f>
        <v>2017</v>
      </c>
      <c r="C43" t="str">
        <f>PUBTRA_MinActivity!C43</f>
        <v>PUBTRATHCROATRUMETCONVDSL____16</v>
      </c>
      <c r="D43">
        <f>IF(VLOOKUP(C43,Capacity_PUBTRA!B:M,PUBTRA_MaxCapacity!B43-2016+2,FALSE)&lt;10^-5,0,VLOOKUP(C43,Capacity_PUBTRA!B:M,PUBTRA_MaxCapacity!B43-2016+2,FALSE)*(1+Summary!$C$10))</f>
        <v>1.6088988552702725E-4</v>
      </c>
    </row>
    <row r="44" spans="1:4" x14ac:dyDescent="0.25">
      <c r="A44" t="s">
        <v>2</v>
      </c>
      <c r="B44">
        <f>PUBTRA_MinActivity!B44</f>
        <v>2017</v>
      </c>
      <c r="C44" t="str">
        <f>PUBTRA_MinActivity!C44</f>
        <v>PUBTRAFLEROACAR___CONVGAS____16</v>
      </c>
      <c r="D44">
        <f>IF(VLOOKUP(C44,Capacity_PUBTRA!B:M,PUBTRA_MaxCapacity!B44-2016+2,FALSE)&lt;10^-5,0,VLOOKUP(C44,Capacity_PUBTRA!B:M,PUBTRA_MaxCapacity!B44-2016+2,FALSE)*(1+Summary!$C$10))</f>
        <v>1.3755679500212274E-2</v>
      </c>
    </row>
    <row r="45" spans="1:4" x14ac:dyDescent="0.25">
      <c r="A45" t="s">
        <v>2</v>
      </c>
      <c r="B45">
        <f>PUBTRA_MinActivity!B45</f>
        <v>2017</v>
      </c>
      <c r="C45" t="str">
        <f>PUBTRA_MinActivity!C45</f>
        <v>PUBTRAFLEROAMOR___CONVGAS____16</v>
      </c>
      <c r="D45">
        <f>IF(VLOOKUP(C45,Capacity_PUBTRA!B:M,PUBTRA_MaxCapacity!B45-2016+2,FALSE)&lt;10^-5,0,VLOOKUP(C45,Capacity_PUBTRA!B:M,PUBTRA_MaxCapacity!B45-2016+2,FALSE)*(1+Summary!$C$10))</f>
        <v>0</v>
      </c>
    </row>
    <row r="46" spans="1:4" x14ac:dyDescent="0.25">
      <c r="A46" t="s">
        <v>2</v>
      </c>
      <c r="B46">
        <f>PUBTRA_MinActivity!B46</f>
        <v>2017</v>
      </c>
      <c r="C46" t="str">
        <f>PUBTRA_MinActivity!C46</f>
        <v>PUBTRAFLEROATRULGTCONVGAS____16</v>
      </c>
      <c r="D46">
        <f>IF(VLOOKUP(C46,Capacity_PUBTRA!B:M,PUBTRA_MaxCapacity!B46-2016+2,FALSE)&lt;10^-5,0,VLOOKUP(C46,Capacity_PUBTRA!B:M,PUBTRA_MaxCapacity!B46-2016+2,FALSE)*(1+Summary!$C$10))</f>
        <v>3.8375603805481516E-2</v>
      </c>
    </row>
    <row r="47" spans="1:4" x14ac:dyDescent="0.25">
      <c r="A47" t="s">
        <v>2</v>
      </c>
      <c r="B47">
        <f>PUBTRA_MinActivity!B47</f>
        <v>2017</v>
      </c>
      <c r="C47" t="str">
        <f>PUBTRA_MinActivity!C47</f>
        <v>PUBTRAFLEROATRUMETCONVGAS____16</v>
      </c>
      <c r="D47">
        <f>IF(VLOOKUP(C47,Capacity_PUBTRA!B:M,PUBTRA_MaxCapacity!B47-2016+2,FALSE)&lt;10^-5,0,VLOOKUP(C47,Capacity_PUBTRA!B:M,PUBTRA_MaxCapacity!B47-2016+2,FALSE)*(1+Summary!$C$10))</f>
        <v>1.0676554156498161E-2</v>
      </c>
    </row>
    <row r="48" spans="1:4" x14ac:dyDescent="0.25">
      <c r="A48" t="s">
        <v>2</v>
      </c>
      <c r="B48">
        <f>PUBTRA_MinActivity!B48</f>
        <v>2017</v>
      </c>
      <c r="C48" t="str">
        <f>PUBTRA_MinActivity!C48</f>
        <v>PUBTRAPOLROACAR___CONVGAS____16</v>
      </c>
      <c r="D48">
        <f>IF(VLOOKUP(C48,Capacity_PUBTRA!B:M,PUBTRA_MaxCapacity!B48-2016+2,FALSE)&lt;10^-5,0,VLOOKUP(C48,Capacity_PUBTRA!B:M,PUBTRA_MaxCapacity!B48-2016+2,FALSE)*(1+Summary!$C$10))</f>
        <v>4.0621266361950251E-2</v>
      </c>
    </row>
    <row r="49" spans="1:4" x14ac:dyDescent="0.25">
      <c r="A49" t="s">
        <v>2</v>
      </c>
      <c r="B49">
        <f>PUBTRA_MinActivity!B49</f>
        <v>2017</v>
      </c>
      <c r="C49" t="str">
        <f>PUBTRA_MinActivity!C49</f>
        <v>PUBTRAPOLROAMOR___CONVGAS____16</v>
      </c>
      <c r="D49">
        <f>IF(VLOOKUP(C49,Capacity_PUBTRA!B:M,PUBTRA_MaxCapacity!B49-2016+2,FALSE)&lt;10^-5,0,VLOOKUP(C49,Capacity_PUBTRA!B:M,PUBTRA_MaxCapacity!B49-2016+2,FALSE)*(1+Summary!$C$10))</f>
        <v>9.951062557841508E-5</v>
      </c>
    </row>
    <row r="50" spans="1:4" x14ac:dyDescent="0.25">
      <c r="A50" t="s">
        <v>2</v>
      </c>
      <c r="B50">
        <f>PUBTRA_MinActivity!B50</f>
        <v>2017</v>
      </c>
      <c r="C50" t="str">
        <f>PUBTRA_MinActivity!C50</f>
        <v>PUBTRAPOLROATRULGTCONVGAS____16</v>
      </c>
      <c r="D50">
        <f>IF(VLOOKUP(C50,Capacity_PUBTRA!B:M,PUBTRA_MaxCapacity!B50-2016+2,FALSE)&lt;10^-5,0,VLOOKUP(C50,Capacity_PUBTRA!B:M,PUBTRA_MaxCapacity!B50-2016+2,FALSE)*(1+Summary!$C$10))</f>
        <v>1.3118072830954551E-2</v>
      </c>
    </row>
    <row r="51" spans="1:4" x14ac:dyDescent="0.25">
      <c r="A51" t="s">
        <v>2</v>
      </c>
      <c r="B51">
        <f>PUBTRA_MinActivity!B51</f>
        <v>2017</v>
      </c>
      <c r="C51" t="str">
        <f>PUBTRA_MinActivity!C51</f>
        <v>PUBTRAPOLROATRUMETCONVGAS____16</v>
      </c>
      <c r="D51">
        <f>IF(VLOOKUP(C51,Capacity_PUBTRA!B:M,PUBTRA_MaxCapacity!B51-2016+2,FALSE)&lt;10^-5,0,VLOOKUP(C51,Capacity_PUBTRA!B:M,PUBTRA_MaxCapacity!B51-2016+2,FALSE)*(1+Summary!$C$10))</f>
        <v>6.9809787173379873E-5</v>
      </c>
    </row>
    <row r="52" spans="1:4" x14ac:dyDescent="0.25">
      <c r="A52" t="s">
        <v>2</v>
      </c>
      <c r="B52">
        <f>PUBTRA_MinActivity!B52</f>
        <v>2017</v>
      </c>
      <c r="C52" t="str">
        <f>PUBTRA_MinActivity!C52</f>
        <v>PUBTRATHCROACAR___CONVGAS____16</v>
      </c>
      <c r="D52">
        <f>IF(VLOOKUP(C52,Capacity_PUBTRA!B:M,PUBTRA_MaxCapacity!B52-2016+2,FALSE)&lt;10^-5,0,VLOOKUP(C52,Capacity_PUBTRA!B:M,PUBTRA_MaxCapacity!B52-2016+2,FALSE)*(1+Summary!$C$10))</f>
        <v>2.5453525724724794E-3</v>
      </c>
    </row>
    <row r="53" spans="1:4" x14ac:dyDescent="0.25">
      <c r="A53" t="s">
        <v>2</v>
      </c>
      <c r="B53">
        <f>PUBTRA_MinActivity!B53</f>
        <v>2017</v>
      </c>
      <c r="C53" t="str">
        <f>PUBTRA_MinActivity!C53</f>
        <v>PUBTRATHCROAMOR___CONVGAS____16</v>
      </c>
      <c r="D53">
        <f>IF(VLOOKUP(C53,Capacity_PUBTRA!B:M,PUBTRA_MaxCapacity!B53-2016+2,FALSE)&lt;10^-5,0,VLOOKUP(C53,Capacity_PUBTRA!B:M,PUBTRA_MaxCapacity!B53-2016+2,FALSE)*(1+Summary!$C$10))</f>
        <v>0</v>
      </c>
    </row>
    <row r="54" spans="1:4" x14ac:dyDescent="0.25">
      <c r="A54" t="s">
        <v>2</v>
      </c>
      <c r="B54">
        <f>PUBTRA_MinActivity!B54</f>
        <v>2017</v>
      </c>
      <c r="C54" t="str">
        <f>PUBTRA_MinActivity!C54</f>
        <v>PUBTRATHCROATRULGTCONVGAS____16</v>
      </c>
      <c r="D54">
        <f>IF(VLOOKUP(C54,Capacity_PUBTRA!B:M,PUBTRA_MaxCapacity!B54-2016+2,FALSE)&lt;10^-5,0,VLOOKUP(C54,Capacity_PUBTRA!B:M,PUBTRA_MaxCapacity!B54-2016+2,FALSE)*(1+Summary!$C$10))</f>
        <v>1.8508162702415268E-3</v>
      </c>
    </row>
    <row r="55" spans="1:4" x14ac:dyDescent="0.25">
      <c r="A55" t="s">
        <v>2</v>
      </c>
      <c r="B55">
        <f>PUBTRA_MinActivity!B55</f>
        <v>2017</v>
      </c>
      <c r="C55" t="str">
        <f>PUBTRA_MinActivity!C55</f>
        <v>PUBTRATHCROATRUMETCONVGAS____16</v>
      </c>
      <c r="D55">
        <f>IF(VLOOKUP(C55,Capacity_PUBTRA!B:M,PUBTRA_MaxCapacity!B55-2016+2,FALSE)&lt;10^-5,0,VLOOKUP(C55,Capacity_PUBTRA!B:M,PUBTRA_MaxCapacity!B55-2016+2,FALSE)*(1+Summary!$C$10))</f>
        <v>9.6860811064804881E-4</v>
      </c>
    </row>
    <row r="56" spans="1:4" x14ac:dyDescent="0.25">
      <c r="A56" t="s">
        <v>2</v>
      </c>
      <c r="B56">
        <f>PUBTRA_MinActivity!B56</f>
        <v>2018</v>
      </c>
      <c r="C56" t="str">
        <f>PUBTRA_MinActivity!C56</f>
        <v>PUBTRAFLEROABUSURBCONVDSL____16</v>
      </c>
      <c r="D56">
        <f>IF(VLOOKUP(C56,Capacity_PUBTRA!B:M,PUBTRA_MaxCapacity!B56-2016+2,FALSE)&lt;10^-5,0,VLOOKUP(C56,Capacity_PUBTRA!B:M,PUBTRA_MaxCapacity!B56-2016+2,FALSE)*(1+Summary!$C$10))</f>
        <v>0</v>
      </c>
    </row>
    <row r="57" spans="1:4" x14ac:dyDescent="0.25">
      <c r="A57" t="s">
        <v>2</v>
      </c>
      <c r="B57">
        <f>PUBTRA_MinActivity!B57</f>
        <v>2018</v>
      </c>
      <c r="C57" t="str">
        <f>PUBTRA_MinActivity!C57</f>
        <v>PUBTRAFLEROACAR___CONVDSL____16</v>
      </c>
      <c r="D57">
        <f>IF(VLOOKUP(C57,Capacity_PUBTRA!B:M,PUBTRA_MaxCapacity!B57-2016+2,FALSE)&lt;10^-5,0,VLOOKUP(C57,Capacity_PUBTRA!B:M,PUBTRA_MaxCapacity!B57-2016+2,FALSE)*(1+Summary!$C$10))</f>
        <v>4.350392710859547E-4</v>
      </c>
    </row>
    <row r="58" spans="1:4" x14ac:dyDescent="0.25">
      <c r="A58" t="s">
        <v>2</v>
      </c>
      <c r="B58">
        <f>PUBTRA_MinActivity!B58</f>
        <v>2018</v>
      </c>
      <c r="C58" t="str">
        <f>PUBTRA_MinActivity!C58</f>
        <v>PUBTRAFLEROATRUHETCONVDSL____16</v>
      </c>
      <c r="D58">
        <f>IF(VLOOKUP(C58,Capacity_PUBTRA!B:M,PUBTRA_MaxCapacity!B58-2016+2,FALSE)&lt;10^-5,0,VLOOKUP(C58,Capacity_PUBTRA!B:M,PUBTRA_MaxCapacity!B58-2016+2,FALSE)*(1+Summary!$C$10))</f>
        <v>6.2835463866893287E-2</v>
      </c>
    </row>
    <row r="59" spans="1:4" x14ac:dyDescent="0.25">
      <c r="A59" t="s">
        <v>2</v>
      </c>
      <c r="B59">
        <f>PUBTRA_MinActivity!B59</f>
        <v>2018</v>
      </c>
      <c r="C59" t="str">
        <f>PUBTRA_MinActivity!C59</f>
        <v>PUBTRAFLEROATRULGTCONVDSL____16</v>
      </c>
      <c r="D59">
        <f>IF(VLOOKUP(C59,Capacity_PUBTRA!B:M,PUBTRA_MaxCapacity!B59-2016+2,FALSE)&lt;10^-5,0,VLOOKUP(C59,Capacity_PUBTRA!B:M,PUBTRA_MaxCapacity!B59-2016+2,FALSE)*(1+Summary!$C$10))</f>
        <v>4.1869380231914416E-2</v>
      </c>
    </row>
    <row r="60" spans="1:4" x14ac:dyDescent="0.25">
      <c r="A60" t="s">
        <v>2</v>
      </c>
      <c r="B60">
        <f>PUBTRA_MinActivity!B60</f>
        <v>2018</v>
      </c>
      <c r="C60" t="str">
        <f>PUBTRA_MinActivity!C60</f>
        <v>PUBTRAFLEROATRUMETCONVDSL____16</v>
      </c>
      <c r="D60">
        <f>IF(VLOOKUP(C60,Capacity_PUBTRA!B:M,PUBTRA_MaxCapacity!B60-2016+2,FALSE)&lt;10^-5,0,VLOOKUP(C60,Capacity_PUBTRA!B:M,PUBTRA_MaxCapacity!B60-2016+2,FALSE)*(1+Summary!$C$10))</f>
        <v>5.3369293137056906E-2</v>
      </c>
    </row>
    <row r="61" spans="1:4" x14ac:dyDescent="0.25">
      <c r="A61" t="s">
        <v>2</v>
      </c>
      <c r="B61">
        <f>PUBTRA_MinActivity!B61</f>
        <v>2018</v>
      </c>
      <c r="C61" t="str">
        <f>PUBTRA_MinActivity!C61</f>
        <v>PUBTRAPOLROABUSURBCONVDSL____16</v>
      </c>
      <c r="D61">
        <f>IF(VLOOKUP(C61,Capacity_PUBTRA!B:M,PUBTRA_MaxCapacity!B61-2016+2,FALSE)&lt;10^-5,0,VLOOKUP(C61,Capacity_PUBTRA!B:M,PUBTRA_MaxCapacity!B61-2016+2,FALSE)*(1+Summary!$C$10))</f>
        <v>1.4338458083994074E-4</v>
      </c>
    </row>
    <row r="62" spans="1:4" x14ac:dyDescent="0.25">
      <c r="A62" t="s">
        <v>2</v>
      </c>
      <c r="B62">
        <f>PUBTRA_MinActivity!B62</f>
        <v>2018</v>
      </c>
      <c r="C62" t="str">
        <f>PUBTRA_MinActivity!C62</f>
        <v>PUBTRAPOLROACAR___CONVDSL____16</v>
      </c>
      <c r="D62">
        <f>IF(VLOOKUP(C62,Capacity_PUBTRA!B:M,PUBTRA_MaxCapacity!B62-2016+2,FALSE)&lt;10^-5,0,VLOOKUP(C62,Capacity_PUBTRA!B:M,PUBTRA_MaxCapacity!B62-2016+2,FALSE)*(1+Summary!$C$10))</f>
        <v>8.0359317363055982E-4</v>
      </c>
    </row>
    <row r="63" spans="1:4" x14ac:dyDescent="0.25">
      <c r="A63" t="s">
        <v>2</v>
      </c>
      <c r="B63">
        <f>PUBTRA_MinActivity!B63</f>
        <v>2018</v>
      </c>
      <c r="C63" t="str">
        <f>PUBTRA_MinActivity!C63</f>
        <v>PUBTRAPOLROATRUHETCONVDSL____16</v>
      </c>
      <c r="D63">
        <f>IF(VLOOKUP(C63,Capacity_PUBTRA!B:M,PUBTRA_MaxCapacity!B63-2016+2,FALSE)&lt;10^-5,0,VLOOKUP(C63,Capacity_PUBTRA!B:M,PUBTRA_MaxCapacity!B63-2016+2,FALSE)*(1+Summary!$C$10))</f>
        <v>0</v>
      </c>
    </row>
    <row r="64" spans="1:4" x14ac:dyDescent="0.25">
      <c r="A64" t="s">
        <v>2</v>
      </c>
      <c r="B64">
        <f>PUBTRA_MinActivity!B64</f>
        <v>2018</v>
      </c>
      <c r="C64" t="str">
        <f>PUBTRA_MinActivity!C64</f>
        <v>PUBTRAPOLROATRULGTCONVDSL____16</v>
      </c>
      <c r="D64">
        <f>IF(VLOOKUP(C64,Capacity_PUBTRA!B:M,PUBTRA_MaxCapacity!B64-2016+2,FALSE)&lt;10^-5,0,VLOOKUP(C64,Capacity_PUBTRA!B:M,PUBTRA_MaxCapacity!B64-2016+2,FALSE)*(1+Summary!$C$10))</f>
        <v>2.1895198084270493E-3</v>
      </c>
    </row>
    <row r="65" spans="1:4" x14ac:dyDescent="0.25">
      <c r="A65" t="s">
        <v>2</v>
      </c>
      <c r="B65">
        <f>PUBTRA_MinActivity!B65</f>
        <v>2018</v>
      </c>
      <c r="C65" t="str">
        <f>PUBTRA_MinActivity!C65</f>
        <v>PUBTRAPOLROATRUMETCONVDSL____16</v>
      </c>
      <c r="D65">
        <f>IF(VLOOKUP(C65,Capacity_PUBTRA!B:M,PUBTRA_MaxCapacity!B65-2016+2,FALSE)&lt;10^-5,0,VLOOKUP(C65,Capacity_PUBTRA!B:M,PUBTRA_MaxCapacity!B65-2016+2,FALSE)*(1+Summary!$C$10))</f>
        <v>2.3755515622727861E-3</v>
      </c>
    </row>
    <row r="66" spans="1:4" x14ac:dyDescent="0.25">
      <c r="A66" t="s">
        <v>2</v>
      </c>
      <c r="B66">
        <f>PUBTRA_MinActivity!B66</f>
        <v>2018</v>
      </c>
      <c r="C66" t="str">
        <f>PUBTRA_MinActivity!C66</f>
        <v>PUBTRATHCROABUSURBCONVDSL____16</v>
      </c>
      <c r="D66">
        <f>IF(VLOOKUP(C66,Capacity_PUBTRA!B:M,PUBTRA_MaxCapacity!B66-2016+2,FALSE)&lt;10^-5,0,VLOOKUP(C66,Capacity_PUBTRA!B:M,PUBTRA_MaxCapacity!B66-2016+2,FALSE)*(1+Summary!$C$10))</f>
        <v>0</v>
      </c>
    </row>
    <row r="67" spans="1:4" x14ac:dyDescent="0.25">
      <c r="A67" t="s">
        <v>2</v>
      </c>
      <c r="B67">
        <f>PUBTRA_MinActivity!B67</f>
        <v>2018</v>
      </c>
      <c r="C67" t="str">
        <f>PUBTRA_MinActivity!C67</f>
        <v>PUBTRATHCROACAR___CONVDSL____16</v>
      </c>
      <c r="D67">
        <f>IF(VLOOKUP(C67,Capacity_PUBTRA!B:M,PUBTRA_MaxCapacity!B67-2016+2,FALSE)&lt;10^-5,0,VLOOKUP(C67,Capacity_PUBTRA!B:M,PUBTRA_MaxCapacity!B67-2016+2,FALSE)*(1+Summary!$C$10))</f>
        <v>9.1529765077519727E-5</v>
      </c>
    </row>
    <row r="68" spans="1:4" x14ac:dyDescent="0.25">
      <c r="A68" t="s">
        <v>2</v>
      </c>
      <c r="B68">
        <f>PUBTRA_MinActivity!B68</f>
        <v>2018</v>
      </c>
      <c r="C68" t="str">
        <f>PUBTRA_MinActivity!C68</f>
        <v>PUBTRATHCROATRUHETCONVDSL____16</v>
      </c>
      <c r="D68">
        <f>IF(VLOOKUP(C68,Capacity_PUBTRA!B:M,PUBTRA_MaxCapacity!B68-2016+2,FALSE)&lt;10^-5,0,VLOOKUP(C68,Capacity_PUBTRA!B:M,PUBTRA_MaxCapacity!B68-2016+2,FALSE)*(1+Summary!$C$10))</f>
        <v>0</v>
      </c>
    </row>
    <row r="69" spans="1:4" x14ac:dyDescent="0.25">
      <c r="A69" t="s">
        <v>2</v>
      </c>
      <c r="B69">
        <f>PUBTRA_MinActivity!B69</f>
        <v>2018</v>
      </c>
      <c r="C69" t="str">
        <f>PUBTRA_MinActivity!C69</f>
        <v>PUBTRATHCROATRULGTCONVDSL____16</v>
      </c>
      <c r="D69">
        <f>IF(VLOOKUP(C69,Capacity_PUBTRA!B:M,PUBTRA_MaxCapacity!B69-2016+2,FALSE)&lt;10^-5,0,VLOOKUP(C69,Capacity_PUBTRA!B:M,PUBTRA_MaxCapacity!B69-2016+2,FALSE)*(1+Summary!$C$10))</f>
        <v>2.3849184280631052E-4</v>
      </c>
    </row>
    <row r="70" spans="1:4" x14ac:dyDescent="0.25">
      <c r="A70" t="s">
        <v>2</v>
      </c>
      <c r="B70">
        <f>PUBTRA_MinActivity!B70</f>
        <v>2018</v>
      </c>
      <c r="C70" t="str">
        <f>PUBTRA_MinActivity!C70</f>
        <v>PUBTRATHCROATRUMETCONVDSL____16</v>
      </c>
      <c r="D70">
        <f>IF(VLOOKUP(C70,Capacity_PUBTRA!B:M,PUBTRA_MaxCapacity!B70-2016+2,FALSE)&lt;10^-5,0,VLOOKUP(C70,Capacity_PUBTRA!B:M,PUBTRA_MaxCapacity!B70-2016+2,FALSE)*(1+Summary!$C$10))</f>
        <v>2.6125911322750594E-4</v>
      </c>
    </row>
    <row r="71" spans="1:4" x14ac:dyDescent="0.25">
      <c r="A71" t="s">
        <v>2</v>
      </c>
      <c r="B71">
        <f>PUBTRA_MinActivity!B71</f>
        <v>2018</v>
      </c>
      <c r="C71" t="str">
        <f>PUBTRA_MinActivity!C71</f>
        <v>PUBTRAFLEROACAR___CONVGAS____16</v>
      </c>
      <c r="D71">
        <f>IF(VLOOKUP(C71,Capacity_PUBTRA!B:M,PUBTRA_MaxCapacity!B71-2016+2,FALSE)&lt;10^-5,0,VLOOKUP(C71,Capacity_PUBTRA!B:M,PUBTRA_MaxCapacity!B71-2016+2,FALSE)*(1+Summary!$C$10))</f>
        <v>2.0273543478652335E-2</v>
      </c>
    </row>
    <row r="72" spans="1:4" x14ac:dyDescent="0.25">
      <c r="A72" t="s">
        <v>2</v>
      </c>
      <c r="B72">
        <f>PUBTRA_MinActivity!B72</f>
        <v>2018</v>
      </c>
      <c r="C72" t="str">
        <f>PUBTRA_MinActivity!C72</f>
        <v>PUBTRAFLEROAMOR___CONVGAS____16</v>
      </c>
      <c r="D72">
        <f>IF(VLOOKUP(C72,Capacity_PUBTRA!B:M,PUBTRA_MaxCapacity!B72-2016+2,FALSE)&lt;10^-5,0,VLOOKUP(C72,Capacity_PUBTRA!B:M,PUBTRA_MaxCapacity!B72-2016+2,FALSE)*(1+Summary!$C$10))</f>
        <v>0</v>
      </c>
    </row>
    <row r="73" spans="1:4" x14ac:dyDescent="0.25">
      <c r="A73" t="s">
        <v>2</v>
      </c>
      <c r="B73">
        <f>PUBTRA_MinActivity!B73</f>
        <v>2018</v>
      </c>
      <c r="C73" t="str">
        <f>PUBTRA_MinActivity!C73</f>
        <v>PUBTRAFLEROATRULGTCONVGAS____16</v>
      </c>
      <c r="D73">
        <f>IF(VLOOKUP(C73,Capacity_PUBTRA!B:M,PUBTRA_MaxCapacity!B73-2016+2,FALSE)&lt;10^-5,0,VLOOKUP(C73,Capacity_PUBTRA!B:M,PUBTRA_MaxCapacity!B73-2016+2,FALSE)*(1+Summary!$C$10))</f>
        <v>8.0234295918237705E-2</v>
      </c>
    </row>
    <row r="74" spans="1:4" x14ac:dyDescent="0.25">
      <c r="A74" t="s">
        <v>2</v>
      </c>
      <c r="B74">
        <f>PUBTRA_MinActivity!B74</f>
        <v>2018</v>
      </c>
      <c r="C74" t="str">
        <f>PUBTRA_MinActivity!C74</f>
        <v>PUBTRAFLEROATRUMETCONVGAS____16</v>
      </c>
      <c r="D74">
        <f>IF(VLOOKUP(C74,Capacity_PUBTRA!B:M,PUBTRA_MaxCapacity!B74-2016+2,FALSE)&lt;10^-5,0,VLOOKUP(C74,Capacity_PUBTRA!B:M,PUBTRA_MaxCapacity!B74-2016+2,FALSE)*(1+Summary!$C$10))</f>
        <v>1.0881322896170604E-2</v>
      </c>
    </row>
    <row r="75" spans="1:4" x14ac:dyDescent="0.25">
      <c r="A75" t="s">
        <v>2</v>
      </c>
      <c r="B75">
        <f>PUBTRA_MinActivity!B75</f>
        <v>2018</v>
      </c>
      <c r="C75" t="str">
        <f>PUBTRA_MinActivity!C75</f>
        <v>PUBTRAPOLROACAR___CONVGAS____16</v>
      </c>
      <c r="D75">
        <f>IF(VLOOKUP(C75,Capacity_PUBTRA!B:M,PUBTRA_MaxCapacity!B75-2016+2,FALSE)&lt;10^-5,0,VLOOKUP(C75,Capacity_PUBTRA!B:M,PUBTRA_MaxCapacity!B75-2016+2,FALSE)*(1+Summary!$C$10))</f>
        <v>8.4432593206642703E-2</v>
      </c>
    </row>
    <row r="76" spans="1:4" x14ac:dyDescent="0.25">
      <c r="A76" t="s">
        <v>2</v>
      </c>
      <c r="B76">
        <f>PUBTRA_MinActivity!B76</f>
        <v>2018</v>
      </c>
      <c r="C76" t="str">
        <f>PUBTRA_MinActivity!C76</f>
        <v>PUBTRAPOLROAMOR___CONVGAS____16</v>
      </c>
      <c r="D76">
        <f>IF(VLOOKUP(C76,Capacity_PUBTRA!B:M,PUBTRA_MaxCapacity!B76-2016+2,FALSE)&lt;10^-5,0,VLOOKUP(C76,Capacity_PUBTRA!B:M,PUBTRA_MaxCapacity!B76-2016+2,FALSE)*(1+Summary!$C$10))</f>
        <v>1.7512001276865806E-4</v>
      </c>
    </row>
    <row r="77" spans="1:4" x14ac:dyDescent="0.25">
      <c r="A77" t="s">
        <v>2</v>
      </c>
      <c r="B77">
        <f>PUBTRA_MinActivity!B77</f>
        <v>2018</v>
      </c>
      <c r="C77" t="str">
        <f>PUBTRA_MinActivity!C77</f>
        <v>PUBTRAPOLROATRULGTCONVGAS____16</v>
      </c>
      <c r="D77">
        <f>IF(VLOOKUP(C77,Capacity_PUBTRA!B:M,PUBTRA_MaxCapacity!B77-2016+2,FALSE)&lt;10^-5,0,VLOOKUP(C77,Capacity_PUBTRA!B:M,PUBTRA_MaxCapacity!B77-2016+2,FALSE)*(1+Summary!$C$10))</f>
        <v>2.7490212659572799E-2</v>
      </c>
    </row>
    <row r="78" spans="1:4" x14ac:dyDescent="0.25">
      <c r="A78" t="s">
        <v>2</v>
      </c>
      <c r="B78">
        <f>PUBTRA_MinActivity!B78</f>
        <v>2018</v>
      </c>
      <c r="C78" t="str">
        <f>PUBTRA_MinActivity!C78</f>
        <v>PUBTRAPOLROATRUMETCONVGAS____16</v>
      </c>
      <c r="D78">
        <f>IF(VLOOKUP(C78,Capacity_PUBTRA!B:M,PUBTRA_MaxCapacity!B78-2016+2,FALSE)&lt;10^-5,0,VLOOKUP(C78,Capacity_PUBTRA!B:M,PUBTRA_MaxCapacity!B78-2016+2,FALSE)*(1+Summary!$C$10))</f>
        <v>1.0356535431082413E-4</v>
      </c>
    </row>
    <row r="79" spans="1:4" x14ac:dyDescent="0.25">
      <c r="A79" t="s">
        <v>2</v>
      </c>
      <c r="B79">
        <f>PUBTRA_MinActivity!B79</f>
        <v>2018</v>
      </c>
      <c r="C79" t="str">
        <f>PUBTRA_MinActivity!C79</f>
        <v>PUBTRATHCROACAR___CONVGAS____16</v>
      </c>
      <c r="D79">
        <f>IF(VLOOKUP(C79,Capacity_PUBTRA!B:M,PUBTRA_MaxCapacity!B79-2016+2,FALSE)&lt;10^-5,0,VLOOKUP(C79,Capacity_PUBTRA!B:M,PUBTRA_MaxCapacity!B79-2016+2,FALSE)*(1+Summary!$C$10))</f>
        <v>5.079178718839495E-3</v>
      </c>
    </row>
    <row r="80" spans="1:4" x14ac:dyDescent="0.25">
      <c r="A80" t="s">
        <v>2</v>
      </c>
      <c r="B80">
        <f>PUBTRA_MinActivity!B80</f>
        <v>2018</v>
      </c>
      <c r="C80" t="str">
        <f>PUBTRA_MinActivity!C80</f>
        <v>PUBTRATHCROAMOR___CONVGAS____16</v>
      </c>
      <c r="D80">
        <f>IF(VLOOKUP(C80,Capacity_PUBTRA!B:M,PUBTRA_MaxCapacity!B80-2016+2,FALSE)&lt;10^-5,0,VLOOKUP(C80,Capacity_PUBTRA!B:M,PUBTRA_MaxCapacity!B80-2016+2,FALSE)*(1+Summary!$C$10))</f>
        <v>0</v>
      </c>
    </row>
    <row r="81" spans="1:4" x14ac:dyDescent="0.25">
      <c r="A81" t="s">
        <v>2</v>
      </c>
      <c r="B81">
        <f>PUBTRA_MinActivity!B81</f>
        <v>2018</v>
      </c>
      <c r="C81" t="str">
        <f>PUBTRA_MinActivity!C81</f>
        <v>PUBTRATHCROATRULGTCONVGAS____16</v>
      </c>
      <c r="D81">
        <f>IF(VLOOKUP(C81,Capacity_PUBTRA!B:M,PUBTRA_MaxCapacity!B81-2016+2,FALSE)&lt;10^-5,0,VLOOKUP(C81,Capacity_PUBTRA!B:M,PUBTRA_MaxCapacity!B81-2016+2,FALSE)*(1+Summary!$C$10))</f>
        <v>3.6859136341891997E-3</v>
      </c>
    </row>
    <row r="82" spans="1:4" x14ac:dyDescent="0.25">
      <c r="A82" t="s">
        <v>2</v>
      </c>
      <c r="B82">
        <f>PUBTRA_MinActivity!B82</f>
        <v>2018</v>
      </c>
      <c r="C82" t="str">
        <f>PUBTRA_MinActivity!C82</f>
        <v>PUBTRATHCROATRUMETCONVGAS____16</v>
      </c>
      <c r="D82">
        <f>IF(VLOOKUP(C82,Capacity_PUBTRA!B:M,PUBTRA_MaxCapacity!B82-2016+2,FALSE)&lt;10^-5,0,VLOOKUP(C82,Capacity_PUBTRA!B:M,PUBTRA_MaxCapacity!B82-2016+2,FALSE)*(1+Summary!$C$10))</f>
        <v>2.3768632151735958E-3</v>
      </c>
    </row>
    <row r="83" spans="1:4" x14ac:dyDescent="0.25">
      <c r="A83" t="s">
        <v>2</v>
      </c>
      <c r="B83">
        <f>PUBTRA_MinActivity!B83</f>
        <v>2019</v>
      </c>
      <c r="C83" t="str">
        <f>PUBTRA_MinActivity!C83</f>
        <v>PUBTRAFLEROABUSURBCONVDSL____16</v>
      </c>
      <c r="D83">
        <f>IF(VLOOKUP(C83,Capacity_PUBTRA!B:M,PUBTRA_MaxCapacity!B83-2016+2,FALSE)&lt;10^-5,0,VLOOKUP(C83,Capacity_PUBTRA!B:M,PUBTRA_MaxCapacity!B83-2016+2,FALSE)*(1+Summary!$C$10))</f>
        <v>1.0623282312014513E-5</v>
      </c>
    </row>
    <row r="84" spans="1:4" x14ac:dyDescent="0.25">
      <c r="A84" t="s">
        <v>2</v>
      </c>
      <c r="B84">
        <f>PUBTRA_MinActivity!B84</f>
        <v>2019</v>
      </c>
      <c r="C84" t="str">
        <f>PUBTRA_MinActivity!C84</f>
        <v>PUBTRAFLEROACAR___CONVDSL____16</v>
      </c>
      <c r="D84">
        <f>IF(VLOOKUP(C84,Capacity_PUBTRA!B:M,PUBTRA_MaxCapacity!B84-2016+2,FALSE)&lt;10^-5,0,VLOOKUP(C84,Capacity_PUBTRA!B:M,PUBTRA_MaxCapacity!B84-2016+2,FALSE)*(1+Summary!$C$10))</f>
        <v>7.1177340400895765E-4</v>
      </c>
    </row>
    <row r="85" spans="1:4" x14ac:dyDescent="0.25">
      <c r="A85" t="s">
        <v>2</v>
      </c>
      <c r="B85">
        <f>PUBTRA_MinActivity!B85</f>
        <v>2019</v>
      </c>
      <c r="C85" t="str">
        <f>PUBTRA_MinActivity!C85</f>
        <v>PUBTRAFLEROATRUHETCONVDSL____16</v>
      </c>
      <c r="D85">
        <f>IF(VLOOKUP(C85,Capacity_PUBTRA!B:M,PUBTRA_MaxCapacity!B85-2016+2,FALSE)&lt;10^-5,0,VLOOKUP(C85,Capacity_PUBTRA!B:M,PUBTRA_MaxCapacity!B85-2016+2,FALSE)*(1+Summary!$C$10))</f>
        <v>9.9399758243655725E-2</v>
      </c>
    </row>
    <row r="86" spans="1:4" x14ac:dyDescent="0.25">
      <c r="A86" t="s">
        <v>2</v>
      </c>
      <c r="B86">
        <f>PUBTRA_MinActivity!B86</f>
        <v>2019</v>
      </c>
      <c r="C86" t="str">
        <f>PUBTRA_MinActivity!C86</f>
        <v>PUBTRAFLEROATRULGTCONVDSL____16</v>
      </c>
      <c r="D86">
        <f>IF(VLOOKUP(C86,Capacity_PUBTRA!B:M,PUBTRA_MaxCapacity!B86-2016+2,FALSE)&lt;10^-5,0,VLOOKUP(C86,Capacity_PUBTRA!B:M,PUBTRA_MaxCapacity!B86-2016+2,FALSE)*(1+Summary!$C$10))</f>
        <v>6.9473872278841955E-2</v>
      </c>
    </row>
    <row r="87" spans="1:4" x14ac:dyDescent="0.25">
      <c r="A87" t="s">
        <v>2</v>
      </c>
      <c r="B87">
        <f>PUBTRA_MinActivity!B87</f>
        <v>2019</v>
      </c>
      <c r="C87" t="str">
        <f>PUBTRA_MinActivity!C87</f>
        <v>PUBTRAFLEROATRUMETCONVDSL____16</v>
      </c>
      <c r="D87">
        <f>IF(VLOOKUP(C87,Capacity_PUBTRA!B:M,PUBTRA_MaxCapacity!B87-2016+2,FALSE)&lt;10^-5,0,VLOOKUP(C87,Capacity_PUBTRA!B:M,PUBTRA_MaxCapacity!B87-2016+2,FALSE)*(1+Summary!$C$10))</f>
        <v>7.4982988594425051E-2</v>
      </c>
    </row>
    <row r="88" spans="1:4" x14ac:dyDescent="0.25">
      <c r="A88" t="s">
        <v>2</v>
      </c>
      <c r="B88">
        <f>PUBTRA_MinActivity!B88</f>
        <v>2019</v>
      </c>
      <c r="C88" t="str">
        <f>PUBTRA_MinActivity!C88</f>
        <v>PUBTRAPOLROABUSURBCONVDSL____16</v>
      </c>
      <c r="D88">
        <f>IF(VLOOKUP(C88,Capacity_PUBTRA!B:M,PUBTRA_MaxCapacity!B88-2016+2,FALSE)&lt;10^-5,0,VLOOKUP(C88,Capacity_PUBTRA!B:M,PUBTRA_MaxCapacity!B88-2016+2,FALSE)*(1+Summary!$C$10))</f>
        <v>2.2879170907711175E-4</v>
      </c>
    </row>
    <row r="89" spans="1:4" x14ac:dyDescent="0.25">
      <c r="A89" t="s">
        <v>2</v>
      </c>
      <c r="B89">
        <f>PUBTRA_MinActivity!B89</f>
        <v>2019</v>
      </c>
      <c r="C89" t="str">
        <f>PUBTRA_MinActivity!C89</f>
        <v>PUBTRAPOLROACAR___CONVDSL____16</v>
      </c>
      <c r="D89">
        <f>IF(VLOOKUP(C89,Capacity_PUBTRA!B:M,PUBTRA_MaxCapacity!B89-2016+2,FALSE)&lt;10^-5,0,VLOOKUP(C89,Capacity_PUBTRA!B:M,PUBTRA_MaxCapacity!B89-2016+2,FALSE)*(1+Summary!$C$10))</f>
        <v>1.0912680276084837E-3</v>
      </c>
    </row>
    <row r="90" spans="1:4" x14ac:dyDescent="0.25">
      <c r="A90" t="s">
        <v>2</v>
      </c>
      <c r="B90">
        <f>PUBTRA_MinActivity!B90</f>
        <v>2019</v>
      </c>
      <c r="C90" t="str">
        <f>PUBTRA_MinActivity!C90</f>
        <v>PUBTRAPOLROATRUHETCONVDSL____16</v>
      </c>
      <c r="D90">
        <f>IF(VLOOKUP(C90,Capacity_PUBTRA!B:M,PUBTRA_MaxCapacity!B90-2016+2,FALSE)&lt;10^-5,0,VLOOKUP(C90,Capacity_PUBTRA!B:M,PUBTRA_MaxCapacity!B90-2016+2,FALSE)*(1+Summary!$C$10))</f>
        <v>0</v>
      </c>
    </row>
    <row r="91" spans="1:4" x14ac:dyDescent="0.25">
      <c r="A91" t="s">
        <v>2</v>
      </c>
      <c r="B91">
        <f>PUBTRA_MinActivity!B91</f>
        <v>2019</v>
      </c>
      <c r="C91" t="str">
        <f>PUBTRA_MinActivity!C91</f>
        <v>PUBTRAPOLROATRULGTCONVDSL____16</v>
      </c>
      <c r="D91">
        <f>IF(VLOOKUP(C91,Capacity_PUBTRA!B:M,PUBTRA_MaxCapacity!B91-2016+2,FALSE)&lt;10^-5,0,VLOOKUP(C91,Capacity_PUBTRA!B:M,PUBTRA_MaxCapacity!B91-2016+2,FALSE)*(1+Summary!$C$10))</f>
        <v>3.0937716366740567E-3</v>
      </c>
    </row>
    <row r="92" spans="1:4" x14ac:dyDescent="0.25">
      <c r="A92" t="s">
        <v>2</v>
      </c>
      <c r="B92">
        <f>PUBTRA_MinActivity!B92</f>
        <v>2019</v>
      </c>
      <c r="C92" t="str">
        <f>PUBTRA_MinActivity!C92</f>
        <v>PUBTRAPOLROATRUMETCONVDSL____16</v>
      </c>
      <c r="D92">
        <f>IF(VLOOKUP(C92,Capacity_PUBTRA!B:M,PUBTRA_MaxCapacity!B92-2016+2,FALSE)&lt;10^-5,0,VLOOKUP(C92,Capacity_PUBTRA!B:M,PUBTRA_MaxCapacity!B92-2016+2,FALSE)*(1+Summary!$C$10))</f>
        <v>2.6005640054665813E-3</v>
      </c>
    </row>
    <row r="93" spans="1:4" x14ac:dyDescent="0.25">
      <c r="A93" t="s">
        <v>2</v>
      </c>
      <c r="B93">
        <f>PUBTRA_MinActivity!B93</f>
        <v>2019</v>
      </c>
      <c r="C93" t="str">
        <f>PUBTRA_MinActivity!C93</f>
        <v>PUBTRATHCROABUSURBCONVDSL____16</v>
      </c>
      <c r="D93">
        <f>IF(VLOOKUP(C93,Capacity_PUBTRA!B:M,PUBTRA_MaxCapacity!B93-2016+2,FALSE)&lt;10^-5,0,VLOOKUP(C93,Capacity_PUBTRA!B:M,PUBTRA_MaxCapacity!B93-2016+2,FALSE)*(1+Summary!$C$10))</f>
        <v>1.0623071600944252E-5</v>
      </c>
    </row>
    <row r="94" spans="1:4" x14ac:dyDescent="0.25">
      <c r="A94" t="s">
        <v>2</v>
      </c>
      <c r="B94">
        <f>PUBTRA_MinActivity!B94</f>
        <v>2019</v>
      </c>
      <c r="C94" t="str">
        <f>PUBTRA_MinActivity!C94</f>
        <v>PUBTRATHCROACAR___CONVDSL____16</v>
      </c>
      <c r="D94">
        <f>IF(VLOOKUP(C94,Capacity_PUBTRA!B:M,PUBTRA_MaxCapacity!B94-2016+2,FALSE)&lt;10^-5,0,VLOOKUP(C94,Capacity_PUBTRA!B:M,PUBTRA_MaxCapacity!B94-2016+2,FALSE)*(1+Summary!$C$10))</f>
        <v>1.3843104282374724E-4</v>
      </c>
    </row>
    <row r="95" spans="1:4" x14ac:dyDescent="0.25">
      <c r="A95" t="s">
        <v>2</v>
      </c>
      <c r="B95">
        <f>PUBTRA_MinActivity!B95</f>
        <v>2019</v>
      </c>
      <c r="C95" t="str">
        <f>PUBTRA_MinActivity!C95</f>
        <v>PUBTRATHCROATRUHETCONVDSL____16</v>
      </c>
      <c r="D95">
        <f>IF(VLOOKUP(C95,Capacity_PUBTRA!B:M,PUBTRA_MaxCapacity!B95-2016+2,FALSE)&lt;10^-5,0,VLOOKUP(C95,Capacity_PUBTRA!B:M,PUBTRA_MaxCapacity!B95-2016+2,FALSE)*(1+Summary!$C$10))</f>
        <v>0</v>
      </c>
    </row>
    <row r="96" spans="1:4" x14ac:dyDescent="0.25">
      <c r="A96" t="s">
        <v>2</v>
      </c>
      <c r="B96">
        <f>PUBTRA_MinActivity!B96</f>
        <v>2019</v>
      </c>
      <c r="C96" t="str">
        <f>PUBTRA_MinActivity!C96</f>
        <v>PUBTRATHCROATRULGTCONVDSL____16</v>
      </c>
      <c r="D96">
        <f>IF(VLOOKUP(C96,Capacity_PUBTRA!B:M,PUBTRA_MaxCapacity!B96-2016+2,FALSE)&lt;10^-5,0,VLOOKUP(C96,Capacity_PUBTRA!B:M,PUBTRA_MaxCapacity!B96-2016+2,FALSE)*(1+Summary!$C$10))</f>
        <v>7.6904249021193642E-4</v>
      </c>
    </row>
    <row r="97" spans="1:4" x14ac:dyDescent="0.25">
      <c r="A97" t="s">
        <v>2</v>
      </c>
      <c r="B97">
        <f>PUBTRA_MinActivity!B97</f>
        <v>2019</v>
      </c>
      <c r="C97" t="str">
        <f>PUBTRA_MinActivity!C97</f>
        <v>PUBTRATHCROATRUMETCONVDSL____16</v>
      </c>
      <c r="D97">
        <f>IF(VLOOKUP(C97,Capacity_PUBTRA!B:M,PUBTRA_MaxCapacity!B97-2016+2,FALSE)&lt;10^-5,0,VLOOKUP(C97,Capacity_PUBTRA!B:M,PUBTRA_MaxCapacity!B97-2016+2,FALSE)*(1+Summary!$C$10))</f>
        <v>6.8847883939645378E-4</v>
      </c>
    </row>
    <row r="98" spans="1:4" x14ac:dyDescent="0.25">
      <c r="A98" t="s">
        <v>2</v>
      </c>
      <c r="B98">
        <f>PUBTRA_MinActivity!B98</f>
        <v>2019</v>
      </c>
      <c r="C98" t="str">
        <f>PUBTRA_MinActivity!C98</f>
        <v>PUBTRAFLEROACAR___CONVGAS____16</v>
      </c>
      <c r="D98">
        <f>IF(VLOOKUP(C98,Capacity_PUBTRA!B:M,PUBTRA_MaxCapacity!B98-2016+2,FALSE)&lt;10^-5,0,VLOOKUP(C98,Capacity_PUBTRA!B:M,PUBTRA_MaxCapacity!B98-2016+2,FALSE)*(1+Summary!$C$10))</f>
        <v>3.2729797812111952E-2</v>
      </c>
    </row>
    <row r="99" spans="1:4" x14ac:dyDescent="0.25">
      <c r="A99" t="s">
        <v>2</v>
      </c>
      <c r="B99">
        <f>PUBTRA_MinActivity!B99</f>
        <v>2019</v>
      </c>
      <c r="C99" t="str">
        <f>PUBTRA_MinActivity!C99</f>
        <v>PUBTRAFLEROAMOR___CONVGAS____16</v>
      </c>
      <c r="D99">
        <f>IF(VLOOKUP(C99,Capacity_PUBTRA!B:M,PUBTRA_MaxCapacity!B99-2016+2,FALSE)&lt;10^-5,0,VLOOKUP(C99,Capacity_PUBTRA!B:M,PUBTRA_MaxCapacity!B99-2016+2,FALSE)*(1+Summary!$C$10))</f>
        <v>0</v>
      </c>
    </row>
    <row r="100" spans="1:4" x14ac:dyDescent="0.25">
      <c r="A100" t="s">
        <v>2</v>
      </c>
      <c r="B100">
        <f>PUBTRA_MinActivity!B100</f>
        <v>2019</v>
      </c>
      <c r="C100" t="str">
        <f>PUBTRA_MinActivity!C100</f>
        <v>PUBTRAFLEROATRULGTCONVGAS____16</v>
      </c>
      <c r="D100">
        <f>IF(VLOOKUP(C100,Capacity_PUBTRA!B:M,PUBTRA_MaxCapacity!B100-2016+2,FALSE)&lt;10^-5,0,VLOOKUP(C100,Capacity_PUBTRA!B:M,PUBTRA_MaxCapacity!B100-2016+2,FALSE)*(1+Summary!$C$10))</f>
        <v>0.12608814060297241</v>
      </c>
    </row>
    <row r="101" spans="1:4" x14ac:dyDescent="0.25">
      <c r="A101" t="s">
        <v>2</v>
      </c>
      <c r="B101">
        <f>PUBTRA_MinActivity!B101</f>
        <v>2019</v>
      </c>
      <c r="C101" t="str">
        <f>PUBTRA_MinActivity!C101</f>
        <v>PUBTRAFLEROATRUMETCONVGAS____16</v>
      </c>
      <c r="D101">
        <f>IF(VLOOKUP(C101,Capacity_PUBTRA!B:M,PUBTRA_MaxCapacity!B101-2016+2,FALSE)&lt;10^-5,0,VLOOKUP(C101,Capacity_PUBTRA!B:M,PUBTRA_MaxCapacity!B101-2016+2,FALSE)*(1+Summary!$C$10))</f>
        <v>2.7786367847962373E-2</v>
      </c>
    </row>
    <row r="102" spans="1:4" x14ac:dyDescent="0.25">
      <c r="A102" t="s">
        <v>2</v>
      </c>
      <c r="B102">
        <f>PUBTRA_MinActivity!B102</f>
        <v>2019</v>
      </c>
      <c r="C102" t="str">
        <f>PUBTRA_MinActivity!C102</f>
        <v>PUBTRAPOLROACAR___CONVGAS____16</v>
      </c>
      <c r="D102">
        <f>IF(VLOOKUP(C102,Capacity_PUBTRA!B:M,PUBTRA_MaxCapacity!B102-2016+2,FALSE)&lt;10^-5,0,VLOOKUP(C102,Capacity_PUBTRA!B:M,PUBTRA_MaxCapacity!B102-2016+2,FALSE)*(1+Summary!$C$10))</f>
        <v>0.13670900739040881</v>
      </c>
    </row>
    <row r="103" spans="1:4" x14ac:dyDescent="0.25">
      <c r="A103" t="s">
        <v>2</v>
      </c>
      <c r="B103">
        <f>PUBTRA_MinActivity!B103</f>
        <v>2019</v>
      </c>
      <c r="C103" t="str">
        <f>PUBTRA_MinActivity!C103</f>
        <v>PUBTRAPOLROAMOR___CONVGAS____16</v>
      </c>
      <c r="D103">
        <f>IF(VLOOKUP(C103,Capacity_PUBTRA!B:M,PUBTRA_MaxCapacity!B103-2016+2,FALSE)&lt;10^-5,0,VLOOKUP(C103,Capacity_PUBTRA!B:M,PUBTRA_MaxCapacity!B103-2016+2,FALSE)*(1+Summary!$C$10))</f>
        <v>3.0662204959979838E-4</v>
      </c>
    </row>
    <row r="104" spans="1:4" x14ac:dyDescent="0.25">
      <c r="A104" t="s">
        <v>2</v>
      </c>
      <c r="B104">
        <f>PUBTRA_MinActivity!B104</f>
        <v>2019</v>
      </c>
      <c r="C104" t="str">
        <f>PUBTRA_MinActivity!C104</f>
        <v>PUBTRAPOLROATRULGTCONVGAS____16</v>
      </c>
      <c r="D104">
        <f>IF(VLOOKUP(C104,Capacity_PUBTRA!B:M,PUBTRA_MaxCapacity!B104-2016+2,FALSE)&lt;10^-5,0,VLOOKUP(C104,Capacity_PUBTRA!B:M,PUBTRA_MaxCapacity!B104-2016+2,FALSE)*(1+Summary!$C$10))</f>
        <v>4.5539371703506422E-2</v>
      </c>
    </row>
    <row r="105" spans="1:4" x14ac:dyDescent="0.25">
      <c r="A105" t="s">
        <v>2</v>
      </c>
      <c r="B105">
        <f>PUBTRA_MinActivity!B105</f>
        <v>2019</v>
      </c>
      <c r="C105" t="str">
        <f>PUBTRA_MinActivity!C105</f>
        <v>PUBTRAPOLROATRUMETCONVGAS____16</v>
      </c>
      <c r="D105">
        <f>IF(VLOOKUP(C105,Capacity_PUBTRA!B:M,PUBTRA_MaxCapacity!B105-2016+2,FALSE)&lt;10^-5,0,VLOOKUP(C105,Capacity_PUBTRA!B:M,PUBTRA_MaxCapacity!B105-2016+2,FALSE)*(1+Summary!$C$10))</f>
        <v>1.4172676012739631E-4</v>
      </c>
    </row>
    <row r="106" spans="1:4" x14ac:dyDescent="0.25">
      <c r="A106" t="s">
        <v>2</v>
      </c>
      <c r="B106">
        <f>PUBTRA_MinActivity!B106</f>
        <v>2019</v>
      </c>
      <c r="C106" t="str">
        <f>PUBTRA_MinActivity!C106</f>
        <v>PUBTRATHCROACAR___CONVGAS____16</v>
      </c>
      <c r="D106">
        <f>IF(VLOOKUP(C106,Capacity_PUBTRA!B:M,PUBTRA_MaxCapacity!B106-2016+2,FALSE)&lt;10^-5,0,VLOOKUP(C106,Capacity_PUBTRA!B:M,PUBTRA_MaxCapacity!B106-2016+2,FALSE)*(1+Summary!$C$10))</f>
        <v>7.6264620313756378E-3</v>
      </c>
    </row>
    <row r="107" spans="1:4" x14ac:dyDescent="0.25">
      <c r="A107" t="s">
        <v>2</v>
      </c>
      <c r="B107">
        <f>PUBTRA_MinActivity!B107</f>
        <v>2019</v>
      </c>
      <c r="C107" t="str">
        <f>PUBTRA_MinActivity!C107</f>
        <v>PUBTRATHCROAMOR___CONVGAS____16</v>
      </c>
      <c r="D107">
        <f>IF(VLOOKUP(C107,Capacity_PUBTRA!B:M,PUBTRA_MaxCapacity!B107-2016+2,FALSE)&lt;10^-5,0,VLOOKUP(C107,Capacity_PUBTRA!B:M,PUBTRA_MaxCapacity!B107-2016+2,FALSE)*(1+Summary!$C$10))</f>
        <v>0</v>
      </c>
    </row>
    <row r="108" spans="1:4" x14ac:dyDescent="0.25">
      <c r="A108" t="s">
        <v>2</v>
      </c>
      <c r="B108">
        <f>PUBTRA_MinActivity!B108</f>
        <v>2019</v>
      </c>
      <c r="C108" t="str">
        <f>PUBTRA_MinActivity!C108</f>
        <v>PUBTRATHCROATRULGTCONVGAS____16</v>
      </c>
      <c r="D108">
        <f>IF(VLOOKUP(C108,Capacity_PUBTRA!B:M,PUBTRA_MaxCapacity!B108-2016+2,FALSE)&lt;10^-5,0,VLOOKUP(C108,Capacity_PUBTRA!B:M,PUBTRA_MaxCapacity!B108-2016+2,FALSE)*(1+Summary!$C$10))</f>
        <v>5.5481679058613249E-3</v>
      </c>
    </row>
    <row r="109" spans="1:4" x14ac:dyDescent="0.25">
      <c r="A109" t="s">
        <v>2</v>
      </c>
      <c r="B109">
        <f>PUBTRA_MinActivity!B109</f>
        <v>2019</v>
      </c>
      <c r="C109" t="str">
        <f>PUBTRA_MinActivity!C109</f>
        <v>PUBTRATHCROATRUMETCONVGAS____16</v>
      </c>
      <c r="D109">
        <f>IF(VLOOKUP(C109,Capacity_PUBTRA!B:M,PUBTRA_MaxCapacity!B109-2016+2,FALSE)&lt;10^-5,0,VLOOKUP(C109,Capacity_PUBTRA!B:M,PUBTRA_MaxCapacity!B109-2016+2,FALSE)*(1+Summary!$C$10))</f>
        <v>2.9597955984755151E-3</v>
      </c>
    </row>
    <row r="110" spans="1:4" x14ac:dyDescent="0.25">
      <c r="A110" t="s">
        <v>2</v>
      </c>
      <c r="B110">
        <f>PUBTRA_MinActivity!B110</f>
        <v>2020</v>
      </c>
      <c r="C110" t="str">
        <f>PUBTRA_MinActivity!C110</f>
        <v>PUBTRAFLEROABUSURBCONVDSL____16</v>
      </c>
      <c r="D110">
        <f>IF(VLOOKUP(C110,Capacity_PUBTRA!B:M,PUBTRA_MaxCapacity!B110-2016+2,FALSE)&lt;10^-5,0,VLOOKUP(C110,Capacity_PUBTRA!B:M,PUBTRA_MaxCapacity!B110-2016+2,FALSE)*(1+Summary!$C$10))</f>
        <v>1.2912418723207153E-5</v>
      </c>
    </row>
    <row r="111" spans="1:4" x14ac:dyDescent="0.25">
      <c r="A111" t="s">
        <v>2</v>
      </c>
      <c r="B111">
        <f>PUBTRA_MinActivity!B111</f>
        <v>2020</v>
      </c>
      <c r="C111" t="str">
        <f>PUBTRA_MinActivity!C111</f>
        <v>PUBTRAFLEROACAR___CONVDSL____16</v>
      </c>
      <c r="D111">
        <f>IF(VLOOKUP(C111,Capacity_PUBTRA!B:M,PUBTRA_MaxCapacity!B111-2016+2,FALSE)&lt;10^-5,0,VLOOKUP(C111,Capacity_PUBTRA!B:M,PUBTRA_MaxCapacity!B111-2016+2,FALSE)*(1+Summary!$C$10))</f>
        <v>9.6081145897257067E-4</v>
      </c>
    </row>
    <row r="112" spans="1:4" x14ac:dyDescent="0.25">
      <c r="A112" t="s">
        <v>2</v>
      </c>
      <c r="B112">
        <f>PUBTRA_MinActivity!B112</f>
        <v>2020</v>
      </c>
      <c r="C112" t="str">
        <f>PUBTRA_MinActivity!C112</f>
        <v>PUBTRAFLEROATRUHETCONVDSL____16</v>
      </c>
      <c r="D112">
        <f>IF(VLOOKUP(C112,Capacity_PUBTRA!B:M,PUBTRA_MaxCapacity!B112-2016+2,FALSE)&lt;10^-5,0,VLOOKUP(C112,Capacity_PUBTRA!B:M,PUBTRA_MaxCapacity!B112-2016+2,FALSE)*(1+Summary!$C$10))</f>
        <v>0.38089326912512245</v>
      </c>
    </row>
    <row r="113" spans="1:4" x14ac:dyDescent="0.25">
      <c r="A113" t="s">
        <v>2</v>
      </c>
      <c r="B113">
        <f>PUBTRA_MinActivity!B113</f>
        <v>2020</v>
      </c>
      <c r="C113" t="str">
        <f>PUBTRA_MinActivity!C113</f>
        <v>PUBTRAFLEROATRULGTCONVDSL____16</v>
      </c>
      <c r="D113">
        <f>IF(VLOOKUP(C113,Capacity_PUBTRA!B:M,PUBTRA_MaxCapacity!B113-2016+2,FALSE)&lt;10^-5,0,VLOOKUP(C113,Capacity_PUBTRA!B:M,PUBTRA_MaxCapacity!B113-2016+2,FALSE)*(1+Summary!$C$10))</f>
        <v>0.25576619746405299</v>
      </c>
    </row>
    <row r="114" spans="1:4" x14ac:dyDescent="0.25">
      <c r="A114" t="s">
        <v>2</v>
      </c>
      <c r="B114">
        <f>PUBTRA_MinActivity!B114</f>
        <v>2020</v>
      </c>
      <c r="C114" t="str">
        <f>PUBTRA_MinActivity!C114</f>
        <v>PUBTRAFLEROATRUMETCONVDSL____16</v>
      </c>
      <c r="D114">
        <f>IF(VLOOKUP(C114,Capacity_PUBTRA!B:M,PUBTRA_MaxCapacity!B114-2016+2,FALSE)&lt;10^-5,0,VLOOKUP(C114,Capacity_PUBTRA!B:M,PUBTRA_MaxCapacity!B114-2016+2,FALSE)*(1+Summary!$C$10))</f>
        <v>0.30814784518956773</v>
      </c>
    </row>
    <row r="115" spans="1:4" x14ac:dyDescent="0.25">
      <c r="A115" t="s">
        <v>2</v>
      </c>
      <c r="B115">
        <f>PUBTRA_MinActivity!B115</f>
        <v>2020</v>
      </c>
      <c r="C115" t="str">
        <f>PUBTRA_MinActivity!C115</f>
        <v>PUBTRAPOLROABUSURBCONVDSL____16</v>
      </c>
      <c r="D115">
        <f>IF(VLOOKUP(C115,Capacity_PUBTRA!B:M,PUBTRA_MaxCapacity!B115-2016+2,FALSE)&lt;10^-5,0,VLOOKUP(C115,Capacity_PUBTRA!B:M,PUBTRA_MaxCapacity!B115-2016+2,FALSE)*(1+Summary!$C$10))</f>
        <v>7.9445142906274795E-4</v>
      </c>
    </row>
    <row r="116" spans="1:4" x14ac:dyDescent="0.25">
      <c r="A116" t="s">
        <v>2</v>
      </c>
      <c r="B116">
        <f>PUBTRA_MinActivity!B116</f>
        <v>2020</v>
      </c>
      <c r="C116" t="str">
        <f>PUBTRA_MinActivity!C116</f>
        <v>PUBTRAPOLROACAR___CONVDSL____16</v>
      </c>
      <c r="D116">
        <f>IF(VLOOKUP(C116,Capacity_PUBTRA!B:M,PUBTRA_MaxCapacity!B116-2016+2,FALSE)&lt;10^-5,0,VLOOKUP(C116,Capacity_PUBTRA!B:M,PUBTRA_MaxCapacity!B116-2016+2,FALSE)*(1+Summary!$C$10))</f>
        <v>3.185236999516821E-3</v>
      </c>
    </row>
    <row r="117" spans="1:4" x14ac:dyDescent="0.25">
      <c r="A117" t="s">
        <v>2</v>
      </c>
      <c r="B117">
        <f>PUBTRA_MinActivity!B117</f>
        <v>2020</v>
      </c>
      <c r="C117" t="str">
        <f>PUBTRA_MinActivity!C117</f>
        <v>PUBTRAPOLROATRUHETCONVDSL____16</v>
      </c>
      <c r="D117">
        <f>IF(VLOOKUP(C117,Capacity_PUBTRA!B:M,PUBTRA_MaxCapacity!B117-2016+2,FALSE)&lt;10^-5,0,VLOOKUP(C117,Capacity_PUBTRA!B:M,PUBTRA_MaxCapacity!B117-2016+2,FALSE)*(1+Summary!$C$10))</f>
        <v>0</v>
      </c>
    </row>
    <row r="118" spans="1:4" x14ac:dyDescent="0.25">
      <c r="A118" t="s">
        <v>2</v>
      </c>
      <c r="B118">
        <f>PUBTRA_MinActivity!B118</f>
        <v>2020</v>
      </c>
      <c r="C118" t="str">
        <f>PUBTRA_MinActivity!C118</f>
        <v>PUBTRAPOLROATRULGTCONVDSL____16</v>
      </c>
      <c r="D118">
        <f>IF(VLOOKUP(C118,Capacity_PUBTRA!B:M,PUBTRA_MaxCapacity!B118-2016+2,FALSE)&lt;10^-5,0,VLOOKUP(C118,Capacity_PUBTRA!B:M,PUBTRA_MaxCapacity!B118-2016+2,FALSE)*(1+Summary!$C$10))</f>
        <v>9.1339348801786745E-3</v>
      </c>
    </row>
    <row r="119" spans="1:4" x14ac:dyDescent="0.25">
      <c r="A119" t="s">
        <v>2</v>
      </c>
      <c r="B119">
        <f>PUBTRA_MinActivity!B119</f>
        <v>2020</v>
      </c>
      <c r="C119" t="str">
        <f>PUBTRA_MinActivity!C119</f>
        <v>PUBTRAPOLROATRUMETCONVDSL____16</v>
      </c>
      <c r="D119">
        <f>IF(VLOOKUP(C119,Capacity_PUBTRA!B:M,PUBTRA_MaxCapacity!B119-2016+2,FALSE)&lt;10^-5,0,VLOOKUP(C119,Capacity_PUBTRA!B:M,PUBTRA_MaxCapacity!B119-2016+2,FALSE)*(1+Summary!$C$10))</f>
        <v>9.9463208097286971E-3</v>
      </c>
    </row>
    <row r="120" spans="1:4" x14ac:dyDescent="0.25">
      <c r="A120" t="s">
        <v>2</v>
      </c>
      <c r="B120">
        <f>PUBTRA_MinActivity!B120</f>
        <v>2020</v>
      </c>
      <c r="C120" t="str">
        <f>PUBTRA_MinActivity!C120</f>
        <v>PUBTRATHCROABUSURBCONVDSL____16</v>
      </c>
      <c r="D120">
        <f>IF(VLOOKUP(C120,Capacity_PUBTRA!B:M,PUBTRA_MaxCapacity!B120-2016+2,FALSE)&lt;10^-5,0,VLOOKUP(C120,Capacity_PUBTRA!B:M,PUBTRA_MaxCapacity!B120-2016+2,FALSE)*(1+Summary!$C$10))</f>
        <v>1.2912164716179882E-5</v>
      </c>
    </row>
    <row r="121" spans="1:4" x14ac:dyDescent="0.25">
      <c r="A121" t="s">
        <v>2</v>
      </c>
      <c r="B121">
        <f>PUBTRA_MinActivity!B121</f>
        <v>2020</v>
      </c>
      <c r="C121" t="str">
        <f>PUBTRA_MinActivity!C121</f>
        <v>PUBTRATHCROACAR___CONVDSL____16</v>
      </c>
      <c r="D121">
        <f>IF(VLOOKUP(C121,Capacity_PUBTRA!B:M,PUBTRA_MaxCapacity!B121-2016+2,FALSE)&lt;10^-5,0,VLOOKUP(C121,Capacity_PUBTRA!B:M,PUBTRA_MaxCapacity!B121-2016+2,FALSE)*(1+Summary!$C$10))</f>
        <v>1.9893635200146919E-4</v>
      </c>
    </row>
    <row r="122" spans="1:4" x14ac:dyDescent="0.25">
      <c r="A122" t="s">
        <v>2</v>
      </c>
      <c r="B122">
        <f>PUBTRA_MinActivity!B122</f>
        <v>2020</v>
      </c>
      <c r="C122" t="str">
        <f>PUBTRA_MinActivity!C122</f>
        <v>PUBTRATHCROATRUHETCONVDSL____16</v>
      </c>
      <c r="D122">
        <f>IF(VLOOKUP(C122,Capacity_PUBTRA!B:M,PUBTRA_MaxCapacity!B122-2016+2,FALSE)&lt;10^-5,0,VLOOKUP(C122,Capacity_PUBTRA!B:M,PUBTRA_MaxCapacity!B122-2016+2,FALSE)*(1+Summary!$C$10))</f>
        <v>0</v>
      </c>
    </row>
    <row r="123" spans="1:4" x14ac:dyDescent="0.25">
      <c r="A123" t="s">
        <v>2</v>
      </c>
      <c r="B123">
        <f>PUBTRA_MinActivity!B123</f>
        <v>2020</v>
      </c>
      <c r="C123" t="str">
        <f>PUBTRA_MinActivity!C123</f>
        <v>PUBTRATHCROATRULGTCONVDSL____16</v>
      </c>
      <c r="D123">
        <f>IF(VLOOKUP(C123,Capacity_PUBTRA!B:M,PUBTRA_MaxCapacity!B123-2016+2,FALSE)&lt;10^-5,0,VLOOKUP(C123,Capacity_PUBTRA!B:M,PUBTRA_MaxCapacity!B123-2016+2,FALSE)*(1+Summary!$C$10))</f>
        <v>2.8425759362840958E-3</v>
      </c>
    </row>
    <row r="124" spans="1:4" x14ac:dyDescent="0.25">
      <c r="A124" t="s">
        <v>2</v>
      </c>
      <c r="B124">
        <f>PUBTRA_MinActivity!B124</f>
        <v>2020</v>
      </c>
      <c r="C124" t="str">
        <f>PUBTRA_MinActivity!C124</f>
        <v>PUBTRATHCROATRUMETCONVDSL____16</v>
      </c>
      <c r="D124">
        <f>IF(VLOOKUP(C124,Capacity_PUBTRA!B:M,PUBTRA_MaxCapacity!B124-2016+2,FALSE)&lt;10^-5,0,VLOOKUP(C124,Capacity_PUBTRA!B:M,PUBTRA_MaxCapacity!B124-2016+2,FALSE)*(1+Summary!$C$10))</f>
        <v>4.7166688548469877E-3</v>
      </c>
    </row>
    <row r="125" spans="1:4" x14ac:dyDescent="0.25">
      <c r="A125" t="s">
        <v>2</v>
      </c>
      <c r="B125">
        <f>PUBTRA_MinActivity!B125</f>
        <v>2020</v>
      </c>
      <c r="C125" t="str">
        <f>PUBTRA_MinActivity!C125</f>
        <v>PUBTRAFLEROACAR___CONVGAS____16</v>
      </c>
      <c r="D125">
        <f>IF(VLOOKUP(C125,Capacity_PUBTRA!B:M,PUBTRA_MaxCapacity!B125-2016+2,FALSE)&lt;10^-5,0,VLOOKUP(C125,Capacity_PUBTRA!B:M,PUBTRA_MaxCapacity!B125-2016+2,FALSE)*(1+Summary!$C$10))</f>
        <v>0.12708112318569836</v>
      </c>
    </row>
    <row r="126" spans="1:4" x14ac:dyDescent="0.25">
      <c r="A126" t="s">
        <v>2</v>
      </c>
      <c r="B126">
        <f>PUBTRA_MinActivity!B126</f>
        <v>2020</v>
      </c>
      <c r="C126" t="str">
        <f>PUBTRA_MinActivity!C126</f>
        <v>PUBTRAFLEROAMOR___CONVGAS____16</v>
      </c>
      <c r="D126">
        <f>IF(VLOOKUP(C126,Capacity_PUBTRA!B:M,PUBTRA_MaxCapacity!B126-2016+2,FALSE)&lt;10^-5,0,VLOOKUP(C126,Capacity_PUBTRA!B:M,PUBTRA_MaxCapacity!B126-2016+2,FALSE)*(1+Summary!$C$10))</f>
        <v>1.0804952197804719E-5</v>
      </c>
    </row>
    <row r="127" spans="1:4" x14ac:dyDescent="0.25">
      <c r="A127" t="s">
        <v>2</v>
      </c>
      <c r="B127">
        <f>PUBTRA_MinActivity!B127</f>
        <v>2020</v>
      </c>
      <c r="C127" t="str">
        <f>PUBTRA_MinActivity!C127</f>
        <v>PUBTRAFLEROATRULGTCONVGAS____16</v>
      </c>
      <c r="D127">
        <f>IF(VLOOKUP(C127,Capacity_PUBTRA!B:M,PUBTRA_MaxCapacity!B127-2016+2,FALSE)&lt;10^-5,0,VLOOKUP(C127,Capacity_PUBTRA!B:M,PUBTRA_MaxCapacity!B127-2016+2,FALSE)*(1+Summary!$C$10))</f>
        <v>0.49360910770329819</v>
      </c>
    </row>
    <row r="128" spans="1:4" x14ac:dyDescent="0.25">
      <c r="A128" t="s">
        <v>2</v>
      </c>
      <c r="B128">
        <f>PUBTRA_MinActivity!B128</f>
        <v>2020</v>
      </c>
      <c r="C128" t="str">
        <f>PUBTRA_MinActivity!C128</f>
        <v>PUBTRAFLEROATRUMETCONVGAS____16</v>
      </c>
      <c r="D128">
        <f>IF(VLOOKUP(C128,Capacity_PUBTRA!B:M,PUBTRA_MaxCapacity!B128-2016+2,FALSE)&lt;10^-5,0,VLOOKUP(C128,Capacity_PUBTRA!B:M,PUBTRA_MaxCapacity!B128-2016+2,FALSE)*(1+Summary!$C$10))</f>
        <v>8.5577236098303769E-2</v>
      </c>
    </row>
    <row r="129" spans="1:4" x14ac:dyDescent="0.25">
      <c r="A129" t="s">
        <v>2</v>
      </c>
      <c r="B129">
        <f>PUBTRA_MinActivity!B129</f>
        <v>2020</v>
      </c>
      <c r="C129" t="str">
        <f>PUBTRA_MinActivity!C129</f>
        <v>PUBTRAPOLROACAR___CONVGAS____16</v>
      </c>
      <c r="D129">
        <f>IF(VLOOKUP(C129,Capacity_PUBTRA!B:M,PUBTRA_MaxCapacity!B129-2016+2,FALSE)&lt;10^-5,0,VLOOKUP(C129,Capacity_PUBTRA!B:M,PUBTRA_MaxCapacity!B129-2016+2,FALSE)*(1+Summary!$C$10))</f>
        <v>0.52434222868608593</v>
      </c>
    </row>
    <row r="130" spans="1:4" x14ac:dyDescent="0.25">
      <c r="A130" t="s">
        <v>2</v>
      </c>
      <c r="B130">
        <f>PUBTRA_MinActivity!B130</f>
        <v>2020</v>
      </c>
      <c r="C130" t="str">
        <f>PUBTRA_MinActivity!C130</f>
        <v>PUBTRAPOLROAMOR___CONVGAS____16</v>
      </c>
      <c r="D130">
        <f>IF(VLOOKUP(C130,Capacity_PUBTRA!B:M,PUBTRA_MaxCapacity!B130-2016+2,FALSE)&lt;10^-5,0,VLOOKUP(C130,Capacity_PUBTRA!B:M,PUBTRA_MaxCapacity!B130-2016+2,FALSE)*(1+Summary!$C$10))</f>
        <v>4.2261218075289383E-4</v>
      </c>
    </row>
    <row r="131" spans="1:4" x14ac:dyDescent="0.25">
      <c r="A131" t="s">
        <v>2</v>
      </c>
      <c r="B131">
        <f>PUBTRA_MinActivity!B131</f>
        <v>2020</v>
      </c>
      <c r="C131" t="str">
        <f>PUBTRA_MinActivity!C131</f>
        <v>PUBTRAPOLROATRULGTCONVGAS____16</v>
      </c>
      <c r="D131">
        <f>IF(VLOOKUP(C131,Capacity_PUBTRA!B:M,PUBTRA_MaxCapacity!B131-2016+2,FALSE)&lt;10^-5,0,VLOOKUP(C131,Capacity_PUBTRA!B:M,PUBTRA_MaxCapacity!B131-2016+2,FALSE)*(1+Summary!$C$10))</f>
        <v>0.17437653681401641</v>
      </c>
    </row>
    <row r="132" spans="1:4" x14ac:dyDescent="0.25">
      <c r="A132" t="s">
        <v>2</v>
      </c>
      <c r="B132">
        <f>PUBTRA_MinActivity!B132</f>
        <v>2020</v>
      </c>
      <c r="C132" t="str">
        <f>PUBTRA_MinActivity!C132</f>
        <v>PUBTRAPOLROATRUMETCONVGAS____16</v>
      </c>
      <c r="D132">
        <f>IF(VLOOKUP(C132,Capacity_PUBTRA!B:M,PUBTRA_MaxCapacity!B132-2016+2,FALSE)&lt;10^-5,0,VLOOKUP(C132,Capacity_PUBTRA!B:M,PUBTRA_MaxCapacity!B132-2016+2,FALSE)*(1+Summary!$C$10))</f>
        <v>1.803081609543409E-4</v>
      </c>
    </row>
    <row r="133" spans="1:4" x14ac:dyDescent="0.25">
      <c r="A133" t="s">
        <v>2</v>
      </c>
      <c r="B133">
        <f>PUBTRA_MinActivity!B133</f>
        <v>2020</v>
      </c>
      <c r="C133" t="str">
        <f>PUBTRA_MinActivity!C133</f>
        <v>PUBTRATHCROACAR___CONVGAS____16</v>
      </c>
      <c r="D133">
        <f>IF(VLOOKUP(C133,Capacity_PUBTRA!B:M,PUBTRA_MaxCapacity!B133-2016+2,FALSE)&lt;10^-5,0,VLOOKUP(C133,Capacity_PUBTRA!B:M,PUBTRA_MaxCapacity!B133-2016+2,FALSE)*(1+Summary!$C$10))</f>
        <v>2.9321481802032492E-2</v>
      </c>
    </row>
    <row r="134" spans="1:4" x14ac:dyDescent="0.25">
      <c r="A134" t="s">
        <v>2</v>
      </c>
      <c r="B134">
        <f>PUBTRA_MinActivity!B134</f>
        <v>2020</v>
      </c>
      <c r="C134" t="str">
        <f>PUBTRA_MinActivity!C134</f>
        <v>PUBTRATHCROAMOR___CONVGAS____16</v>
      </c>
      <c r="D134">
        <f>IF(VLOOKUP(C134,Capacity_PUBTRA!B:M,PUBTRA_MaxCapacity!B134-2016+2,FALSE)&lt;10^-5,0,VLOOKUP(C134,Capacity_PUBTRA!B:M,PUBTRA_MaxCapacity!B134-2016+2,FALSE)*(1+Summary!$C$10))</f>
        <v>1.0804649313178363E-5</v>
      </c>
    </row>
    <row r="135" spans="1:4" x14ac:dyDescent="0.25">
      <c r="A135" t="s">
        <v>2</v>
      </c>
      <c r="B135">
        <f>PUBTRA_MinActivity!B135</f>
        <v>2020</v>
      </c>
      <c r="C135" t="str">
        <f>PUBTRA_MinActivity!C135</f>
        <v>PUBTRATHCROATRULGTCONVGAS____16</v>
      </c>
      <c r="D135">
        <f>IF(VLOOKUP(C135,Capacity_PUBTRA!B:M,PUBTRA_MaxCapacity!B135-2016+2,FALSE)&lt;10^-5,0,VLOOKUP(C135,Capacity_PUBTRA!B:M,PUBTRA_MaxCapacity!B135-2016+2,FALSE)*(1+Summary!$C$10))</f>
        <v>2.086581249468036E-2</v>
      </c>
    </row>
    <row r="136" spans="1:4" x14ac:dyDescent="0.25">
      <c r="A136" t="s">
        <v>2</v>
      </c>
      <c r="B136">
        <f>PUBTRA_MinActivity!B136</f>
        <v>2020</v>
      </c>
      <c r="C136" t="str">
        <f>PUBTRA_MinActivity!C136</f>
        <v>PUBTRATHCROATRUMETCONVGAS____16</v>
      </c>
      <c r="D136">
        <f>IF(VLOOKUP(C136,Capacity_PUBTRA!B:M,PUBTRA_MaxCapacity!B136-2016+2,FALSE)&lt;10^-5,0,VLOOKUP(C136,Capacity_PUBTRA!B:M,PUBTRA_MaxCapacity!B136-2016+2,FALSE)*(1+Summary!$C$10))</f>
        <v>9.4474164701267918E-3</v>
      </c>
    </row>
    <row r="137" spans="1:4" x14ac:dyDescent="0.25">
      <c r="A137" t="s">
        <v>2</v>
      </c>
      <c r="B137">
        <f>PUBTRA_MinActivity!B137</f>
        <v>2021</v>
      </c>
      <c r="C137" t="str">
        <f>PUBTRA_MinActivity!C137</f>
        <v>PUBTRAFLEROABUSURBCONVDSL____16</v>
      </c>
      <c r="D137">
        <f>IF(VLOOKUP(C137,Capacity_PUBTRA!B:M,PUBTRA_MaxCapacity!B137-2016+2,FALSE)&lt;10^-5,0,VLOOKUP(C137,Capacity_PUBTRA!B:M,PUBTRA_MaxCapacity!B137-2016+2,FALSE)*(1+Summary!$C$10))</f>
        <v>1.5498613863745876E-5</v>
      </c>
    </row>
    <row r="138" spans="1:4" x14ac:dyDescent="0.25">
      <c r="A138" t="s">
        <v>2</v>
      </c>
      <c r="B138">
        <f>PUBTRA_MinActivity!B138</f>
        <v>2021</v>
      </c>
      <c r="C138" t="str">
        <f>PUBTRA_MinActivity!C138</f>
        <v>PUBTRAFLEROACAR___CONVDSL____16</v>
      </c>
      <c r="D138">
        <f>IF(VLOOKUP(C138,Capacity_PUBTRA!B:M,PUBTRA_MaxCapacity!B138-2016+2,FALSE)&lt;10^-5,0,VLOOKUP(C138,Capacity_PUBTRA!B:M,PUBTRA_MaxCapacity!B138-2016+2,FALSE)*(1+Summary!$C$10))</f>
        <v>1.2411557714880996E-3</v>
      </c>
    </row>
    <row r="139" spans="1:4" x14ac:dyDescent="0.25">
      <c r="A139" t="s">
        <v>2</v>
      </c>
      <c r="B139">
        <f>PUBTRA_MinActivity!B139</f>
        <v>2021</v>
      </c>
      <c r="C139" t="str">
        <f>PUBTRA_MinActivity!C139</f>
        <v>PUBTRAFLEROATRUHETCONVDSL____16</v>
      </c>
      <c r="D139">
        <f>IF(VLOOKUP(C139,Capacity_PUBTRA!B:M,PUBTRA_MaxCapacity!B139-2016+2,FALSE)&lt;10^-5,0,VLOOKUP(C139,Capacity_PUBTRA!B:M,PUBTRA_MaxCapacity!B139-2016+2,FALSE)*(1+Summary!$C$10))</f>
        <v>0.41891795929520254</v>
      </c>
    </row>
    <row r="140" spans="1:4" x14ac:dyDescent="0.25">
      <c r="A140" t="s">
        <v>2</v>
      </c>
      <c r="B140">
        <f>PUBTRA_MinActivity!B140</f>
        <v>2021</v>
      </c>
      <c r="C140" t="str">
        <f>PUBTRA_MinActivity!C140</f>
        <v>PUBTRAFLEROATRULGTCONVDSL____16</v>
      </c>
      <c r="D140">
        <f>IF(VLOOKUP(C140,Capacity_PUBTRA!B:M,PUBTRA_MaxCapacity!B140-2016+2,FALSE)&lt;10^-5,0,VLOOKUP(C140,Capacity_PUBTRA!B:M,PUBTRA_MaxCapacity!B140-2016+2,FALSE)*(1+Summary!$C$10))</f>
        <v>0.28608560208945033</v>
      </c>
    </row>
    <row r="141" spans="1:4" x14ac:dyDescent="0.25">
      <c r="A141" t="s">
        <v>2</v>
      </c>
      <c r="B141">
        <f>PUBTRA_MinActivity!B141</f>
        <v>2021</v>
      </c>
      <c r="C141" t="str">
        <f>PUBTRA_MinActivity!C141</f>
        <v>PUBTRAFLEROATRUMETCONVDSL____16</v>
      </c>
      <c r="D141">
        <f>IF(VLOOKUP(C141,Capacity_PUBTRA!B:M,PUBTRA_MaxCapacity!B141-2016+2,FALSE)&lt;10^-5,0,VLOOKUP(C141,Capacity_PUBTRA!B:M,PUBTRA_MaxCapacity!B141-2016+2,FALSE)*(1+Summary!$C$10))</f>
        <v>0.3313464368953894</v>
      </c>
    </row>
    <row r="142" spans="1:4" x14ac:dyDescent="0.25">
      <c r="A142" t="s">
        <v>2</v>
      </c>
      <c r="B142">
        <f>PUBTRA_MinActivity!B142</f>
        <v>2021</v>
      </c>
      <c r="C142" t="str">
        <f>PUBTRA_MinActivity!C142</f>
        <v>PUBTRAPOLROABUSURBCONVDSL____16</v>
      </c>
      <c r="D142">
        <f>IF(VLOOKUP(C142,Capacity_PUBTRA!B:M,PUBTRA_MaxCapacity!B142-2016+2,FALSE)&lt;10^-5,0,VLOOKUP(C142,Capacity_PUBTRA!B:M,PUBTRA_MaxCapacity!B142-2016+2,FALSE)*(1+Summary!$C$10))</f>
        <v>8.8654202825871919E-4</v>
      </c>
    </row>
    <row r="143" spans="1:4" x14ac:dyDescent="0.25">
      <c r="A143" t="s">
        <v>2</v>
      </c>
      <c r="B143">
        <f>PUBTRA_MinActivity!B143</f>
        <v>2021</v>
      </c>
      <c r="C143" t="str">
        <f>PUBTRA_MinActivity!C143</f>
        <v>PUBTRAPOLROACAR___CONVDSL____16</v>
      </c>
      <c r="D143">
        <f>IF(VLOOKUP(C143,Capacity_PUBTRA!B:M,PUBTRA_MaxCapacity!B143-2016+2,FALSE)&lt;10^-5,0,VLOOKUP(C143,Capacity_PUBTRA!B:M,PUBTRA_MaxCapacity!B143-2016+2,FALSE)*(1+Summary!$C$10))</f>
        <v>5.4995730585458849E-3</v>
      </c>
    </row>
    <row r="144" spans="1:4" x14ac:dyDescent="0.25">
      <c r="A144" t="s">
        <v>2</v>
      </c>
      <c r="B144">
        <f>PUBTRA_MinActivity!B144</f>
        <v>2021</v>
      </c>
      <c r="C144" t="str">
        <f>PUBTRA_MinActivity!C144</f>
        <v>PUBTRAPOLROATRUHETCONVDSL____16</v>
      </c>
      <c r="D144">
        <f>IF(VLOOKUP(C144,Capacity_PUBTRA!B:M,PUBTRA_MaxCapacity!B144-2016+2,FALSE)&lt;10^-5,0,VLOOKUP(C144,Capacity_PUBTRA!B:M,PUBTRA_MaxCapacity!B144-2016+2,FALSE)*(1+Summary!$C$10))</f>
        <v>1.0309681876701291E-5</v>
      </c>
    </row>
    <row r="145" spans="1:4" x14ac:dyDescent="0.25">
      <c r="A145" t="s">
        <v>2</v>
      </c>
      <c r="B145">
        <f>PUBTRA_MinActivity!B145</f>
        <v>2021</v>
      </c>
      <c r="C145" t="str">
        <f>PUBTRA_MinActivity!C145</f>
        <v>PUBTRAPOLROATRULGTCONVDSL____16</v>
      </c>
      <c r="D145">
        <f>IF(VLOOKUP(C145,Capacity_PUBTRA!B:M,PUBTRA_MaxCapacity!B145-2016+2,FALSE)&lt;10^-5,0,VLOOKUP(C145,Capacity_PUBTRA!B:M,PUBTRA_MaxCapacity!B145-2016+2,FALSE)*(1+Summary!$C$10))</f>
        <v>1.0619811584449869E-2</v>
      </c>
    </row>
    <row r="146" spans="1:4" x14ac:dyDescent="0.25">
      <c r="A146" t="s">
        <v>2</v>
      </c>
      <c r="B146">
        <f>PUBTRA_MinActivity!B146</f>
        <v>2021</v>
      </c>
      <c r="C146" t="str">
        <f>PUBTRA_MinActivity!C146</f>
        <v>PUBTRAPOLROATRUMETCONVDSL____16</v>
      </c>
      <c r="D146">
        <f>IF(VLOOKUP(C146,Capacity_PUBTRA!B:M,PUBTRA_MaxCapacity!B146-2016+2,FALSE)&lt;10^-5,0,VLOOKUP(C146,Capacity_PUBTRA!B:M,PUBTRA_MaxCapacity!B146-2016+2,FALSE)*(1+Summary!$C$10))</f>
        <v>1.0929922114053917E-2</v>
      </c>
    </row>
    <row r="147" spans="1:4" x14ac:dyDescent="0.25">
      <c r="A147" t="s">
        <v>2</v>
      </c>
      <c r="B147">
        <f>PUBTRA_MinActivity!B147</f>
        <v>2021</v>
      </c>
      <c r="C147" t="str">
        <f>PUBTRA_MinActivity!C147</f>
        <v>PUBTRATHCROABUSURBCONVDSL____16</v>
      </c>
      <c r="D147">
        <f>IF(VLOOKUP(C147,Capacity_PUBTRA!B:M,PUBTRA_MaxCapacity!B147-2016+2,FALSE)&lt;10^-5,0,VLOOKUP(C147,Capacity_PUBTRA!B:M,PUBTRA_MaxCapacity!B147-2016+2,FALSE)*(1+Summary!$C$10))</f>
        <v>1.5498267412508284E-5</v>
      </c>
    </row>
    <row r="148" spans="1:4" x14ac:dyDescent="0.25">
      <c r="A148" t="s">
        <v>2</v>
      </c>
      <c r="B148">
        <f>PUBTRA_MinActivity!B148</f>
        <v>2021</v>
      </c>
      <c r="C148" t="str">
        <f>PUBTRA_MinActivity!C148</f>
        <v>PUBTRATHCROACAR___CONVDSL____16</v>
      </c>
      <c r="D148">
        <f>IF(VLOOKUP(C148,Capacity_PUBTRA!B:M,PUBTRA_MaxCapacity!B148-2016+2,FALSE)&lt;10^-5,0,VLOOKUP(C148,Capacity_PUBTRA!B:M,PUBTRA_MaxCapacity!B148-2016+2,FALSE)*(1+Summary!$C$10))</f>
        <v>2.6661162500288683E-4</v>
      </c>
    </row>
    <row r="149" spans="1:4" x14ac:dyDescent="0.25">
      <c r="A149" t="s">
        <v>2</v>
      </c>
      <c r="B149">
        <f>PUBTRA_MinActivity!B149</f>
        <v>2021</v>
      </c>
      <c r="C149" t="str">
        <f>PUBTRA_MinActivity!C149</f>
        <v>PUBTRATHCROATRUHETCONVDSL____16</v>
      </c>
      <c r="D149">
        <f>IF(VLOOKUP(C149,Capacity_PUBTRA!B:M,PUBTRA_MaxCapacity!B149-2016+2,FALSE)&lt;10^-5,0,VLOOKUP(C149,Capacity_PUBTRA!B:M,PUBTRA_MaxCapacity!B149-2016+2,FALSE)*(1+Summary!$C$10))</f>
        <v>1.0309550401965616E-5</v>
      </c>
    </row>
    <row r="150" spans="1:4" x14ac:dyDescent="0.25">
      <c r="A150" t="s">
        <v>2</v>
      </c>
      <c r="B150">
        <f>PUBTRA_MinActivity!B150</f>
        <v>2021</v>
      </c>
      <c r="C150" t="str">
        <f>PUBTRA_MinActivity!C150</f>
        <v>PUBTRATHCROATRULGTCONVDSL____16</v>
      </c>
      <c r="D150">
        <f>IF(VLOOKUP(C150,Capacity_PUBTRA!B:M,PUBTRA_MaxCapacity!B150-2016+2,FALSE)&lt;10^-5,0,VLOOKUP(C150,Capacity_PUBTRA!B:M,PUBTRA_MaxCapacity!B150-2016+2,FALSE)*(1+Summary!$C$10))</f>
        <v>3.7139536526368611E-3</v>
      </c>
    </row>
    <row r="151" spans="1:4" x14ac:dyDescent="0.25">
      <c r="A151" t="s">
        <v>2</v>
      </c>
      <c r="B151">
        <f>PUBTRA_MinActivity!B151</f>
        <v>2021</v>
      </c>
      <c r="C151" t="str">
        <f>PUBTRA_MinActivity!C151</f>
        <v>PUBTRATHCROATRUMETCONVDSL____16</v>
      </c>
      <c r="D151">
        <f>IF(VLOOKUP(C151,Capacity_PUBTRA!B:M,PUBTRA_MaxCapacity!B151-2016+2,FALSE)&lt;10^-5,0,VLOOKUP(C151,Capacity_PUBTRA!B:M,PUBTRA_MaxCapacity!B151-2016+2,FALSE)*(1+Summary!$C$10))</f>
        <v>4.7267621396161899E-3</v>
      </c>
    </row>
    <row r="152" spans="1:4" x14ac:dyDescent="0.25">
      <c r="A152" t="s">
        <v>2</v>
      </c>
      <c r="B152">
        <f>PUBTRA_MinActivity!B152</f>
        <v>2021</v>
      </c>
      <c r="C152" t="str">
        <f>PUBTRA_MinActivity!C152</f>
        <v>PUBTRAFLEROACAR___CONVGAS____16</v>
      </c>
      <c r="D152">
        <f>IF(VLOOKUP(C152,Capacity_PUBTRA!B:M,PUBTRA_MaxCapacity!B152-2016+2,FALSE)&lt;10^-5,0,VLOOKUP(C152,Capacity_PUBTRA!B:M,PUBTRA_MaxCapacity!B152-2016+2,FALSE)*(1+Summary!$C$10))</f>
        <v>0.13959227330780416</v>
      </c>
    </row>
    <row r="153" spans="1:4" x14ac:dyDescent="0.25">
      <c r="A153" t="s">
        <v>2</v>
      </c>
      <c r="B153">
        <f>PUBTRA_MinActivity!B153</f>
        <v>2021</v>
      </c>
      <c r="C153" t="str">
        <f>PUBTRA_MinActivity!C153</f>
        <v>PUBTRAFLEROAMOR___CONVGAS____16</v>
      </c>
      <c r="D153">
        <f>IF(VLOOKUP(C153,Capacity_PUBTRA!B:M,PUBTRA_MaxCapacity!B153-2016+2,FALSE)&lt;10^-5,0,VLOOKUP(C153,Capacity_PUBTRA!B:M,PUBTRA_MaxCapacity!B153-2016+2,FALSE)*(1+Summary!$C$10))</f>
        <v>1.2904440030077141E-5</v>
      </c>
    </row>
    <row r="154" spans="1:4" x14ac:dyDescent="0.25">
      <c r="A154" t="s">
        <v>2</v>
      </c>
      <c r="B154">
        <f>PUBTRA_MinActivity!B154</f>
        <v>2021</v>
      </c>
      <c r="C154" t="str">
        <f>PUBTRA_MinActivity!C154</f>
        <v>PUBTRAFLEROATRULGTCONVGAS____16</v>
      </c>
      <c r="D154">
        <f>IF(VLOOKUP(C154,Capacity_PUBTRA!B:M,PUBTRA_MaxCapacity!B154-2016+2,FALSE)&lt;10^-5,0,VLOOKUP(C154,Capacity_PUBTRA!B:M,PUBTRA_MaxCapacity!B154-2016+2,FALSE)*(1+Summary!$C$10))</f>
        <v>0.53810076228456982</v>
      </c>
    </row>
    <row r="155" spans="1:4" x14ac:dyDescent="0.25">
      <c r="A155" t="s">
        <v>2</v>
      </c>
      <c r="B155">
        <f>PUBTRA_MinActivity!B155</f>
        <v>2021</v>
      </c>
      <c r="C155" t="str">
        <f>PUBTRA_MinActivity!C155</f>
        <v>PUBTRAFLEROATRUMETCONVGAS____16</v>
      </c>
      <c r="D155">
        <f>IF(VLOOKUP(C155,Capacity_PUBTRA!B:M,PUBTRA_MaxCapacity!B155-2016+2,FALSE)&lt;10^-5,0,VLOOKUP(C155,Capacity_PUBTRA!B:M,PUBTRA_MaxCapacity!B155-2016+2,FALSE)*(1+Summary!$C$10))</f>
        <v>0.10169097102930384</v>
      </c>
    </row>
    <row r="156" spans="1:4" x14ac:dyDescent="0.25">
      <c r="A156" t="s">
        <v>2</v>
      </c>
      <c r="B156">
        <f>PUBTRA_MinActivity!B156</f>
        <v>2021</v>
      </c>
      <c r="C156" t="str">
        <f>PUBTRA_MinActivity!C156</f>
        <v>PUBTRAPOLROACAR___CONVGAS____16</v>
      </c>
      <c r="D156">
        <f>IF(VLOOKUP(C156,Capacity_PUBTRA!B:M,PUBTRA_MaxCapacity!B156-2016+2,FALSE)&lt;10^-5,0,VLOOKUP(C156,Capacity_PUBTRA!B:M,PUBTRA_MaxCapacity!B156-2016+2,FALSE)*(1+Summary!$C$10))</f>
        <v>0.57469381631349481</v>
      </c>
    </row>
    <row r="157" spans="1:4" x14ac:dyDescent="0.25">
      <c r="A157" t="s">
        <v>2</v>
      </c>
      <c r="B157">
        <f>PUBTRA_MinActivity!B157</f>
        <v>2021</v>
      </c>
      <c r="C157" t="str">
        <f>PUBTRA_MinActivity!C157</f>
        <v>PUBTRAPOLROAMOR___CONVGAS____16</v>
      </c>
      <c r="D157">
        <f>IF(VLOOKUP(C157,Capacity_PUBTRA!B:M,PUBTRA_MaxCapacity!B157-2016+2,FALSE)&lt;10^-5,0,VLOOKUP(C157,Capacity_PUBTRA!B:M,PUBTRA_MaxCapacity!B157-2016+2,FALSE)*(1+Summary!$C$10))</f>
        <v>5.8205103718733165E-4</v>
      </c>
    </row>
    <row r="158" spans="1:4" x14ac:dyDescent="0.25">
      <c r="A158" t="s">
        <v>2</v>
      </c>
      <c r="B158">
        <f>PUBTRA_MinActivity!B158</f>
        <v>2021</v>
      </c>
      <c r="C158" t="str">
        <f>PUBTRA_MinActivity!C158</f>
        <v>PUBTRAPOLROATRULGTCONVGAS____16</v>
      </c>
      <c r="D158">
        <f>IF(VLOOKUP(C158,Capacity_PUBTRA!B:M,PUBTRA_MaxCapacity!B158-2016+2,FALSE)&lt;10^-5,0,VLOOKUP(C158,Capacity_PUBTRA!B:M,PUBTRA_MaxCapacity!B158-2016+2,FALSE)*(1+Summary!$C$10))</f>
        <v>0.19122640863783966</v>
      </c>
    </row>
    <row r="159" spans="1:4" x14ac:dyDescent="0.25">
      <c r="A159" t="s">
        <v>2</v>
      </c>
      <c r="B159">
        <f>PUBTRA_MinActivity!B159</f>
        <v>2021</v>
      </c>
      <c r="C159" t="str">
        <f>PUBTRA_MinActivity!C159</f>
        <v>PUBTRAPOLROATRUMETCONVGAS____16</v>
      </c>
      <c r="D159">
        <f>IF(VLOOKUP(C159,Capacity_PUBTRA!B:M,PUBTRA_MaxCapacity!B159-2016+2,FALSE)&lt;10^-5,0,VLOOKUP(C159,Capacity_PUBTRA!B:M,PUBTRA_MaxCapacity!B159-2016+2,FALSE)*(1+Summary!$C$10))</f>
        <v>2.2248119450057305E-4</v>
      </c>
    </row>
    <row r="160" spans="1:4" x14ac:dyDescent="0.25">
      <c r="A160" t="s">
        <v>2</v>
      </c>
      <c r="B160">
        <f>PUBTRA_MinActivity!B160</f>
        <v>2021</v>
      </c>
      <c r="C160" t="str">
        <f>PUBTRA_MinActivity!C160</f>
        <v>PUBTRATHCROACAR___CONVGAS____16</v>
      </c>
      <c r="D160">
        <f>IF(VLOOKUP(C160,Capacity_PUBTRA!B:M,PUBTRA_MaxCapacity!B160-2016+2,FALSE)&lt;10^-5,0,VLOOKUP(C160,Capacity_PUBTRA!B:M,PUBTRA_MaxCapacity!B160-2016+2,FALSE)*(1+Summary!$C$10))</f>
        <v>3.229654199191135E-2</v>
      </c>
    </row>
    <row r="161" spans="1:4" x14ac:dyDescent="0.25">
      <c r="A161" t="s">
        <v>2</v>
      </c>
      <c r="B161">
        <f>PUBTRA_MinActivity!B161</f>
        <v>2021</v>
      </c>
      <c r="C161" t="str">
        <f>PUBTRA_MinActivity!C161</f>
        <v>PUBTRATHCROAMOR___CONVGAS____16</v>
      </c>
      <c r="D161">
        <f>IF(VLOOKUP(C161,Capacity_PUBTRA!B:M,PUBTRA_MaxCapacity!B161-2016+2,FALSE)&lt;10^-5,0,VLOOKUP(C161,Capacity_PUBTRA!B:M,PUBTRA_MaxCapacity!B161-2016+2,FALSE)*(1+Summary!$C$10))</f>
        <v>1.2903972166579341E-5</v>
      </c>
    </row>
    <row r="162" spans="1:4" x14ac:dyDescent="0.25">
      <c r="A162" t="s">
        <v>2</v>
      </c>
      <c r="B162">
        <f>PUBTRA_MinActivity!B162</f>
        <v>2021</v>
      </c>
      <c r="C162" t="str">
        <f>PUBTRA_MinActivity!C162</f>
        <v>PUBTRATHCROATRULGTCONVGAS____16</v>
      </c>
      <c r="D162">
        <f>IF(VLOOKUP(C162,Capacity_PUBTRA!B:M,PUBTRA_MaxCapacity!B162-2016+2,FALSE)&lt;10^-5,0,VLOOKUP(C162,Capacity_PUBTRA!B:M,PUBTRA_MaxCapacity!B162-2016+2,FALSE)*(1+Summary!$C$10))</f>
        <v>2.2376798288437118E-2</v>
      </c>
    </row>
    <row r="163" spans="1:4" x14ac:dyDescent="0.25">
      <c r="A163" t="s">
        <v>2</v>
      </c>
      <c r="B163">
        <f>PUBTRA_MinActivity!B163</f>
        <v>2021</v>
      </c>
      <c r="C163" t="str">
        <f>PUBTRA_MinActivity!C163</f>
        <v>PUBTRATHCROATRUMETCONVGAS____16</v>
      </c>
      <c r="D163">
        <f>IF(VLOOKUP(C163,Capacity_PUBTRA!B:M,PUBTRA_MaxCapacity!B163-2016+2,FALSE)&lt;10^-5,0,VLOOKUP(C163,Capacity_PUBTRA!B:M,PUBTRA_MaxCapacity!B163-2016+2,FALSE)*(1+Summary!$C$10))</f>
        <v>9.8658966848114947E-3</v>
      </c>
    </row>
    <row r="164" spans="1:4" x14ac:dyDescent="0.25">
      <c r="A164" t="s">
        <v>2</v>
      </c>
      <c r="B164">
        <f>PUBTRA_MinActivity!B164</f>
        <v>2022</v>
      </c>
      <c r="C164" t="str">
        <f>PUBTRA_MinActivity!C164</f>
        <v>PUBTRAFLEROABUSURBCONVDSL____16</v>
      </c>
      <c r="D164">
        <f>IF(VLOOKUP(C164,Capacity_PUBTRA!B:M,PUBTRA_MaxCapacity!B164-2016+2,FALSE)&lt;10^-5,0,VLOOKUP(C164,Capacity_PUBTRA!B:M,PUBTRA_MaxCapacity!B164-2016+2,FALSE)*(1+Summary!$C$10))</f>
        <v>1.789462944241065E-5</v>
      </c>
    </row>
    <row r="165" spans="1:4" x14ac:dyDescent="0.25">
      <c r="A165" t="s">
        <v>2</v>
      </c>
      <c r="B165">
        <f>PUBTRA_MinActivity!B165</f>
        <v>2022</v>
      </c>
      <c r="C165" t="str">
        <f>PUBTRA_MinActivity!C165</f>
        <v>PUBTRAFLEROACAR___CONVDSL____16</v>
      </c>
      <c r="D165">
        <f>IF(VLOOKUP(C165,Capacity_PUBTRA!B:M,PUBTRA_MaxCapacity!B165-2016+2,FALSE)&lt;10^-5,0,VLOOKUP(C165,Capacity_PUBTRA!B:M,PUBTRA_MaxCapacity!B165-2016+2,FALSE)*(1+Summary!$C$10))</f>
        <v>1.4883269760237838E-3</v>
      </c>
    </row>
    <row r="166" spans="1:4" x14ac:dyDescent="0.25">
      <c r="A166" t="s">
        <v>2</v>
      </c>
      <c r="B166">
        <f>PUBTRA_MinActivity!B166</f>
        <v>2022</v>
      </c>
      <c r="C166" t="str">
        <f>PUBTRA_MinActivity!C166</f>
        <v>PUBTRAFLEROATRUHETCONVDSL____16</v>
      </c>
      <c r="D166">
        <f>IF(VLOOKUP(C166,Capacity_PUBTRA!B:M,PUBTRA_MaxCapacity!B166-2016+2,FALSE)&lt;10^-5,0,VLOOKUP(C166,Capacity_PUBTRA!B:M,PUBTRA_MaxCapacity!B166-2016+2,FALSE)*(1+Summary!$C$10))</f>
        <v>0.45436714831995162</v>
      </c>
    </row>
    <row r="167" spans="1:4" x14ac:dyDescent="0.25">
      <c r="A167" t="s">
        <v>2</v>
      </c>
      <c r="B167">
        <f>PUBTRA_MinActivity!B167</f>
        <v>2022</v>
      </c>
      <c r="C167" t="str">
        <f>PUBTRA_MinActivity!C167</f>
        <v>PUBTRAFLEROATRULGTCONVDSL____16</v>
      </c>
      <c r="D167">
        <f>IF(VLOOKUP(C167,Capacity_PUBTRA!B:M,PUBTRA_MaxCapacity!B167-2016+2,FALSE)&lt;10^-5,0,VLOOKUP(C167,Capacity_PUBTRA!B:M,PUBTRA_MaxCapacity!B167-2016+2,FALSE)*(1+Summary!$C$10))</f>
        <v>0.31418507611609603</v>
      </c>
    </row>
    <row r="168" spans="1:4" x14ac:dyDescent="0.25">
      <c r="A168" t="s">
        <v>2</v>
      </c>
      <c r="B168">
        <f>PUBTRA_MinActivity!B168</f>
        <v>2022</v>
      </c>
      <c r="C168" t="str">
        <f>PUBTRA_MinActivity!C168</f>
        <v>PUBTRAFLEROATRUMETCONVDSL____16</v>
      </c>
      <c r="D168">
        <f>IF(VLOOKUP(C168,Capacity_PUBTRA!B:M,PUBTRA_MaxCapacity!B168-2016+2,FALSE)&lt;10^-5,0,VLOOKUP(C168,Capacity_PUBTRA!B:M,PUBTRA_MaxCapacity!B168-2016+2,FALSE)*(1+Summary!$C$10))</f>
        <v>0.352269733138795</v>
      </c>
    </row>
    <row r="169" spans="1:4" x14ac:dyDescent="0.25">
      <c r="A169" t="s">
        <v>2</v>
      </c>
      <c r="B169">
        <f>PUBTRA_MinActivity!B169</f>
        <v>2022</v>
      </c>
      <c r="C169" t="str">
        <f>PUBTRA_MinActivity!C169</f>
        <v>PUBTRAPOLROABUSURBCONVDSL____16</v>
      </c>
      <c r="D169">
        <f>IF(VLOOKUP(C169,Capacity_PUBTRA!B:M,PUBTRA_MaxCapacity!B169-2016+2,FALSE)&lt;10^-5,0,VLOOKUP(C169,Capacity_PUBTRA!B:M,PUBTRA_MaxCapacity!B169-2016+2,FALSE)*(1+Summary!$C$10))</f>
        <v>9.6011779724478909E-4</v>
      </c>
    </row>
    <row r="170" spans="1:4" x14ac:dyDescent="0.25">
      <c r="A170" t="s">
        <v>2</v>
      </c>
      <c r="B170">
        <f>PUBTRA_MinActivity!B170</f>
        <v>2022</v>
      </c>
      <c r="C170" t="str">
        <f>PUBTRA_MinActivity!C170</f>
        <v>PUBTRAPOLROACAR___CONVDSL____16</v>
      </c>
      <c r="D170">
        <f>IF(VLOOKUP(C170,Capacity_PUBTRA!B:M,PUBTRA_MaxCapacity!B170-2016+2,FALSE)&lt;10^-5,0,VLOOKUP(C170,Capacity_PUBTRA!B:M,PUBTRA_MaxCapacity!B170-2016+2,FALSE)*(1+Summary!$C$10))</f>
        <v>7.5597282999058909E-3</v>
      </c>
    </row>
    <row r="171" spans="1:4" x14ac:dyDescent="0.25">
      <c r="A171" t="s">
        <v>2</v>
      </c>
      <c r="B171">
        <f>PUBTRA_MinActivity!B171</f>
        <v>2022</v>
      </c>
      <c r="C171" t="str">
        <f>PUBTRA_MinActivity!C171</f>
        <v>PUBTRAPOLROATRUHETCONVDSL____16</v>
      </c>
      <c r="D171">
        <f>IF(VLOOKUP(C171,Capacity_PUBTRA!B:M,PUBTRA_MaxCapacity!B171-2016+2,FALSE)&lt;10^-5,0,VLOOKUP(C171,Capacity_PUBTRA!B:M,PUBTRA_MaxCapacity!B171-2016+2,FALSE)*(1+Summary!$C$10))</f>
        <v>1.1683369324696698E-5</v>
      </c>
    </row>
    <row r="172" spans="1:4" x14ac:dyDescent="0.25">
      <c r="A172" t="s">
        <v>2</v>
      </c>
      <c r="B172">
        <f>PUBTRA_MinActivity!B172</f>
        <v>2022</v>
      </c>
      <c r="C172" t="str">
        <f>PUBTRA_MinActivity!C172</f>
        <v>PUBTRAPOLROATRULGTCONVDSL____16</v>
      </c>
      <c r="D172">
        <f>IF(VLOOKUP(C172,Capacity_PUBTRA!B:M,PUBTRA_MaxCapacity!B172-2016+2,FALSE)&lt;10^-5,0,VLOOKUP(C172,Capacity_PUBTRA!B:M,PUBTRA_MaxCapacity!B172-2016+2,FALSE)*(1+Summary!$C$10))</f>
        <v>1.250976803402872E-2</v>
      </c>
    </row>
    <row r="173" spans="1:4" x14ac:dyDescent="0.25">
      <c r="A173" t="s">
        <v>2</v>
      </c>
      <c r="B173">
        <f>PUBTRA_MinActivity!B173</f>
        <v>2022</v>
      </c>
      <c r="C173" t="str">
        <f>PUBTRA_MinActivity!C173</f>
        <v>PUBTRAPOLROATRUMETCONVDSL____16</v>
      </c>
      <c r="D173">
        <f>IF(VLOOKUP(C173,Capacity_PUBTRA!B:M,PUBTRA_MaxCapacity!B173-2016+2,FALSE)&lt;10^-5,0,VLOOKUP(C173,Capacity_PUBTRA!B:M,PUBTRA_MaxCapacity!B173-2016+2,FALSE)*(1+Summary!$C$10))</f>
        <v>1.1794077833960618E-2</v>
      </c>
    </row>
    <row r="174" spans="1:4" x14ac:dyDescent="0.25">
      <c r="A174" t="s">
        <v>2</v>
      </c>
      <c r="B174">
        <f>PUBTRA_MinActivity!B174</f>
        <v>2022</v>
      </c>
      <c r="C174" t="str">
        <f>PUBTRA_MinActivity!C174</f>
        <v>PUBTRATHCROABUSURBCONVDSL____16</v>
      </c>
      <c r="D174">
        <f>IF(VLOOKUP(C174,Capacity_PUBTRA!B:M,PUBTRA_MaxCapacity!B174-2016+2,FALSE)&lt;10^-5,0,VLOOKUP(C174,Capacity_PUBTRA!B:M,PUBTRA_MaxCapacity!B174-2016+2,FALSE)*(1+Summary!$C$10))</f>
        <v>1.7894212202827869E-5</v>
      </c>
    </row>
    <row r="175" spans="1:4" x14ac:dyDescent="0.25">
      <c r="A175" t="s">
        <v>2</v>
      </c>
      <c r="B175">
        <f>PUBTRA_MinActivity!B175</f>
        <v>2022</v>
      </c>
      <c r="C175" t="str">
        <f>PUBTRA_MinActivity!C175</f>
        <v>PUBTRATHCROACAR___CONVDSL____16</v>
      </c>
      <c r="D175">
        <f>IF(VLOOKUP(C175,Capacity_PUBTRA!B:M,PUBTRA_MaxCapacity!B175-2016+2,FALSE)&lt;10^-5,0,VLOOKUP(C175,Capacity_PUBTRA!B:M,PUBTRA_MaxCapacity!B175-2016+2,FALSE)*(1+Summary!$C$10))</f>
        <v>3.8140386012139332E-4</v>
      </c>
    </row>
    <row r="176" spans="1:4" x14ac:dyDescent="0.25">
      <c r="A176" t="s">
        <v>2</v>
      </c>
      <c r="B176">
        <f>PUBTRA_MinActivity!B176</f>
        <v>2022</v>
      </c>
      <c r="C176" t="str">
        <f>PUBTRA_MinActivity!C176</f>
        <v>PUBTRATHCROATRUHETCONVDSL____16</v>
      </c>
      <c r="D176">
        <f>IF(VLOOKUP(C176,Capacity_PUBTRA!B:M,PUBTRA_MaxCapacity!B176-2016+2,FALSE)&lt;10^-5,0,VLOOKUP(C176,Capacity_PUBTRA!B:M,PUBTRA_MaxCapacity!B176-2016+2,FALSE)*(1+Summary!$C$10))</f>
        <v>1.168323018809675E-5</v>
      </c>
    </row>
    <row r="177" spans="1:4" x14ac:dyDescent="0.25">
      <c r="A177" t="s">
        <v>2</v>
      </c>
      <c r="B177">
        <f>PUBTRA_MinActivity!B177</f>
        <v>2022</v>
      </c>
      <c r="C177" t="str">
        <f>PUBTRA_MinActivity!C177</f>
        <v>PUBTRATHCROATRULGTCONVDSL____16</v>
      </c>
      <c r="D177">
        <f>IF(VLOOKUP(C177,Capacity_PUBTRA!B:M,PUBTRA_MaxCapacity!B177-2016+2,FALSE)&lt;10^-5,0,VLOOKUP(C177,Capacity_PUBTRA!B:M,PUBTRA_MaxCapacity!B177-2016+2,FALSE)*(1+Summary!$C$10))</f>
        <v>4.3894513211905975E-3</v>
      </c>
    </row>
    <row r="178" spans="1:4" x14ac:dyDescent="0.25">
      <c r="A178" t="s">
        <v>2</v>
      </c>
      <c r="B178">
        <f>PUBTRA_MinActivity!B178</f>
        <v>2022</v>
      </c>
      <c r="C178" t="str">
        <f>PUBTRA_MinActivity!C178</f>
        <v>PUBTRATHCROATRUMETCONVDSL____16</v>
      </c>
      <c r="D178">
        <f>IF(VLOOKUP(C178,Capacity_PUBTRA!B:M,PUBTRA_MaxCapacity!B178-2016+2,FALSE)&lt;10^-5,0,VLOOKUP(C178,Capacity_PUBTRA!B:M,PUBTRA_MaxCapacity!B178-2016+2,FALSE)*(1+Summary!$C$10))</f>
        <v>4.7347126361831065E-3</v>
      </c>
    </row>
    <row r="179" spans="1:4" x14ac:dyDescent="0.25">
      <c r="A179" t="s">
        <v>2</v>
      </c>
      <c r="B179">
        <f>PUBTRA_MinActivity!B179</f>
        <v>2022</v>
      </c>
      <c r="C179" t="str">
        <f>PUBTRA_MinActivity!C179</f>
        <v>PUBTRAFLEROACAR___CONVGAS____16</v>
      </c>
      <c r="D179">
        <f>IF(VLOOKUP(C179,Capacity_PUBTRA!B:M,PUBTRA_MaxCapacity!B179-2016+2,FALSE)&lt;10^-5,0,VLOOKUP(C179,Capacity_PUBTRA!B:M,PUBTRA_MaxCapacity!B179-2016+2,FALSE)*(1+Summary!$C$10))</f>
        <v>0.15120681846353798</v>
      </c>
    </row>
    <row r="180" spans="1:4" x14ac:dyDescent="0.25">
      <c r="A180" t="s">
        <v>2</v>
      </c>
      <c r="B180">
        <f>PUBTRA_MinActivity!B180</f>
        <v>2022</v>
      </c>
      <c r="C180" t="str">
        <f>PUBTRA_MinActivity!C180</f>
        <v>PUBTRAFLEROAMOR___CONVGAS____16</v>
      </c>
      <c r="D180">
        <f>IF(VLOOKUP(C180,Capacity_PUBTRA!B:M,PUBTRA_MaxCapacity!B180-2016+2,FALSE)&lt;10^-5,0,VLOOKUP(C180,Capacity_PUBTRA!B:M,PUBTRA_MaxCapacity!B180-2016+2,FALSE)*(1+Summary!$C$10))</f>
        <v>1.4789377555373482E-5</v>
      </c>
    </row>
    <row r="181" spans="1:4" x14ac:dyDescent="0.25">
      <c r="A181" t="s">
        <v>2</v>
      </c>
      <c r="B181">
        <f>PUBTRA_MinActivity!B181</f>
        <v>2022</v>
      </c>
      <c r="C181" t="str">
        <f>PUBTRA_MinActivity!C181</f>
        <v>PUBTRAFLEROATRULGTCONVGAS____16</v>
      </c>
      <c r="D181">
        <f>IF(VLOOKUP(C181,Capacity_PUBTRA!B:M,PUBTRA_MaxCapacity!B181-2016+2,FALSE)&lt;10^-5,0,VLOOKUP(C181,Capacity_PUBTRA!B:M,PUBTRA_MaxCapacity!B181-2016+2,FALSE)*(1+Summary!$C$10))</f>
        <v>0.57974304582106273</v>
      </c>
    </row>
    <row r="182" spans="1:4" x14ac:dyDescent="0.25">
      <c r="A182" t="s">
        <v>2</v>
      </c>
      <c r="B182">
        <f>PUBTRA_MinActivity!B182</f>
        <v>2022</v>
      </c>
      <c r="C182" t="str">
        <f>PUBTRA_MinActivity!C182</f>
        <v>PUBTRAFLEROATRUMETCONVGAS____16</v>
      </c>
      <c r="D182">
        <f>IF(VLOOKUP(C182,Capacity_PUBTRA!B:M,PUBTRA_MaxCapacity!B182-2016+2,FALSE)&lt;10^-5,0,VLOOKUP(C182,Capacity_PUBTRA!B:M,PUBTRA_MaxCapacity!B182-2016+2,FALSE)*(1+Summary!$C$10))</f>
        <v>0.11736885125396154</v>
      </c>
    </row>
    <row r="183" spans="1:4" x14ac:dyDescent="0.25">
      <c r="A183" t="s">
        <v>2</v>
      </c>
      <c r="B183">
        <f>PUBTRA_MinActivity!B183</f>
        <v>2022</v>
      </c>
      <c r="C183" t="str">
        <f>PUBTRA_MinActivity!C183</f>
        <v>PUBTRAPOLROACAR___CONVGAS____16</v>
      </c>
      <c r="D183">
        <f>IF(VLOOKUP(C183,Capacity_PUBTRA!B:M,PUBTRA_MaxCapacity!B183-2016+2,FALSE)&lt;10^-5,0,VLOOKUP(C183,Capacity_PUBTRA!B:M,PUBTRA_MaxCapacity!B183-2016+2,FALSE)*(1+Summary!$C$10))</f>
        <v>0.62170803407018549</v>
      </c>
    </row>
    <row r="184" spans="1:4" x14ac:dyDescent="0.25">
      <c r="A184" t="s">
        <v>2</v>
      </c>
      <c r="B184">
        <f>PUBTRA_MinActivity!B184</f>
        <v>2022</v>
      </c>
      <c r="C184" t="str">
        <f>PUBTRA_MinActivity!C184</f>
        <v>PUBTRAPOLROAMOR___CONVGAS____16</v>
      </c>
      <c r="D184">
        <f>IF(VLOOKUP(C184,Capacity_PUBTRA!B:M,PUBTRA_MaxCapacity!B184-2016+2,FALSE)&lt;10^-5,0,VLOOKUP(C184,Capacity_PUBTRA!B:M,PUBTRA_MaxCapacity!B184-2016+2,FALSE)*(1+Summary!$C$10))</f>
        <v>5.9162019981716873E-4</v>
      </c>
    </row>
    <row r="185" spans="1:4" x14ac:dyDescent="0.25">
      <c r="A185" t="s">
        <v>2</v>
      </c>
      <c r="B185">
        <f>PUBTRA_MinActivity!B185</f>
        <v>2022</v>
      </c>
      <c r="C185" t="str">
        <f>PUBTRA_MinActivity!C185</f>
        <v>PUBTRAPOLROATRULGTCONVGAS____16</v>
      </c>
      <c r="D185">
        <f>IF(VLOOKUP(C185,Capacity_PUBTRA!B:M,PUBTRA_MaxCapacity!B185-2016+2,FALSE)&lt;10^-5,0,VLOOKUP(C185,Capacity_PUBTRA!B:M,PUBTRA_MaxCapacity!B185-2016+2,FALSE)*(1+Summary!$C$10))</f>
        <v>0.20634924354445663</v>
      </c>
    </row>
    <row r="186" spans="1:4" x14ac:dyDescent="0.25">
      <c r="A186" t="s">
        <v>2</v>
      </c>
      <c r="B186">
        <f>PUBTRA_MinActivity!B186</f>
        <v>2022</v>
      </c>
      <c r="C186" t="str">
        <f>PUBTRA_MinActivity!C186</f>
        <v>PUBTRAPOLROATRUMETCONVGAS____16</v>
      </c>
      <c r="D186">
        <f>IF(VLOOKUP(C186,Capacity_PUBTRA!B:M,PUBTRA_MaxCapacity!B186-2016+2,FALSE)&lt;10^-5,0,VLOOKUP(C186,Capacity_PUBTRA!B:M,PUBTRA_MaxCapacity!B186-2016+2,FALSE)*(1+Summary!$C$10))</f>
        <v>2.5907567633020158E-4</v>
      </c>
    </row>
    <row r="187" spans="1:4" x14ac:dyDescent="0.25">
      <c r="A187" t="s">
        <v>2</v>
      </c>
      <c r="B187">
        <f>PUBTRA_MinActivity!B187</f>
        <v>2022</v>
      </c>
      <c r="C187" t="str">
        <f>PUBTRA_MinActivity!C187</f>
        <v>PUBTRATHCROACAR___CONVGAS____16</v>
      </c>
      <c r="D187">
        <f>IF(VLOOKUP(C187,Capacity_PUBTRA!B:M,PUBTRA_MaxCapacity!B187-2016+2,FALSE)&lt;10^-5,0,VLOOKUP(C187,Capacity_PUBTRA!B:M,PUBTRA_MaxCapacity!B187-2016+2,FALSE)*(1+Summary!$C$10))</f>
        <v>3.4796119064625687E-2</v>
      </c>
    </row>
    <row r="188" spans="1:4" x14ac:dyDescent="0.25">
      <c r="A188" t="s">
        <v>2</v>
      </c>
      <c r="B188">
        <f>PUBTRA_MinActivity!B188</f>
        <v>2022</v>
      </c>
      <c r="C188" t="str">
        <f>PUBTRA_MinActivity!C188</f>
        <v>PUBTRATHCROAMOR___CONVGAS____16</v>
      </c>
      <c r="D188">
        <f>IF(VLOOKUP(C188,Capacity_PUBTRA!B:M,PUBTRA_MaxCapacity!B188-2016+2,FALSE)&lt;10^-5,0,VLOOKUP(C188,Capacity_PUBTRA!B:M,PUBTRA_MaxCapacity!B188-2016+2,FALSE)*(1+Summary!$C$10))</f>
        <v>1.478879481001737E-5</v>
      </c>
    </row>
    <row r="189" spans="1:4" x14ac:dyDescent="0.25">
      <c r="A189" t="s">
        <v>2</v>
      </c>
      <c r="B189">
        <f>PUBTRA_MinActivity!B189</f>
        <v>2022</v>
      </c>
      <c r="C189" t="str">
        <f>PUBTRA_MinActivity!C189</f>
        <v>PUBTRATHCROATRULGTCONVGAS____16</v>
      </c>
      <c r="D189">
        <f>IF(VLOOKUP(C189,Capacity_PUBTRA!B:M,PUBTRA_MaxCapacity!B189-2016+2,FALSE)&lt;10^-5,0,VLOOKUP(C189,Capacity_PUBTRA!B:M,PUBTRA_MaxCapacity!B189-2016+2,FALSE)*(1+Summary!$C$10))</f>
        <v>2.3840346613285778E-2</v>
      </c>
    </row>
    <row r="190" spans="1:4" x14ac:dyDescent="0.25">
      <c r="A190" t="s">
        <v>2</v>
      </c>
      <c r="B190">
        <f>PUBTRA_MinActivity!B190</f>
        <v>2022</v>
      </c>
      <c r="C190" t="str">
        <f>PUBTRA_MinActivity!C190</f>
        <v>PUBTRATHCROATRUMETCONVGAS____16</v>
      </c>
      <c r="D190">
        <f>IF(VLOOKUP(C190,Capacity_PUBTRA!B:M,PUBTRA_MaxCapacity!B190-2016+2,FALSE)&lt;10^-5,0,VLOOKUP(C190,Capacity_PUBTRA!B:M,PUBTRA_MaxCapacity!B190-2016+2,FALSE)*(1+Summary!$C$10))</f>
        <v>1.1789344327863041E-2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217"/>
  <sheetViews>
    <sheetView workbookViewId="0">
      <selection activeCell="O7" sqref="O7"/>
    </sheetView>
  </sheetViews>
  <sheetFormatPr defaultRowHeight="15" x14ac:dyDescent="0.25"/>
  <cols>
    <col min="1" max="2" width="10.7109375" customWidth="1"/>
  </cols>
  <sheetData>
    <row r="1" spans="1:15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2025</v>
      </c>
      <c r="K1" s="1">
        <v>2030</v>
      </c>
      <c r="L1" s="1">
        <v>2035</v>
      </c>
      <c r="M1" s="1">
        <v>2040</v>
      </c>
      <c r="N1" s="1">
        <v>2045</v>
      </c>
      <c r="O1" s="1">
        <v>2050</v>
      </c>
    </row>
    <row r="2" spans="1:15" x14ac:dyDescent="0.25">
      <c r="A2" t="s">
        <v>2</v>
      </c>
      <c r="B2" t="s">
        <v>47</v>
      </c>
      <c r="C2">
        <v>90.146570660123672</v>
      </c>
      <c r="D2">
        <v>92.841406511651158</v>
      </c>
      <c r="E2">
        <v>95.737649777784213</v>
      </c>
      <c r="F2">
        <v>99.178406816138605</v>
      </c>
      <c r="G2">
        <v>102.2261297097937</v>
      </c>
      <c r="H2">
        <v>105.6814071128542</v>
      </c>
      <c r="I2">
        <v>108.90714909561039</v>
      </c>
      <c r="J2">
        <v>118.1845922379739</v>
      </c>
      <c r="K2">
        <v>128.38972444979811</v>
      </c>
      <c r="L2">
        <v>136.96134647776279</v>
      </c>
      <c r="M2">
        <v>144.85442652014621</v>
      </c>
      <c r="N2">
        <v>151.87112180217221</v>
      </c>
      <c r="O2">
        <v>158.21262458102339</v>
      </c>
    </row>
    <row r="3" spans="1:15" x14ac:dyDescent="0.25">
      <c r="A3" t="s">
        <v>2</v>
      </c>
      <c r="B3" t="s">
        <v>48</v>
      </c>
      <c r="C3">
        <v>79.555403674903701</v>
      </c>
      <c r="D3">
        <v>81.933627840397506</v>
      </c>
      <c r="E3">
        <v>84.489596422225361</v>
      </c>
      <c r="F3">
        <v>87.52610477850105</v>
      </c>
      <c r="G3">
        <v>90.215755901920062</v>
      </c>
      <c r="H3">
        <v>93.265078650125304</v>
      </c>
      <c r="I3">
        <v>96.111833700504548</v>
      </c>
      <c r="J3">
        <v>104.2992858676222</v>
      </c>
      <c r="K3">
        <v>113.30543447579591</v>
      </c>
      <c r="L3">
        <v>120.86999122871831</v>
      </c>
      <c r="M3">
        <v>127.8357267563095</v>
      </c>
      <c r="N3">
        <v>134.02804246570321</v>
      </c>
      <c r="O3">
        <v>139.62449288744079</v>
      </c>
    </row>
    <row r="4" spans="1:15" x14ac:dyDescent="0.25">
      <c r="A4" t="s">
        <v>2</v>
      </c>
      <c r="B4" t="s">
        <v>49</v>
      </c>
      <c r="C4">
        <v>16.951584623540729</v>
      </c>
      <c r="D4">
        <v>17.458334215902021</v>
      </c>
      <c r="E4">
        <v>18.002957404786368</v>
      </c>
      <c r="F4">
        <v>18.649973520166458</v>
      </c>
      <c r="G4">
        <v>19.223081649967519</v>
      </c>
      <c r="H4">
        <v>19.872828242894169</v>
      </c>
      <c r="I4">
        <v>20.479411918729699</v>
      </c>
      <c r="J4">
        <v>22.223985903271419</v>
      </c>
      <c r="K4">
        <v>24.143006915021751</v>
      </c>
      <c r="L4">
        <v>25.754854980248549</v>
      </c>
      <c r="M4">
        <v>27.239106840429049</v>
      </c>
      <c r="N4">
        <v>28.558559183044</v>
      </c>
      <c r="O4">
        <v>29.751045155160309</v>
      </c>
    </row>
    <row r="5" spans="1:15" x14ac:dyDescent="0.25">
      <c r="A5" t="s">
        <v>2</v>
      </c>
      <c r="B5" t="s">
        <v>50</v>
      </c>
      <c r="C5">
        <v>6.2530127982371161E-2</v>
      </c>
      <c r="D5">
        <v>6.4399402921662574E-2</v>
      </c>
      <c r="E5">
        <v>6.6408378972757365E-2</v>
      </c>
      <c r="F5">
        <v>6.8795058662218883E-2</v>
      </c>
      <c r="G5">
        <v>7.0909110171251594E-2</v>
      </c>
      <c r="H5">
        <v>7.330586171798055E-2</v>
      </c>
      <c r="I5">
        <v>7.5543396102803848E-2</v>
      </c>
      <c r="J5">
        <v>8.1978700635737187E-2</v>
      </c>
      <c r="K5">
        <v>8.9057482644327765E-2</v>
      </c>
      <c r="L5">
        <v>9.5003187581706755E-2</v>
      </c>
      <c r="M5">
        <v>0.10047821802626999</v>
      </c>
      <c r="N5">
        <v>0.1053453437341284</v>
      </c>
      <c r="O5">
        <v>0.1097441201790276</v>
      </c>
    </row>
    <row r="6" spans="1:15" x14ac:dyDescent="0.25">
      <c r="A6" t="s">
        <v>2</v>
      </c>
      <c r="B6" t="s">
        <v>51</v>
      </c>
    </row>
    <row r="7" spans="1:15" x14ac:dyDescent="0.25">
      <c r="A7" t="s">
        <v>2</v>
      </c>
      <c r="B7" t="s">
        <v>52</v>
      </c>
      <c r="C7">
        <v>1.1489165749333629E-3</v>
      </c>
      <c r="D7">
        <v>3.167195099411127E-2</v>
      </c>
      <c r="E7">
        <v>6.568136056784725E-2</v>
      </c>
      <c r="F7">
        <v>0.10621023661986689</v>
      </c>
      <c r="G7">
        <v>0.4134118358780236</v>
      </c>
      <c r="H7">
        <v>0.45451104423900718</v>
      </c>
      <c r="I7">
        <v>0.49304012901004962</v>
      </c>
      <c r="J7">
        <v>0.28602697705185609</v>
      </c>
      <c r="K7">
        <v>0.2145591889809452</v>
      </c>
      <c r="L7">
        <v>1.7522535888060561E-2</v>
      </c>
      <c r="M7">
        <v>3.514813995744368E-4</v>
      </c>
      <c r="N7">
        <v>4.9332569968661504E-4</v>
      </c>
      <c r="O7">
        <v>1.104282388158719E-3</v>
      </c>
    </row>
    <row r="8" spans="1:15" x14ac:dyDescent="0.25">
      <c r="A8" t="s">
        <v>2</v>
      </c>
      <c r="B8" t="s">
        <v>53</v>
      </c>
      <c r="J8">
        <v>0.215230588725944</v>
      </c>
      <c r="K8">
        <v>0.26862736132957321</v>
      </c>
      <c r="L8">
        <v>0.35194984362984078</v>
      </c>
      <c r="M8">
        <v>0.37596159671740598</v>
      </c>
      <c r="N8">
        <v>0.39403823481126038</v>
      </c>
      <c r="O8">
        <v>0.41075565726720298</v>
      </c>
    </row>
    <row r="9" spans="1:15" x14ac:dyDescent="0.25">
      <c r="A9" t="s">
        <v>2</v>
      </c>
      <c r="B9" t="s">
        <v>54</v>
      </c>
      <c r="J9">
        <v>0.21480478973696129</v>
      </c>
      <c r="K9">
        <v>0.26861237161754292</v>
      </c>
      <c r="L9">
        <v>0.35213428748783132</v>
      </c>
      <c r="M9">
        <v>0.3764951377512003</v>
      </c>
      <c r="N9">
        <v>0.39468927094645101</v>
      </c>
      <c r="O9">
        <v>0.41112027900070619</v>
      </c>
    </row>
    <row r="10" spans="1:15" x14ac:dyDescent="0.25">
      <c r="A10" t="s">
        <v>2</v>
      </c>
      <c r="B10" t="s">
        <v>55</v>
      </c>
      <c r="J10">
        <v>2.6630776452984031</v>
      </c>
      <c r="K10">
        <v>4.5562800776400536</v>
      </c>
      <c r="L10">
        <v>4.9230190116334613</v>
      </c>
      <c r="M10">
        <v>5.0948130268808747</v>
      </c>
      <c r="N10">
        <v>5.2838930489519234</v>
      </c>
      <c r="O10">
        <v>5.3725834653982609</v>
      </c>
    </row>
    <row r="11" spans="1:15" x14ac:dyDescent="0.25">
      <c r="A11" t="s">
        <v>2</v>
      </c>
      <c r="B11" t="s">
        <v>56</v>
      </c>
      <c r="C11">
        <v>22.0999196926773</v>
      </c>
      <c r="D11">
        <v>22.103560299273038</v>
      </c>
      <c r="E11">
        <v>22.10354514886566</v>
      </c>
      <c r="F11">
        <v>22.103487327675229</v>
      </c>
      <c r="G11">
        <v>16.577743750239812</v>
      </c>
      <c r="H11">
        <v>16.577713367943709</v>
      </c>
      <c r="I11">
        <v>16.577931845138501</v>
      </c>
      <c r="J11">
        <v>6.1967873631717643</v>
      </c>
      <c r="K11">
        <v>2.636675125298924</v>
      </c>
    </row>
    <row r="12" spans="1:15" x14ac:dyDescent="0.25">
      <c r="A12" t="s">
        <v>2</v>
      </c>
      <c r="B12" t="s">
        <v>57</v>
      </c>
      <c r="C12">
        <v>4.0243501203468214E-3</v>
      </c>
      <c r="D12">
        <v>0.66115764331342208</v>
      </c>
      <c r="E12">
        <v>1.3713317968257901</v>
      </c>
      <c r="F12">
        <v>2.215063440163715</v>
      </c>
      <c r="G12">
        <v>8.4881088367666244</v>
      </c>
      <c r="H12">
        <v>9.3353734275359255</v>
      </c>
      <c r="I12">
        <v>10.12610706078064</v>
      </c>
      <c r="J12">
        <v>5.691978414204339</v>
      </c>
      <c r="K12">
        <v>0.35629570462242283</v>
      </c>
      <c r="L12">
        <v>4.1712298434584059E-4</v>
      </c>
      <c r="M12">
        <v>5.2886328280091991E-4</v>
      </c>
      <c r="N12">
        <v>8.5444590343372237E-4</v>
      </c>
      <c r="O12">
        <v>2.3634268725357902E-3</v>
      </c>
    </row>
    <row r="13" spans="1:15" x14ac:dyDescent="0.25">
      <c r="A13" t="s">
        <v>2</v>
      </c>
      <c r="B13" t="s">
        <v>58</v>
      </c>
      <c r="J13">
        <v>1.7224467096563909</v>
      </c>
      <c r="K13">
        <v>2.7387638215422379</v>
      </c>
      <c r="L13">
        <v>3.0276409863249829</v>
      </c>
      <c r="M13">
        <v>3.126207405299533</v>
      </c>
      <c r="N13">
        <v>3.2083502136437732</v>
      </c>
      <c r="O13">
        <v>3.3625889180125821</v>
      </c>
    </row>
    <row r="14" spans="1:15" x14ac:dyDescent="0.25">
      <c r="A14" t="s">
        <v>2</v>
      </c>
      <c r="B14" t="s">
        <v>59</v>
      </c>
      <c r="J14">
        <v>1.6476351896625201</v>
      </c>
      <c r="K14">
        <v>2.68326114727124</v>
      </c>
      <c r="L14">
        <v>2.9903733666518191</v>
      </c>
      <c r="M14">
        <v>3.0908892245307502</v>
      </c>
      <c r="N14">
        <v>3.1874982570371668</v>
      </c>
      <c r="O14">
        <v>3.345016545254444</v>
      </c>
    </row>
    <row r="15" spans="1:15" x14ac:dyDescent="0.25">
      <c r="A15" t="s">
        <v>2</v>
      </c>
      <c r="B15" t="s">
        <v>60</v>
      </c>
      <c r="J15">
        <v>1.5826999713248711</v>
      </c>
      <c r="K15">
        <v>3.1901172808479759</v>
      </c>
      <c r="L15">
        <v>4.1408407866309753</v>
      </c>
      <c r="M15">
        <v>4.7777863315998248</v>
      </c>
      <c r="N15">
        <v>5.3447028856054297</v>
      </c>
      <c r="O15">
        <v>5.9187502082515664</v>
      </c>
    </row>
    <row r="16" spans="1:15" x14ac:dyDescent="0.25">
      <c r="A16" t="s">
        <v>2</v>
      </c>
      <c r="B16" t="s">
        <v>61</v>
      </c>
      <c r="C16">
        <v>19.274014809505129</v>
      </c>
      <c r="D16">
        <v>19.280433065330971</v>
      </c>
      <c r="E16">
        <v>19.280364615075801</v>
      </c>
      <c r="F16">
        <v>19.2801724795222</v>
      </c>
      <c r="G16">
        <v>14.460465849398989</v>
      </c>
      <c r="H16">
        <v>14.460425279752259</v>
      </c>
      <c r="I16">
        <v>14.46068551554839</v>
      </c>
      <c r="J16">
        <v>6.0206824380840924</v>
      </c>
      <c r="K16">
        <v>3.0779412924724152</v>
      </c>
    </row>
    <row r="17" spans="1:15" x14ac:dyDescent="0.25">
      <c r="A17" t="s">
        <v>2</v>
      </c>
      <c r="B17" t="s">
        <v>62</v>
      </c>
      <c r="C17">
        <v>5.9235271960176739E-3</v>
      </c>
      <c r="D17">
        <v>0.7254230750036762</v>
      </c>
      <c r="E17">
        <v>1.5074152525033011</v>
      </c>
      <c r="F17">
        <v>2.4387406830110678</v>
      </c>
      <c r="G17">
        <v>9.3418411432189838</v>
      </c>
      <c r="H17">
        <v>10.2865341490829</v>
      </c>
      <c r="I17">
        <v>11.17210482681768</v>
      </c>
      <c r="J17">
        <v>7.0487381615322606</v>
      </c>
      <c r="K17">
        <v>5.3746431128369876</v>
      </c>
      <c r="L17">
        <v>0.40162598296247359</v>
      </c>
      <c r="M17">
        <v>1.511657081858304E-3</v>
      </c>
      <c r="N17">
        <v>2.1297086904754001E-3</v>
      </c>
      <c r="O17">
        <v>4.8271578113204764E-3</v>
      </c>
    </row>
    <row r="18" spans="1:15" x14ac:dyDescent="0.25">
      <c r="A18" t="s">
        <v>2</v>
      </c>
      <c r="B18" t="s">
        <v>63</v>
      </c>
      <c r="J18">
        <v>4.5107743748081566</v>
      </c>
      <c r="K18">
        <v>6.3905715568475694</v>
      </c>
      <c r="L18">
        <v>9.0602922321085746</v>
      </c>
      <c r="M18">
        <v>9.5520802568056951</v>
      </c>
      <c r="N18">
        <v>9.8925539756614942</v>
      </c>
      <c r="O18">
        <v>10.471797917777</v>
      </c>
    </row>
    <row r="19" spans="1:15" x14ac:dyDescent="0.25">
      <c r="A19" t="s">
        <v>2</v>
      </c>
      <c r="B19" t="s">
        <v>64</v>
      </c>
      <c r="J19">
        <v>4.2242207866838548</v>
      </c>
      <c r="K19">
        <v>6.155952490533652</v>
      </c>
      <c r="L19">
        <v>8.7845850299596684</v>
      </c>
      <c r="M19">
        <v>9.3154027948467704</v>
      </c>
      <c r="N19">
        <v>9.7058620165454794</v>
      </c>
      <c r="O19">
        <v>10.367094382826741</v>
      </c>
    </row>
    <row r="20" spans="1:15" x14ac:dyDescent="0.25">
      <c r="A20" t="s">
        <v>2</v>
      </c>
      <c r="B20" t="s">
        <v>65</v>
      </c>
      <c r="C20">
        <v>7.3832759622903747</v>
      </c>
      <c r="D20">
        <v>7.385189537527852</v>
      </c>
      <c r="E20">
        <v>7.3851693222918664</v>
      </c>
      <c r="F20">
        <v>7.3850878694034963</v>
      </c>
      <c r="G20">
        <v>5.538958772818706</v>
      </c>
      <c r="H20">
        <v>5.5389332554631174</v>
      </c>
      <c r="I20">
        <v>5.5390332650831144</v>
      </c>
      <c r="J20">
        <v>1.70795602352912</v>
      </c>
      <c r="K20">
        <v>0.87226659183014155</v>
      </c>
    </row>
    <row r="21" spans="1:15" x14ac:dyDescent="0.25">
      <c r="A21" t="s">
        <v>2</v>
      </c>
      <c r="B21" t="s">
        <v>66</v>
      </c>
      <c r="C21">
        <v>1.798990836189009E-3</v>
      </c>
      <c r="D21">
        <v>0.1251266269697936</v>
      </c>
      <c r="E21">
        <v>0.25971699394024911</v>
      </c>
      <c r="F21">
        <v>0.42004387986351199</v>
      </c>
      <c r="G21">
        <v>1.6241920651163739</v>
      </c>
      <c r="H21">
        <v>1.786691279110896</v>
      </c>
      <c r="I21">
        <v>1.9389976785316601</v>
      </c>
      <c r="J21">
        <v>1.2756457273634521</v>
      </c>
      <c r="K21">
        <v>0.99221758676135374</v>
      </c>
      <c r="L21">
        <v>6.9383876885179371E-2</v>
      </c>
      <c r="M21">
        <v>4.8462162586333931E-4</v>
      </c>
      <c r="N21">
        <v>6.8162875808243362E-4</v>
      </c>
      <c r="O21">
        <v>1.541836134939522E-3</v>
      </c>
    </row>
    <row r="22" spans="1:15" x14ac:dyDescent="0.25">
      <c r="A22" t="s">
        <v>2</v>
      </c>
      <c r="B22" t="s">
        <v>67</v>
      </c>
      <c r="J22">
        <v>0.94766893940715746</v>
      </c>
      <c r="K22">
        <v>1.312699105798764</v>
      </c>
      <c r="L22">
        <v>1.871087147440222</v>
      </c>
      <c r="M22">
        <v>1.9802577183294401</v>
      </c>
      <c r="N22">
        <v>2.0679943977473001</v>
      </c>
      <c r="O22">
        <v>2.1614276097955232</v>
      </c>
    </row>
    <row r="23" spans="1:15" x14ac:dyDescent="0.25">
      <c r="A23" t="s">
        <v>2</v>
      </c>
      <c r="B23" t="s">
        <v>68</v>
      </c>
      <c r="J23">
        <v>0.96429138977882667</v>
      </c>
      <c r="K23">
        <v>1.331511635253213</v>
      </c>
      <c r="L23">
        <v>1.8919766655944219</v>
      </c>
      <c r="M23">
        <v>2.0015801252216532</v>
      </c>
      <c r="N23">
        <v>2.0854215937562279</v>
      </c>
      <c r="O23">
        <v>2.1574535943008208</v>
      </c>
    </row>
    <row r="24" spans="1:15" x14ac:dyDescent="0.25">
      <c r="A24" t="s">
        <v>2</v>
      </c>
      <c r="B24" t="s">
        <v>69</v>
      </c>
      <c r="J24">
        <v>1.3577164976042959</v>
      </c>
      <c r="K24">
        <v>2.1374505755153961</v>
      </c>
      <c r="L24">
        <v>3.1560857729175198</v>
      </c>
      <c r="M24">
        <v>3.40914643923719</v>
      </c>
      <c r="N24">
        <v>3.5992404967772931</v>
      </c>
      <c r="O24">
        <v>3.7810872617370541</v>
      </c>
    </row>
    <row r="25" spans="1:15" x14ac:dyDescent="0.25">
      <c r="A25" t="s">
        <v>2</v>
      </c>
      <c r="B25" t="s">
        <v>70</v>
      </c>
      <c r="C25">
        <v>1.24125194930743E-2</v>
      </c>
      <c r="D25">
        <v>1.2783580781641629E-2</v>
      </c>
      <c r="E25">
        <v>1.318237311434203E-2</v>
      </c>
      <c r="F25">
        <v>1.3656137826993171E-2</v>
      </c>
      <c r="G25">
        <v>1.4075784539748981E-2</v>
      </c>
      <c r="H25">
        <v>1.455155117719277E-2</v>
      </c>
      <c r="I25">
        <v>1.499571214144791E-2</v>
      </c>
      <c r="J25">
        <v>1.6273159990945078E-2</v>
      </c>
      <c r="K25">
        <v>1.7678327774062141E-2</v>
      </c>
      <c r="L25">
        <v>1.885858003695606E-2</v>
      </c>
      <c r="M25">
        <v>1.9945398312121759E-2</v>
      </c>
      <c r="N25">
        <v>2.0911544070908349E-2</v>
      </c>
      <c r="O25">
        <v>2.1784718169429541E-2</v>
      </c>
    </row>
    <row r="26" spans="1:15" x14ac:dyDescent="0.25">
      <c r="A26" t="s">
        <v>2</v>
      </c>
      <c r="B26" t="s">
        <v>71</v>
      </c>
      <c r="C26">
        <v>2.3419970241555219E-2</v>
      </c>
      <c r="D26">
        <v>2.3486729834435449E-2</v>
      </c>
      <c r="E26">
        <v>2.3322630136313052E-2</v>
      </c>
      <c r="F26">
        <v>2.3283407025056439E-2</v>
      </c>
      <c r="G26">
        <v>1.7837989839006869E-2</v>
      </c>
      <c r="H26">
        <v>1.7757181332128929E-2</v>
      </c>
      <c r="I26">
        <v>1.7697260185927939E-2</v>
      </c>
      <c r="J26">
        <v>1.1922435541506441E-2</v>
      </c>
      <c r="K26">
        <v>5.9389007340029058E-3</v>
      </c>
    </row>
    <row r="27" spans="1:15" x14ac:dyDescent="0.25">
      <c r="A27" t="s">
        <v>2</v>
      </c>
      <c r="B27" t="s">
        <v>72</v>
      </c>
      <c r="C27">
        <v>5.0213037730775095E-4</v>
      </c>
      <c r="D27">
        <v>1.1504991202973859E-3</v>
      </c>
      <c r="E27">
        <v>2.083174077960518E-3</v>
      </c>
      <c r="F27">
        <v>3.0354684508474088E-3</v>
      </c>
      <c r="G27">
        <v>9.2896570352892921E-3</v>
      </c>
      <c r="H27">
        <v>1.0287390473285271E-2</v>
      </c>
      <c r="I27">
        <v>1.120332460792824E-2</v>
      </c>
      <c r="J27">
        <v>1.944009615489492E-2</v>
      </c>
      <c r="K27">
        <v>2.8131757113191418E-2</v>
      </c>
      <c r="L27">
        <v>3.6345300517402673E-2</v>
      </c>
      <c r="M27">
        <v>3.8439872851949872E-2</v>
      </c>
      <c r="N27">
        <v>4.0301882888510193E-2</v>
      </c>
      <c r="O27">
        <v>4.1984720794001402E-2</v>
      </c>
    </row>
    <row r="28" spans="1:15" x14ac:dyDescent="0.25">
      <c r="A28" t="s">
        <v>2</v>
      </c>
      <c r="B28" t="s">
        <v>73</v>
      </c>
      <c r="C28">
        <v>1.520875215005647E-2</v>
      </c>
      <c r="D28">
        <v>1.9626472639671971E-2</v>
      </c>
      <c r="E28">
        <v>1.9616889652675221E-2</v>
      </c>
      <c r="F28">
        <v>1.9604293810633579E-2</v>
      </c>
      <c r="G28">
        <v>1.464862992918463E-2</v>
      </c>
      <c r="H28">
        <v>1.4635479866969579E-2</v>
      </c>
      <c r="I28">
        <v>1.488622898347924E-2</v>
      </c>
      <c r="J28">
        <v>7.948996251202883E-3</v>
      </c>
      <c r="K28">
        <v>3.9746081422160316E-3</v>
      </c>
    </row>
    <row r="29" spans="1:15" x14ac:dyDescent="0.25">
      <c r="A29" t="s">
        <v>2</v>
      </c>
      <c r="B29" t="s">
        <v>74</v>
      </c>
      <c r="C29">
        <v>8.7457514313333332E-3</v>
      </c>
      <c r="D29">
        <v>0.81105567401083833</v>
      </c>
      <c r="E29">
        <v>1.684743074948321</v>
      </c>
      <c r="F29">
        <v>2.7259967639912159</v>
      </c>
      <c r="G29">
        <v>10.62015532219907</v>
      </c>
      <c r="H29">
        <v>11.676120038456739</v>
      </c>
      <c r="I29">
        <v>12.66613799876572</v>
      </c>
      <c r="J29">
        <v>7.4440516669658798</v>
      </c>
      <c r="K29">
        <v>5.5556918445939347</v>
      </c>
      <c r="L29">
        <v>0.44698386330307999</v>
      </c>
      <c r="M29">
        <v>2.347539656206397E-3</v>
      </c>
      <c r="N29">
        <v>3.3017389326561808E-3</v>
      </c>
      <c r="O29">
        <v>7.4665073146228224E-3</v>
      </c>
    </row>
    <row r="30" spans="1:15" x14ac:dyDescent="0.25">
      <c r="A30" t="s">
        <v>2</v>
      </c>
      <c r="B30" t="s">
        <v>75</v>
      </c>
      <c r="J30">
        <v>5.1125356427363036</v>
      </c>
      <c r="K30">
        <v>6.5716077756727458</v>
      </c>
      <c r="L30">
        <v>8.686557500903735</v>
      </c>
      <c r="M30">
        <v>9.2427729121590847</v>
      </c>
      <c r="N30">
        <v>9.6804205621149269</v>
      </c>
      <c r="O30">
        <v>10.26665105369543</v>
      </c>
    </row>
    <row r="31" spans="1:15" x14ac:dyDescent="0.25">
      <c r="A31" t="s">
        <v>2</v>
      </c>
      <c r="B31" t="s">
        <v>76</v>
      </c>
      <c r="J31">
        <v>5.0667081509527332</v>
      </c>
      <c r="K31">
        <v>6.5879705045625094</v>
      </c>
      <c r="L31">
        <v>8.7341873087178286</v>
      </c>
      <c r="M31">
        <v>9.3368939251599912</v>
      </c>
      <c r="N31">
        <v>9.7845297163286151</v>
      </c>
      <c r="O31">
        <v>10.25295893908193</v>
      </c>
    </row>
    <row r="32" spans="1:15" x14ac:dyDescent="0.25">
      <c r="A32" t="s">
        <v>2</v>
      </c>
      <c r="B32" t="s">
        <v>77</v>
      </c>
    </row>
    <row r="33" spans="1:15" x14ac:dyDescent="0.25">
      <c r="A33" t="s">
        <v>2</v>
      </c>
      <c r="B33" t="s">
        <v>78</v>
      </c>
    </row>
    <row r="34" spans="1:15" x14ac:dyDescent="0.25">
      <c r="A34" t="s">
        <v>2</v>
      </c>
      <c r="B34" t="s">
        <v>79</v>
      </c>
    </row>
    <row r="35" spans="1:15" x14ac:dyDescent="0.25">
      <c r="A35" t="s">
        <v>2</v>
      </c>
      <c r="B35" t="s">
        <v>80</v>
      </c>
    </row>
    <row r="36" spans="1:15" x14ac:dyDescent="0.25">
      <c r="A36" t="s">
        <v>2</v>
      </c>
      <c r="B36" t="s">
        <v>81</v>
      </c>
    </row>
    <row r="37" spans="1:15" x14ac:dyDescent="0.25">
      <c r="A37" t="s">
        <v>2</v>
      </c>
      <c r="B37" t="s">
        <v>82</v>
      </c>
      <c r="C37">
        <v>0.75190686256071704</v>
      </c>
      <c r="D37">
        <v>0.75810515090933828</v>
      </c>
      <c r="E37">
        <v>0.75809721399378438</v>
      </c>
      <c r="F37">
        <v>0.75799624569048185</v>
      </c>
      <c r="G37">
        <v>0.56866539660166782</v>
      </c>
      <c r="H37">
        <v>0.56862619843488849</v>
      </c>
      <c r="I37">
        <v>0.5688993599176051</v>
      </c>
      <c r="J37">
        <v>0.29479116146434442</v>
      </c>
      <c r="K37">
        <v>0.14822578063140759</v>
      </c>
    </row>
    <row r="38" spans="1:15" x14ac:dyDescent="0.25">
      <c r="A38" t="s">
        <v>2</v>
      </c>
      <c r="B38" t="s">
        <v>83</v>
      </c>
      <c r="C38">
        <v>5.8124128018874994E-3</v>
      </c>
      <c r="D38">
        <v>0.20543140563664219</v>
      </c>
      <c r="E38">
        <v>0.42605015897026838</v>
      </c>
      <c r="F38">
        <v>0.68885114431624483</v>
      </c>
      <c r="G38">
        <v>2.6689625971464039</v>
      </c>
      <c r="H38">
        <v>2.9354319464674821</v>
      </c>
      <c r="I38">
        <v>3.185166822938037</v>
      </c>
      <c r="J38">
        <v>1.930765938359601</v>
      </c>
      <c r="K38">
        <v>1.4813149787638249</v>
      </c>
      <c r="L38">
        <v>0.1136896746020786</v>
      </c>
      <c r="M38">
        <v>1.634744105749928E-3</v>
      </c>
      <c r="N38">
        <v>2.2957061814693151E-3</v>
      </c>
      <c r="O38">
        <v>5.168189260571371E-3</v>
      </c>
    </row>
    <row r="39" spans="1:15" x14ac:dyDescent="0.25">
      <c r="A39" t="s">
        <v>2</v>
      </c>
      <c r="B39" t="s">
        <v>84</v>
      </c>
      <c r="J39">
        <v>1.5293388268334369</v>
      </c>
      <c r="K39">
        <v>1.979131084676425</v>
      </c>
      <c r="L39">
        <v>2.6791367367476622</v>
      </c>
      <c r="M39">
        <v>2.8557539836532628</v>
      </c>
      <c r="N39">
        <v>2.986690680212746</v>
      </c>
      <c r="O39">
        <v>3.1266051771052421</v>
      </c>
    </row>
    <row r="40" spans="1:15" x14ac:dyDescent="0.25">
      <c r="A40" t="s">
        <v>2</v>
      </c>
      <c r="B40" t="s">
        <v>85</v>
      </c>
      <c r="J40">
        <v>1.4997364970154741</v>
      </c>
      <c r="K40">
        <v>1.9582047166038861</v>
      </c>
      <c r="L40">
        <v>2.656863550910125</v>
      </c>
      <c r="M40">
        <v>2.836354618983091</v>
      </c>
      <c r="N40">
        <v>2.9711423576789788</v>
      </c>
      <c r="O40">
        <v>3.118275562171597</v>
      </c>
    </row>
    <row r="41" spans="1:15" x14ac:dyDescent="0.25">
      <c r="A41" t="s">
        <v>2</v>
      </c>
      <c r="B41" t="s">
        <v>86</v>
      </c>
      <c r="C41">
        <v>1.054350934911271</v>
      </c>
      <c r="D41">
        <v>1.0569317706301971</v>
      </c>
      <c r="E41">
        <v>1.0569519307924751</v>
      </c>
      <c r="F41">
        <v>1.055853342246891</v>
      </c>
      <c r="G41">
        <v>0.79407167237466769</v>
      </c>
      <c r="H41">
        <v>0.79391476670394578</v>
      </c>
      <c r="I41">
        <v>0.79422855099917578</v>
      </c>
      <c r="J41">
        <v>0.15112955560566721</v>
      </c>
      <c r="K41">
        <v>9.2612290039176481E-2</v>
      </c>
    </row>
    <row r="42" spans="1:15" x14ac:dyDescent="0.25">
      <c r="A42" t="s">
        <v>2</v>
      </c>
      <c r="B42" t="s">
        <v>87</v>
      </c>
      <c r="C42">
        <v>3.7379376295348351E-3</v>
      </c>
      <c r="D42">
        <v>1.5746161962870091E-2</v>
      </c>
      <c r="E42">
        <v>3.1291761691167527E-2</v>
      </c>
      <c r="F42">
        <v>5.0343156648790632E-2</v>
      </c>
      <c r="G42">
        <v>0.18963997399892141</v>
      </c>
      <c r="H42">
        <v>0.20853127375971611</v>
      </c>
      <c r="I42">
        <v>0.2261083597857588</v>
      </c>
      <c r="J42">
        <v>0.13939334286310059</v>
      </c>
      <c r="K42">
        <v>0.10848505875571809</v>
      </c>
      <c r="L42">
        <v>9.0179271914638363E-3</v>
      </c>
      <c r="M42">
        <v>1.769808739817359E-3</v>
      </c>
      <c r="N42">
        <v>2.4503868621577182E-3</v>
      </c>
      <c r="O42">
        <v>5.1780059609355189E-3</v>
      </c>
    </row>
    <row r="43" spans="1:15" x14ac:dyDescent="0.25">
      <c r="A43" t="s">
        <v>2</v>
      </c>
      <c r="B43" t="s">
        <v>88</v>
      </c>
      <c r="J43">
        <v>0.1244190777039829</v>
      </c>
      <c r="K43">
        <v>0.15944250888008679</v>
      </c>
      <c r="L43">
        <v>0.21740653669163471</v>
      </c>
      <c r="M43">
        <v>0.2322267010467074</v>
      </c>
      <c r="N43">
        <v>0.24327327692202169</v>
      </c>
      <c r="O43">
        <v>0.25278117489074992</v>
      </c>
    </row>
    <row r="44" spans="1:15" x14ac:dyDescent="0.25">
      <c r="A44" t="s">
        <v>2</v>
      </c>
      <c r="B44" t="s">
        <v>89</v>
      </c>
      <c r="J44">
        <v>0.12493856823302971</v>
      </c>
      <c r="K44">
        <v>0.15975297291351881</v>
      </c>
      <c r="L44">
        <v>0.21766890944414119</v>
      </c>
      <c r="M44">
        <v>0.23244488738243119</v>
      </c>
      <c r="N44">
        <v>0.24343279538170451</v>
      </c>
      <c r="O44">
        <v>0.25267497495887109</v>
      </c>
    </row>
    <row r="45" spans="1:15" x14ac:dyDescent="0.25">
      <c r="A45" t="s">
        <v>2</v>
      </c>
      <c r="B45" t="s">
        <v>90</v>
      </c>
      <c r="J45">
        <v>0.20676527188269281</v>
      </c>
      <c r="K45">
        <v>0.26623002429544568</v>
      </c>
      <c r="L45">
        <v>0.36379840346921122</v>
      </c>
      <c r="M45">
        <v>0.38911379294644532</v>
      </c>
      <c r="N45">
        <v>0.40790353938759999</v>
      </c>
      <c r="O45">
        <v>0.42394372934537261</v>
      </c>
    </row>
    <row r="46" spans="1:15" x14ac:dyDescent="0.25">
      <c r="A46" t="s">
        <v>2</v>
      </c>
      <c r="B46" t="s">
        <v>91</v>
      </c>
    </row>
    <row r="47" spans="1:15" x14ac:dyDescent="0.25">
      <c r="A47" t="s">
        <v>2</v>
      </c>
      <c r="B47" t="s">
        <v>92</v>
      </c>
      <c r="C47">
        <v>1.848583932130143E-2</v>
      </c>
      <c r="D47">
        <v>0.16070680579709851</v>
      </c>
      <c r="E47">
        <v>0.33049444681476808</v>
      </c>
      <c r="F47">
        <v>0.53353765195566683</v>
      </c>
      <c r="G47">
        <v>2.0693341949582562</v>
      </c>
      <c r="H47">
        <v>2.2750016308166638</v>
      </c>
      <c r="I47">
        <v>2.4679216824299068</v>
      </c>
      <c r="J47">
        <v>1.41938607381467</v>
      </c>
      <c r="K47">
        <v>1.0656385485007731</v>
      </c>
      <c r="L47">
        <v>9.0679054234728343E-2</v>
      </c>
      <c r="M47">
        <v>7.0229004376538449E-3</v>
      </c>
      <c r="N47">
        <v>9.7891816804319236E-3</v>
      </c>
      <c r="O47">
        <v>2.120376930378828E-2</v>
      </c>
    </row>
    <row r="48" spans="1:15" x14ac:dyDescent="0.25">
      <c r="A48" t="s">
        <v>2</v>
      </c>
      <c r="B48" t="s">
        <v>93</v>
      </c>
      <c r="J48">
        <v>1.06783111762571</v>
      </c>
      <c r="K48">
        <v>1.336546089848152</v>
      </c>
      <c r="L48">
        <v>1.749528936227265</v>
      </c>
      <c r="M48">
        <v>1.869514722227666</v>
      </c>
      <c r="N48">
        <v>1.959499825139585</v>
      </c>
      <c r="O48">
        <v>2.0457576835508799</v>
      </c>
    </row>
    <row r="49" spans="1:15" x14ac:dyDescent="0.25">
      <c r="A49" t="s">
        <v>2</v>
      </c>
      <c r="B49" t="s">
        <v>94</v>
      </c>
      <c r="J49">
        <v>1.0670508980837889</v>
      </c>
      <c r="K49">
        <v>1.337334724780139</v>
      </c>
      <c r="L49">
        <v>1.751051323907115</v>
      </c>
      <c r="M49">
        <v>1.8720865361018411</v>
      </c>
      <c r="N49">
        <v>1.9621698779774011</v>
      </c>
      <c r="O49">
        <v>2.0439399655915951</v>
      </c>
    </row>
    <row r="50" spans="1:15" x14ac:dyDescent="0.25">
      <c r="A50" t="s">
        <v>2</v>
      </c>
      <c r="B50" t="s">
        <v>95</v>
      </c>
    </row>
    <row r="51" spans="1:15" x14ac:dyDescent="0.25">
      <c r="A51" t="s">
        <v>2</v>
      </c>
      <c r="B51" t="s">
        <v>96</v>
      </c>
    </row>
    <row r="52" spans="1:15" x14ac:dyDescent="0.25">
      <c r="A52" t="s">
        <v>2</v>
      </c>
      <c r="B52" t="s">
        <v>97</v>
      </c>
    </row>
    <row r="53" spans="1:15" x14ac:dyDescent="0.25">
      <c r="A53" t="s">
        <v>2</v>
      </c>
      <c r="B53" t="s">
        <v>98</v>
      </c>
    </row>
    <row r="54" spans="1:15" x14ac:dyDescent="0.25">
      <c r="A54" t="s">
        <v>2</v>
      </c>
      <c r="B54" t="s">
        <v>99</v>
      </c>
    </row>
    <row r="55" spans="1:15" x14ac:dyDescent="0.25">
      <c r="A55" t="s">
        <v>2</v>
      </c>
      <c r="B55" t="s">
        <v>100</v>
      </c>
      <c r="C55">
        <v>0.37925389490015893</v>
      </c>
      <c r="D55">
        <v>0.38546294411380871</v>
      </c>
      <c r="E55">
        <v>0.38548347876636851</v>
      </c>
      <c r="F55">
        <v>0.38511640130655639</v>
      </c>
      <c r="G55">
        <v>0.28959712786727337</v>
      </c>
      <c r="H55">
        <v>0.28950169599784459</v>
      </c>
      <c r="I55">
        <v>0.28985118994517811</v>
      </c>
      <c r="J55">
        <v>0.14154943156334299</v>
      </c>
      <c r="K55">
        <v>7.2425315236593443E-2</v>
      </c>
    </row>
    <row r="56" spans="1:15" x14ac:dyDescent="0.25">
      <c r="A56" t="s">
        <v>2</v>
      </c>
      <c r="B56" t="s">
        <v>101</v>
      </c>
      <c r="C56">
        <v>6.3548810764906209E-3</v>
      </c>
      <c r="D56">
        <v>4.5186137449285013E-2</v>
      </c>
      <c r="E56">
        <v>9.2196793649768821E-2</v>
      </c>
      <c r="F56">
        <v>0.14868404040670549</v>
      </c>
      <c r="G56">
        <v>0.57241910096841842</v>
      </c>
      <c r="H56">
        <v>0.62938635956132649</v>
      </c>
      <c r="I56">
        <v>0.68262991597587408</v>
      </c>
      <c r="J56">
        <v>0.40588304437253903</v>
      </c>
      <c r="K56">
        <v>0.3123021564461757</v>
      </c>
      <c r="L56">
        <v>2.5428002517937361E-2</v>
      </c>
      <c r="M56">
        <v>2.4135230573876288E-3</v>
      </c>
      <c r="N56">
        <v>3.3631693320904672E-3</v>
      </c>
      <c r="O56">
        <v>7.2750067802674727E-3</v>
      </c>
    </row>
    <row r="57" spans="1:15" x14ac:dyDescent="0.25">
      <c r="A57" t="s">
        <v>2</v>
      </c>
      <c r="B57" t="s">
        <v>102</v>
      </c>
      <c r="J57">
        <v>0.33095682030279339</v>
      </c>
      <c r="K57">
        <v>0.4272462091644712</v>
      </c>
      <c r="L57">
        <v>0.57966635567452185</v>
      </c>
      <c r="M57">
        <v>0.61940713922362944</v>
      </c>
      <c r="N57">
        <v>0.64899886212526736</v>
      </c>
      <c r="O57">
        <v>0.6759206582184174</v>
      </c>
    </row>
    <row r="58" spans="1:15" x14ac:dyDescent="0.25">
      <c r="A58" t="s">
        <v>2</v>
      </c>
      <c r="B58" t="s">
        <v>103</v>
      </c>
      <c r="J58">
        <v>0.33010859591629121</v>
      </c>
      <c r="K58">
        <v>0.42659981063196017</v>
      </c>
      <c r="L58">
        <v>0.57898188491301517</v>
      </c>
      <c r="M58">
        <v>0.61881647713305565</v>
      </c>
      <c r="N58">
        <v>0.64852969047522091</v>
      </c>
      <c r="O58">
        <v>0.67570303158344713</v>
      </c>
    </row>
    <row r="59" spans="1:15" x14ac:dyDescent="0.25">
      <c r="A59" t="s">
        <v>2</v>
      </c>
      <c r="B59" t="s">
        <v>104</v>
      </c>
      <c r="C59">
        <v>0.39587735304795663</v>
      </c>
      <c r="D59">
        <v>0.39962498886861803</v>
      </c>
      <c r="E59">
        <v>0.39944623086796061</v>
      </c>
      <c r="F59">
        <v>0.3989821973786889</v>
      </c>
      <c r="G59">
        <v>0.30028234374731311</v>
      </c>
      <c r="H59">
        <v>0.30019881029424628</v>
      </c>
      <c r="I59">
        <v>0.30042004123872112</v>
      </c>
      <c r="J59">
        <v>0.1236953649093878</v>
      </c>
      <c r="K59">
        <v>6.7152434659128513E-2</v>
      </c>
    </row>
    <row r="60" spans="1:15" x14ac:dyDescent="0.25">
      <c r="A60" t="s">
        <v>2</v>
      </c>
      <c r="B60" t="s">
        <v>105</v>
      </c>
      <c r="C60">
        <v>4.1256087218713529E-3</v>
      </c>
      <c r="D60">
        <v>2.0126681416063861E-2</v>
      </c>
      <c r="E60">
        <v>4.0674459426319289E-2</v>
      </c>
      <c r="F60">
        <v>6.5485384305620384E-2</v>
      </c>
      <c r="G60">
        <v>0.24805551741121701</v>
      </c>
      <c r="H60">
        <v>0.27277691815382499</v>
      </c>
      <c r="I60">
        <v>0.29580350188491811</v>
      </c>
      <c r="J60">
        <v>0.1793885404618403</v>
      </c>
      <c r="K60">
        <v>0.140383765319919</v>
      </c>
      <c r="L60">
        <v>1.149345718793455E-2</v>
      </c>
      <c r="M60">
        <v>1.8113313193440319E-3</v>
      </c>
      <c r="N60">
        <v>2.514113204080742E-3</v>
      </c>
      <c r="O60">
        <v>5.3617473123130366E-3</v>
      </c>
    </row>
    <row r="61" spans="1:15" x14ac:dyDescent="0.25">
      <c r="A61" t="s">
        <v>2</v>
      </c>
      <c r="B61" t="s">
        <v>106</v>
      </c>
      <c r="J61">
        <v>0.15328080166169719</v>
      </c>
      <c r="K61">
        <v>0.2032354084830654</v>
      </c>
      <c r="L61">
        <v>0.2843007322820042</v>
      </c>
      <c r="M61">
        <v>0.30370306802596858</v>
      </c>
      <c r="N61">
        <v>0.31818999517643781</v>
      </c>
      <c r="O61">
        <v>0.33089360268712942</v>
      </c>
    </row>
    <row r="62" spans="1:15" x14ac:dyDescent="0.25">
      <c r="A62" t="s">
        <v>2</v>
      </c>
      <c r="B62" t="s">
        <v>107</v>
      </c>
      <c r="J62">
        <v>0.15406873865094961</v>
      </c>
      <c r="K62">
        <v>0.2037396326658576</v>
      </c>
      <c r="L62">
        <v>0.28474930970386031</v>
      </c>
      <c r="M62">
        <v>0.30407603152759211</v>
      </c>
      <c r="N62">
        <v>0.31846264046413558</v>
      </c>
      <c r="O62">
        <v>0.33071155490623733</v>
      </c>
    </row>
    <row r="63" spans="1:15" x14ac:dyDescent="0.25">
      <c r="A63" t="s">
        <v>2</v>
      </c>
      <c r="B63" t="s">
        <v>108</v>
      </c>
      <c r="J63">
        <v>0.25457215480564449</v>
      </c>
      <c r="K63">
        <v>0.33953193713678581</v>
      </c>
      <c r="L63">
        <v>0.47632828245481829</v>
      </c>
      <c r="M63">
        <v>0.50971880575649042</v>
      </c>
      <c r="N63">
        <v>0.5345145401044421</v>
      </c>
      <c r="O63">
        <v>0.55602753945797367</v>
      </c>
    </row>
    <row r="64" spans="1:15" x14ac:dyDescent="0.25">
      <c r="A64" t="s">
        <v>2</v>
      </c>
      <c r="B64" t="s">
        <v>109</v>
      </c>
      <c r="J64">
        <v>7.2309399764794613E-2</v>
      </c>
      <c r="K64">
        <v>9.0136711388588558E-2</v>
      </c>
      <c r="L64">
        <v>0.1181028237762564</v>
      </c>
      <c r="M64">
        <v>0.1263212300023033</v>
      </c>
      <c r="N64">
        <v>0.1324057033169341</v>
      </c>
      <c r="O64">
        <v>0.13773007982302909</v>
      </c>
    </row>
    <row r="65" spans="1:15" x14ac:dyDescent="0.25">
      <c r="A65" t="s">
        <v>2</v>
      </c>
      <c r="B65" t="s">
        <v>110</v>
      </c>
      <c r="J65">
        <v>7.1949808187721009E-2</v>
      </c>
      <c r="K65">
        <v>8.9934195304835582E-2</v>
      </c>
      <c r="L65">
        <v>0.1179329357579221</v>
      </c>
      <c r="M65">
        <v>0.12623696769251741</v>
      </c>
      <c r="N65">
        <v>0.13238310235928599</v>
      </c>
      <c r="O65">
        <v>0.13774671080469131</v>
      </c>
    </row>
    <row r="66" spans="1:15" x14ac:dyDescent="0.25">
      <c r="A66" t="s">
        <v>2</v>
      </c>
      <c r="B66" t="s">
        <v>111</v>
      </c>
      <c r="J66">
        <v>7.1411973499559217E-2</v>
      </c>
      <c r="K66">
        <v>8.9650555202901397E-2</v>
      </c>
      <c r="L66">
        <v>0.1177011755273628</v>
      </c>
      <c r="M66">
        <v>0.1261277241750936</v>
      </c>
      <c r="N66">
        <v>0.13233804843141581</v>
      </c>
      <c r="O66">
        <v>0.13773966082865369</v>
      </c>
    </row>
    <row r="67" spans="1:15" x14ac:dyDescent="0.25">
      <c r="A67" t="s">
        <v>2</v>
      </c>
      <c r="B67" t="s">
        <v>112</v>
      </c>
      <c r="J67">
        <v>0.35793693285088962</v>
      </c>
      <c r="K67">
        <v>0.44872930259750787</v>
      </c>
      <c r="L67">
        <v>0.58861988785067887</v>
      </c>
      <c r="M67">
        <v>0.63005624552695871</v>
      </c>
      <c r="N67">
        <v>0.66073646868986302</v>
      </c>
      <c r="O67">
        <v>0.68789795051667613</v>
      </c>
    </row>
    <row r="68" spans="1:15" x14ac:dyDescent="0.25">
      <c r="A68" t="s">
        <v>2</v>
      </c>
      <c r="B68" t="s">
        <v>113</v>
      </c>
    </row>
    <row r="69" spans="1:15" x14ac:dyDescent="0.25">
      <c r="A69" t="s">
        <v>2</v>
      </c>
      <c r="B69" t="s">
        <v>114</v>
      </c>
      <c r="J69">
        <v>7.3711463479234132</v>
      </c>
      <c r="K69">
        <v>12.52091326593272</v>
      </c>
      <c r="L69">
        <v>18.930396680229169</v>
      </c>
      <c r="M69">
        <v>21.27038972724289</v>
      </c>
      <c r="N69">
        <v>23.269615733900299</v>
      </c>
      <c r="O69">
        <v>24.340701921560029</v>
      </c>
    </row>
    <row r="70" spans="1:15" x14ac:dyDescent="0.25">
      <c r="A70" t="s">
        <v>2</v>
      </c>
      <c r="B70" t="s">
        <v>115</v>
      </c>
      <c r="J70">
        <v>2.003506069631023</v>
      </c>
      <c r="K70">
        <v>2.465314863338119</v>
      </c>
      <c r="L70">
        <v>3.2411474851912869</v>
      </c>
      <c r="M70">
        <v>3.4881967546280079</v>
      </c>
      <c r="N70">
        <v>3.6691390545491309</v>
      </c>
      <c r="O70">
        <v>3.775799202387935</v>
      </c>
    </row>
    <row r="71" spans="1:15" x14ac:dyDescent="0.25">
      <c r="A71" t="s">
        <v>2</v>
      </c>
      <c r="B71" t="s">
        <v>116</v>
      </c>
      <c r="J71">
        <v>1.9590248611652621</v>
      </c>
      <c r="K71">
        <v>2.4472521541458989</v>
      </c>
      <c r="L71">
        <v>3.233722114575615</v>
      </c>
      <c r="M71">
        <v>3.4963706928148919</v>
      </c>
      <c r="N71">
        <v>3.6919524203248599</v>
      </c>
      <c r="O71">
        <v>3.8072096452378861</v>
      </c>
    </row>
    <row r="72" spans="1:15" x14ac:dyDescent="0.25">
      <c r="A72" t="s">
        <v>2</v>
      </c>
      <c r="B72" t="s">
        <v>117</v>
      </c>
      <c r="J72">
        <v>1.8970842001112791</v>
      </c>
      <c r="K72">
        <v>2.4270201283757591</v>
      </c>
      <c r="L72">
        <v>3.226389106700787</v>
      </c>
      <c r="M72">
        <v>3.5014119525181231</v>
      </c>
      <c r="N72">
        <v>3.7019217910697071</v>
      </c>
      <c r="O72">
        <v>3.8226261138226061</v>
      </c>
    </row>
    <row r="73" spans="1:15" x14ac:dyDescent="0.25">
      <c r="A73" t="s">
        <v>2</v>
      </c>
      <c r="B73" t="s">
        <v>118</v>
      </c>
      <c r="J73">
        <v>9.3935747929403064</v>
      </c>
      <c r="K73">
        <v>12.114537576902441</v>
      </c>
      <c r="L73">
        <v>16.03769886393189</v>
      </c>
      <c r="M73">
        <v>17.289114734953351</v>
      </c>
      <c r="N73">
        <v>18.207025612650408</v>
      </c>
      <c r="O73">
        <v>18.85272021696105</v>
      </c>
    </row>
    <row r="74" spans="1:15" x14ac:dyDescent="0.25">
      <c r="A74" t="s">
        <v>2</v>
      </c>
      <c r="B74" t="s">
        <v>119</v>
      </c>
      <c r="J74">
        <v>4.5198807212791133E-2</v>
      </c>
      <c r="K74">
        <v>6.807207382984222E-2</v>
      </c>
      <c r="L74">
        <v>0.10493285715672671</v>
      </c>
      <c r="M74">
        <v>0.1113836843279226</v>
      </c>
      <c r="N74">
        <v>0.11587996066462131</v>
      </c>
      <c r="O74">
        <v>0.11715878447521461</v>
      </c>
    </row>
    <row r="75" spans="1:15" x14ac:dyDescent="0.25">
      <c r="A75" t="s">
        <v>2</v>
      </c>
      <c r="B75" t="s">
        <v>120</v>
      </c>
      <c r="J75">
        <v>2.6051592085052651</v>
      </c>
      <c r="K75">
        <v>3.4748307045234599</v>
      </c>
      <c r="L75">
        <v>4.7601471067520071</v>
      </c>
      <c r="M75">
        <v>5.1552282277964609</v>
      </c>
      <c r="N75">
        <v>5.4623119889224334</v>
      </c>
      <c r="O75">
        <v>5.6882674182682376</v>
      </c>
    </row>
    <row r="76" spans="1:15" x14ac:dyDescent="0.25">
      <c r="A76" t="s">
        <v>2</v>
      </c>
      <c r="B76" t="s">
        <v>121</v>
      </c>
      <c r="J76">
        <v>0.36653751469001272</v>
      </c>
      <c r="K76">
        <v>0.45519876415757837</v>
      </c>
      <c r="L76">
        <v>0.59507476034393603</v>
      </c>
      <c r="M76">
        <v>0.63686328379537593</v>
      </c>
      <c r="N76">
        <v>0.66809404569868847</v>
      </c>
      <c r="O76">
        <v>0.69387639011296243</v>
      </c>
    </row>
    <row r="77" spans="1:15" x14ac:dyDescent="0.25">
      <c r="A77" t="s">
        <v>2</v>
      </c>
      <c r="B77" t="s">
        <v>122</v>
      </c>
      <c r="J77">
        <v>0.36613699164997449</v>
      </c>
      <c r="K77">
        <v>0.45519010569956408</v>
      </c>
      <c r="L77">
        <v>0.59535967418246893</v>
      </c>
      <c r="M77">
        <v>0.63745897572152832</v>
      </c>
      <c r="N77">
        <v>0.66902814270051369</v>
      </c>
      <c r="O77">
        <v>0.69501546513820189</v>
      </c>
    </row>
    <row r="78" spans="1:15" x14ac:dyDescent="0.25">
      <c r="A78" t="s">
        <v>2</v>
      </c>
      <c r="B78" t="s">
        <v>123</v>
      </c>
      <c r="J78">
        <v>0.36555199277143491</v>
      </c>
      <c r="K78">
        <v>0.45534852525324693</v>
      </c>
      <c r="L78">
        <v>0.59585289589600132</v>
      </c>
      <c r="M78">
        <v>0.63802960888745797</v>
      </c>
      <c r="N78">
        <v>0.66955617001898493</v>
      </c>
      <c r="O78">
        <v>0.69562156922019447</v>
      </c>
    </row>
    <row r="79" spans="1:15" x14ac:dyDescent="0.25">
      <c r="A79" t="s">
        <v>2</v>
      </c>
      <c r="B79" t="s">
        <v>124</v>
      </c>
      <c r="J79">
        <v>1.82776525399448</v>
      </c>
      <c r="K79">
        <v>2.273949440176982</v>
      </c>
      <c r="L79">
        <v>2.9742551276608951</v>
      </c>
      <c r="M79">
        <v>3.1838675847022122</v>
      </c>
      <c r="N79">
        <v>3.3396404217848299</v>
      </c>
      <c r="O79">
        <v>3.4707957810891621</v>
      </c>
    </row>
    <row r="80" spans="1:15" x14ac:dyDescent="0.25">
      <c r="A80" t="s">
        <v>2</v>
      </c>
      <c r="B80" t="s">
        <v>125</v>
      </c>
    </row>
    <row r="81" spans="1:15" x14ac:dyDescent="0.25">
      <c r="A81" t="s">
        <v>2</v>
      </c>
      <c r="B81" t="s">
        <v>126</v>
      </c>
      <c r="J81">
        <v>0.55963516970426674</v>
      </c>
      <c r="K81">
        <v>0.7219437132454799</v>
      </c>
      <c r="L81">
        <v>0.98095343623560327</v>
      </c>
      <c r="M81">
        <v>1.051109998767296</v>
      </c>
      <c r="N81">
        <v>1.103705301128201</v>
      </c>
      <c r="O81">
        <v>1.1477555133413231</v>
      </c>
    </row>
    <row r="82" spans="1:15" x14ac:dyDescent="0.25">
      <c r="A82" t="s">
        <v>2</v>
      </c>
      <c r="B82" t="s">
        <v>127</v>
      </c>
      <c r="J82">
        <v>0.2504141455928654</v>
      </c>
      <c r="K82">
        <v>0.5048192906081217</v>
      </c>
      <c r="L82">
        <v>0.70865650086104393</v>
      </c>
      <c r="M82">
        <v>0.85047267151425376</v>
      </c>
      <c r="N82">
        <v>0.98896381708155345</v>
      </c>
      <c r="O82">
        <v>1.13764188383083</v>
      </c>
    </row>
    <row r="83" spans="1:15" x14ac:dyDescent="0.25">
      <c r="A83" t="s">
        <v>2</v>
      </c>
      <c r="B83" t="s">
        <v>128</v>
      </c>
      <c r="J83">
        <v>2.131038541779771</v>
      </c>
      <c r="K83">
        <v>3.7275443901416181</v>
      </c>
      <c r="L83">
        <v>4.2599119606620626</v>
      </c>
      <c r="M83">
        <v>4.5279318014478731</v>
      </c>
      <c r="N83">
        <v>4.7887740274035773</v>
      </c>
      <c r="O83">
        <v>4.9618867304696712</v>
      </c>
    </row>
    <row r="84" spans="1:15" x14ac:dyDescent="0.25">
      <c r="A84" t="s">
        <v>2</v>
      </c>
      <c r="B84" t="s">
        <v>129</v>
      </c>
      <c r="J84">
        <v>0.33933257922537879</v>
      </c>
      <c r="K84">
        <v>0.64851395087609498</v>
      </c>
      <c r="L84">
        <v>0.87902664572320099</v>
      </c>
      <c r="M84">
        <v>1.0141253304291189</v>
      </c>
      <c r="N84">
        <v>1.136754386554687</v>
      </c>
      <c r="O84">
        <v>1.2649409708148569</v>
      </c>
    </row>
    <row r="85" spans="1:15" x14ac:dyDescent="0.25">
      <c r="A85" t="s">
        <v>2</v>
      </c>
      <c r="B85" t="s">
        <v>130</v>
      </c>
      <c r="J85">
        <v>1.8750765218261769</v>
      </c>
      <c r="K85">
        <v>2.416114933909252</v>
      </c>
      <c r="L85">
        <v>3.3815800529009539</v>
      </c>
      <c r="M85">
        <v>3.5749714341930918</v>
      </c>
      <c r="N85">
        <v>3.6748610719590031</v>
      </c>
      <c r="O85">
        <v>3.677540933940231</v>
      </c>
    </row>
    <row r="86" spans="1:15" x14ac:dyDescent="0.25">
      <c r="A86" t="s">
        <v>2</v>
      </c>
      <c r="B86" t="s">
        <v>131</v>
      </c>
      <c r="J86">
        <v>0.26281661793828742</v>
      </c>
      <c r="K86">
        <v>0.40668970988142022</v>
      </c>
      <c r="L86">
        <v>0.60174787793418738</v>
      </c>
      <c r="M86">
        <v>0.6637860120709338</v>
      </c>
      <c r="N86">
        <v>0.69949410855841265</v>
      </c>
      <c r="O86">
        <v>0.72207326509993419</v>
      </c>
    </row>
    <row r="87" spans="1:15" x14ac:dyDescent="0.25">
      <c r="A87" t="s">
        <v>2</v>
      </c>
      <c r="B87" t="s">
        <v>132</v>
      </c>
      <c r="J87">
        <v>0.29252168281498908</v>
      </c>
      <c r="K87">
        <v>0.43073008593526979</v>
      </c>
      <c r="L87">
        <v>0.64033769506401883</v>
      </c>
      <c r="M87">
        <v>0.70042751842995943</v>
      </c>
      <c r="N87">
        <v>0.74191266624260255</v>
      </c>
      <c r="O87">
        <v>0.78200327036049155</v>
      </c>
    </row>
    <row r="88" spans="1:15" x14ac:dyDescent="0.25">
      <c r="A88" t="s">
        <v>2</v>
      </c>
      <c r="B88" t="s">
        <v>133</v>
      </c>
    </row>
    <row r="89" spans="1:15" x14ac:dyDescent="0.25">
      <c r="A89" t="s">
        <v>2</v>
      </c>
      <c r="B89" t="s">
        <v>134</v>
      </c>
    </row>
    <row r="90" spans="1:15" x14ac:dyDescent="0.25">
      <c r="A90" t="s">
        <v>2</v>
      </c>
      <c r="B90" t="s">
        <v>135</v>
      </c>
    </row>
    <row r="91" spans="1:15" x14ac:dyDescent="0.25">
      <c r="A91" t="s">
        <v>2</v>
      </c>
      <c r="B91" t="s">
        <v>136</v>
      </c>
      <c r="J91">
        <v>0.54341496886705687</v>
      </c>
      <c r="K91">
        <v>0.68488037052149076</v>
      </c>
      <c r="L91">
        <v>0.92252756790797186</v>
      </c>
      <c r="M91">
        <v>0.9838406624981807</v>
      </c>
      <c r="N91">
        <v>1.0271590367516199</v>
      </c>
      <c r="O91">
        <v>1.0580909583289511</v>
      </c>
    </row>
    <row r="92" spans="1:15" x14ac:dyDescent="0.25">
      <c r="A92" t="s">
        <v>2</v>
      </c>
      <c r="B92" t="s">
        <v>137</v>
      </c>
      <c r="J92">
        <v>4.1511067950976747E-2</v>
      </c>
      <c r="K92">
        <v>5.3264732960304657E-2</v>
      </c>
      <c r="L92">
        <v>7.2653282384104928E-2</v>
      </c>
      <c r="M92">
        <v>7.7678622567653163E-2</v>
      </c>
      <c r="N92">
        <v>8.1367934839417302E-2</v>
      </c>
      <c r="O92">
        <v>8.4383018558589179E-2</v>
      </c>
    </row>
    <row r="93" spans="1:15" x14ac:dyDescent="0.25">
      <c r="A93" t="s">
        <v>2</v>
      </c>
      <c r="B93" t="s">
        <v>138</v>
      </c>
      <c r="J93">
        <v>4.1315900611354033E-2</v>
      </c>
      <c r="K93">
        <v>5.3310289222579348E-2</v>
      </c>
      <c r="L93">
        <v>7.2930621404831433E-2</v>
      </c>
      <c r="M93">
        <v>7.8051304593911672E-2</v>
      </c>
      <c r="N93">
        <v>8.1851469881389957E-2</v>
      </c>
      <c r="O93">
        <v>8.5104688731766881E-2</v>
      </c>
    </row>
    <row r="94" spans="1:15" x14ac:dyDescent="0.25">
      <c r="A94" t="s">
        <v>2</v>
      </c>
      <c r="B94" t="s">
        <v>139</v>
      </c>
    </row>
    <row r="95" spans="1:15" x14ac:dyDescent="0.25">
      <c r="A95" t="s">
        <v>2</v>
      </c>
      <c r="B95" t="s">
        <v>140</v>
      </c>
    </row>
    <row r="96" spans="1:15" x14ac:dyDescent="0.25">
      <c r="A96" t="s">
        <v>2</v>
      </c>
      <c r="B96" t="s">
        <v>141</v>
      </c>
    </row>
    <row r="97" spans="1:15" x14ac:dyDescent="0.25">
      <c r="A97" t="s">
        <v>2</v>
      </c>
      <c r="B97" t="s">
        <v>142</v>
      </c>
      <c r="J97">
        <v>0.11188077496319319</v>
      </c>
      <c r="K97">
        <v>0.1436467517707867</v>
      </c>
      <c r="L97">
        <v>0.19464933056093919</v>
      </c>
      <c r="M97">
        <v>0.2079382633242022</v>
      </c>
      <c r="N97">
        <v>0.2177656546183456</v>
      </c>
      <c r="O97">
        <v>0.22602150128060189</v>
      </c>
    </row>
    <row r="98" spans="1:15" x14ac:dyDescent="0.25">
      <c r="A98" t="s">
        <v>2</v>
      </c>
      <c r="B98" t="s">
        <v>143</v>
      </c>
      <c r="J98">
        <v>5.1151948533053299E-2</v>
      </c>
      <c r="K98">
        <v>6.79360229617363E-2</v>
      </c>
      <c r="L98">
        <v>9.5082915515027219E-2</v>
      </c>
      <c r="M98">
        <v>0.10169618293821379</v>
      </c>
      <c r="N98">
        <v>0.1065373822167502</v>
      </c>
      <c r="O98">
        <v>0.1105081753219105</v>
      </c>
    </row>
    <row r="99" spans="1:15" x14ac:dyDescent="0.25">
      <c r="A99" t="s">
        <v>2</v>
      </c>
      <c r="B99" t="s">
        <v>144</v>
      </c>
      <c r="J99">
        <v>5.0863532534673593E-2</v>
      </c>
      <c r="K99">
        <v>6.8011908036263766E-2</v>
      </c>
      <c r="L99">
        <v>9.55592141364449E-2</v>
      </c>
      <c r="M99">
        <v>0.102336410544023</v>
      </c>
      <c r="N99">
        <v>0.1073681851222429</v>
      </c>
      <c r="O99">
        <v>0.1117493128917781</v>
      </c>
    </row>
    <row r="100" spans="1:15" x14ac:dyDescent="0.25">
      <c r="A100" t="s">
        <v>2</v>
      </c>
      <c r="B100" t="s">
        <v>145</v>
      </c>
      <c r="J100">
        <v>0.144445908875939</v>
      </c>
      <c r="K100">
        <v>0.17974456370045419</v>
      </c>
      <c r="L100">
        <v>0.23526175924948389</v>
      </c>
      <c r="M100">
        <v>0.25139714650331108</v>
      </c>
      <c r="N100">
        <v>0.26343874020236252</v>
      </c>
      <c r="O100">
        <v>0.27417906576065959</v>
      </c>
    </row>
    <row r="101" spans="1:15" x14ac:dyDescent="0.25">
      <c r="A101" t="s">
        <v>2</v>
      </c>
      <c r="B101" t="s">
        <v>146</v>
      </c>
      <c r="J101">
        <v>0.1442628124619891</v>
      </c>
      <c r="K101">
        <v>0.1796225007291147</v>
      </c>
      <c r="L101">
        <v>0.2351398575664761</v>
      </c>
      <c r="M101">
        <v>0.25128970940966922</v>
      </c>
      <c r="N101">
        <v>0.26335000185318003</v>
      </c>
      <c r="O101">
        <v>0.27411250167080808</v>
      </c>
    </row>
    <row r="102" spans="1:15" x14ac:dyDescent="0.25">
      <c r="A102" t="s">
        <v>2</v>
      </c>
      <c r="B102" t="s">
        <v>147</v>
      </c>
      <c r="J102">
        <v>2.1274217680171161</v>
      </c>
      <c r="K102">
        <v>3.5971813097719418</v>
      </c>
      <c r="L102">
        <v>3.905317201505444</v>
      </c>
      <c r="M102">
        <v>4.0487518052889486</v>
      </c>
      <c r="N102">
        <v>4.2154957421839141</v>
      </c>
      <c r="O102">
        <v>4.2959726918001646</v>
      </c>
    </row>
    <row r="103" spans="1:15" x14ac:dyDescent="0.25">
      <c r="A103" t="s">
        <v>2</v>
      </c>
      <c r="B103" t="s">
        <v>148</v>
      </c>
      <c r="J103">
        <v>1.9262080496969189</v>
      </c>
      <c r="K103">
        <v>2.6364719954295301</v>
      </c>
      <c r="L103">
        <v>3.9305562263211509</v>
      </c>
      <c r="M103">
        <v>3.908714134490852</v>
      </c>
      <c r="N103">
        <v>3.7592764128265892</v>
      </c>
      <c r="O103">
        <v>3.5682984420603301</v>
      </c>
    </row>
    <row r="104" spans="1:15" x14ac:dyDescent="0.25">
      <c r="A104" t="s">
        <v>2</v>
      </c>
      <c r="B104" t="s">
        <v>149</v>
      </c>
      <c r="J104">
        <v>4.4929103203009673</v>
      </c>
      <c r="K104">
        <v>5.2889843092869144</v>
      </c>
      <c r="L104">
        <v>6.8926856751567573</v>
      </c>
      <c r="M104">
        <v>7.12286996065209</v>
      </c>
      <c r="N104">
        <v>7.2715146985096961</v>
      </c>
      <c r="O104">
        <v>7.2552902426521024</v>
      </c>
    </row>
    <row r="105" spans="1:15" x14ac:dyDescent="0.25">
      <c r="A105" t="s">
        <v>2</v>
      </c>
      <c r="B105" t="s">
        <v>150</v>
      </c>
      <c r="J105">
        <v>0.68357425196872967</v>
      </c>
      <c r="K105">
        <v>0.91481712697661466</v>
      </c>
      <c r="L105">
        <v>1.2832599084515821</v>
      </c>
      <c r="M105">
        <v>1.3655472145765231</v>
      </c>
      <c r="N105">
        <v>1.426070634920408</v>
      </c>
      <c r="O105">
        <v>1.4628931280743871</v>
      </c>
    </row>
    <row r="106" spans="1:15" x14ac:dyDescent="0.25">
      <c r="A106" t="s">
        <v>2</v>
      </c>
      <c r="B106" t="s">
        <v>151</v>
      </c>
      <c r="J106">
        <v>4.0852039457559028</v>
      </c>
      <c r="K106">
        <v>4.7677770719140353</v>
      </c>
      <c r="L106">
        <v>6.0972432879916676</v>
      </c>
      <c r="M106">
        <v>6.4517580710255604</v>
      </c>
      <c r="N106">
        <v>6.713078280604468</v>
      </c>
      <c r="O106">
        <v>6.9009626157341772</v>
      </c>
    </row>
    <row r="107" spans="1:15" x14ac:dyDescent="0.25">
      <c r="A107" t="s">
        <v>2</v>
      </c>
      <c r="B107" t="s">
        <v>152</v>
      </c>
      <c r="J107">
        <v>4.0482904189798852</v>
      </c>
      <c r="K107">
        <v>4.7477687585102277</v>
      </c>
      <c r="L107">
        <v>6.079644786324824</v>
      </c>
      <c r="M107">
        <v>6.4347104434350957</v>
      </c>
      <c r="N107">
        <v>6.6970279208832606</v>
      </c>
      <c r="O107">
        <v>6.8842522088097331</v>
      </c>
    </row>
    <row r="108" spans="1:15" x14ac:dyDescent="0.25">
      <c r="A108" t="s">
        <v>2</v>
      </c>
      <c r="B108" t="s">
        <v>153</v>
      </c>
    </row>
    <row r="109" spans="1:15" x14ac:dyDescent="0.25">
      <c r="A109" t="s">
        <v>2</v>
      </c>
      <c r="B109" t="s">
        <v>154</v>
      </c>
    </row>
    <row r="110" spans="1:15" x14ac:dyDescent="0.25">
      <c r="A110" t="s">
        <v>2</v>
      </c>
      <c r="B110" t="s">
        <v>155</v>
      </c>
      <c r="J110">
        <v>1.176051656594999</v>
      </c>
      <c r="K110">
        <v>1.404422854706356</v>
      </c>
      <c r="L110">
        <v>1.852053482835935</v>
      </c>
      <c r="M110">
        <v>1.9656558521354439</v>
      </c>
      <c r="N110">
        <v>2.0482290702640928</v>
      </c>
      <c r="O110">
        <v>2.107731658203218</v>
      </c>
    </row>
    <row r="111" spans="1:15" x14ac:dyDescent="0.25">
      <c r="A111" t="s">
        <v>2</v>
      </c>
      <c r="B111" t="s">
        <v>156</v>
      </c>
      <c r="J111">
        <v>8.4415229433685915E-2</v>
      </c>
      <c r="K111">
        <v>0.1071504079493982</v>
      </c>
      <c r="L111">
        <v>0.1456281586229955</v>
      </c>
      <c r="M111">
        <v>0.1554657817834825</v>
      </c>
      <c r="N111">
        <v>0.1627731553381418</v>
      </c>
      <c r="O111">
        <v>0.1687581384925331</v>
      </c>
    </row>
    <row r="112" spans="1:15" x14ac:dyDescent="0.25">
      <c r="A112" t="s">
        <v>2</v>
      </c>
      <c r="B112" t="s">
        <v>157</v>
      </c>
      <c r="J112">
        <v>0.73767811698160035</v>
      </c>
      <c r="K112">
        <v>0.90577074825445114</v>
      </c>
      <c r="L112">
        <v>1.1777815960762299</v>
      </c>
      <c r="M112">
        <v>1.256794058964456</v>
      </c>
      <c r="N112">
        <v>1.315543167732981</v>
      </c>
      <c r="O112">
        <v>1.3652306811469941</v>
      </c>
    </row>
    <row r="113" spans="1:15" x14ac:dyDescent="0.25">
      <c r="A113" t="s">
        <v>2</v>
      </c>
      <c r="B113" t="s">
        <v>158</v>
      </c>
      <c r="J113">
        <v>0.73701529627029649</v>
      </c>
      <c r="K113">
        <v>0.90536908017027729</v>
      </c>
      <c r="L113">
        <v>1.1774417593533399</v>
      </c>
      <c r="M113">
        <v>1.2564216889845961</v>
      </c>
      <c r="N113">
        <v>1.3151416776344771</v>
      </c>
      <c r="O113">
        <v>1.3647089035211111</v>
      </c>
    </row>
    <row r="114" spans="1:15" x14ac:dyDescent="0.25">
      <c r="A114" t="s">
        <v>2</v>
      </c>
      <c r="B114" t="s">
        <v>159</v>
      </c>
    </row>
    <row r="115" spans="1:15" x14ac:dyDescent="0.25">
      <c r="A115" t="s">
        <v>2</v>
      </c>
      <c r="B115" t="s">
        <v>160</v>
      </c>
    </row>
    <row r="116" spans="1:15" x14ac:dyDescent="0.25">
      <c r="A116" t="s">
        <v>2</v>
      </c>
      <c r="B116" t="s">
        <v>161</v>
      </c>
      <c r="J116">
        <v>0.22758241002251889</v>
      </c>
      <c r="K116">
        <v>0.28878949107716889</v>
      </c>
      <c r="L116">
        <v>0.38959100133067243</v>
      </c>
      <c r="M116">
        <v>0.41580625195647758</v>
      </c>
      <c r="N116">
        <v>0.43527498255611979</v>
      </c>
      <c r="O116">
        <v>0.45165626094444927</v>
      </c>
    </row>
    <row r="117" spans="1:15" x14ac:dyDescent="0.25">
      <c r="A117" t="s">
        <v>2</v>
      </c>
      <c r="B117" t="s">
        <v>162</v>
      </c>
      <c r="J117">
        <v>0.10442549302215021</v>
      </c>
      <c r="K117">
        <v>0.13688283661752301</v>
      </c>
      <c r="L117">
        <v>0.1907162101556838</v>
      </c>
      <c r="M117">
        <v>0.20357820425108791</v>
      </c>
      <c r="N117">
        <v>0.2131385505430502</v>
      </c>
      <c r="O117">
        <v>0.22100251448776231</v>
      </c>
    </row>
    <row r="118" spans="1:15" x14ac:dyDescent="0.25">
      <c r="A118" t="s">
        <v>2</v>
      </c>
      <c r="B118" t="s">
        <v>163</v>
      </c>
      <c r="C118">
        <v>2.4220297151640442</v>
      </c>
      <c r="D118">
        <v>2.4245017080330342</v>
      </c>
      <c r="E118">
        <v>2.4244947583729628</v>
      </c>
      <c r="F118">
        <v>2.4244556917758122</v>
      </c>
      <c r="G118">
        <v>1.818479556018203</v>
      </c>
      <c r="H118">
        <v>1.8184405166238311</v>
      </c>
      <c r="I118">
        <v>1.8185378708034541</v>
      </c>
      <c r="J118">
        <v>0.275733543537033</v>
      </c>
      <c r="K118">
        <v>0.16563154138321681</v>
      </c>
    </row>
    <row r="119" spans="1:15" x14ac:dyDescent="0.25">
      <c r="A119" t="s">
        <v>2</v>
      </c>
      <c r="B119" t="s">
        <v>164</v>
      </c>
      <c r="C119">
        <v>1.567850315167449E-3</v>
      </c>
      <c r="D119">
        <v>4.105804306015242E-2</v>
      </c>
      <c r="E119">
        <v>8.4958223960033066E-2</v>
      </c>
      <c r="F119">
        <v>0.13701728939224889</v>
      </c>
      <c r="G119">
        <v>0.51776893756582665</v>
      </c>
      <c r="H119">
        <v>0.56964821058889781</v>
      </c>
      <c r="I119">
        <v>0.61778721012987281</v>
      </c>
      <c r="J119">
        <v>0.39254286818432638</v>
      </c>
      <c r="K119">
        <v>0.29369455794269012</v>
      </c>
      <c r="L119">
        <v>2.3551811580814791E-2</v>
      </c>
      <c r="M119">
        <v>4.6789697037666989E-4</v>
      </c>
      <c r="N119">
        <v>6.564964981353264E-4</v>
      </c>
      <c r="O119">
        <v>1.46763204676209E-3</v>
      </c>
    </row>
    <row r="120" spans="1:15" x14ac:dyDescent="0.25">
      <c r="A120" t="s">
        <v>2</v>
      </c>
      <c r="B120" t="s">
        <v>165</v>
      </c>
      <c r="J120">
        <v>0.28800940821247378</v>
      </c>
      <c r="K120">
        <v>0.35917110261741902</v>
      </c>
      <c r="L120">
        <v>0.47051228996163852</v>
      </c>
      <c r="M120">
        <v>0.50276535158661451</v>
      </c>
      <c r="N120">
        <v>0.526831226910348</v>
      </c>
      <c r="O120">
        <v>0.5485092048455541</v>
      </c>
    </row>
    <row r="121" spans="1:15" x14ac:dyDescent="0.25">
      <c r="A121" t="s">
        <v>2</v>
      </c>
      <c r="B121" t="s">
        <v>166</v>
      </c>
      <c r="J121">
        <v>0.28755855844519168</v>
      </c>
      <c r="K121">
        <v>0.35886171620478369</v>
      </c>
      <c r="L121">
        <v>0.47019589462001721</v>
      </c>
      <c r="M121">
        <v>0.50250484083449021</v>
      </c>
      <c r="N121">
        <v>0.52663749576298879</v>
      </c>
      <c r="O121">
        <v>0.54838661303776137</v>
      </c>
    </row>
    <row r="122" spans="1:15" x14ac:dyDescent="0.25">
      <c r="A122" t="s">
        <v>2</v>
      </c>
      <c r="B122" t="s">
        <v>167</v>
      </c>
    </row>
    <row r="123" spans="1:15" x14ac:dyDescent="0.25">
      <c r="A123" t="s">
        <v>2</v>
      </c>
      <c r="B123" t="s">
        <v>168</v>
      </c>
    </row>
    <row r="124" spans="1:15" x14ac:dyDescent="0.25">
      <c r="A124" t="s">
        <v>2</v>
      </c>
      <c r="B124" t="s">
        <v>169</v>
      </c>
      <c r="C124">
        <v>36.660165996039709</v>
      </c>
      <c r="D124">
        <v>36.666487999825968</v>
      </c>
      <c r="E124">
        <v>36.666380103321941</v>
      </c>
      <c r="F124">
        <v>36.66618472892339</v>
      </c>
      <c r="G124">
        <v>27.500076878709621</v>
      </c>
      <c r="H124">
        <v>27.500020776337781</v>
      </c>
      <c r="I124">
        <v>27.50031565526799</v>
      </c>
      <c r="J124">
        <v>8.4087901524040163</v>
      </c>
      <c r="K124">
        <v>4.3084041752405682</v>
      </c>
    </row>
    <row r="125" spans="1:15" x14ac:dyDescent="0.25">
      <c r="A125" t="s">
        <v>2</v>
      </c>
      <c r="B125" t="s">
        <v>170</v>
      </c>
      <c r="C125">
        <v>8.0137538896491445E-3</v>
      </c>
      <c r="D125">
        <v>0.94828344088805294</v>
      </c>
      <c r="E125">
        <v>1.9639776047041491</v>
      </c>
      <c r="F125">
        <v>3.168493956720321</v>
      </c>
      <c r="G125">
        <v>12.14273151226382</v>
      </c>
      <c r="H125">
        <v>13.34260131583164</v>
      </c>
      <c r="I125">
        <v>14.45848394336012</v>
      </c>
      <c r="J125">
        <v>10.07770320119015</v>
      </c>
      <c r="K125">
        <v>7.5900299793615744</v>
      </c>
      <c r="L125">
        <v>0.54324738625861158</v>
      </c>
      <c r="M125">
        <v>2.013482853242638E-3</v>
      </c>
      <c r="N125">
        <v>2.836172209962151E-3</v>
      </c>
      <c r="O125">
        <v>6.4220020264063628E-3</v>
      </c>
    </row>
    <row r="126" spans="1:15" x14ac:dyDescent="0.25">
      <c r="A126" t="s">
        <v>2</v>
      </c>
      <c r="B126" t="s">
        <v>171</v>
      </c>
      <c r="J126">
        <v>6.137089400610952</v>
      </c>
      <c r="K126">
        <v>8.6979765934537294</v>
      </c>
      <c r="L126">
        <v>12.26391056482063</v>
      </c>
      <c r="M126">
        <v>12.863088526375771</v>
      </c>
      <c r="N126">
        <v>13.298671055526921</v>
      </c>
      <c r="O126">
        <v>13.938173264303661</v>
      </c>
    </row>
    <row r="127" spans="1:15" x14ac:dyDescent="0.25">
      <c r="A127" t="s">
        <v>2</v>
      </c>
      <c r="B127" t="s">
        <v>172</v>
      </c>
      <c r="J127">
        <v>5.84004784262883</v>
      </c>
      <c r="K127">
        <v>8.5633686135919103</v>
      </c>
      <c r="L127">
        <v>12.08368577232026</v>
      </c>
      <c r="M127">
        <v>12.723001632747939</v>
      </c>
      <c r="N127">
        <v>13.187906452859369</v>
      </c>
      <c r="O127">
        <v>13.655488255904549</v>
      </c>
    </row>
    <row r="128" spans="1:15" x14ac:dyDescent="0.25">
      <c r="A128" t="s">
        <v>2</v>
      </c>
      <c r="B128" t="s">
        <v>173</v>
      </c>
      <c r="C128">
        <v>2.219716968159533</v>
      </c>
      <c r="D128">
        <v>2.2216313259752059</v>
      </c>
      <c r="E128">
        <v>2.2216199097816598</v>
      </c>
      <c r="F128">
        <v>2.2215557640113839</v>
      </c>
      <c r="G128">
        <v>1.666282389194037</v>
      </c>
      <c r="H128">
        <v>1.6662658085739119</v>
      </c>
      <c r="I128">
        <v>1.6663568608868959</v>
      </c>
      <c r="J128">
        <v>0.79328559786314046</v>
      </c>
      <c r="K128">
        <v>0.39964468220965349</v>
      </c>
    </row>
    <row r="129" spans="1:15" x14ac:dyDescent="0.25">
      <c r="A129" t="s">
        <v>2</v>
      </c>
      <c r="B129" t="s">
        <v>174</v>
      </c>
      <c r="C129">
        <v>2.4400056902202589E-3</v>
      </c>
      <c r="D129">
        <v>0.16248242408260419</v>
      </c>
      <c r="E129">
        <v>0.3365863622135461</v>
      </c>
      <c r="F129">
        <v>0.54309846050824639</v>
      </c>
      <c r="G129">
        <v>2.0651591220502379</v>
      </c>
      <c r="H129">
        <v>2.2709428766483351</v>
      </c>
      <c r="I129">
        <v>2.462223901678422</v>
      </c>
      <c r="J129">
        <v>1.7668054316517621</v>
      </c>
      <c r="K129">
        <v>1.3758299688640709</v>
      </c>
      <c r="L129">
        <v>9.3489834096344912E-2</v>
      </c>
      <c r="M129">
        <v>6.4552853949955693E-4</v>
      </c>
      <c r="N129">
        <v>9.0776864245521857E-4</v>
      </c>
      <c r="O129">
        <v>2.051209864599844E-3</v>
      </c>
    </row>
    <row r="130" spans="1:15" x14ac:dyDescent="0.25">
      <c r="A130" t="s">
        <v>2</v>
      </c>
      <c r="B130" t="s">
        <v>175</v>
      </c>
      <c r="J130">
        <v>1.2219550150276981</v>
      </c>
      <c r="K130">
        <v>1.7360396414115671</v>
      </c>
      <c r="L130">
        <v>2.4767579873530479</v>
      </c>
      <c r="M130">
        <v>2.6200650570368769</v>
      </c>
      <c r="N130">
        <v>2.7417556812349821</v>
      </c>
      <c r="O130">
        <v>2.8655768732121691</v>
      </c>
    </row>
    <row r="131" spans="1:15" x14ac:dyDescent="0.25">
      <c r="A131" t="s">
        <v>2</v>
      </c>
      <c r="B131" t="s">
        <v>176</v>
      </c>
      <c r="C131">
        <v>62.270350904205912</v>
      </c>
      <c r="D131">
        <v>62.284942135833177</v>
      </c>
      <c r="E131">
        <v>62.284826145400217</v>
      </c>
      <c r="F131">
        <v>62.284747199426739</v>
      </c>
      <c r="G131">
        <v>46.714340142772024</v>
      </c>
      <c r="H131">
        <v>46.714235336956733</v>
      </c>
      <c r="I131">
        <v>46.714685667084851</v>
      </c>
      <c r="J131">
        <v>7.3685086985111123</v>
      </c>
      <c r="K131">
        <v>4.3164726428163807</v>
      </c>
    </row>
    <row r="132" spans="1:15" x14ac:dyDescent="0.25">
      <c r="A132" t="s">
        <v>2</v>
      </c>
      <c r="B132" t="s">
        <v>177</v>
      </c>
      <c r="C132">
        <v>1.193682944461757E-2</v>
      </c>
      <c r="D132">
        <v>1.053196794911244</v>
      </c>
      <c r="E132">
        <v>2.181419773396962</v>
      </c>
      <c r="F132">
        <v>3.5183918146559279</v>
      </c>
      <c r="G132">
        <v>13.306078337866429</v>
      </c>
      <c r="H132">
        <v>14.638401748987819</v>
      </c>
      <c r="I132">
        <v>15.877205809343859</v>
      </c>
      <c r="J132">
        <v>10.1952651042286</v>
      </c>
      <c r="K132">
        <v>7.5953310241782974</v>
      </c>
      <c r="L132">
        <v>0.60090921992801338</v>
      </c>
      <c r="M132">
        <v>3.1262816065511399E-3</v>
      </c>
      <c r="N132">
        <v>4.3955208089011353E-3</v>
      </c>
      <c r="O132">
        <v>9.9271344029611009E-3</v>
      </c>
    </row>
    <row r="133" spans="1:15" x14ac:dyDescent="0.25">
      <c r="A133" t="s">
        <v>2</v>
      </c>
      <c r="B133" t="s">
        <v>178</v>
      </c>
      <c r="J133">
        <v>6.9616762278673976</v>
      </c>
      <c r="K133">
        <v>8.9190193259713588</v>
      </c>
      <c r="L133">
        <v>11.784975504024301</v>
      </c>
      <c r="M133">
        <v>12.56488448453621</v>
      </c>
      <c r="N133">
        <v>13.139963823907269</v>
      </c>
      <c r="O133">
        <v>13.72356842288788</v>
      </c>
    </row>
    <row r="134" spans="1:15" x14ac:dyDescent="0.25">
      <c r="A134" t="s">
        <v>2</v>
      </c>
      <c r="B134" t="s">
        <v>179</v>
      </c>
      <c r="J134">
        <v>6.9467601205759051</v>
      </c>
      <c r="K134">
        <v>8.9013074977470623</v>
      </c>
      <c r="L134">
        <v>11.761488077080189</v>
      </c>
      <c r="M134">
        <v>12.54160710526037</v>
      </c>
      <c r="N134">
        <v>13.122298899965291</v>
      </c>
      <c r="O134">
        <v>13.70903657942476</v>
      </c>
    </row>
    <row r="135" spans="1:15" x14ac:dyDescent="0.25">
      <c r="A135" t="s">
        <v>2</v>
      </c>
      <c r="B135" t="s">
        <v>180</v>
      </c>
      <c r="C135">
        <v>0.34167948913499041</v>
      </c>
      <c r="D135">
        <v>0.33785284078354538</v>
      </c>
      <c r="E135">
        <v>0.33262221103497008</v>
      </c>
      <c r="F135">
        <v>0.32480414097042382</v>
      </c>
      <c r="G135">
        <v>0.26390285413929881</v>
      </c>
      <c r="H135">
        <v>0.26303418229209102</v>
      </c>
      <c r="I135">
        <v>0.26457400436757872</v>
      </c>
      <c r="J135">
        <v>0.10784964410315979</v>
      </c>
      <c r="K135">
        <v>6.0935264637530351E-2</v>
      </c>
    </row>
    <row r="136" spans="1:15" x14ac:dyDescent="0.25">
      <c r="A136" t="s">
        <v>2</v>
      </c>
      <c r="B136" t="s">
        <v>181</v>
      </c>
      <c r="C136">
        <v>1.3659955755114221E-2</v>
      </c>
      <c r="D136">
        <v>2.8109105457133819E-2</v>
      </c>
      <c r="E136">
        <v>4.4756139299718778E-2</v>
      </c>
      <c r="F136">
        <v>6.6136978398187329E-2</v>
      </c>
      <c r="G136">
        <v>0.13905176647820841</v>
      </c>
      <c r="H136">
        <v>0.15354044079768439</v>
      </c>
      <c r="I136">
        <v>0.16471583952730179</v>
      </c>
      <c r="J136">
        <v>0.13239166082817949</v>
      </c>
      <c r="K136">
        <v>0.1054135643291438</v>
      </c>
      <c r="L136">
        <v>1.6281939500608088E-2</v>
      </c>
      <c r="M136">
        <v>1.536638220377325E-2</v>
      </c>
      <c r="N136">
        <v>2.07592894374228E-2</v>
      </c>
      <c r="O136">
        <v>3.931025980416375E-2</v>
      </c>
    </row>
    <row r="137" spans="1:15" x14ac:dyDescent="0.25">
      <c r="A137" t="s">
        <v>2</v>
      </c>
      <c r="B137" t="s">
        <v>182</v>
      </c>
      <c r="J137">
        <v>0.18041952988519161</v>
      </c>
      <c r="K137">
        <v>0.27166529098126541</v>
      </c>
      <c r="L137">
        <v>0.41865898266921109</v>
      </c>
      <c r="M137">
        <v>0.44423662616119802</v>
      </c>
      <c r="N137">
        <v>0.4620058281389231</v>
      </c>
      <c r="O137">
        <v>0.46717294801271553</v>
      </c>
    </row>
    <row r="138" spans="1:15" x14ac:dyDescent="0.25">
      <c r="A138" t="s">
        <v>2</v>
      </c>
      <c r="B138" t="s">
        <v>183</v>
      </c>
      <c r="C138">
        <v>14.97840876116498</v>
      </c>
      <c r="D138">
        <v>14.98435370556534</v>
      </c>
      <c r="E138">
        <v>14.98427754693593</v>
      </c>
      <c r="F138">
        <v>14.984199345240789</v>
      </c>
      <c r="G138">
        <v>11.23868701656002</v>
      </c>
      <c r="H138">
        <v>11.238612223855251</v>
      </c>
      <c r="I138">
        <v>11.238992771890089</v>
      </c>
      <c r="J138">
        <v>2.0938280721414562</v>
      </c>
      <c r="K138">
        <v>1.2349680787728641</v>
      </c>
    </row>
    <row r="139" spans="1:15" x14ac:dyDescent="0.25">
      <c r="A139" t="s">
        <v>2</v>
      </c>
      <c r="B139" t="s">
        <v>184</v>
      </c>
      <c r="C139">
        <v>7.8556557985314975E-3</v>
      </c>
      <c r="D139">
        <v>0.26674308327450119</v>
      </c>
      <c r="E139">
        <v>0.55203362189115002</v>
      </c>
      <c r="F139">
        <v>0.89033564114305419</v>
      </c>
      <c r="G139">
        <v>3.3773482832887769</v>
      </c>
      <c r="H139">
        <v>3.714452723592689</v>
      </c>
      <c r="I139">
        <v>4.0274358635942482</v>
      </c>
      <c r="J139">
        <v>2.67893915796413</v>
      </c>
      <c r="K139">
        <v>2.045511099222852</v>
      </c>
      <c r="L139">
        <v>0.15310163856115941</v>
      </c>
      <c r="M139">
        <v>2.1771686093718491E-3</v>
      </c>
      <c r="N139">
        <v>3.0567757366409399E-3</v>
      </c>
      <c r="O139">
        <v>6.873538892991791E-3</v>
      </c>
    </row>
    <row r="140" spans="1:15" x14ac:dyDescent="0.25">
      <c r="A140" t="s">
        <v>2</v>
      </c>
      <c r="B140" t="s">
        <v>185</v>
      </c>
      <c r="J140">
        <v>2.0693088550521428</v>
      </c>
      <c r="K140">
        <v>2.656645858497642</v>
      </c>
      <c r="L140">
        <v>3.5880153870098361</v>
      </c>
      <c r="M140">
        <v>3.8200870081190499</v>
      </c>
      <c r="N140">
        <v>3.992908299321142</v>
      </c>
      <c r="O140">
        <v>4.1665895890766169</v>
      </c>
    </row>
    <row r="141" spans="1:15" x14ac:dyDescent="0.25">
      <c r="A141" t="s">
        <v>2</v>
      </c>
      <c r="B141" t="s">
        <v>186</v>
      </c>
      <c r="J141">
        <v>2.0556816361541861</v>
      </c>
      <c r="K141">
        <v>2.6491508735212288</v>
      </c>
      <c r="L141">
        <v>3.5756385337351548</v>
      </c>
      <c r="M141">
        <v>3.8107311270884852</v>
      </c>
      <c r="N141">
        <v>3.985317738520977</v>
      </c>
      <c r="O141">
        <v>4.142181528138094</v>
      </c>
    </row>
    <row r="142" spans="1:15" x14ac:dyDescent="0.25">
      <c r="A142" t="s">
        <v>2</v>
      </c>
      <c r="B142" t="s">
        <v>187</v>
      </c>
      <c r="C142">
        <v>5.0391252559498181E-2</v>
      </c>
      <c r="D142">
        <v>5.3572838906284857E-2</v>
      </c>
      <c r="E142">
        <v>5.3594476066465051E-2</v>
      </c>
      <c r="F142">
        <v>5.3424975949167557E-2</v>
      </c>
      <c r="G142">
        <v>4.0578500647055572E-2</v>
      </c>
      <c r="H142">
        <v>4.0510922363624732E-2</v>
      </c>
      <c r="I142">
        <v>4.0732097558768818E-2</v>
      </c>
      <c r="J142">
        <v>2.1139021400532549E-2</v>
      </c>
      <c r="K142">
        <v>1.063906406260171E-2</v>
      </c>
    </row>
    <row r="143" spans="1:15" x14ac:dyDescent="0.25">
      <c r="A143" t="s">
        <v>2</v>
      </c>
      <c r="B143" t="s">
        <v>188</v>
      </c>
      <c r="C143">
        <v>5.0235567696445514E-3</v>
      </c>
      <c r="D143">
        <v>2.053992542168483E-2</v>
      </c>
      <c r="E143">
        <v>4.072735793695316E-2</v>
      </c>
      <c r="F143">
        <v>6.5444792066085181E-2</v>
      </c>
      <c r="G143">
        <v>0.23842203984278501</v>
      </c>
      <c r="H143">
        <v>0.26243532123059587</v>
      </c>
      <c r="I143">
        <v>0.28416811847820728</v>
      </c>
      <c r="J143">
        <v>0.19126685010278319</v>
      </c>
      <c r="K143">
        <v>0.14882131641218541</v>
      </c>
      <c r="L143">
        <v>1.211088564383978E-2</v>
      </c>
      <c r="M143">
        <v>2.3570147589723131E-3</v>
      </c>
      <c r="N143">
        <v>3.2629056689307641E-3</v>
      </c>
      <c r="O143">
        <v>6.8877545749697951E-3</v>
      </c>
    </row>
    <row r="144" spans="1:15" x14ac:dyDescent="0.25">
      <c r="A144" t="s">
        <v>2</v>
      </c>
      <c r="B144" t="s">
        <v>189</v>
      </c>
      <c r="J144">
        <v>0.16619656872994909</v>
      </c>
      <c r="K144">
        <v>0.21272921603939421</v>
      </c>
      <c r="L144">
        <v>0.28999002657359968</v>
      </c>
      <c r="M144">
        <v>0.30973227225757688</v>
      </c>
      <c r="N144">
        <v>0.32444886849451232</v>
      </c>
      <c r="O144">
        <v>0.33699747026108989</v>
      </c>
    </row>
    <row r="145" spans="1:15" x14ac:dyDescent="0.25">
      <c r="A145" t="s">
        <v>2</v>
      </c>
      <c r="B145" t="s">
        <v>190</v>
      </c>
      <c r="C145">
        <v>12.090316075698141</v>
      </c>
      <c r="D145">
        <v>12.12713666260578</v>
      </c>
      <c r="E145">
        <v>12.12776862224254</v>
      </c>
      <c r="F145">
        <v>12.126244909958871</v>
      </c>
      <c r="G145">
        <v>9.0993971481361751</v>
      </c>
      <c r="H145">
        <v>9.0987454080087407</v>
      </c>
      <c r="I145">
        <v>9.0999956083533267</v>
      </c>
      <c r="J145">
        <v>1.335517682093817</v>
      </c>
      <c r="K145">
        <v>0.81367382268373967</v>
      </c>
    </row>
    <row r="146" spans="1:15" x14ac:dyDescent="0.25">
      <c r="A146" t="s">
        <v>2</v>
      </c>
      <c r="B146" t="s">
        <v>191</v>
      </c>
      <c r="C146">
        <v>2.5164316188383471E-2</v>
      </c>
      <c r="D146">
        <v>0.20885477910182321</v>
      </c>
      <c r="E146">
        <v>0.42827716414385503</v>
      </c>
      <c r="F146">
        <v>0.68989264705503828</v>
      </c>
      <c r="G146">
        <v>2.5911754099619539</v>
      </c>
      <c r="H146">
        <v>2.8512491695766342</v>
      </c>
      <c r="I146">
        <v>3.0912723006338632</v>
      </c>
      <c r="J146">
        <v>1.9463556753839639</v>
      </c>
      <c r="K146">
        <v>1.457784298725658</v>
      </c>
      <c r="L146">
        <v>0.12182207086101671</v>
      </c>
      <c r="M146">
        <v>9.3505738572853721E-3</v>
      </c>
      <c r="N146">
        <v>1.302954409996256E-2</v>
      </c>
      <c r="O146">
        <v>2.819309279822264E-2</v>
      </c>
    </row>
    <row r="147" spans="1:15" x14ac:dyDescent="0.25">
      <c r="A147" t="s">
        <v>2</v>
      </c>
      <c r="B147" t="s">
        <v>192</v>
      </c>
      <c r="J147">
        <v>1.427939826185338</v>
      </c>
      <c r="K147">
        <v>1.7859977800093541</v>
      </c>
      <c r="L147">
        <v>2.3377256647541058</v>
      </c>
      <c r="M147">
        <v>2.4988107447101662</v>
      </c>
      <c r="N147">
        <v>2.6185708640092211</v>
      </c>
      <c r="O147">
        <v>2.726446663592335</v>
      </c>
    </row>
    <row r="148" spans="1:15" x14ac:dyDescent="0.25">
      <c r="A148" t="s">
        <v>2</v>
      </c>
      <c r="B148" t="s">
        <v>193</v>
      </c>
      <c r="J148">
        <v>1.4290448453504581</v>
      </c>
      <c r="K148">
        <v>1.7862223873447829</v>
      </c>
      <c r="L148">
        <v>2.3376924650128208</v>
      </c>
      <c r="M148">
        <v>2.498632475180842</v>
      </c>
      <c r="N148">
        <v>2.618421954547149</v>
      </c>
      <c r="O148">
        <v>2.7262040878800611</v>
      </c>
    </row>
    <row r="149" spans="1:15" x14ac:dyDescent="0.25">
      <c r="A149" t="s">
        <v>2</v>
      </c>
      <c r="B149" t="s">
        <v>194</v>
      </c>
    </row>
    <row r="150" spans="1:15" x14ac:dyDescent="0.25">
      <c r="A150" t="s">
        <v>2</v>
      </c>
      <c r="B150" t="s">
        <v>195</v>
      </c>
    </row>
    <row r="151" spans="1:15" x14ac:dyDescent="0.25">
      <c r="A151" t="s">
        <v>2</v>
      </c>
      <c r="B151" t="s">
        <v>196</v>
      </c>
      <c r="C151">
        <v>2.9667703451443841</v>
      </c>
      <c r="D151">
        <v>2.9719900344385328</v>
      </c>
      <c r="E151">
        <v>2.9721259991191822</v>
      </c>
      <c r="F151">
        <v>2.9714013453796562</v>
      </c>
      <c r="G151">
        <v>2.2304066353985221</v>
      </c>
      <c r="H151">
        <v>2.2301828843615432</v>
      </c>
      <c r="I151">
        <v>2.2306250206157561</v>
      </c>
      <c r="J151">
        <v>0.40638918908121252</v>
      </c>
      <c r="K151">
        <v>0.25072843613861417</v>
      </c>
    </row>
    <row r="152" spans="1:15" x14ac:dyDescent="0.25">
      <c r="A152" t="s">
        <v>2</v>
      </c>
      <c r="B152" t="s">
        <v>197</v>
      </c>
      <c r="C152">
        <v>8.5494366409871753E-3</v>
      </c>
      <c r="D152">
        <v>5.8760839461846973E-2</v>
      </c>
      <c r="E152">
        <v>0.1195741296783004</v>
      </c>
      <c r="F152">
        <v>0.192460131285037</v>
      </c>
      <c r="G152">
        <v>0.71886709692585049</v>
      </c>
      <c r="H152">
        <v>0.7910418994000975</v>
      </c>
      <c r="I152">
        <v>0.85727183817887309</v>
      </c>
      <c r="J152">
        <v>0.55810803364354256</v>
      </c>
      <c r="K152">
        <v>0.42850312386173922</v>
      </c>
      <c r="L152">
        <v>3.4174677845148833E-2</v>
      </c>
      <c r="M152">
        <v>3.2142933388683661E-3</v>
      </c>
      <c r="N152">
        <v>4.4780981425947917E-3</v>
      </c>
      <c r="O152">
        <v>9.6766905681362099E-3</v>
      </c>
    </row>
    <row r="153" spans="1:15" x14ac:dyDescent="0.25">
      <c r="A153" t="s">
        <v>2</v>
      </c>
      <c r="B153" t="s">
        <v>198</v>
      </c>
      <c r="J153">
        <v>0.44310923744692132</v>
      </c>
      <c r="K153">
        <v>0.57061527177003302</v>
      </c>
      <c r="L153">
        <v>0.77374002414681209</v>
      </c>
      <c r="M153">
        <v>0.82658942219414688</v>
      </c>
      <c r="N153">
        <v>0.86593758448976621</v>
      </c>
      <c r="O153">
        <v>0.9011805268247981</v>
      </c>
    </row>
    <row r="154" spans="1:15" x14ac:dyDescent="0.25">
      <c r="A154" t="s">
        <v>2</v>
      </c>
      <c r="B154" t="s">
        <v>199</v>
      </c>
      <c r="J154">
        <v>0.44377243491863971</v>
      </c>
      <c r="K154">
        <v>0.57087722234440885</v>
      </c>
      <c r="L154">
        <v>0.77373979365155243</v>
      </c>
      <c r="M154">
        <v>0.82660467979441199</v>
      </c>
      <c r="N154">
        <v>0.86590632728951866</v>
      </c>
      <c r="O154">
        <v>0.90023024203965074</v>
      </c>
    </row>
    <row r="155" spans="1:15" x14ac:dyDescent="0.25">
      <c r="A155" t="s">
        <v>2</v>
      </c>
      <c r="B155" t="s">
        <v>200</v>
      </c>
      <c r="C155">
        <v>1.0511416733870209</v>
      </c>
      <c r="D155">
        <v>1.054262990727951</v>
      </c>
      <c r="E155">
        <v>1.0540620866714761</v>
      </c>
      <c r="F155">
        <v>1.0532190333700131</v>
      </c>
      <c r="G155">
        <v>0.79174292338285412</v>
      </c>
      <c r="H155">
        <v>0.79155772070270347</v>
      </c>
      <c r="I155">
        <v>0.7918947259923127</v>
      </c>
      <c r="J155">
        <v>0.18055326937580601</v>
      </c>
      <c r="K155">
        <v>0.1116123570080224</v>
      </c>
    </row>
    <row r="156" spans="1:15" x14ac:dyDescent="0.25">
      <c r="A156" t="s">
        <v>2</v>
      </c>
      <c r="B156" t="s">
        <v>201</v>
      </c>
      <c r="C156">
        <v>5.5452018952676617E-3</v>
      </c>
      <c r="D156">
        <v>2.622137731848578E-2</v>
      </c>
      <c r="E156">
        <v>5.2854031943193207E-2</v>
      </c>
      <c r="F156">
        <v>8.4949826187596195E-2</v>
      </c>
      <c r="G156">
        <v>0.31180419610303428</v>
      </c>
      <c r="H156">
        <v>0.34318579956411432</v>
      </c>
      <c r="I156">
        <v>0.37172615655707397</v>
      </c>
      <c r="J156">
        <v>0.24633987158677079</v>
      </c>
      <c r="K156">
        <v>0.19258825625931569</v>
      </c>
      <c r="L156">
        <v>1.543870653227407E-2</v>
      </c>
      <c r="M156">
        <v>2.4122859480261408E-3</v>
      </c>
      <c r="N156">
        <v>3.3476966870597011E-3</v>
      </c>
      <c r="O156">
        <v>7.1320621586494293E-3</v>
      </c>
    </row>
    <row r="157" spans="1:15" x14ac:dyDescent="0.25">
      <c r="A157" t="s">
        <v>2</v>
      </c>
      <c r="B157" t="s">
        <v>202</v>
      </c>
      <c r="J157">
        <v>0.20483723560361039</v>
      </c>
      <c r="K157">
        <v>0.27120987104066191</v>
      </c>
      <c r="L157">
        <v>0.37926375079295038</v>
      </c>
      <c r="M157">
        <v>0.40510280670686771</v>
      </c>
      <c r="N157">
        <v>0.42439813590319247</v>
      </c>
      <c r="O157">
        <v>0.44111645135320099</v>
      </c>
    </row>
    <row r="158" spans="1:15" x14ac:dyDescent="0.25">
      <c r="A158" t="s">
        <v>2</v>
      </c>
      <c r="B158" t="s">
        <v>203</v>
      </c>
      <c r="J158">
        <v>17.261253348727291</v>
      </c>
      <c r="K158">
        <v>29.010428899670561</v>
      </c>
      <c r="L158">
        <v>38.049341239883439</v>
      </c>
      <c r="M158">
        <v>41.457006324244347</v>
      </c>
      <c r="N158">
        <v>44.399082155258093</v>
      </c>
      <c r="O158">
        <v>47.352250214919813</v>
      </c>
    </row>
    <row r="159" spans="1:15" x14ac:dyDescent="0.25">
      <c r="A159" t="s">
        <v>2</v>
      </c>
      <c r="B159" t="s">
        <v>204</v>
      </c>
      <c r="J159">
        <v>19.703074962060999</v>
      </c>
      <c r="K159">
        <v>32.246818514317752</v>
      </c>
      <c r="L159">
        <v>41.461901107600177</v>
      </c>
      <c r="M159">
        <v>44.405271754611789</v>
      </c>
      <c r="N159">
        <v>46.831328233909034</v>
      </c>
      <c r="O159">
        <v>48.828721269784147</v>
      </c>
    </row>
    <row r="160" spans="1:15" x14ac:dyDescent="0.25">
      <c r="A160" t="s">
        <v>2</v>
      </c>
      <c r="B160" t="s">
        <v>205</v>
      </c>
      <c r="L160">
        <v>8.1449577602116889</v>
      </c>
      <c r="M160">
        <v>14.694780223928531</v>
      </c>
      <c r="N160">
        <v>20.237260461541791</v>
      </c>
      <c r="O160">
        <v>20.275905912932888</v>
      </c>
    </row>
    <row r="161" spans="1:15" x14ac:dyDescent="0.25">
      <c r="A161" t="s">
        <v>2</v>
      </c>
      <c r="B161" t="s">
        <v>206</v>
      </c>
      <c r="J161">
        <v>13.850736036820811</v>
      </c>
      <c r="K161">
        <v>18.897367987035739</v>
      </c>
      <c r="L161">
        <v>22.58256688056138</v>
      </c>
      <c r="M161">
        <v>21.202774149462801</v>
      </c>
      <c r="N161">
        <v>20.00598602958588</v>
      </c>
      <c r="O161">
        <v>20.153888301643089</v>
      </c>
    </row>
    <row r="162" spans="1:15" x14ac:dyDescent="0.25">
      <c r="A162" t="s">
        <v>2</v>
      </c>
      <c r="B162" t="s">
        <v>207</v>
      </c>
      <c r="J162">
        <v>11.62247195343982</v>
      </c>
      <c r="K162">
        <v>16.913906961426921</v>
      </c>
      <c r="L162">
        <v>20.993676229189671</v>
      </c>
      <c r="M162">
        <v>20.23493218966556</v>
      </c>
      <c r="N162">
        <v>19.430585557692488</v>
      </c>
      <c r="O162">
        <v>19.84095261168622</v>
      </c>
    </row>
    <row r="163" spans="1:15" x14ac:dyDescent="0.25">
      <c r="A163" t="s">
        <v>2</v>
      </c>
      <c r="B163" t="s">
        <v>208</v>
      </c>
      <c r="J163">
        <v>10.85182143488325</v>
      </c>
      <c r="K163">
        <v>16.144344371178061</v>
      </c>
      <c r="L163">
        <v>20.310991880443051</v>
      </c>
      <c r="M163">
        <v>19.788846718860739</v>
      </c>
      <c r="N163">
        <v>19.153991586770431</v>
      </c>
      <c r="O163">
        <v>19.68662590039601</v>
      </c>
    </row>
    <row r="164" spans="1:15" x14ac:dyDescent="0.25">
      <c r="A164" t="s">
        <v>2</v>
      </c>
      <c r="B164" t="s">
        <v>209</v>
      </c>
      <c r="J164">
        <v>0.44234887618250412</v>
      </c>
      <c r="K164">
        <v>0.74520832481955657</v>
      </c>
      <c r="L164">
        <v>0.88197206915195081</v>
      </c>
      <c r="M164">
        <v>0.95412653260109559</v>
      </c>
      <c r="N164">
        <v>1.023663067276809</v>
      </c>
      <c r="O164">
        <v>1.0658567403399259</v>
      </c>
    </row>
    <row r="165" spans="1:15" x14ac:dyDescent="0.25">
      <c r="A165" t="s">
        <v>2</v>
      </c>
      <c r="B165" t="s">
        <v>210</v>
      </c>
      <c r="J165">
        <v>0.58593114464815177</v>
      </c>
      <c r="K165">
        <v>0.8917940044926681</v>
      </c>
      <c r="L165">
        <v>0.99433432050151926</v>
      </c>
      <c r="M165">
        <v>1.021388735319628</v>
      </c>
      <c r="N165">
        <v>1.055108848335236</v>
      </c>
      <c r="O165">
        <v>1.071234602968359</v>
      </c>
    </row>
    <row r="166" spans="1:15" x14ac:dyDescent="0.25">
      <c r="A166" t="s">
        <v>2</v>
      </c>
      <c r="B166" t="s">
        <v>211</v>
      </c>
    </row>
    <row r="167" spans="1:15" x14ac:dyDescent="0.25">
      <c r="A167" t="s">
        <v>2</v>
      </c>
      <c r="B167" t="s">
        <v>212</v>
      </c>
    </row>
    <row r="168" spans="1:15" x14ac:dyDescent="0.25">
      <c r="A168" t="s">
        <v>2</v>
      </c>
      <c r="B168" t="s">
        <v>213</v>
      </c>
    </row>
    <row r="169" spans="1:15" x14ac:dyDescent="0.25">
      <c r="A169" t="s">
        <v>2</v>
      </c>
      <c r="B169" t="s">
        <v>214</v>
      </c>
    </row>
    <row r="170" spans="1:15" x14ac:dyDescent="0.25">
      <c r="A170" t="s">
        <v>2</v>
      </c>
      <c r="B170" t="s">
        <v>215</v>
      </c>
      <c r="J170">
        <v>6.8678003835912604E-2</v>
      </c>
      <c r="K170">
        <v>8.753881319382599E-2</v>
      </c>
      <c r="L170">
        <v>0.11537862528296</v>
      </c>
      <c r="M170">
        <v>0.1240272293909435</v>
      </c>
      <c r="N170">
        <v>0.1305777899465147</v>
      </c>
      <c r="O170">
        <v>0.13652538730096431</v>
      </c>
    </row>
    <row r="171" spans="1:15" x14ac:dyDescent="0.25">
      <c r="A171" t="s">
        <v>2</v>
      </c>
      <c r="B171" t="s">
        <v>216</v>
      </c>
      <c r="J171">
        <v>0.45852710137280489</v>
      </c>
      <c r="K171">
        <v>0.7733752187484626</v>
      </c>
      <c r="L171">
        <v>0.95015935406426066</v>
      </c>
      <c r="M171">
        <v>1.0465202437833121</v>
      </c>
      <c r="N171">
        <v>1.127060147105944</v>
      </c>
      <c r="O171">
        <v>1.1847447125727339</v>
      </c>
    </row>
    <row r="172" spans="1:15" x14ac:dyDescent="0.25">
      <c r="A172" t="s">
        <v>2</v>
      </c>
      <c r="B172" t="s">
        <v>217</v>
      </c>
      <c r="J172">
        <v>1.761740403456548</v>
      </c>
      <c r="K172">
        <v>2.377360851869792</v>
      </c>
      <c r="L172">
        <v>3.282059397433235</v>
      </c>
      <c r="M172">
        <v>3.559111830003626</v>
      </c>
      <c r="N172">
        <v>3.67586859175581</v>
      </c>
      <c r="O172">
        <v>3.6798902602686359</v>
      </c>
    </row>
    <row r="173" spans="1:15" x14ac:dyDescent="0.25">
      <c r="A173" t="s">
        <v>2</v>
      </c>
      <c r="B173" t="s">
        <v>218</v>
      </c>
      <c r="J173">
        <v>0.30149901079571029</v>
      </c>
      <c r="K173">
        <v>0.43177372928308272</v>
      </c>
      <c r="L173">
        <v>0.62150256080285338</v>
      </c>
      <c r="M173">
        <v>0.68169001676961338</v>
      </c>
      <c r="N173">
        <v>0.71773258362155956</v>
      </c>
      <c r="O173">
        <v>0.74032134675445083</v>
      </c>
    </row>
    <row r="174" spans="1:15" x14ac:dyDescent="0.25">
      <c r="A174" t="s">
        <v>2</v>
      </c>
      <c r="B174" t="s">
        <v>219</v>
      </c>
      <c r="J174">
        <v>1.610499859708213</v>
      </c>
      <c r="K174">
        <v>2.1213132104305941</v>
      </c>
      <c r="L174">
        <v>2.822787573184999</v>
      </c>
      <c r="M174">
        <v>3.08812556660172</v>
      </c>
      <c r="N174">
        <v>3.301616862483995</v>
      </c>
      <c r="O174">
        <v>3.4945834948379222</v>
      </c>
    </row>
    <row r="175" spans="1:15" x14ac:dyDescent="0.25">
      <c r="A175" t="s">
        <v>2</v>
      </c>
      <c r="B175" t="s">
        <v>220</v>
      </c>
    </row>
    <row r="176" spans="1:15" x14ac:dyDescent="0.25">
      <c r="A176" t="s">
        <v>2</v>
      </c>
      <c r="B176" t="s">
        <v>221</v>
      </c>
      <c r="J176">
        <v>0.5424248534522087</v>
      </c>
      <c r="K176">
        <v>0.68267396578867956</v>
      </c>
      <c r="L176">
        <v>0.91483290597367695</v>
      </c>
      <c r="M176">
        <v>0.98272900769145033</v>
      </c>
      <c r="N176">
        <v>1.027220154924094</v>
      </c>
      <c r="O176">
        <v>1.0582238012736029</v>
      </c>
    </row>
    <row r="177" spans="1:15" x14ac:dyDescent="0.25">
      <c r="A177" t="s">
        <v>2</v>
      </c>
      <c r="B177" t="s">
        <v>222</v>
      </c>
      <c r="J177">
        <v>4.1850984601394838E-2</v>
      </c>
      <c r="K177">
        <v>5.3395599889110301E-2</v>
      </c>
      <c r="L177">
        <v>7.2711346408961999E-2</v>
      </c>
      <c r="M177">
        <v>7.775038008341667E-2</v>
      </c>
      <c r="N177">
        <v>8.1466337837117167E-2</v>
      </c>
      <c r="O177">
        <v>8.4511487672657704E-2</v>
      </c>
    </row>
    <row r="178" spans="1:15" x14ac:dyDescent="0.25">
      <c r="A178" t="s">
        <v>2</v>
      </c>
      <c r="B178" t="s">
        <v>223</v>
      </c>
      <c r="J178">
        <v>0.36175543847906261</v>
      </c>
      <c r="K178">
        <v>0.44883958898270121</v>
      </c>
      <c r="L178">
        <v>0.58610295322976891</v>
      </c>
      <c r="M178">
        <v>0.62779679728128535</v>
      </c>
      <c r="N178">
        <v>0.6591606164295567</v>
      </c>
      <c r="O178">
        <v>0.68641911982304726</v>
      </c>
    </row>
    <row r="179" spans="1:15" x14ac:dyDescent="0.25">
      <c r="A179" t="s">
        <v>2</v>
      </c>
      <c r="B179" t="s">
        <v>224</v>
      </c>
    </row>
    <row r="180" spans="1:15" x14ac:dyDescent="0.25">
      <c r="A180" t="s">
        <v>2</v>
      </c>
      <c r="B180" t="s">
        <v>225</v>
      </c>
      <c r="J180">
        <v>0.1122664646997272</v>
      </c>
      <c r="K180">
        <v>0.14366312705320719</v>
      </c>
      <c r="L180">
        <v>0.19438226640216949</v>
      </c>
      <c r="M180">
        <v>0.2078770455644513</v>
      </c>
      <c r="N180">
        <v>0.21776008723834481</v>
      </c>
      <c r="O180">
        <v>0.22601789165127209</v>
      </c>
    </row>
    <row r="181" spans="1:15" x14ac:dyDescent="0.25">
      <c r="A181" t="s">
        <v>2</v>
      </c>
      <c r="B181" t="s">
        <v>226</v>
      </c>
      <c r="J181">
        <v>5.1668298215714843E-2</v>
      </c>
      <c r="K181">
        <v>6.8148735000078731E-2</v>
      </c>
      <c r="L181">
        <v>9.5182094523740199E-2</v>
      </c>
      <c r="M181">
        <v>0.10181911113313979</v>
      </c>
      <c r="N181">
        <v>0.1067060813227972</v>
      </c>
      <c r="O181">
        <v>0.1107284687979206</v>
      </c>
    </row>
    <row r="182" spans="1:15" x14ac:dyDescent="0.25">
      <c r="A182" t="s">
        <v>2</v>
      </c>
      <c r="B182" t="s">
        <v>227</v>
      </c>
      <c r="J182">
        <v>7.2348188744294564E-2</v>
      </c>
      <c r="K182">
        <v>8.9967591657637888E-2</v>
      </c>
      <c r="L182">
        <v>0.117729859002764</v>
      </c>
      <c r="M182">
        <v>0.12580203226111761</v>
      </c>
      <c r="N182">
        <v>0.1318188906168796</v>
      </c>
      <c r="O182">
        <v>0.1371945582005773</v>
      </c>
    </row>
    <row r="183" spans="1:15" x14ac:dyDescent="0.25">
      <c r="A183" t="s">
        <v>2</v>
      </c>
      <c r="B183" t="s">
        <v>228</v>
      </c>
      <c r="J183">
        <v>7.2140182281863877E-2</v>
      </c>
      <c r="K183">
        <v>8.9825764936154864E-2</v>
      </c>
      <c r="L183">
        <v>0.11758486890014611</v>
      </c>
      <c r="M183">
        <v>0.1256786961076484</v>
      </c>
      <c r="N183">
        <v>0.13172204683343591</v>
      </c>
      <c r="O183">
        <v>0.13713348741597761</v>
      </c>
    </row>
    <row r="184" spans="1:15" x14ac:dyDescent="0.25">
      <c r="A184" t="s">
        <v>2</v>
      </c>
      <c r="B184" t="s">
        <v>229</v>
      </c>
      <c r="J184">
        <v>2.43630341609708</v>
      </c>
      <c r="K184">
        <v>2.7178733997438012</v>
      </c>
      <c r="L184">
        <v>3.51958620935146</v>
      </c>
      <c r="M184">
        <v>3.6839646001052082</v>
      </c>
      <c r="N184">
        <v>3.780653779861249</v>
      </c>
      <c r="O184">
        <v>3.827597968721018</v>
      </c>
    </row>
    <row r="185" spans="1:15" x14ac:dyDescent="0.25">
      <c r="A185" t="s">
        <v>2</v>
      </c>
      <c r="B185" t="s">
        <v>230</v>
      </c>
      <c r="J185">
        <v>0.35257445033165818</v>
      </c>
      <c r="K185">
        <v>0.46049458323979109</v>
      </c>
      <c r="L185">
        <v>0.64484581055336232</v>
      </c>
      <c r="M185">
        <v>0.68987359033157591</v>
      </c>
      <c r="N185">
        <v>0.72175846827039969</v>
      </c>
      <c r="O185">
        <v>0.74395774252681601</v>
      </c>
    </row>
    <row r="186" spans="1:15" x14ac:dyDescent="0.25">
      <c r="A186" t="s">
        <v>2</v>
      </c>
      <c r="B186" t="s">
        <v>231</v>
      </c>
      <c r="J186">
        <v>2.06695352787438</v>
      </c>
      <c r="K186">
        <v>2.4073777858470029</v>
      </c>
      <c r="L186">
        <v>3.073078876378216</v>
      </c>
      <c r="M186">
        <v>3.2587754536328628</v>
      </c>
      <c r="N186">
        <v>3.394069859534151</v>
      </c>
      <c r="O186">
        <v>3.5009881224353121</v>
      </c>
    </row>
    <row r="187" spans="1:15" x14ac:dyDescent="0.25">
      <c r="A187" t="s">
        <v>2</v>
      </c>
      <c r="B187" t="s">
        <v>232</v>
      </c>
      <c r="J187">
        <v>2.0388705771796141</v>
      </c>
      <c r="K187">
        <v>2.391402937334393</v>
      </c>
      <c r="L187">
        <v>3.0576001731145541</v>
      </c>
      <c r="M187">
        <v>3.245693472780836</v>
      </c>
      <c r="N187">
        <v>3.3837728113407031</v>
      </c>
      <c r="O187">
        <v>3.4943844226940781</v>
      </c>
    </row>
    <row r="188" spans="1:15" x14ac:dyDescent="0.25">
      <c r="A188" t="s">
        <v>2</v>
      </c>
      <c r="B188" t="s">
        <v>233</v>
      </c>
      <c r="J188">
        <v>0.59162265828278682</v>
      </c>
      <c r="K188">
        <v>0.70806685697327754</v>
      </c>
      <c r="L188">
        <v>0.93241384488910362</v>
      </c>
      <c r="M188">
        <v>0.9921421578644336</v>
      </c>
      <c r="N188">
        <v>1.035391687972554</v>
      </c>
      <c r="O188">
        <v>1.0701289096837729</v>
      </c>
    </row>
    <row r="189" spans="1:15" x14ac:dyDescent="0.25">
      <c r="A189" t="s">
        <v>2</v>
      </c>
      <c r="B189" t="s">
        <v>234</v>
      </c>
      <c r="J189">
        <v>4.2227166253045227E-2</v>
      </c>
      <c r="K189">
        <v>5.3631827487852599E-2</v>
      </c>
      <c r="L189">
        <v>7.2880800109089788E-2</v>
      </c>
      <c r="M189">
        <v>7.7827234209556048E-2</v>
      </c>
      <c r="N189">
        <v>8.1500394196672377E-2</v>
      </c>
      <c r="O189">
        <v>8.4544125297264072E-2</v>
      </c>
    </row>
    <row r="190" spans="1:15" x14ac:dyDescent="0.25">
      <c r="A190" t="s">
        <v>2</v>
      </c>
      <c r="B190" t="s">
        <v>235</v>
      </c>
      <c r="J190">
        <v>0.36904244557191929</v>
      </c>
      <c r="K190">
        <v>0.4535475397892953</v>
      </c>
      <c r="L190">
        <v>0.58964373333118103</v>
      </c>
      <c r="M190">
        <v>0.62945847420596424</v>
      </c>
      <c r="N190">
        <v>0.65905721955203633</v>
      </c>
      <c r="O190">
        <v>0.68447914470219373</v>
      </c>
    </row>
    <row r="191" spans="1:15" x14ac:dyDescent="0.25">
      <c r="A191" t="s">
        <v>2</v>
      </c>
      <c r="B191" t="s">
        <v>236</v>
      </c>
      <c r="J191">
        <v>0.36881294186193159</v>
      </c>
      <c r="K191">
        <v>0.45339474190759049</v>
      </c>
      <c r="L191">
        <v>0.58948509576130181</v>
      </c>
      <c r="M191">
        <v>0.6293221280912189</v>
      </c>
      <c r="N191">
        <v>0.65894370819379078</v>
      </c>
      <c r="O191">
        <v>0.68439616633881628</v>
      </c>
    </row>
    <row r="192" spans="1:15" x14ac:dyDescent="0.25">
      <c r="A192" t="s">
        <v>2</v>
      </c>
      <c r="B192" t="s">
        <v>237</v>
      </c>
      <c r="J192">
        <v>0.1138819781031907</v>
      </c>
      <c r="K192">
        <v>0.14465356988064801</v>
      </c>
      <c r="L192">
        <v>0.19509471392021591</v>
      </c>
      <c r="M192">
        <v>0.20832096099137709</v>
      </c>
      <c r="N192">
        <v>0.21814463449802321</v>
      </c>
      <c r="O192">
        <v>0.22656657052881549</v>
      </c>
    </row>
    <row r="193" spans="1:15" x14ac:dyDescent="0.25">
      <c r="A193" t="s">
        <v>2</v>
      </c>
      <c r="B193" t="s">
        <v>238</v>
      </c>
      <c r="J193">
        <v>5.2242782517561447E-2</v>
      </c>
      <c r="K193">
        <v>6.8533801288258991E-2</v>
      </c>
      <c r="L193">
        <v>9.5472499620193385E-2</v>
      </c>
      <c r="M193">
        <v>0.1019509382718585</v>
      </c>
      <c r="N193">
        <v>0.1067645210225847</v>
      </c>
      <c r="O193">
        <v>0.1107845122673955</v>
      </c>
    </row>
    <row r="194" spans="1:15" x14ac:dyDescent="0.25">
      <c r="A194" t="s">
        <v>2</v>
      </c>
      <c r="B194" t="s">
        <v>239</v>
      </c>
      <c r="J194">
        <v>7.1828542466836606E-2</v>
      </c>
      <c r="K194">
        <v>8.9551100731476097E-2</v>
      </c>
      <c r="L194">
        <v>0.1172901085582758</v>
      </c>
      <c r="M194">
        <v>0.12530191556584119</v>
      </c>
      <c r="N194">
        <v>0.1313324541417582</v>
      </c>
      <c r="O194">
        <v>0.13692661715535301</v>
      </c>
    </row>
    <row r="195" spans="1:15" x14ac:dyDescent="0.25">
      <c r="A195" t="s">
        <v>2</v>
      </c>
      <c r="B195" t="s">
        <v>240</v>
      </c>
      <c r="J195">
        <v>7.1689765114428705E-2</v>
      </c>
      <c r="K195">
        <v>8.9545169572975966E-2</v>
      </c>
      <c r="L195">
        <v>0.1173535162144784</v>
      </c>
      <c r="M195">
        <v>0.12548354241912379</v>
      </c>
      <c r="N195">
        <v>0.13155327373267789</v>
      </c>
      <c r="O195">
        <v>0.13704549949816369</v>
      </c>
    </row>
    <row r="196" spans="1:15" x14ac:dyDescent="0.25">
      <c r="A196" t="s">
        <v>2</v>
      </c>
      <c r="B196" t="s">
        <v>241</v>
      </c>
      <c r="J196">
        <v>0.62043737014106526</v>
      </c>
      <c r="K196">
        <v>0.90637191662998318</v>
      </c>
      <c r="L196">
        <v>1.0010691874679929</v>
      </c>
      <c r="M196">
        <v>1.033570195784888</v>
      </c>
      <c r="N196">
        <v>1.0624658522920429</v>
      </c>
      <c r="O196">
        <v>1.1239709427607649</v>
      </c>
    </row>
    <row r="197" spans="1:15" x14ac:dyDescent="0.25">
      <c r="A197" t="s">
        <v>2</v>
      </c>
      <c r="B197" t="s">
        <v>242</v>
      </c>
      <c r="J197">
        <v>0.59258360295668266</v>
      </c>
      <c r="K197">
        <v>0.88849389015997238</v>
      </c>
      <c r="L197">
        <v>0.98963489207259703</v>
      </c>
      <c r="M197">
        <v>1.0224869904502161</v>
      </c>
      <c r="N197">
        <v>1.055946208320693</v>
      </c>
      <c r="O197">
        <v>1.117893908286913</v>
      </c>
    </row>
    <row r="198" spans="1:15" x14ac:dyDescent="0.25">
      <c r="A198" t="s">
        <v>2</v>
      </c>
      <c r="B198" t="s">
        <v>243</v>
      </c>
      <c r="J198">
        <v>1.622922419128854</v>
      </c>
      <c r="K198">
        <v>2.1407933286825651</v>
      </c>
      <c r="L198">
        <v>2.9751189888893799</v>
      </c>
      <c r="M198">
        <v>3.1555564751154308</v>
      </c>
      <c r="N198">
        <v>3.277880196304285</v>
      </c>
      <c r="O198">
        <v>3.501033317421117</v>
      </c>
    </row>
    <row r="199" spans="1:15" x14ac:dyDescent="0.25">
      <c r="A199" t="s">
        <v>2</v>
      </c>
      <c r="B199" t="s">
        <v>244</v>
      </c>
      <c r="J199">
        <v>1.521350217059843</v>
      </c>
      <c r="K199">
        <v>2.0622304498725281</v>
      </c>
      <c r="L199">
        <v>2.8842331205195482</v>
      </c>
      <c r="M199">
        <v>3.0777665687926148</v>
      </c>
      <c r="N199">
        <v>3.2161822709147798</v>
      </c>
      <c r="O199">
        <v>3.4664367571375738</v>
      </c>
    </row>
    <row r="200" spans="1:15" x14ac:dyDescent="0.25">
      <c r="A200" t="s">
        <v>2</v>
      </c>
      <c r="B200" t="s">
        <v>245</v>
      </c>
      <c r="J200">
        <v>0.33070570441855701</v>
      </c>
      <c r="K200">
        <v>0.43745996307922103</v>
      </c>
      <c r="L200">
        <v>0.61923546352043768</v>
      </c>
      <c r="M200">
        <v>0.65820370981959431</v>
      </c>
      <c r="N200">
        <v>0.68809721414551417</v>
      </c>
      <c r="O200">
        <v>0.72123326204451599</v>
      </c>
    </row>
    <row r="201" spans="1:15" x14ac:dyDescent="0.25">
      <c r="A201" t="s">
        <v>2</v>
      </c>
      <c r="B201" t="s">
        <v>246</v>
      </c>
      <c r="J201">
        <v>0.33632459232131029</v>
      </c>
      <c r="K201">
        <v>0.44331219994632981</v>
      </c>
      <c r="L201">
        <v>0.62673398924465396</v>
      </c>
      <c r="M201">
        <v>0.66592988229654893</v>
      </c>
      <c r="N201">
        <v>0.69436368411731597</v>
      </c>
      <c r="O201">
        <v>0.71964641795512108</v>
      </c>
    </row>
    <row r="202" spans="1:15" x14ac:dyDescent="0.25">
      <c r="A202" t="s">
        <v>2</v>
      </c>
      <c r="B202" t="s">
        <v>247</v>
      </c>
      <c r="J202">
        <v>1.746748696307455</v>
      </c>
      <c r="K202">
        <v>2.1962206399386628</v>
      </c>
      <c r="L202">
        <v>2.8807992861176999</v>
      </c>
      <c r="M202">
        <v>3.069620617637852</v>
      </c>
      <c r="N202">
        <v>3.218393331408119</v>
      </c>
      <c r="O202">
        <v>3.4271417081400228</v>
      </c>
    </row>
    <row r="203" spans="1:15" x14ac:dyDescent="0.25">
      <c r="A203" t="s">
        <v>2</v>
      </c>
      <c r="B203" t="s">
        <v>248</v>
      </c>
      <c r="J203">
        <v>1.731957187494181</v>
      </c>
      <c r="K203">
        <v>2.2012485544333829</v>
      </c>
      <c r="L203">
        <v>2.8978093634675539</v>
      </c>
      <c r="M203">
        <v>3.1030407342550852</v>
      </c>
      <c r="N203">
        <v>3.2552435561110911</v>
      </c>
      <c r="O203">
        <v>3.4209063058164322</v>
      </c>
    </row>
    <row r="204" spans="1:15" x14ac:dyDescent="0.25">
      <c r="A204" t="s">
        <v>2</v>
      </c>
      <c r="B204" t="s">
        <v>249</v>
      </c>
    </row>
    <row r="205" spans="1:15" x14ac:dyDescent="0.25">
      <c r="A205" t="s">
        <v>2</v>
      </c>
      <c r="B205" t="s">
        <v>250</v>
      </c>
    </row>
    <row r="206" spans="1:15" x14ac:dyDescent="0.25">
      <c r="A206" t="s">
        <v>2</v>
      </c>
      <c r="B206" t="s">
        <v>251</v>
      </c>
      <c r="J206">
        <v>0.51968203841749827</v>
      </c>
      <c r="K206">
        <v>0.66103361417093465</v>
      </c>
      <c r="L206">
        <v>0.88961447136982985</v>
      </c>
      <c r="M206">
        <v>0.94939926699166244</v>
      </c>
      <c r="N206">
        <v>0.9937861986587887</v>
      </c>
      <c r="O206">
        <v>1.043120136104309</v>
      </c>
    </row>
    <row r="207" spans="1:15" x14ac:dyDescent="0.25">
      <c r="A207" t="s">
        <v>2</v>
      </c>
      <c r="B207" t="s">
        <v>252</v>
      </c>
      <c r="J207">
        <v>0.51004291062078233</v>
      </c>
      <c r="K207">
        <v>0.65404093810935204</v>
      </c>
      <c r="L207">
        <v>0.88208973310357786</v>
      </c>
      <c r="M207">
        <v>0.94290717274260993</v>
      </c>
      <c r="N207">
        <v>0.98858818586524033</v>
      </c>
      <c r="O207">
        <v>1.0403767872034939</v>
      </c>
    </row>
    <row r="208" spans="1:15" x14ac:dyDescent="0.25">
      <c r="A208" t="s">
        <v>2</v>
      </c>
      <c r="B208" t="s">
        <v>253</v>
      </c>
      <c r="J208">
        <v>4.1559150848063532E-2</v>
      </c>
      <c r="K208">
        <v>5.3162405853854913E-2</v>
      </c>
      <c r="L208">
        <v>7.2435853457345947E-2</v>
      </c>
      <c r="M208">
        <v>7.7381795546504623E-2</v>
      </c>
      <c r="N208">
        <v>8.1071790159795029E-2</v>
      </c>
      <c r="O208">
        <v>8.4269849123845608E-2</v>
      </c>
    </row>
    <row r="209" spans="1:15" x14ac:dyDescent="0.25">
      <c r="A209" t="s">
        <v>2</v>
      </c>
      <c r="B209" t="s">
        <v>254</v>
      </c>
      <c r="J209">
        <v>4.1705722355072257E-2</v>
      </c>
      <c r="K209">
        <v>5.3261045240593122E-2</v>
      </c>
      <c r="L209">
        <v>7.2533925611404093E-2</v>
      </c>
      <c r="M209">
        <v>7.746356166060879E-2</v>
      </c>
      <c r="N209">
        <v>8.1131552968479528E-2</v>
      </c>
      <c r="O209">
        <v>8.4231165205819275E-2</v>
      </c>
    </row>
    <row r="210" spans="1:15" x14ac:dyDescent="0.25">
      <c r="A210" t="s">
        <v>2</v>
      </c>
      <c r="B210" t="s">
        <v>255</v>
      </c>
      <c r="J210">
        <v>0.35739047437362498</v>
      </c>
      <c r="K210">
        <v>0.44576984138513298</v>
      </c>
      <c r="L210">
        <v>0.58264945761741693</v>
      </c>
      <c r="M210">
        <v>0.6227034619173204</v>
      </c>
      <c r="N210">
        <v>0.65280986204821556</v>
      </c>
      <c r="O210">
        <v>0.68210882525131356</v>
      </c>
    </row>
    <row r="211" spans="1:15" x14ac:dyDescent="0.25">
      <c r="A211" t="s">
        <v>2</v>
      </c>
      <c r="B211" t="s">
        <v>256</v>
      </c>
      <c r="J211">
        <v>0.35714534403000331</v>
      </c>
      <c r="K211">
        <v>0.44601965629351498</v>
      </c>
      <c r="L211">
        <v>0.58321205918718599</v>
      </c>
      <c r="M211">
        <v>0.62365399719867276</v>
      </c>
      <c r="N211">
        <v>0.65379742539591279</v>
      </c>
      <c r="O211">
        <v>0.68143939407803966</v>
      </c>
    </row>
    <row r="212" spans="1:15" x14ac:dyDescent="0.25">
      <c r="A212" t="s">
        <v>2</v>
      </c>
      <c r="B212" t="s">
        <v>257</v>
      </c>
    </row>
    <row r="213" spans="1:15" x14ac:dyDescent="0.25">
      <c r="A213" t="s">
        <v>2</v>
      </c>
      <c r="B213" t="s">
        <v>258</v>
      </c>
    </row>
    <row r="214" spans="1:15" x14ac:dyDescent="0.25">
      <c r="A214" t="s">
        <v>2</v>
      </c>
      <c r="B214" t="s">
        <v>259</v>
      </c>
      <c r="J214">
        <v>0.110711200720786</v>
      </c>
      <c r="K214">
        <v>0.14248271108311489</v>
      </c>
      <c r="L214">
        <v>0.19307546540401541</v>
      </c>
      <c r="M214">
        <v>0.20635002999013269</v>
      </c>
      <c r="N214">
        <v>0.2162475863465734</v>
      </c>
      <c r="O214">
        <v>0.2253489648454505</v>
      </c>
    </row>
    <row r="215" spans="1:15" x14ac:dyDescent="0.25">
      <c r="A215" t="s">
        <v>2</v>
      </c>
      <c r="B215" t="s">
        <v>260</v>
      </c>
      <c r="J215">
        <v>0.1104334729038942</v>
      </c>
      <c r="K215">
        <v>0.14226861891621961</v>
      </c>
      <c r="L215">
        <v>0.19284378000603389</v>
      </c>
      <c r="M215">
        <v>0.20614981048198211</v>
      </c>
      <c r="N215">
        <v>0.21608889298800901</v>
      </c>
      <c r="O215">
        <v>0.22527783240471561</v>
      </c>
    </row>
    <row r="216" spans="1:15" x14ac:dyDescent="0.25">
      <c r="A216" t="s">
        <v>2</v>
      </c>
      <c r="B216" t="s">
        <v>261</v>
      </c>
      <c r="J216">
        <v>5.1224683868151738E-2</v>
      </c>
      <c r="K216">
        <v>6.7769339473008325E-2</v>
      </c>
      <c r="L216">
        <v>9.4710467757045322E-2</v>
      </c>
      <c r="M216">
        <v>0.1011880466356905</v>
      </c>
      <c r="N216">
        <v>0.10603035238297601</v>
      </c>
      <c r="O216">
        <v>0.1103140999671935</v>
      </c>
    </row>
    <row r="217" spans="1:15" x14ac:dyDescent="0.25">
      <c r="A217" t="s">
        <v>2</v>
      </c>
      <c r="B217" t="s">
        <v>262</v>
      </c>
      <c r="J217">
        <v>5.1447098750210522E-2</v>
      </c>
      <c r="K217">
        <v>6.7929520480105116E-2</v>
      </c>
      <c r="L217">
        <v>9.4878093307017103E-2</v>
      </c>
      <c r="M217">
        <v>0.10132778620902</v>
      </c>
      <c r="N217">
        <v>0.1061324818298247</v>
      </c>
      <c r="O217">
        <v>0.1102477813965879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1040"/>
  <sheetViews>
    <sheetView workbookViewId="0">
      <selection activeCell="N13" sqref="N13"/>
    </sheetView>
  </sheetViews>
  <sheetFormatPr defaultRowHeight="15" x14ac:dyDescent="0.25"/>
  <cols>
    <col min="1" max="1" width="33.5703125" bestFit="1" customWidth="1"/>
    <col min="2" max="2" width="27.28515625" customWidth="1"/>
  </cols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43</v>
      </c>
      <c r="F1" t="s">
        <v>37</v>
      </c>
      <c r="G1" t="s">
        <v>7</v>
      </c>
      <c r="H1" t="s">
        <v>8</v>
      </c>
      <c r="I1" t="s">
        <v>26</v>
      </c>
      <c r="J1" t="s">
        <v>9</v>
      </c>
      <c r="K1" t="s">
        <v>27</v>
      </c>
      <c r="L1" t="s">
        <v>28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</row>
    <row r="2" spans="1:19" x14ac:dyDescent="0.25">
      <c r="A2" t="str">
        <f>C2&amp;D2&amp;E2&amp;F2&amp;G2&amp;H2&amp;J2&amp;K2</f>
        <v>PUBTRAPOLROATRUHETCONVDSL</v>
      </c>
      <c r="B2" t="str">
        <f>C2&amp;D2&amp;E2&amp;F2&amp;G2&amp;H2</f>
        <v>PUBTRAPOLROATRUHET</v>
      </c>
      <c r="C2" t="s">
        <v>38</v>
      </c>
      <c r="D2" t="s">
        <v>25</v>
      </c>
      <c r="E2" t="s">
        <v>44</v>
      </c>
      <c r="F2" t="s">
        <v>29</v>
      </c>
      <c r="G2" t="s">
        <v>30</v>
      </c>
      <c r="H2" t="s">
        <v>31</v>
      </c>
      <c r="I2">
        <v>16</v>
      </c>
      <c r="J2" t="s">
        <v>33</v>
      </c>
      <c r="K2" t="s">
        <v>32</v>
      </c>
      <c r="L2" t="s">
        <v>10</v>
      </c>
      <c r="M2" s="10">
        <f>VLOOKUP(F2&amp;G2&amp;H2&amp;K2,'[1]FORMAT IN'!$H$73:$P$82,HLOOKUP(E2,'[1]FORMAT IN'!$N$71:$P$72,2,FALSE),FALSE)</f>
        <v>0</v>
      </c>
      <c r="N2" s="10">
        <f>M2</f>
        <v>0</v>
      </c>
      <c r="O2" s="10">
        <f t="shared" ref="O2:S2" si="0">N2</f>
        <v>0</v>
      </c>
      <c r="P2" s="10">
        <f t="shared" si="0"/>
        <v>0</v>
      </c>
      <c r="Q2" s="10">
        <f t="shared" si="0"/>
        <v>0</v>
      </c>
      <c r="R2" s="10">
        <f t="shared" si="0"/>
        <v>0</v>
      </c>
      <c r="S2" s="10">
        <f t="shared" si="0"/>
        <v>0</v>
      </c>
    </row>
    <row r="3" spans="1:19" x14ac:dyDescent="0.25">
      <c r="A3" t="str">
        <f t="shared" ref="A3:A11" si="1">C3&amp;D3&amp;E3&amp;F3&amp;G3&amp;H3&amp;J3&amp;K3</f>
        <v>PUBTRAFLEROATRUHETCONVDSL</v>
      </c>
      <c r="B3" t="str">
        <f t="shared" ref="B3:B11" si="2">C3&amp;D3&amp;E3&amp;F3&amp;G3&amp;H3</f>
        <v>PUBTRAFLEROATRUHET</v>
      </c>
      <c r="C3" t="s">
        <v>38</v>
      </c>
      <c r="D3" t="s">
        <v>25</v>
      </c>
      <c r="E3" t="s">
        <v>45</v>
      </c>
      <c r="F3" t="s">
        <v>29</v>
      </c>
      <c r="G3" t="s">
        <v>30</v>
      </c>
      <c r="H3" t="s">
        <v>31</v>
      </c>
      <c r="I3">
        <v>16</v>
      </c>
      <c r="J3" t="s">
        <v>33</v>
      </c>
      <c r="K3" t="s">
        <v>32</v>
      </c>
      <c r="L3" t="s">
        <v>10</v>
      </c>
      <c r="M3" s="10">
        <f>VLOOKUP(F3&amp;G3&amp;H3&amp;K3,'[1]FORMAT IN'!$H$73:$P$82,HLOOKUP(E3,'[1]FORMAT IN'!$N$71:$P$72,2,FALSE),FALSE)</f>
        <v>1</v>
      </c>
      <c r="N3" s="10">
        <f t="shared" ref="N3:N28" si="3">M3</f>
        <v>1</v>
      </c>
      <c r="O3" s="10">
        <f t="shared" ref="O3:O28" si="4">N3</f>
        <v>1</v>
      </c>
      <c r="P3" s="10">
        <f t="shared" ref="P3:P28" si="5">O3</f>
        <v>1</v>
      </c>
      <c r="Q3" s="10">
        <f t="shared" ref="Q3:Q28" si="6">P3</f>
        <v>1</v>
      </c>
      <c r="R3" s="10">
        <f t="shared" ref="R3:R28" si="7">Q3</f>
        <v>1</v>
      </c>
      <c r="S3" s="10">
        <f t="shared" ref="S3:S28" si="8">R3</f>
        <v>1</v>
      </c>
    </row>
    <row r="4" spans="1:19" x14ac:dyDescent="0.25">
      <c r="A4" t="str">
        <f t="shared" si="1"/>
        <v>PUBTRATHCROATRUHETCONVDSL</v>
      </c>
      <c r="B4" t="str">
        <f t="shared" si="2"/>
        <v>PUBTRATHCROATRUHET</v>
      </c>
      <c r="C4" t="s">
        <v>38</v>
      </c>
      <c r="D4" t="s">
        <v>25</v>
      </c>
      <c r="E4" t="s">
        <v>46</v>
      </c>
      <c r="F4" t="s">
        <v>29</v>
      </c>
      <c r="G4" t="s">
        <v>30</v>
      </c>
      <c r="H4" t="s">
        <v>31</v>
      </c>
      <c r="I4">
        <v>16</v>
      </c>
      <c r="J4" t="s">
        <v>33</v>
      </c>
      <c r="K4" t="s">
        <v>32</v>
      </c>
      <c r="L4" t="s">
        <v>10</v>
      </c>
      <c r="M4" s="10">
        <f>VLOOKUP(F4&amp;G4&amp;H4&amp;K4,'[1]FORMAT IN'!$H$73:$P$82,HLOOKUP(E4,'[1]FORMAT IN'!$N$71:$P$72,2,FALSE),FALSE)</f>
        <v>0</v>
      </c>
      <c r="N4" s="10">
        <f t="shared" si="3"/>
        <v>0</v>
      </c>
      <c r="O4" s="10">
        <f t="shared" si="4"/>
        <v>0</v>
      </c>
      <c r="P4" s="10">
        <f t="shared" si="5"/>
        <v>0</v>
      </c>
      <c r="Q4" s="10">
        <f t="shared" si="6"/>
        <v>0</v>
      </c>
      <c r="R4" s="10">
        <f t="shared" si="7"/>
        <v>0</v>
      </c>
      <c r="S4" s="10">
        <f t="shared" si="8"/>
        <v>0</v>
      </c>
    </row>
    <row r="5" spans="1:19" x14ac:dyDescent="0.25">
      <c r="A5" t="str">
        <f t="shared" si="1"/>
        <v>PUBTRAFLEROATRULGTCONVDSL</v>
      </c>
      <c r="B5" t="str">
        <f t="shared" si="2"/>
        <v>PUBTRAFLEROATRULGT</v>
      </c>
      <c r="C5" t="s">
        <v>38</v>
      </c>
      <c r="D5" t="s">
        <v>25</v>
      </c>
      <c r="E5" t="s">
        <v>45</v>
      </c>
      <c r="F5" t="s">
        <v>29</v>
      </c>
      <c r="G5" t="s">
        <v>30</v>
      </c>
      <c r="H5" t="s">
        <v>34</v>
      </c>
      <c r="I5">
        <v>16</v>
      </c>
      <c r="J5" t="s">
        <v>33</v>
      </c>
      <c r="K5" t="s">
        <v>32</v>
      </c>
      <c r="L5" t="s">
        <v>10</v>
      </c>
      <c r="M5" s="10">
        <f>VLOOKUP(F5&amp;G5&amp;H5&amp;K5,'[1]FORMAT IN'!$H$73:$P$82,HLOOKUP(E5,'[1]FORMAT IN'!$N$71:$P$72,2,FALSE),FALSE)</f>
        <v>0.34462238153934283</v>
      </c>
      <c r="N5" s="10">
        <f t="shared" si="3"/>
        <v>0.34462238153934283</v>
      </c>
      <c r="O5" s="10">
        <f t="shared" si="4"/>
        <v>0.34462238153934283</v>
      </c>
      <c r="P5" s="10">
        <f t="shared" si="5"/>
        <v>0.34462238153934283</v>
      </c>
      <c r="Q5" s="10">
        <f t="shared" si="6"/>
        <v>0.34462238153934283</v>
      </c>
      <c r="R5" s="10">
        <f t="shared" si="7"/>
        <v>0.34462238153934283</v>
      </c>
      <c r="S5" s="10">
        <f t="shared" si="8"/>
        <v>0.34462238153934283</v>
      </c>
    </row>
    <row r="6" spans="1:19" x14ac:dyDescent="0.25">
      <c r="A6" t="str">
        <f t="shared" si="1"/>
        <v>PUBTRAFLEROATRULGTCONVGAS</v>
      </c>
      <c r="B6" t="str">
        <f t="shared" si="2"/>
        <v>PUBTRAFLEROATRULGT</v>
      </c>
      <c r="C6" t="s">
        <v>38</v>
      </c>
      <c r="D6" t="s">
        <v>25</v>
      </c>
      <c r="E6" t="s">
        <v>45</v>
      </c>
      <c r="F6" t="s">
        <v>29</v>
      </c>
      <c r="G6" t="s">
        <v>30</v>
      </c>
      <c r="H6" t="s">
        <v>34</v>
      </c>
      <c r="I6">
        <v>16</v>
      </c>
      <c r="J6" t="s">
        <v>33</v>
      </c>
      <c r="K6" t="s">
        <v>35</v>
      </c>
      <c r="L6" t="s">
        <v>10</v>
      </c>
      <c r="M6" s="10">
        <f>VLOOKUP(F6&amp;G6&amp;H6&amp;K6,'[1]FORMAT IN'!$H$73:$P$82,HLOOKUP(E6,'[1]FORMAT IN'!$N$71:$P$72,2,FALSE),FALSE)</f>
        <v>0.65537761846065712</v>
      </c>
      <c r="N6" s="10">
        <f t="shared" si="3"/>
        <v>0.65537761846065712</v>
      </c>
      <c r="O6" s="10">
        <f t="shared" si="4"/>
        <v>0.65537761846065712</v>
      </c>
      <c r="P6" s="10">
        <f t="shared" si="5"/>
        <v>0.65537761846065712</v>
      </c>
      <c r="Q6" s="10">
        <f t="shared" si="6"/>
        <v>0.65537761846065712</v>
      </c>
      <c r="R6" s="10">
        <f t="shared" si="7"/>
        <v>0.65537761846065712</v>
      </c>
      <c r="S6" s="10">
        <f t="shared" si="8"/>
        <v>0.65537761846065712</v>
      </c>
    </row>
    <row r="7" spans="1:19" x14ac:dyDescent="0.25">
      <c r="A7" t="str">
        <f t="shared" si="1"/>
        <v>PUBTRAPOLROATRULGTCONVDSL</v>
      </c>
      <c r="B7" t="str">
        <f t="shared" si="2"/>
        <v>PUBTRAPOLROATRULGT</v>
      </c>
      <c r="C7" t="s">
        <v>38</v>
      </c>
      <c r="D7" t="s">
        <v>25</v>
      </c>
      <c r="E7" t="s">
        <v>44</v>
      </c>
      <c r="F7" t="s">
        <v>29</v>
      </c>
      <c r="G7" t="s">
        <v>30</v>
      </c>
      <c r="H7" t="s">
        <v>34</v>
      </c>
      <c r="I7">
        <v>16</v>
      </c>
      <c r="J7" t="s">
        <v>33</v>
      </c>
      <c r="K7" t="s">
        <v>32</v>
      </c>
      <c r="L7" t="s">
        <v>10</v>
      </c>
      <c r="M7" s="10">
        <f>VLOOKUP(F7&amp;G7&amp;H7&amp;K7,'[1]FORMAT IN'!$H$73:$P$82,HLOOKUP(E7,'[1]FORMAT IN'!$N$71:$P$72,2,FALSE),FALSE)</f>
        <v>4.8181329384933906E-2</v>
      </c>
      <c r="N7" s="10">
        <f t="shared" si="3"/>
        <v>4.8181329384933906E-2</v>
      </c>
      <c r="O7" s="10">
        <f t="shared" si="4"/>
        <v>4.8181329384933906E-2</v>
      </c>
      <c r="P7" s="10">
        <f t="shared" si="5"/>
        <v>4.8181329384933906E-2</v>
      </c>
      <c r="Q7" s="10">
        <f t="shared" si="6"/>
        <v>4.8181329384933906E-2</v>
      </c>
      <c r="R7" s="10">
        <f t="shared" si="7"/>
        <v>4.8181329384933906E-2</v>
      </c>
      <c r="S7" s="10">
        <f t="shared" si="8"/>
        <v>4.8181329384933906E-2</v>
      </c>
    </row>
    <row r="8" spans="1:19" x14ac:dyDescent="0.25">
      <c r="A8" t="str">
        <f t="shared" si="1"/>
        <v>PUBTRAPOLROATRULGTCONVGAS</v>
      </c>
      <c r="B8" t="str">
        <f t="shared" si="2"/>
        <v>PUBTRAPOLROATRULGT</v>
      </c>
      <c r="C8" t="s">
        <v>38</v>
      </c>
      <c r="D8" t="s">
        <v>25</v>
      </c>
      <c r="E8" t="s">
        <v>44</v>
      </c>
      <c r="F8" t="s">
        <v>29</v>
      </c>
      <c r="G8" t="s">
        <v>30</v>
      </c>
      <c r="H8" t="s">
        <v>34</v>
      </c>
      <c r="I8">
        <v>16</v>
      </c>
      <c r="J8" t="s">
        <v>33</v>
      </c>
      <c r="K8" t="s">
        <v>35</v>
      </c>
      <c r="L8" t="s">
        <v>10</v>
      </c>
      <c r="M8" s="10">
        <f>VLOOKUP(F8&amp;G8&amp;H8&amp;K8,'[1]FORMAT IN'!$H$73:$P$82,HLOOKUP(E8,'[1]FORMAT IN'!$N$71:$P$72,2,FALSE),FALSE)</f>
        <v>0.95181867061506609</v>
      </c>
      <c r="N8" s="10">
        <f t="shared" si="3"/>
        <v>0.95181867061506609</v>
      </c>
      <c r="O8" s="10">
        <f t="shared" si="4"/>
        <v>0.95181867061506609</v>
      </c>
      <c r="P8" s="10">
        <f t="shared" si="5"/>
        <v>0.95181867061506609</v>
      </c>
      <c r="Q8" s="10">
        <f t="shared" si="6"/>
        <v>0.95181867061506609</v>
      </c>
      <c r="R8" s="10">
        <f t="shared" si="7"/>
        <v>0.95181867061506609</v>
      </c>
      <c r="S8" s="10">
        <f t="shared" si="8"/>
        <v>0.95181867061506609</v>
      </c>
    </row>
    <row r="9" spans="1:19" x14ac:dyDescent="0.25">
      <c r="A9" t="str">
        <f t="shared" si="1"/>
        <v>PUBTRATHCROATRULGTCONVDSL</v>
      </c>
      <c r="B9" t="str">
        <f t="shared" si="2"/>
        <v>PUBTRATHCROATRULGT</v>
      </c>
      <c r="C9" t="s">
        <v>38</v>
      </c>
      <c r="D9" t="s">
        <v>25</v>
      </c>
      <c r="E9" t="s">
        <v>46</v>
      </c>
      <c r="F9" t="s">
        <v>29</v>
      </c>
      <c r="G9" t="s">
        <v>30</v>
      </c>
      <c r="H9" t="s">
        <v>34</v>
      </c>
      <c r="I9">
        <v>16</v>
      </c>
      <c r="J9" t="s">
        <v>33</v>
      </c>
      <c r="K9" t="s">
        <v>32</v>
      </c>
      <c r="L9" t="s">
        <v>10</v>
      </c>
      <c r="M9" s="10">
        <f>VLOOKUP(F9&amp;G9&amp;H9&amp;K9,'[1]FORMAT IN'!$H$73:$P$82,HLOOKUP(E9,'[1]FORMAT IN'!$N$71:$P$72,2,FALSE),FALSE)</f>
        <v>0.11500958877540353</v>
      </c>
      <c r="N9" s="10">
        <f t="shared" si="3"/>
        <v>0.11500958877540353</v>
      </c>
      <c r="O9" s="10">
        <f t="shared" si="4"/>
        <v>0.11500958877540353</v>
      </c>
      <c r="P9" s="10">
        <f t="shared" si="5"/>
        <v>0.11500958877540353</v>
      </c>
      <c r="Q9" s="10">
        <f t="shared" si="6"/>
        <v>0.11500958877540353</v>
      </c>
      <c r="R9" s="10">
        <f t="shared" si="7"/>
        <v>0.11500958877540353</v>
      </c>
      <c r="S9" s="10">
        <f t="shared" si="8"/>
        <v>0.11500958877540353</v>
      </c>
    </row>
    <row r="10" spans="1:19" x14ac:dyDescent="0.25">
      <c r="A10" t="str">
        <f t="shared" si="1"/>
        <v>PUBTRATHCROATRULGTCONVGAS</v>
      </c>
      <c r="B10" t="str">
        <f t="shared" si="2"/>
        <v>PUBTRATHCROATRULGT</v>
      </c>
      <c r="C10" t="s">
        <v>38</v>
      </c>
      <c r="D10" t="s">
        <v>25</v>
      </c>
      <c r="E10" t="s">
        <v>46</v>
      </c>
      <c r="F10" t="s">
        <v>29</v>
      </c>
      <c r="G10" t="s">
        <v>30</v>
      </c>
      <c r="H10" t="s">
        <v>34</v>
      </c>
      <c r="I10">
        <v>16</v>
      </c>
      <c r="J10" t="s">
        <v>33</v>
      </c>
      <c r="K10" t="s">
        <v>35</v>
      </c>
      <c r="L10" t="s">
        <v>10</v>
      </c>
      <c r="M10" s="10">
        <f>VLOOKUP(F10&amp;G10&amp;H10&amp;K10,'[1]FORMAT IN'!$H$73:$P$82,HLOOKUP(E10,'[1]FORMAT IN'!$N$71:$P$72,2,FALSE),FALSE)</f>
        <v>0.88499041122459654</v>
      </c>
      <c r="N10" s="10">
        <f t="shared" si="3"/>
        <v>0.88499041122459654</v>
      </c>
      <c r="O10" s="10">
        <f t="shared" si="4"/>
        <v>0.88499041122459654</v>
      </c>
      <c r="P10" s="10">
        <f t="shared" si="5"/>
        <v>0.88499041122459654</v>
      </c>
      <c r="Q10" s="10">
        <f t="shared" si="6"/>
        <v>0.88499041122459654</v>
      </c>
      <c r="R10" s="10">
        <f t="shared" si="7"/>
        <v>0.88499041122459654</v>
      </c>
      <c r="S10" s="10">
        <f t="shared" si="8"/>
        <v>0.88499041122459654</v>
      </c>
    </row>
    <row r="11" spans="1:19" x14ac:dyDescent="0.25">
      <c r="A11" t="str">
        <f t="shared" si="1"/>
        <v>PUBTRAFLEROATRUMETCONVDSL</v>
      </c>
      <c r="B11" t="str">
        <f t="shared" si="2"/>
        <v>PUBTRAFLEROATRUMET</v>
      </c>
      <c r="C11" t="s">
        <v>38</v>
      </c>
      <c r="D11" t="s">
        <v>25</v>
      </c>
      <c r="E11" t="s">
        <v>45</v>
      </c>
      <c r="F11" t="s">
        <v>29</v>
      </c>
      <c r="G11" t="s">
        <v>30</v>
      </c>
      <c r="H11" t="s">
        <v>36</v>
      </c>
      <c r="I11">
        <v>16</v>
      </c>
      <c r="J11" t="s">
        <v>33</v>
      </c>
      <c r="K11" t="s">
        <v>32</v>
      </c>
      <c r="L11" t="s">
        <v>10</v>
      </c>
      <c r="M11" s="10">
        <f>VLOOKUP(F11&amp;G11&amp;H11&amp;K11,'[1]FORMAT IN'!$H$73:$P$82,HLOOKUP(E11,'[1]FORMAT IN'!$N$71:$P$72,2,FALSE),FALSE)</f>
        <v>0.76873359450023737</v>
      </c>
      <c r="N11" s="10">
        <f t="shared" si="3"/>
        <v>0.76873359450023737</v>
      </c>
      <c r="O11" s="10">
        <f t="shared" si="4"/>
        <v>0.76873359450023737</v>
      </c>
      <c r="P11" s="10">
        <f t="shared" si="5"/>
        <v>0.76873359450023737</v>
      </c>
      <c r="Q11" s="10">
        <f t="shared" si="6"/>
        <v>0.76873359450023737</v>
      </c>
      <c r="R11" s="10">
        <f t="shared" si="7"/>
        <v>0.76873359450023737</v>
      </c>
      <c r="S11" s="10">
        <f t="shared" si="8"/>
        <v>0.76873359450023737</v>
      </c>
    </row>
    <row r="12" spans="1:19" x14ac:dyDescent="0.25">
      <c r="A12" t="str">
        <f t="shared" ref="A12:A28" si="9">C12&amp;D12&amp;E12&amp;F12&amp;G12&amp;H12&amp;J12&amp;K12</f>
        <v>PUBTRAFLEROATRUMETCONVGAS</v>
      </c>
      <c r="B12" t="str">
        <f t="shared" ref="B12:B28" si="10">C12&amp;D12&amp;E12&amp;F12&amp;G12&amp;H12</f>
        <v>PUBTRAFLEROATRUMET</v>
      </c>
      <c r="C12" t="s">
        <v>38</v>
      </c>
      <c r="D12" t="s">
        <v>25</v>
      </c>
      <c r="E12" t="s">
        <v>45</v>
      </c>
      <c r="F12" t="s">
        <v>29</v>
      </c>
      <c r="G12" t="s">
        <v>30</v>
      </c>
      <c r="H12" t="s">
        <v>36</v>
      </c>
      <c r="I12">
        <v>16</v>
      </c>
      <c r="J12" t="s">
        <v>33</v>
      </c>
      <c r="K12" t="s">
        <v>35</v>
      </c>
      <c r="L12" t="s">
        <v>10</v>
      </c>
      <c r="M12" s="10">
        <f>VLOOKUP(F12&amp;G12&amp;H12&amp;K12,'[1]FORMAT IN'!$H$73:$P$82,HLOOKUP(E12,'[1]FORMAT IN'!$N$71:$P$72,2,FALSE),FALSE)</f>
        <v>0.23126640549976268</v>
      </c>
      <c r="N12" s="10">
        <f t="shared" si="3"/>
        <v>0.23126640549976268</v>
      </c>
      <c r="O12" s="10">
        <f t="shared" si="4"/>
        <v>0.23126640549976268</v>
      </c>
      <c r="P12" s="10">
        <f t="shared" si="5"/>
        <v>0.23126640549976268</v>
      </c>
      <c r="Q12" s="10">
        <f t="shared" si="6"/>
        <v>0.23126640549976268</v>
      </c>
      <c r="R12" s="10">
        <f t="shared" si="7"/>
        <v>0.23126640549976268</v>
      </c>
      <c r="S12" s="10">
        <f t="shared" si="8"/>
        <v>0.23126640549976268</v>
      </c>
    </row>
    <row r="13" spans="1:19" x14ac:dyDescent="0.25">
      <c r="A13" t="str">
        <f t="shared" si="9"/>
        <v>PUBTRATHCROATRUMETCONVDSL</v>
      </c>
      <c r="B13" t="str">
        <f t="shared" si="10"/>
        <v>PUBTRATHCROATRUMET</v>
      </c>
      <c r="C13" t="s">
        <v>38</v>
      </c>
      <c r="D13" t="s">
        <v>25</v>
      </c>
      <c r="E13" t="s">
        <v>46</v>
      </c>
      <c r="F13" t="s">
        <v>29</v>
      </c>
      <c r="G13" t="s">
        <v>30</v>
      </c>
      <c r="H13" t="s">
        <v>36</v>
      </c>
      <c r="I13">
        <v>16</v>
      </c>
      <c r="J13" t="s">
        <v>33</v>
      </c>
      <c r="K13" t="s">
        <v>32</v>
      </c>
      <c r="L13" t="s">
        <v>10</v>
      </c>
      <c r="M13" s="10">
        <f>VLOOKUP(F13&amp;G13&amp;H13&amp;K13,'[1]FORMAT IN'!$H$73:$P$82,HLOOKUP(E13,'[1]FORMAT IN'!$N$71:$P$72,2,FALSE),FALSE)</f>
        <v>0.27505239676464532</v>
      </c>
      <c r="N13" s="10">
        <f t="shared" si="3"/>
        <v>0.27505239676464532</v>
      </c>
      <c r="O13" s="10">
        <f t="shared" si="4"/>
        <v>0.27505239676464532</v>
      </c>
      <c r="P13" s="10">
        <f t="shared" si="5"/>
        <v>0.27505239676464532</v>
      </c>
      <c r="Q13" s="10">
        <f t="shared" si="6"/>
        <v>0.27505239676464532</v>
      </c>
      <c r="R13" s="10">
        <f t="shared" si="7"/>
        <v>0.27505239676464532</v>
      </c>
      <c r="S13" s="10">
        <f t="shared" si="8"/>
        <v>0.27505239676464532</v>
      </c>
    </row>
    <row r="14" spans="1:19" x14ac:dyDescent="0.25">
      <c r="A14" t="str">
        <f t="shared" si="9"/>
        <v>PUBTRATHCROATRUMETCONVGAS</v>
      </c>
      <c r="B14" t="str">
        <f t="shared" si="10"/>
        <v>PUBTRATHCROATRUMET</v>
      </c>
      <c r="C14" t="s">
        <v>38</v>
      </c>
      <c r="D14" t="s">
        <v>25</v>
      </c>
      <c r="E14" t="s">
        <v>46</v>
      </c>
      <c r="F14" t="s">
        <v>29</v>
      </c>
      <c r="G14" t="s">
        <v>30</v>
      </c>
      <c r="H14" t="s">
        <v>36</v>
      </c>
      <c r="I14">
        <v>16</v>
      </c>
      <c r="J14" t="s">
        <v>33</v>
      </c>
      <c r="K14" t="s">
        <v>35</v>
      </c>
      <c r="L14" t="s">
        <v>10</v>
      </c>
      <c r="M14" s="10">
        <f>VLOOKUP(F14&amp;G14&amp;H14&amp;K14,'[1]FORMAT IN'!$H$73:$P$82,HLOOKUP(E14,'[1]FORMAT IN'!$N$71:$P$72,2,FALSE),FALSE)</f>
        <v>0.72494760323535468</v>
      </c>
      <c r="N14" s="10">
        <f t="shared" si="3"/>
        <v>0.72494760323535468</v>
      </c>
      <c r="O14" s="10">
        <f t="shared" si="4"/>
        <v>0.72494760323535468</v>
      </c>
      <c r="P14" s="10">
        <f t="shared" si="5"/>
        <v>0.72494760323535468</v>
      </c>
      <c r="Q14" s="10">
        <f t="shared" si="6"/>
        <v>0.72494760323535468</v>
      </c>
      <c r="R14" s="10">
        <f t="shared" si="7"/>
        <v>0.72494760323535468</v>
      </c>
      <c r="S14" s="10">
        <f t="shared" si="8"/>
        <v>0.72494760323535468</v>
      </c>
    </row>
    <row r="15" spans="1:19" x14ac:dyDescent="0.25">
      <c r="A15" t="str">
        <f t="shared" si="9"/>
        <v>PUBTRAPOLROATRUMETCONVDSL</v>
      </c>
      <c r="B15" t="str">
        <f t="shared" si="10"/>
        <v>PUBTRAPOLROATRUMET</v>
      </c>
      <c r="C15" t="s">
        <v>38</v>
      </c>
      <c r="D15" t="s">
        <v>25</v>
      </c>
      <c r="E15" t="s">
        <v>44</v>
      </c>
      <c r="F15" t="s">
        <v>29</v>
      </c>
      <c r="G15" t="s">
        <v>30</v>
      </c>
      <c r="H15" t="s">
        <v>36</v>
      </c>
      <c r="I15">
        <v>16</v>
      </c>
      <c r="J15" t="s">
        <v>33</v>
      </c>
      <c r="K15" t="s">
        <v>32</v>
      </c>
      <c r="L15" t="s">
        <v>10</v>
      </c>
      <c r="M15" s="10">
        <f>VLOOKUP(F15&amp;G15&amp;H15&amp;K15,'[1]FORMAT IN'!$H$73:$P$82,HLOOKUP(E15,'[1]FORMAT IN'!$N$71:$P$72,2,FALSE),FALSE)</f>
        <v>0.9511720561840562</v>
      </c>
      <c r="N15" s="10">
        <f t="shared" si="3"/>
        <v>0.9511720561840562</v>
      </c>
      <c r="O15" s="10">
        <f t="shared" si="4"/>
        <v>0.9511720561840562</v>
      </c>
      <c r="P15" s="10">
        <f t="shared" si="5"/>
        <v>0.9511720561840562</v>
      </c>
      <c r="Q15" s="10">
        <f t="shared" si="6"/>
        <v>0.9511720561840562</v>
      </c>
      <c r="R15" s="10">
        <f t="shared" si="7"/>
        <v>0.9511720561840562</v>
      </c>
      <c r="S15" s="10">
        <f t="shared" si="8"/>
        <v>0.9511720561840562</v>
      </c>
    </row>
    <row r="16" spans="1:19" x14ac:dyDescent="0.25">
      <c r="A16" t="str">
        <f t="shared" si="9"/>
        <v>PUBTRAPOLROATRUMETCONVGAS</v>
      </c>
      <c r="B16" t="str">
        <f t="shared" si="10"/>
        <v>PUBTRAPOLROATRUMET</v>
      </c>
      <c r="C16" t="s">
        <v>38</v>
      </c>
      <c r="D16" t="s">
        <v>25</v>
      </c>
      <c r="E16" t="s">
        <v>44</v>
      </c>
      <c r="F16" t="s">
        <v>29</v>
      </c>
      <c r="G16" t="s">
        <v>30</v>
      </c>
      <c r="H16" t="s">
        <v>36</v>
      </c>
      <c r="I16">
        <v>16</v>
      </c>
      <c r="J16" t="s">
        <v>33</v>
      </c>
      <c r="K16" t="s">
        <v>35</v>
      </c>
      <c r="L16" t="s">
        <v>10</v>
      </c>
      <c r="M16" s="10">
        <f>VLOOKUP(F16&amp;G16&amp;H16&amp;K16,'[1]FORMAT IN'!$H$73:$P$82,HLOOKUP(E16,'[1]FORMAT IN'!$N$71:$P$72,2,FALSE),FALSE)</f>
        <v>4.8827943815943887E-2</v>
      </c>
      <c r="N16" s="10">
        <f t="shared" si="3"/>
        <v>4.8827943815943887E-2</v>
      </c>
      <c r="O16" s="10">
        <f t="shared" si="4"/>
        <v>4.8827943815943887E-2</v>
      </c>
      <c r="P16" s="10">
        <f t="shared" si="5"/>
        <v>4.8827943815943887E-2</v>
      </c>
      <c r="Q16" s="10">
        <f t="shared" si="6"/>
        <v>4.8827943815943887E-2</v>
      </c>
      <c r="R16" s="10">
        <f t="shared" si="7"/>
        <v>4.8827943815943887E-2</v>
      </c>
      <c r="S16" s="10">
        <f t="shared" si="8"/>
        <v>4.8827943815943887E-2</v>
      </c>
    </row>
    <row r="17" spans="1:19" x14ac:dyDescent="0.25">
      <c r="A17" t="str">
        <f t="shared" si="9"/>
        <v>PUBTRAPOLROACAR___CONVDSL</v>
      </c>
      <c r="B17" t="str">
        <f t="shared" si="10"/>
        <v>PUBTRAPOLROACAR___</v>
      </c>
      <c r="C17" t="s">
        <v>38</v>
      </c>
      <c r="D17" t="s">
        <v>25</v>
      </c>
      <c r="E17" t="s">
        <v>44</v>
      </c>
      <c r="F17" t="s">
        <v>29</v>
      </c>
      <c r="G17" t="s">
        <v>39</v>
      </c>
      <c r="H17" t="s">
        <v>10</v>
      </c>
      <c r="I17">
        <v>16</v>
      </c>
      <c r="J17" t="s">
        <v>33</v>
      </c>
      <c r="K17" t="s">
        <v>32</v>
      </c>
      <c r="L17" t="s">
        <v>10</v>
      </c>
      <c r="M17" s="10">
        <f>VLOOKUP(F17&amp;G17&amp;H17&amp;K17,'[1]FORMAT IN'!$H$73:$P$82,HLOOKUP(E17,'[1]FORMAT IN'!$N$71:$P$72,2,FALSE),FALSE)</f>
        <v>3.1900902799382301E-4</v>
      </c>
      <c r="N17" s="10">
        <f t="shared" si="3"/>
        <v>3.1900902799382301E-4</v>
      </c>
      <c r="O17" s="10">
        <f t="shared" si="4"/>
        <v>3.1900902799382301E-4</v>
      </c>
      <c r="P17" s="10">
        <f t="shared" si="5"/>
        <v>3.1900902799382301E-4</v>
      </c>
      <c r="Q17" s="10">
        <f t="shared" si="6"/>
        <v>3.1900902799382301E-4</v>
      </c>
      <c r="R17" s="10">
        <f t="shared" si="7"/>
        <v>3.1900902799382301E-4</v>
      </c>
      <c r="S17" s="10">
        <f t="shared" si="8"/>
        <v>3.1900902799382301E-4</v>
      </c>
    </row>
    <row r="18" spans="1:19" x14ac:dyDescent="0.25">
      <c r="A18" t="str">
        <f t="shared" si="9"/>
        <v>PUBTRAPOLROACAR___CONVGAS</v>
      </c>
      <c r="B18" t="str">
        <f t="shared" si="10"/>
        <v>PUBTRAPOLROACAR___</v>
      </c>
      <c r="C18" t="s">
        <v>38</v>
      </c>
      <c r="D18" t="s">
        <v>25</v>
      </c>
      <c r="E18" t="s">
        <v>44</v>
      </c>
      <c r="F18" t="s">
        <v>29</v>
      </c>
      <c r="G18" t="s">
        <v>39</v>
      </c>
      <c r="H18" t="s">
        <v>10</v>
      </c>
      <c r="I18">
        <v>16</v>
      </c>
      <c r="J18" t="s">
        <v>33</v>
      </c>
      <c r="K18" t="s">
        <v>35</v>
      </c>
      <c r="L18" t="s">
        <v>10</v>
      </c>
      <c r="M18" s="10">
        <f>VLOOKUP(F18&amp;G18&amp;H18&amp;K18,'[1]FORMAT IN'!$H$73:$P$82,HLOOKUP(E18,'[1]FORMAT IN'!$N$71:$P$72,2,FALSE),FALSE)</f>
        <v>0.99968099097200624</v>
      </c>
      <c r="N18" s="10">
        <f t="shared" si="3"/>
        <v>0.99968099097200624</v>
      </c>
      <c r="O18" s="10">
        <f t="shared" si="4"/>
        <v>0.99968099097200624</v>
      </c>
      <c r="P18" s="10">
        <f t="shared" si="5"/>
        <v>0.99968099097200624</v>
      </c>
      <c r="Q18" s="10">
        <f t="shared" si="6"/>
        <v>0.99968099097200624</v>
      </c>
      <c r="R18" s="10">
        <f t="shared" si="7"/>
        <v>0.99968099097200624</v>
      </c>
      <c r="S18" s="10">
        <f t="shared" si="8"/>
        <v>0.99968099097200624</v>
      </c>
    </row>
    <row r="19" spans="1:19" x14ac:dyDescent="0.25">
      <c r="A19" t="str">
        <f t="shared" si="9"/>
        <v>PUBTRAFLEROACAR___CONVDSL</v>
      </c>
      <c r="B19" t="str">
        <f t="shared" si="10"/>
        <v>PUBTRAFLEROACAR___</v>
      </c>
      <c r="C19" t="s">
        <v>38</v>
      </c>
      <c r="D19" t="s">
        <v>25</v>
      </c>
      <c r="E19" t="s">
        <v>45</v>
      </c>
      <c r="F19" t="s">
        <v>29</v>
      </c>
      <c r="G19" t="s">
        <v>39</v>
      </c>
      <c r="H19" t="s">
        <v>10</v>
      </c>
      <c r="I19">
        <v>16</v>
      </c>
      <c r="J19" t="s">
        <v>33</v>
      </c>
      <c r="K19" t="s">
        <v>32</v>
      </c>
      <c r="L19" t="s">
        <v>10</v>
      </c>
      <c r="M19" s="10">
        <f>VLOOKUP(F19&amp;G19&amp;H19&amp;K19,'[1]FORMAT IN'!$H$73:$P$82,HLOOKUP(E19,'[1]FORMAT IN'!$N$71:$P$72,2,FALSE),FALSE)</f>
        <v>0</v>
      </c>
      <c r="N19" s="10">
        <f t="shared" si="3"/>
        <v>0</v>
      </c>
      <c r="O19" s="10">
        <f t="shared" si="4"/>
        <v>0</v>
      </c>
      <c r="P19" s="10">
        <f t="shared" si="5"/>
        <v>0</v>
      </c>
      <c r="Q19" s="10">
        <f t="shared" si="6"/>
        <v>0</v>
      </c>
      <c r="R19" s="10">
        <f t="shared" si="7"/>
        <v>0</v>
      </c>
      <c r="S19" s="10">
        <f t="shared" si="8"/>
        <v>0</v>
      </c>
    </row>
    <row r="20" spans="1:19" x14ac:dyDescent="0.25">
      <c r="A20" t="str">
        <f t="shared" si="9"/>
        <v>PUBTRAFLEROACAR___CONVGAS</v>
      </c>
      <c r="B20" t="str">
        <f t="shared" si="10"/>
        <v>PUBTRAFLEROACAR___</v>
      </c>
      <c r="C20" t="s">
        <v>38</v>
      </c>
      <c r="D20" t="s">
        <v>25</v>
      </c>
      <c r="E20" t="s">
        <v>45</v>
      </c>
      <c r="F20" t="s">
        <v>29</v>
      </c>
      <c r="G20" t="s">
        <v>39</v>
      </c>
      <c r="H20" t="s">
        <v>10</v>
      </c>
      <c r="I20">
        <v>16</v>
      </c>
      <c r="J20" t="s">
        <v>33</v>
      </c>
      <c r="K20" t="s">
        <v>35</v>
      </c>
      <c r="L20" t="s">
        <v>10</v>
      </c>
      <c r="M20" s="10">
        <f>VLOOKUP(F20&amp;G20&amp;H20&amp;K20,'[1]FORMAT IN'!$H$73:$P$82,HLOOKUP(E20,'[1]FORMAT IN'!$N$71:$P$72,2,FALSE),FALSE)</f>
        <v>1</v>
      </c>
      <c r="N20" s="10">
        <f t="shared" si="3"/>
        <v>1</v>
      </c>
      <c r="O20" s="10">
        <f t="shared" si="4"/>
        <v>1</v>
      </c>
      <c r="P20" s="10">
        <f t="shared" si="5"/>
        <v>1</v>
      </c>
      <c r="Q20" s="10">
        <f t="shared" si="6"/>
        <v>1</v>
      </c>
      <c r="R20" s="10">
        <f t="shared" si="7"/>
        <v>1</v>
      </c>
      <c r="S20" s="10">
        <f t="shared" si="8"/>
        <v>1</v>
      </c>
    </row>
    <row r="21" spans="1:19" x14ac:dyDescent="0.25">
      <c r="A21" t="str">
        <f t="shared" si="9"/>
        <v>PUBTRATHCROACAR___CONVDSL</v>
      </c>
      <c r="B21" t="str">
        <f t="shared" si="10"/>
        <v>PUBTRATHCROACAR___</v>
      </c>
      <c r="C21" t="s">
        <v>38</v>
      </c>
      <c r="D21" t="s">
        <v>25</v>
      </c>
      <c r="E21" t="s">
        <v>46</v>
      </c>
      <c r="F21" t="s">
        <v>29</v>
      </c>
      <c r="G21" t="s">
        <v>39</v>
      </c>
      <c r="H21" t="s">
        <v>10</v>
      </c>
      <c r="I21">
        <v>16</v>
      </c>
      <c r="J21" t="s">
        <v>33</v>
      </c>
      <c r="K21" t="s">
        <v>32</v>
      </c>
      <c r="L21" t="s">
        <v>10</v>
      </c>
      <c r="M21" s="10">
        <f>VLOOKUP(F21&amp;G21&amp;H21&amp;K21,'[1]FORMAT IN'!$H$73:$P$82,HLOOKUP(E21,'[1]FORMAT IN'!$N$71:$P$72,2,FALSE),FALSE)</f>
        <v>0</v>
      </c>
      <c r="N21" s="10">
        <f t="shared" si="3"/>
        <v>0</v>
      </c>
      <c r="O21" s="10">
        <f t="shared" si="4"/>
        <v>0</v>
      </c>
      <c r="P21" s="10">
        <f t="shared" si="5"/>
        <v>0</v>
      </c>
      <c r="Q21" s="10">
        <f t="shared" si="6"/>
        <v>0</v>
      </c>
      <c r="R21" s="10">
        <f t="shared" si="7"/>
        <v>0</v>
      </c>
      <c r="S21" s="10">
        <f t="shared" si="8"/>
        <v>0</v>
      </c>
    </row>
    <row r="22" spans="1:19" x14ac:dyDescent="0.25">
      <c r="A22" t="str">
        <f t="shared" si="9"/>
        <v>PUBTRATHCROACAR___CONVGAS</v>
      </c>
      <c r="B22" t="str">
        <f t="shared" si="10"/>
        <v>PUBTRATHCROACAR___</v>
      </c>
      <c r="C22" t="s">
        <v>38</v>
      </c>
      <c r="D22" t="s">
        <v>25</v>
      </c>
      <c r="E22" t="s">
        <v>46</v>
      </c>
      <c r="F22" t="s">
        <v>29</v>
      </c>
      <c r="G22" t="s">
        <v>39</v>
      </c>
      <c r="H22" t="s">
        <v>10</v>
      </c>
      <c r="I22">
        <v>16</v>
      </c>
      <c r="J22" t="s">
        <v>33</v>
      </c>
      <c r="K22" t="s">
        <v>35</v>
      </c>
      <c r="L22" t="s">
        <v>10</v>
      </c>
      <c r="M22" s="10">
        <f>VLOOKUP(F22&amp;G22&amp;H22&amp;K22,'[1]FORMAT IN'!$H$73:$P$82,HLOOKUP(E22,'[1]FORMAT IN'!$N$71:$P$72,2,FALSE),FALSE)</f>
        <v>1</v>
      </c>
      <c r="N22" s="10">
        <f t="shared" si="3"/>
        <v>1</v>
      </c>
      <c r="O22" s="10">
        <f t="shared" si="4"/>
        <v>1</v>
      </c>
      <c r="P22" s="10">
        <f t="shared" si="5"/>
        <v>1</v>
      </c>
      <c r="Q22" s="10">
        <f t="shared" si="6"/>
        <v>1</v>
      </c>
      <c r="R22" s="10">
        <f t="shared" si="7"/>
        <v>1</v>
      </c>
      <c r="S22" s="10">
        <f t="shared" si="8"/>
        <v>1</v>
      </c>
    </row>
    <row r="23" spans="1:19" x14ac:dyDescent="0.25">
      <c r="A23" t="str">
        <f t="shared" si="9"/>
        <v>PUBTRAPOLROAMOR___CONVGAS</v>
      </c>
      <c r="B23" t="str">
        <f t="shared" si="10"/>
        <v>PUBTRAPOLROAMOR___</v>
      </c>
      <c r="C23" t="s">
        <v>38</v>
      </c>
      <c r="D23" t="s">
        <v>25</v>
      </c>
      <c r="E23" t="s">
        <v>44</v>
      </c>
      <c r="F23" t="s">
        <v>29</v>
      </c>
      <c r="G23" t="s">
        <v>40</v>
      </c>
      <c r="H23" t="s">
        <v>10</v>
      </c>
      <c r="I23">
        <v>16</v>
      </c>
      <c r="J23" t="s">
        <v>33</v>
      </c>
      <c r="K23" t="s">
        <v>35</v>
      </c>
      <c r="L23" t="s">
        <v>10</v>
      </c>
      <c r="M23" s="10">
        <f>VLOOKUP(F23&amp;G23&amp;H23&amp;K23,'[1]FORMAT IN'!$H$73:$P$82,HLOOKUP(E23,'[1]FORMAT IN'!$N$71:$P$72,2,FALSE),FALSE)</f>
        <v>1</v>
      </c>
      <c r="N23" s="10">
        <f t="shared" si="3"/>
        <v>1</v>
      </c>
      <c r="O23" s="10">
        <f t="shared" si="4"/>
        <v>1</v>
      </c>
      <c r="P23" s="10">
        <f t="shared" si="5"/>
        <v>1</v>
      </c>
      <c r="Q23" s="10">
        <f t="shared" si="6"/>
        <v>1</v>
      </c>
      <c r="R23" s="10">
        <f t="shared" si="7"/>
        <v>1</v>
      </c>
      <c r="S23" s="10">
        <f t="shared" si="8"/>
        <v>1</v>
      </c>
    </row>
    <row r="24" spans="1:19" x14ac:dyDescent="0.25">
      <c r="A24" t="str">
        <f t="shared" si="9"/>
        <v>PUBTRAFLEROAMOR___CONVGAS</v>
      </c>
      <c r="B24" t="str">
        <f t="shared" si="10"/>
        <v>PUBTRAFLEROAMOR___</v>
      </c>
      <c r="C24" t="s">
        <v>38</v>
      </c>
      <c r="D24" t="s">
        <v>25</v>
      </c>
      <c r="E24" t="s">
        <v>45</v>
      </c>
      <c r="F24" t="s">
        <v>29</v>
      </c>
      <c r="G24" t="s">
        <v>40</v>
      </c>
      <c r="H24" t="s">
        <v>10</v>
      </c>
      <c r="I24">
        <v>16</v>
      </c>
      <c r="J24" t="s">
        <v>33</v>
      </c>
      <c r="K24" t="s">
        <v>35</v>
      </c>
      <c r="L24" t="s">
        <v>10</v>
      </c>
      <c r="M24" s="10">
        <f>VLOOKUP(F24&amp;G24&amp;H24&amp;K24,'[1]FORMAT IN'!$H$73:$P$82,HLOOKUP(E24,'[1]FORMAT IN'!$N$71:$P$72,2,FALSE),FALSE)</f>
        <v>0</v>
      </c>
      <c r="N24" s="10">
        <f t="shared" si="3"/>
        <v>0</v>
      </c>
      <c r="O24" s="10">
        <f t="shared" si="4"/>
        <v>0</v>
      </c>
      <c r="P24" s="10">
        <f t="shared" si="5"/>
        <v>0</v>
      </c>
      <c r="Q24" s="10">
        <f t="shared" si="6"/>
        <v>0</v>
      </c>
      <c r="R24" s="10">
        <f t="shared" si="7"/>
        <v>0</v>
      </c>
      <c r="S24" s="10">
        <f t="shared" si="8"/>
        <v>0</v>
      </c>
    </row>
    <row r="25" spans="1:19" x14ac:dyDescent="0.25">
      <c r="A25" t="str">
        <f t="shared" si="9"/>
        <v>PUBTRATHCROAMOR___CONVGAS</v>
      </c>
      <c r="B25" t="str">
        <f t="shared" si="10"/>
        <v>PUBTRATHCROAMOR___</v>
      </c>
      <c r="C25" t="s">
        <v>38</v>
      </c>
      <c r="D25" t="s">
        <v>25</v>
      </c>
      <c r="E25" t="s">
        <v>46</v>
      </c>
      <c r="F25" t="s">
        <v>29</v>
      </c>
      <c r="G25" t="s">
        <v>40</v>
      </c>
      <c r="H25" t="s">
        <v>10</v>
      </c>
      <c r="I25">
        <v>16</v>
      </c>
      <c r="J25" t="s">
        <v>33</v>
      </c>
      <c r="K25" t="s">
        <v>35</v>
      </c>
      <c r="L25" t="s">
        <v>10</v>
      </c>
      <c r="M25" s="10">
        <f>VLOOKUP(F25&amp;G25&amp;H25&amp;K25,'[1]FORMAT IN'!$H$73:$P$82,HLOOKUP(E25,'[1]FORMAT IN'!$N$71:$P$72,2,FALSE),FALSE)</f>
        <v>0</v>
      </c>
      <c r="N25" s="10">
        <f t="shared" si="3"/>
        <v>0</v>
      </c>
      <c r="O25" s="10">
        <f t="shared" si="4"/>
        <v>0</v>
      </c>
      <c r="P25" s="10">
        <f t="shared" si="5"/>
        <v>0</v>
      </c>
      <c r="Q25" s="10">
        <f t="shared" si="6"/>
        <v>0</v>
      </c>
      <c r="R25" s="10">
        <f t="shared" si="7"/>
        <v>0</v>
      </c>
      <c r="S25" s="10">
        <f t="shared" si="8"/>
        <v>0</v>
      </c>
    </row>
    <row r="26" spans="1:19" x14ac:dyDescent="0.25">
      <c r="A26" t="str">
        <f t="shared" si="9"/>
        <v>PUBTRAPOLROABUSURBCONVDSL</v>
      </c>
      <c r="B26" t="str">
        <f t="shared" si="10"/>
        <v>PUBTRAPOLROABUSURB</v>
      </c>
      <c r="C26" t="s">
        <v>38</v>
      </c>
      <c r="D26" t="s">
        <v>25</v>
      </c>
      <c r="E26" t="s">
        <v>44</v>
      </c>
      <c r="F26" t="s">
        <v>29</v>
      </c>
      <c r="G26" t="s">
        <v>41</v>
      </c>
      <c r="H26" t="s">
        <v>42</v>
      </c>
      <c r="I26">
        <v>16</v>
      </c>
      <c r="J26" t="s">
        <v>33</v>
      </c>
      <c r="K26" t="s">
        <v>32</v>
      </c>
      <c r="L26" t="s">
        <v>10</v>
      </c>
      <c r="M26" s="10">
        <f>VLOOKUP(F26&amp;G26&amp;H26&amp;K26,'[1]FORMAT IN'!$H$73:$P$82,HLOOKUP(E26,'[1]FORMAT IN'!$N$71:$P$72,2,FALSE),FALSE)</f>
        <v>1</v>
      </c>
      <c r="N26" s="10">
        <f t="shared" si="3"/>
        <v>1</v>
      </c>
      <c r="O26" s="10">
        <f t="shared" si="4"/>
        <v>1</v>
      </c>
      <c r="P26" s="10">
        <f t="shared" si="5"/>
        <v>1</v>
      </c>
      <c r="Q26" s="10">
        <f t="shared" si="6"/>
        <v>1</v>
      </c>
      <c r="R26" s="10">
        <f t="shared" si="7"/>
        <v>1</v>
      </c>
      <c r="S26" s="10">
        <f t="shared" si="8"/>
        <v>1</v>
      </c>
    </row>
    <row r="27" spans="1:19" x14ac:dyDescent="0.25">
      <c r="A27" t="str">
        <f t="shared" si="9"/>
        <v>PUBTRAFLEROABUSURBCONVDSL</v>
      </c>
      <c r="B27" t="str">
        <f t="shared" si="10"/>
        <v>PUBTRAFLEROABUSURB</v>
      </c>
      <c r="C27" t="s">
        <v>38</v>
      </c>
      <c r="D27" t="s">
        <v>25</v>
      </c>
      <c r="E27" t="s">
        <v>45</v>
      </c>
      <c r="F27" t="s">
        <v>29</v>
      </c>
      <c r="G27" t="s">
        <v>41</v>
      </c>
      <c r="H27" t="s">
        <v>42</v>
      </c>
      <c r="I27">
        <v>16</v>
      </c>
      <c r="J27" t="s">
        <v>33</v>
      </c>
      <c r="K27" t="s">
        <v>32</v>
      </c>
      <c r="L27" t="s">
        <v>10</v>
      </c>
      <c r="M27" s="10">
        <f>VLOOKUP(F27&amp;G27&amp;H27&amp;K27,'[1]FORMAT IN'!$H$73:$P$82,HLOOKUP(E27,'[1]FORMAT IN'!$N$71:$P$72,2,FALSE),FALSE)</f>
        <v>0</v>
      </c>
      <c r="N27" s="10">
        <f t="shared" si="3"/>
        <v>0</v>
      </c>
      <c r="O27" s="10">
        <f t="shared" si="4"/>
        <v>0</v>
      </c>
      <c r="P27" s="10">
        <f t="shared" si="5"/>
        <v>0</v>
      </c>
      <c r="Q27" s="10">
        <f t="shared" si="6"/>
        <v>0</v>
      </c>
      <c r="R27" s="10">
        <f t="shared" si="7"/>
        <v>0</v>
      </c>
      <c r="S27" s="10">
        <f t="shared" si="8"/>
        <v>0</v>
      </c>
    </row>
    <row r="28" spans="1:19" x14ac:dyDescent="0.25">
      <c r="A28" t="str">
        <f t="shared" si="9"/>
        <v>PUBTRATHCROABUSURBCONVDSL</v>
      </c>
      <c r="B28" t="str">
        <f t="shared" si="10"/>
        <v>PUBTRATHCROABUSURB</v>
      </c>
      <c r="C28" t="s">
        <v>38</v>
      </c>
      <c r="D28" t="s">
        <v>25</v>
      </c>
      <c r="E28" t="s">
        <v>46</v>
      </c>
      <c r="F28" t="s">
        <v>29</v>
      </c>
      <c r="G28" t="s">
        <v>41</v>
      </c>
      <c r="H28" t="s">
        <v>42</v>
      </c>
      <c r="I28">
        <v>16</v>
      </c>
      <c r="J28" t="s">
        <v>33</v>
      </c>
      <c r="K28" t="s">
        <v>32</v>
      </c>
      <c r="L28" t="s">
        <v>10</v>
      </c>
      <c r="M28" s="10">
        <f>VLOOKUP(F28&amp;G28&amp;H28&amp;K28,'[1]FORMAT IN'!$H$73:$P$82,HLOOKUP(E28,'[1]FORMAT IN'!$N$71:$P$72,2,FALSE),FALSE)</f>
        <v>0</v>
      </c>
      <c r="N28" s="10">
        <f t="shared" si="3"/>
        <v>0</v>
      </c>
      <c r="O28" s="10">
        <f t="shared" si="4"/>
        <v>0</v>
      </c>
      <c r="P28" s="10">
        <f t="shared" si="5"/>
        <v>0</v>
      </c>
      <c r="Q28" s="10">
        <f t="shared" si="6"/>
        <v>0</v>
      </c>
      <c r="R28" s="10">
        <f t="shared" si="7"/>
        <v>0</v>
      </c>
      <c r="S28" s="10">
        <f t="shared" si="8"/>
        <v>0</v>
      </c>
    </row>
    <row r="29" spans="1:19" x14ac:dyDescent="0.25">
      <c r="M29" s="10"/>
      <c r="N29" s="10"/>
      <c r="O29" s="10"/>
      <c r="P29" s="10"/>
      <c r="Q29" s="10"/>
      <c r="R29" s="10"/>
      <c r="S29" s="10"/>
    </row>
    <row r="988" ht="17.25" customHeight="1" x14ac:dyDescent="0.25"/>
    <row r="1040" ht="17.25" customHeight="1" x14ac:dyDescent="0.25"/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B5E1-1405-4925-8E8E-FEB01DD99D3A}">
  <sheetPr>
    <tabColor rgb="FFFF0000"/>
  </sheetPr>
  <dimension ref="A1:K2572"/>
  <sheetViews>
    <sheetView workbookViewId="0">
      <selection activeCell="A5" sqref="A5:XFD5"/>
    </sheetView>
  </sheetViews>
  <sheetFormatPr defaultRowHeight="15" x14ac:dyDescent="0.25"/>
  <cols>
    <col min="1" max="1" width="39.85546875" bestFit="1" customWidth="1"/>
  </cols>
  <sheetData>
    <row r="1" spans="1:11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</row>
    <row r="2" spans="1:11" x14ac:dyDescent="0.25">
      <c r="A2" t="str">
        <f>PUBTRA_Split_Tech!A2</f>
        <v>PUBTRAPOLROATRUHETCONVDSL</v>
      </c>
      <c r="B2">
        <f>SUMIFS(Activity_PUBTRA!C:C,Activity_PUBTRA!$B:$B,$A2&amp;"*",Activity_PUBTRA!$B:$B,"*"&amp;"_EX")</f>
        <v>0</v>
      </c>
      <c r="C2">
        <f>SUMIFS(Activity_PUBTRA!D:D,Activity_PUBTRA!$B:$B,$A2&amp;"*",Activity_PUBTRA!$B:$B,"*"&amp;"_EX")</f>
        <v>0</v>
      </c>
      <c r="D2">
        <f>SUMIFS(Activity_PUBTRA!E:E,Activity_PUBTRA!$B:$B,$A2&amp;"*",Activity_PUBTRA!$B:$B,"*"&amp;"_EX")</f>
        <v>0</v>
      </c>
      <c r="E2">
        <f>SUMIFS(Activity_PUBTRA!F:F,Activity_PUBTRA!$B:$B,$A2&amp;"*",Activity_PUBTRA!$B:$B,"*"&amp;"_EX")</f>
        <v>0</v>
      </c>
      <c r="F2">
        <f>SUMIFS(Activity_PUBTRA!G:G,Activity_PUBTRA!$B:$B,$A2&amp;"*",Activity_PUBTRA!$B:$B,"*"&amp;"_EX")</f>
        <v>0</v>
      </c>
      <c r="G2">
        <f>SUMIFS(Activity_PUBTRA!H:H,Activity_PUBTRA!$B:$B,$A2&amp;"*",Activity_PUBTRA!$B:$B,"*"&amp;"_EX")</f>
        <v>0</v>
      </c>
      <c r="H2">
        <f>SUMIFS(Activity_PUBTRA!I:I,Activity_PUBTRA!$B:$B,$A2&amp;"*",Activity_PUBTRA!$B:$B,"*"&amp;"_EX")</f>
        <v>0</v>
      </c>
      <c r="I2">
        <f>SUMIFS(Activity_PUBTRA!J:J,Activity_PUBTRA!$B:$B,$A2&amp;"*",Activity_PUBTRA!$B:$B,"*"&amp;"_EX")</f>
        <v>0</v>
      </c>
      <c r="J2">
        <f>SUMIFS(Activity_PUBTRA!K:K,Activity_PUBTRA!$B:$B,$A2&amp;"*",Activity_PUBTRA!$B:$B,"*"&amp;"_EX")</f>
        <v>0</v>
      </c>
      <c r="K2">
        <f>SUMIFS(Activity_PUBTRA!L:L,Activity_PUBTRA!$B:$B,$A2&amp;"*",Activity_PUBTRA!$B:$B,"*"&amp;"_EX")</f>
        <v>0</v>
      </c>
    </row>
    <row r="3" spans="1:11" x14ac:dyDescent="0.25">
      <c r="A3" t="str">
        <f>PUBTRA_Split_Tech!A3</f>
        <v>PUBTRAFLEROATRUHETCONVDSL</v>
      </c>
      <c r="B3">
        <f>SUMIFS(Activity_PUBTRA!C:C,Activity_PUBTRA!$B:$B,$A3&amp;"*",Activity_PUBTRA!$B:$B,"*"&amp;"_EX")</f>
        <v>22.0999196926773</v>
      </c>
      <c r="C3">
        <f>SUMIFS(Activity_PUBTRA!D:D,Activity_PUBTRA!$B:$B,$A3&amp;"*",Activity_PUBTRA!$B:$B,"*"&amp;"_EX")</f>
        <v>22.103560299273038</v>
      </c>
      <c r="D3">
        <f>SUMIFS(Activity_PUBTRA!E:E,Activity_PUBTRA!$B:$B,$A3&amp;"*",Activity_PUBTRA!$B:$B,"*"&amp;"_EX")</f>
        <v>22.10354514886566</v>
      </c>
      <c r="E3">
        <f>SUMIFS(Activity_PUBTRA!F:F,Activity_PUBTRA!$B:$B,$A3&amp;"*",Activity_PUBTRA!$B:$B,"*"&amp;"_EX")</f>
        <v>22.103487327675229</v>
      </c>
      <c r="F3">
        <f>SUMIFS(Activity_PUBTRA!G:G,Activity_PUBTRA!$B:$B,$A3&amp;"*",Activity_PUBTRA!$B:$B,"*"&amp;"_EX")</f>
        <v>16.577743750239812</v>
      </c>
      <c r="G3">
        <f>SUMIFS(Activity_PUBTRA!H:H,Activity_PUBTRA!$B:$B,$A3&amp;"*",Activity_PUBTRA!$B:$B,"*"&amp;"_EX")</f>
        <v>16.577713367943709</v>
      </c>
      <c r="H3">
        <f>SUMIFS(Activity_PUBTRA!I:I,Activity_PUBTRA!$B:$B,$A3&amp;"*",Activity_PUBTRA!$B:$B,"*"&amp;"_EX")</f>
        <v>16.577931845138501</v>
      </c>
      <c r="I3">
        <f>SUMIFS(Activity_PUBTRA!J:J,Activity_PUBTRA!$B:$B,$A3&amp;"*",Activity_PUBTRA!$B:$B,"*"&amp;"_EX")</f>
        <v>6.1967873631717643</v>
      </c>
      <c r="J3">
        <f>SUMIFS(Activity_PUBTRA!K:K,Activity_PUBTRA!$B:$B,$A3&amp;"*",Activity_PUBTRA!$B:$B,"*"&amp;"_EX")</f>
        <v>2.636675125298924</v>
      </c>
      <c r="K3">
        <f>SUMIFS(Activity_PUBTRA!L:L,Activity_PUBTRA!$B:$B,$A3&amp;"*",Activity_PUBTRA!$B:$B,"*"&amp;"_EX")</f>
        <v>0</v>
      </c>
    </row>
    <row r="4" spans="1:11" x14ac:dyDescent="0.25">
      <c r="A4" t="str">
        <f>PUBTRA_Split_Tech!A4</f>
        <v>PUBTRATHCROATRUHETCONVDSL</v>
      </c>
      <c r="B4">
        <f>SUMIFS(Activity_PUBTRA!C:C,Activity_PUBTRA!$B:$B,$A4&amp;"*",Activity_PUBTRA!$B:$B,"*"&amp;"_EX")</f>
        <v>0</v>
      </c>
      <c r="C4">
        <f>SUMIFS(Activity_PUBTRA!D:D,Activity_PUBTRA!$B:$B,$A4&amp;"*",Activity_PUBTRA!$B:$B,"*"&amp;"_EX")</f>
        <v>0</v>
      </c>
      <c r="D4">
        <f>SUMIFS(Activity_PUBTRA!E:E,Activity_PUBTRA!$B:$B,$A4&amp;"*",Activity_PUBTRA!$B:$B,"*"&amp;"_EX")</f>
        <v>0</v>
      </c>
      <c r="E4">
        <f>SUMIFS(Activity_PUBTRA!F:F,Activity_PUBTRA!$B:$B,$A4&amp;"*",Activity_PUBTRA!$B:$B,"*"&amp;"_EX")</f>
        <v>0</v>
      </c>
      <c r="F4">
        <f>SUMIFS(Activity_PUBTRA!G:G,Activity_PUBTRA!$B:$B,$A4&amp;"*",Activity_PUBTRA!$B:$B,"*"&amp;"_EX")</f>
        <v>0</v>
      </c>
      <c r="G4">
        <f>SUMIFS(Activity_PUBTRA!H:H,Activity_PUBTRA!$B:$B,$A4&amp;"*",Activity_PUBTRA!$B:$B,"*"&amp;"_EX")</f>
        <v>0</v>
      </c>
      <c r="H4">
        <f>SUMIFS(Activity_PUBTRA!I:I,Activity_PUBTRA!$B:$B,$A4&amp;"*",Activity_PUBTRA!$B:$B,"*"&amp;"_EX")</f>
        <v>0</v>
      </c>
      <c r="I4">
        <f>SUMIFS(Activity_PUBTRA!J:J,Activity_PUBTRA!$B:$B,$A4&amp;"*",Activity_PUBTRA!$B:$B,"*"&amp;"_EX")</f>
        <v>0</v>
      </c>
      <c r="J4">
        <f>SUMIFS(Activity_PUBTRA!K:K,Activity_PUBTRA!$B:$B,$A4&amp;"*",Activity_PUBTRA!$B:$B,"*"&amp;"_EX")</f>
        <v>0</v>
      </c>
      <c r="K4">
        <f>SUMIFS(Activity_PUBTRA!L:L,Activity_PUBTRA!$B:$B,$A4&amp;"*",Activity_PUBTRA!$B:$B,"*"&amp;"_EX")</f>
        <v>0</v>
      </c>
    </row>
    <row r="5" spans="1:11" x14ac:dyDescent="0.25">
      <c r="A5" t="str">
        <f>PUBTRA_Split_Tech!A5</f>
        <v>PUBTRAFLEROATRULGTCONVDSL</v>
      </c>
      <c r="B5">
        <f>SUMIFS(Activity_PUBTRA!C:C,Activity_PUBTRA!$B:$B,$A5&amp;"*",Activity_PUBTRA!$B:$B,"*"&amp;"_EX")</f>
        <v>19.274014809505129</v>
      </c>
      <c r="C5">
        <f>SUMIFS(Activity_PUBTRA!D:D,Activity_PUBTRA!$B:$B,$A5&amp;"*",Activity_PUBTRA!$B:$B,"*"&amp;"_EX")</f>
        <v>19.280433065330971</v>
      </c>
      <c r="D5">
        <f>SUMIFS(Activity_PUBTRA!E:E,Activity_PUBTRA!$B:$B,$A5&amp;"*",Activity_PUBTRA!$B:$B,"*"&amp;"_EX")</f>
        <v>19.280364615075801</v>
      </c>
      <c r="E5">
        <f>SUMIFS(Activity_PUBTRA!F:F,Activity_PUBTRA!$B:$B,$A5&amp;"*",Activity_PUBTRA!$B:$B,"*"&amp;"_EX")</f>
        <v>19.2801724795222</v>
      </c>
      <c r="F5">
        <f>SUMIFS(Activity_PUBTRA!G:G,Activity_PUBTRA!$B:$B,$A5&amp;"*",Activity_PUBTRA!$B:$B,"*"&amp;"_EX")</f>
        <v>14.460465849398989</v>
      </c>
      <c r="G5">
        <f>SUMIFS(Activity_PUBTRA!H:H,Activity_PUBTRA!$B:$B,$A5&amp;"*",Activity_PUBTRA!$B:$B,"*"&amp;"_EX")</f>
        <v>14.460425279752259</v>
      </c>
      <c r="H5">
        <f>SUMIFS(Activity_PUBTRA!I:I,Activity_PUBTRA!$B:$B,$A5&amp;"*",Activity_PUBTRA!$B:$B,"*"&amp;"_EX")</f>
        <v>14.46068551554839</v>
      </c>
      <c r="I5">
        <f>SUMIFS(Activity_PUBTRA!J:J,Activity_PUBTRA!$B:$B,$A5&amp;"*",Activity_PUBTRA!$B:$B,"*"&amp;"_EX")</f>
        <v>6.0206824380840924</v>
      </c>
      <c r="J5">
        <f>SUMIFS(Activity_PUBTRA!K:K,Activity_PUBTRA!$B:$B,$A5&amp;"*",Activity_PUBTRA!$B:$B,"*"&amp;"_EX")</f>
        <v>3.0779412924724152</v>
      </c>
      <c r="K5">
        <f>SUMIFS(Activity_PUBTRA!L:L,Activity_PUBTRA!$B:$B,$A5&amp;"*",Activity_PUBTRA!$B:$B,"*"&amp;"_EX")</f>
        <v>0</v>
      </c>
    </row>
    <row r="6" spans="1:11" x14ac:dyDescent="0.25">
      <c r="A6" t="str">
        <f>PUBTRA_Split_Tech!A6</f>
        <v>PUBTRAFLEROATRULGTCONVGAS</v>
      </c>
      <c r="B6">
        <f>SUMIFS(Activity_PUBTRA!C:C,Activity_PUBTRA!$B:$B,$A6&amp;"*",Activity_PUBTRA!$B:$B,"*"&amp;"_EX")</f>
        <v>36.660165996039709</v>
      </c>
      <c r="C6">
        <f>SUMIFS(Activity_PUBTRA!D:D,Activity_PUBTRA!$B:$B,$A6&amp;"*",Activity_PUBTRA!$B:$B,"*"&amp;"_EX")</f>
        <v>36.666487999825968</v>
      </c>
      <c r="D6">
        <f>SUMIFS(Activity_PUBTRA!E:E,Activity_PUBTRA!$B:$B,$A6&amp;"*",Activity_PUBTRA!$B:$B,"*"&amp;"_EX")</f>
        <v>36.666380103321941</v>
      </c>
      <c r="E6">
        <f>SUMIFS(Activity_PUBTRA!F:F,Activity_PUBTRA!$B:$B,$A6&amp;"*",Activity_PUBTRA!$B:$B,"*"&amp;"_EX")</f>
        <v>36.66618472892339</v>
      </c>
      <c r="F6">
        <f>SUMIFS(Activity_PUBTRA!G:G,Activity_PUBTRA!$B:$B,$A6&amp;"*",Activity_PUBTRA!$B:$B,"*"&amp;"_EX")</f>
        <v>27.500076878709621</v>
      </c>
      <c r="G6">
        <f>SUMIFS(Activity_PUBTRA!H:H,Activity_PUBTRA!$B:$B,$A6&amp;"*",Activity_PUBTRA!$B:$B,"*"&amp;"_EX")</f>
        <v>27.500020776337781</v>
      </c>
      <c r="H6">
        <f>SUMIFS(Activity_PUBTRA!I:I,Activity_PUBTRA!$B:$B,$A6&amp;"*",Activity_PUBTRA!$B:$B,"*"&amp;"_EX")</f>
        <v>27.50031565526799</v>
      </c>
      <c r="I6">
        <f>SUMIFS(Activity_PUBTRA!J:J,Activity_PUBTRA!$B:$B,$A6&amp;"*",Activity_PUBTRA!$B:$B,"*"&amp;"_EX")</f>
        <v>8.4087901524040163</v>
      </c>
      <c r="J6">
        <f>SUMIFS(Activity_PUBTRA!K:K,Activity_PUBTRA!$B:$B,$A6&amp;"*",Activity_PUBTRA!$B:$B,"*"&amp;"_EX")</f>
        <v>4.3084041752405682</v>
      </c>
      <c r="K6">
        <f>SUMIFS(Activity_PUBTRA!L:L,Activity_PUBTRA!$B:$B,$A6&amp;"*",Activity_PUBTRA!$B:$B,"*"&amp;"_EX")</f>
        <v>0</v>
      </c>
    </row>
    <row r="7" spans="1:11" x14ac:dyDescent="0.25">
      <c r="A7" t="str">
        <f>PUBTRA_Split_Tech!A7</f>
        <v>PUBTRAPOLROATRULGTCONVDSL</v>
      </c>
      <c r="B7">
        <f>SUMIFS(Activity_PUBTRA!C:C,Activity_PUBTRA!$B:$B,$A7&amp;"*",Activity_PUBTRA!$B:$B,"*"&amp;"_EX")</f>
        <v>0.75190686256071704</v>
      </c>
      <c r="C7">
        <f>SUMIFS(Activity_PUBTRA!D:D,Activity_PUBTRA!$B:$B,$A7&amp;"*",Activity_PUBTRA!$B:$B,"*"&amp;"_EX")</f>
        <v>0.75810515090933828</v>
      </c>
      <c r="D7">
        <f>SUMIFS(Activity_PUBTRA!E:E,Activity_PUBTRA!$B:$B,$A7&amp;"*",Activity_PUBTRA!$B:$B,"*"&amp;"_EX")</f>
        <v>0.75809721399378438</v>
      </c>
      <c r="E7">
        <f>SUMIFS(Activity_PUBTRA!F:F,Activity_PUBTRA!$B:$B,$A7&amp;"*",Activity_PUBTRA!$B:$B,"*"&amp;"_EX")</f>
        <v>0.75799624569048185</v>
      </c>
      <c r="F7">
        <f>SUMIFS(Activity_PUBTRA!G:G,Activity_PUBTRA!$B:$B,$A7&amp;"*",Activity_PUBTRA!$B:$B,"*"&amp;"_EX")</f>
        <v>0.56866539660166782</v>
      </c>
      <c r="G7">
        <f>SUMIFS(Activity_PUBTRA!H:H,Activity_PUBTRA!$B:$B,$A7&amp;"*",Activity_PUBTRA!$B:$B,"*"&amp;"_EX")</f>
        <v>0.56862619843488849</v>
      </c>
      <c r="H7">
        <f>SUMIFS(Activity_PUBTRA!I:I,Activity_PUBTRA!$B:$B,$A7&amp;"*",Activity_PUBTRA!$B:$B,"*"&amp;"_EX")</f>
        <v>0.5688993599176051</v>
      </c>
      <c r="I7">
        <f>SUMIFS(Activity_PUBTRA!J:J,Activity_PUBTRA!$B:$B,$A7&amp;"*",Activity_PUBTRA!$B:$B,"*"&amp;"_EX")</f>
        <v>0.29479116146434442</v>
      </c>
      <c r="J7">
        <f>SUMIFS(Activity_PUBTRA!K:K,Activity_PUBTRA!$B:$B,$A7&amp;"*",Activity_PUBTRA!$B:$B,"*"&amp;"_EX")</f>
        <v>0.14822578063140759</v>
      </c>
      <c r="K7">
        <f>SUMIFS(Activity_PUBTRA!L:L,Activity_PUBTRA!$B:$B,$A7&amp;"*",Activity_PUBTRA!$B:$B,"*"&amp;"_EX")</f>
        <v>0</v>
      </c>
    </row>
    <row r="8" spans="1:11" x14ac:dyDescent="0.25">
      <c r="A8" t="str">
        <f>PUBTRA_Split_Tech!A8</f>
        <v>PUBTRAPOLROATRULGTCONVGAS</v>
      </c>
      <c r="B8">
        <f>SUMIFS(Activity_PUBTRA!C:C,Activity_PUBTRA!$B:$B,$A8&amp;"*",Activity_PUBTRA!$B:$B,"*"&amp;"_EX")</f>
        <v>14.97840876116498</v>
      </c>
      <c r="C8">
        <f>SUMIFS(Activity_PUBTRA!D:D,Activity_PUBTRA!$B:$B,$A8&amp;"*",Activity_PUBTRA!$B:$B,"*"&amp;"_EX")</f>
        <v>14.98435370556534</v>
      </c>
      <c r="D8">
        <f>SUMIFS(Activity_PUBTRA!E:E,Activity_PUBTRA!$B:$B,$A8&amp;"*",Activity_PUBTRA!$B:$B,"*"&amp;"_EX")</f>
        <v>14.98427754693593</v>
      </c>
      <c r="E8">
        <f>SUMIFS(Activity_PUBTRA!F:F,Activity_PUBTRA!$B:$B,$A8&amp;"*",Activity_PUBTRA!$B:$B,"*"&amp;"_EX")</f>
        <v>14.984199345240789</v>
      </c>
      <c r="F8">
        <f>SUMIFS(Activity_PUBTRA!G:G,Activity_PUBTRA!$B:$B,$A8&amp;"*",Activity_PUBTRA!$B:$B,"*"&amp;"_EX")</f>
        <v>11.23868701656002</v>
      </c>
      <c r="G8">
        <f>SUMIFS(Activity_PUBTRA!H:H,Activity_PUBTRA!$B:$B,$A8&amp;"*",Activity_PUBTRA!$B:$B,"*"&amp;"_EX")</f>
        <v>11.238612223855251</v>
      </c>
      <c r="H8">
        <f>SUMIFS(Activity_PUBTRA!I:I,Activity_PUBTRA!$B:$B,$A8&amp;"*",Activity_PUBTRA!$B:$B,"*"&amp;"_EX")</f>
        <v>11.238992771890089</v>
      </c>
      <c r="I8">
        <f>SUMIFS(Activity_PUBTRA!J:J,Activity_PUBTRA!$B:$B,$A8&amp;"*",Activity_PUBTRA!$B:$B,"*"&amp;"_EX")</f>
        <v>2.0938280721414562</v>
      </c>
      <c r="J8">
        <f>SUMIFS(Activity_PUBTRA!K:K,Activity_PUBTRA!$B:$B,$A8&amp;"*",Activity_PUBTRA!$B:$B,"*"&amp;"_EX")</f>
        <v>1.2349680787728641</v>
      </c>
      <c r="K8">
        <f>SUMIFS(Activity_PUBTRA!L:L,Activity_PUBTRA!$B:$B,$A8&amp;"*",Activity_PUBTRA!$B:$B,"*"&amp;"_EX")</f>
        <v>0</v>
      </c>
    </row>
    <row r="9" spans="1:11" x14ac:dyDescent="0.25">
      <c r="A9" t="str">
        <f>PUBTRA_Split_Tech!A9</f>
        <v>PUBTRATHCROATRULGTCONVDSL</v>
      </c>
      <c r="B9">
        <f>SUMIFS(Activity_PUBTRA!C:C,Activity_PUBTRA!$B:$B,$A9&amp;"*",Activity_PUBTRA!$B:$B,"*"&amp;"_EX")</f>
        <v>0.37925389490015893</v>
      </c>
      <c r="C9">
        <f>SUMIFS(Activity_PUBTRA!D:D,Activity_PUBTRA!$B:$B,$A9&amp;"*",Activity_PUBTRA!$B:$B,"*"&amp;"_EX")</f>
        <v>0.38546294411380871</v>
      </c>
      <c r="D9">
        <f>SUMIFS(Activity_PUBTRA!E:E,Activity_PUBTRA!$B:$B,$A9&amp;"*",Activity_PUBTRA!$B:$B,"*"&amp;"_EX")</f>
        <v>0.38548347876636851</v>
      </c>
      <c r="E9">
        <f>SUMIFS(Activity_PUBTRA!F:F,Activity_PUBTRA!$B:$B,$A9&amp;"*",Activity_PUBTRA!$B:$B,"*"&amp;"_EX")</f>
        <v>0.38511640130655639</v>
      </c>
      <c r="F9">
        <f>SUMIFS(Activity_PUBTRA!G:G,Activity_PUBTRA!$B:$B,$A9&amp;"*",Activity_PUBTRA!$B:$B,"*"&amp;"_EX")</f>
        <v>0.28959712786727337</v>
      </c>
      <c r="G9">
        <f>SUMIFS(Activity_PUBTRA!H:H,Activity_PUBTRA!$B:$B,$A9&amp;"*",Activity_PUBTRA!$B:$B,"*"&amp;"_EX")</f>
        <v>0.28950169599784459</v>
      </c>
      <c r="H9">
        <f>SUMIFS(Activity_PUBTRA!I:I,Activity_PUBTRA!$B:$B,$A9&amp;"*",Activity_PUBTRA!$B:$B,"*"&amp;"_EX")</f>
        <v>0.28985118994517811</v>
      </c>
      <c r="I9">
        <f>SUMIFS(Activity_PUBTRA!J:J,Activity_PUBTRA!$B:$B,$A9&amp;"*",Activity_PUBTRA!$B:$B,"*"&amp;"_EX")</f>
        <v>0.14154943156334299</v>
      </c>
      <c r="J9">
        <f>SUMIFS(Activity_PUBTRA!K:K,Activity_PUBTRA!$B:$B,$A9&amp;"*",Activity_PUBTRA!$B:$B,"*"&amp;"_EX")</f>
        <v>7.2425315236593443E-2</v>
      </c>
      <c r="K9">
        <f>SUMIFS(Activity_PUBTRA!L:L,Activity_PUBTRA!$B:$B,$A9&amp;"*",Activity_PUBTRA!$B:$B,"*"&amp;"_EX")</f>
        <v>0</v>
      </c>
    </row>
    <row r="10" spans="1:11" x14ac:dyDescent="0.25">
      <c r="A10" t="str">
        <f>PUBTRA_Split_Tech!A10</f>
        <v>PUBTRATHCROATRULGTCONVGAS</v>
      </c>
      <c r="B10">
        <f>SUMIFS(Activity_PUBTRA!C:C,Activity_PUBTRA!$B:$B,$A10&amp;"*",Activity_PUBTRA!$B:$B,"*"&amp;"_EX")</f>
        <v>2.9667703451443841</v>
      </c>
      <c r="C10">
        <f>SUMIFS(Activity_PUBTRA!D:D,Activity_PUBTRA!$B:$B,$A10&amp;"*",Activity_PUBTRA!$B:$B,"*"&amp;"_EX")</f>
        <v>2.9719900344385328</v>
      </c>
      <c r="D10">
        <f>SUMIFS(Activity_PUBTRA!E:E,Activity_PUBTRA!$B:$B,$A10&amp;"*",Activity_PUBTRA!$B:$B,"*"&amp;"_EX")</f>
        <v>2.9721259991191822</v>
      </c>
      <c r="E10">
        <f>SUMIFS(Activity_PUBTRA!F:F,Activity_PUBTRA!$B:$B,$A10&amp;"*",Activity_PUBTRA!$B:$B,"*"&amp;"_EX")</f>
        <v>2.9714013453796562</v>
      </c>
      <c r="F10">
        <f>SUMIFS(Activity_PUBTRA!G:G,Activity_PUBTRA!$B:$B,$A10&amp;"*",Activity_PUBTRA!$B:$B,"*"&amp;"_EX")</f>
        <v>2.2304066353985221</v>
      </c>
      <c r="G10">
        <f>SUMIFS(Activity_PUBTRA!H:H,Activity_PUBTRA!$B:$B,$A10&amp;"*",Activity_PUBTRA!$B:$B,"*"&amp;"_EX")</f>
        <v>2.2301828843615432</v>
      </c>
      <c r="H10">
        <f>SUMIFS(Activity_PUBTRA!I:I,Activity_PUBTRA!$B:$B,$A10&amp;"*",Activity_PUBTRA!$B:$B,"*"&amp;"_EX")</f>
        <v>2.2306250206157561</v>
      </c>
      <c r="I10">
        <f>SUMIFS(Activity_PUBTRA!J:J,Activity_PUBTRA!$B:$B,$A10&amp;"*",Activity_PUBTRA!$B:$B,"*"&amp;"_EX")</f>
        <v>0.40638918908121252</v>
      </c>
      <c r="J10">
        <f>SUMIFS(Activity_PUBTRA!K:K,Activity_PUBTRA!$B:$B,$A10&amp;"*",Activity_PUBTRA!$B:$B,"*"&amp;"_EX")</f>
        <v>0.25072843613861417</v>
      </c>
      <c r="K10">
        <f>SUMIFS(Activity_PUBTRA!L:L,Activity_PUBTRA!$B:$B,$A10&amp;"*",Activity_PUBTRA!$B:$B,"*"&amp;"_EX")</f>
        <v>0</v>
      </c>
    </row>
    <row r="11" spans="1:11" x14ac:dyDescent="0.25">
      <c r="A11" t="str">
        <f>PUBTRA_Split_Tech!A11</f>
        <v>PUBTRAFLEROATRUMETCONVDSL</v>
      </c>
      <c r="B11">
        <f>SUMIFS(Activity_PUBTRA!C:C,Activity_PUBTRA!$B:$B,$A11&amp;"*",Activity_PUBTRA!$B:$B,"*"&amp;"_EX")</f>
        <v>7.3832759622903747</v>
      </c>
      <c r="C11">
        <f>SUMIFS(Activity_PUBTRA!D:D,Activity_PUBTRA!$B:$B,$A11&amp;"*",Activity_PUBTRA!$B:$B,"*"&amp;"_EX")</f>
        <v>7.385189537527852</v>
      </c>
      <c r="D11">
        <f>SUMIFS(Activity_PUBTRA!E:E,Activity_PUBTRA!$B:$B,$A11&amp;"*",Activity_PUBTRA!$B:$B,"*"&amp;"_EX")</f>
        <v>7.3851693222918664</v>
      </c>
      <c r="E11">
        <f>SUMIFS(Activity_PUBTRA!F:F,Activity_PUBTRA!$B:$B,$A11&amp;"*",Activity_PUBTRA!$B:$B,"*"&amp;"_EX")</f>
        <v>7.3850878694034963</v>
      </c>
      <c r="F11">
        <f>SUMIFS(Activity_PUBTRA!G:G,Activity_PUBTRA!$B:$B,$A11&amp;"*",Activity_PUBTRA!$B:$B,"*"&amp;"_EX")</f>
        <v>5.538958772818706</v>
      </c>
      <c r="G11">
        <f>SUMIFS(Activity_PUBTRA!H:H,Activity_PUBTRA!$B:$B,$A11&amp;"*",Activity_PUBTRA!$B:$B,"*"&amp;"_EX")</f>
        <v>5.5389332554631174</v>
      </c>
      <c r="H11">
        <f>SUMIFS(Activity_PUBTRA!I:I,Activity_PUBTRA!$B:$B,$A11&amp;"*",Activity_PUBTRA!$B:$B,"*"&amp;"_EX")</f>
        <v>5.5390332650831144</v>
      </c>
      <c r="I11">
        <f>SUMIFS(Activity_PUBTRA!J:J,Activity_PUBTRA!$B:$B,$A11&amp;"*",Activity_PUBTRA!$B:$B,"*"&amp;"_EX")</f>
        <v>1.70795602352912</v>
      </c>
      <c r="J11">
        <f>SUMIFS(Activity_PUBTRA!K:K,Activity_PUBTRA!$B:$B,$A11&amp;"*",Activity_PUBTRA!$B:$B,"*"&amp;"_EX")</f>
        <v>0.87226659183014155</v>
      </c>
      <c r="K11">
        <f>SUMIFS(Activity_PUBTRA!L:L,Activity_PUBTRA!$B:$B,$A11&amp;"*",Activity_PUBTRA!$B:$B,"*"&amp;"_EX")</f>
        <v>0</v>
      </c>
    </row>
    <row r="12" spans="1:11" x14ac:dyDescent="0.25">
      <c r="A12" t="str">
        <f>PUBTRA_Split_Tech!A12</f>
        <v>PUBTRAFLEROATRUMETCONVGAS</v>
      </c>
      <c r="B12">
        <f>SUMIFS(Activity_PUBTRA!C:C,Activity_PUBTRA!$B:$B,$A12&amp;"*",Activity_PUBTRA!$B:$B,"*"&amp;"_EX")</f>
        <v>2.219716968159533</v>
      </c>
      <c r="C12">
        <f>SUMIFS(Activity_PUBTRA!D:D,Activity_PUBTRA!$B:$B,$A12&amp;"*",Activity_PUBTRA!$B:$B,"*"&amp;"_EX")</f>
        <v>2.2216313259752059</v>
      </c>
      <c r="D12">
        <f>SUMIFS(Activity_PUBTRA!E:E,Activity_PUBTRA!$B:$B,$A12&amp;"*",Activity_PUBTRA!$B:$B,"*"&amp;"_EX")</f>
        <v>2.2216199097816598</v>
      </c>
      <c r="E12">
        <f>SUMIFS(Activity_PUBTRA!F:F,Activity_PUBTRA!$B:$B,$A12&amp;"*",Activity_PUBTRA!$B:$B,"*"&amp;"_EX")</f>
        <v>2.2215557640113839</v>
      </c>
      <c r="F12">
        <f>SUMIFS(Activity_PUBTRA!G:G,Activity_PUBTRA!$B:$B,$A12&amp;"*",Activity_PUBTRA!$B:$B,"*"&amp;"_EX")</f>
        <v>1.666282389194037</v>
      </c>
      <c r="G12">
        <f>SUMIFS(Activity_PUBTRA!H:H,Activity_PUBTRA!$B:$B,$A12&amp;"*",Activity_PUBTRA!$B:$B,"*"&amp;"_EX")</f>
        <v>1.6662658085739119</v>
      </c>
      <c r="H12">
        <f>SUMIFS(Activity_PUBTRA!I:I,Activity_PUBTRA!$B:$B,$A12&amp;"*",Activity_PUBTRA!$B:$B,"*"&amp;"_EX")</f>
        <v>1.6663568608868959</v>
      </c>
      <c r="I12">
        <f>SUMIFS(Activity_PUBTRA!J:J,Activity_PUBTRA!$B:$B,$A12&amp;"*",Activity_PUBTRA!$B:$B,"*"&amp;"_EX")</f>
        <v>0.79328559786314046</v>
      </c>
      <c r="J12">
        <f>SUMIFS(Activity_PUBTRA!K:K,Activity_PUBTRA!$B:$B,$A12&amp;"*",Activity_PUBTRA!$B:$B,"*"&amp;"_EX")</f>
        <v>0.39964468220965349</v>
      </c>
      <c r="K12">
        <f>SUMIFS(Activity_PUBTRA!L:L,Activity_PUBTRA!$B:$B,$A12&amp;"*",Activity_PUBTRA!$B:$B,"*"&amp;"_EX")</f>
        <v>0</v>
      </c>
    </row>
    <row r="13" spans="1:11" x14ac:dyDescent="0.25">
      <c r="A13" t="str">
        <f>PUBTRA_Split_Tech!A13</f>
        <v>PUBTRATHCROATRUMETCONVDSL</v>
      </c>
      <c r="B13">
        <f>SUMIFS(Activity_PUBTRA!C:C,Activity_PUBTRA!$B:$B,$A13&amp;"*",Activity_PUBTRA!$B:$B,"*"&amp;"_EX")</f>
        <v>0.39587735304795663</v>
      </c>
      <c r="C13">
        <f>SUMIFS(Activity_PUBTRA!D:D,Activity_PUBTRA!$B:$B,$A13&amp;"*",Activity_PUBTRA!$B:$B,"*"&amp;"_EX")</f>
        <v>0.39962498886861803</v>
      </c>
      <c r="D13">
        <f>SUMIFS(Activity_PUBTRA!E:E,Activity_PUBTRA!$B:$B,$A13&amp;"*",Activity_PUBTRA!$B:$B,"*"&amp;"_EX")</f>
        <v>0.39944623086796061</v>
      </c>
      <c r="E13">
        <f>SUMIFS(Activity_PUBTRA!F:F,Activity_PUBTRA!$B:$B,$A13&amp;"*",Activity_PUBTRA!$B:$B,"*"&amp;"_EX")</f>
        <v>0.3989821973786889</v>
      </c>
      <c r="F13">
        <f>SUMIFS(Activity_PUBTRA!G:G,Activity_PUBTRA!$B:$B,$A13&amp;"*",Activity_PUBTRA!$B:$B,"*"&amp;"_EX")</f>
        <v>0.30028234374731311</v>
      </c>
      <c r="G13">
        <f>SUMIFS(Activity_PUBTRA!H:H,Activity_PUBTRA!$B:$B,$A13&amp;"*",Activity_PUBTRA!$B:$B,"*"&amp;"_EX")</f>
        <v>0.30019881029424628</v>
      </c>
      <c r="H13">
        <f>SUMIFS(Activity_PUBTRA!I:I,Activity_PUBTRA!$B:$B,$A13&amp;"*",Activity_PUBTRA!$B:$B,"*"&amp;"_EX")</f>
        <v>0.30042004123872112</v>
      </c>
      <c r="I13">
        <f>SUMIFS(Activity_PUBTRA!J:J,Activity_PUBTRA!$B:$B,$A13&amp;"*",Activity_PUBTRA!$B:$B,"*"&amp;"_EX")</f>
        <v>0.1236953649093878</v>
      </c>
      <c r="J13">
        <f>SUMIFS(Activity_PUBTRA!K:K,Activity_PUBTRA!$B:$B,$A13&amp;"*",Activity_PUBTRA!$B:$B,"*"&amp;"_EX")</f>
        <v>6.7152434659128513E-2</v>
      </c>
      <c r="K13">
        <f>SUMIFS(Activity_PUBTRA!L:L,Activity_PUBTRA!$B:$B,$A13&amp;"*",Activity_PUBTRA!$B:$B,"*"&amp;"_EX")</f>
        <v>0</v>
      </c>
    </row>
    <row r="14" spans="1:11" x14ac:dyDescent="0.25">
      <c r="A14" t="str">
        <f>PUBTRA_Split_Tech!A14</f>
        <v>PUBTRATHCROATRUMETCONVGAS</v>
      </c>
      <c r="B14">
        <f>SUMIFS(Activity_PUBTRA!C:C,Activity_PUBTRA!$B:$B,$A14&amp;"*",Activity_PUBTRA!$B:$B,"*"&amp;"_EX")</f>
        <v>1.0511416733870209</v>
      </c>
      <c r="C14">
        <f>SUMIFS(Activity_PUBTRA!D:D,Activity_PUBTRA!$B:$B,$A14&amp;"*",Activity_PUBTRA!$B:$B,"*"&amp;"_EX")</f>
        <v>1.054262990727951</v>
      </c>
      <c r="D14">
        <f>SUMIFS(Activity_PUBTRA!E:E,Activity_PUBTRA!$B:$B,$A14&amp;"*",Activity_PUBTRA!$B:$B,"*"&amp;"_EX")</f>
        <v>1.0540620866714761</v>
      </c>
      <c r="E14">
        <f>SUMIFS(Activity_PUBTRA!F:F,Activity_PUBTRA!$B:$B,$A14&amp;"*",Activity_PUBTRA!$B:$B,"*"&amp;"_EX")</f>
        <v>1.0532190333700131</v>
      </c>
      <c r="F14">
        <f>SUMIFS(Activity_PUBTRA!G:G,Activity_PUBTRA!$B:$B,$A14&amp;"*",Activity_PUBTRA!$B:$B,"*"&amp;"_EX")</f>
        <v>0.79174292338285412</v>
      </c>
      <c r="G14">
        <f>SUMIFS(Activity_PUBTRA!H:H,Activity_PUBTRA!$B:$B,$A14&amp;"*",Activity_PUBTRA!$B:$B,"*"&amp;"_EX")</f>
        <v>0.79155772070270347</v>
      </c>
      <c r="H14">
        <f>SUMIFS(Activity_PUBTRA!I:I,Activity_PUBTRA!$B:$B,$A14&amp;"*",Activity_PUBTRA!$B:$B,"*"&amp;"_EX")</f>
        <v>0.7918947259923127</v>
      </c>
      <c r="I14">
        <f>SUMIFS(Activity_PUBTRA!J:J,Activity_PUBTRA!$B:$B,$A14&amp;"*",Activity_PUBTRA!$B:$B,"*"&amp;"_EX")</f>
        <v>0.18055326937580601</v>
      </c>
      <c r="J14">
        <f>SUMIFS(Activity_PUBTRA!K:K,Activity_PUBTRA!$B:$B,$A14&amp;"*",Activity_PUBTRA!$B:$B,"*"&amp;"_EX")</f>
        <v>0.1116123570080224</v>
      </c>
      <c r="K14">
        <f>SUMIFS(Activity_PUBTRA!L:L,Activity_PUBTRA!$B:$B,$A14&amp;"*",Activity_PUBTRA!$B:$B,"*"&amp;"_EX")</f>
        <v>0</v>
      </c>
    </row>
    <row r="15" spans="1:11" x14ac:dyDescent="0.25">
      <c r="A15" t="str">
        <f>PUBTRA_Split_Tech!A15</f>
        <v>PUBTRAPOLROATRUMETCONVDSL</v>
      </c>
      <c r="B15">
        <f>SUMIFS(Activity_PUBTRA!C:C,Activity_PUBTRA!$B:$B,$A15&amp;"*",Activity_PUBTRA!$B:$B,"*"&amp;"_EX")</f>
        <v>1.054350934911271</v>
      </c>
      <c r="C15">
        <f>SUMIFS(Activity_PUBTRA!D:D,Activity_PUBTRA!$B:$B,$A15&amp;"*",Activity_PUBTRA!$B:$B,"*"&amp;"_EX")</f>
        <v>1.0569317706301971</v>
      </c>
      <c r="D15">
        <f>SUMIFS(Activity_PUBTRA!E:E,Activity_PUBTRA!$B:$B,$A15&amp;"*",Activity_PUBTRA!$B:$B,"*"&amp;"_EX")</f>
        <v>1.0569519307924751</v>
      </c>
      <c r="E15">
        <f>SUMIFS(Activity_PUBTRA!F:F,Activity_PUBTRA!$B:$B,$A15&amp;"*",Activity_PUBTRA!$B:$B,"*"&amp;"_EX")</f>
        <v>1.055853342246891</v>
      </c>
      <c r="F15">
        <f>SUMIFS(Activity_PUBTRA!G:G,Activity_PUBTRA!$B:$B,$A15&amp;"*",Activity_PUBTRA!$B:$B,"*"&amp;"_EX")</f>
        <v>0.79407167237466769</v>
      </c>
      <c r="G15">
        <f>SUMIFS(Activity_PUBTRA!H:H,Activity_PUBTRA!$B:$B,$A15&amp;"*",Activity_PUBTRA!$B:$B,"*"&amp;"_EX")</f>
        <v>0.79391476670394578</v>
      </c>
      <c r="H15">
        <f>SUMIFS(Activity_PUBTRA!I:I,Activity_PUBTRA!$B:$B,$A15&amp;"*",Activity_PUBTRA!$B:$B,"*"&amp;"_EX")</f>
        <v>0.79422855099917578</v>
      </c>
      <c r="I15">
        <f>SUMIFS(Activity_PUBTRA!J:J,Activity_PUBTRA!$B:$B,$A15&amp;"*",Activity_PUBTRA!$B:$B,"*"&amp;"_EX")</f>
        <v>0.15112955560566721</v>
      </c>
      <c r="J15">
        <f>SUMIFS(Activity_PUBTRA!K:K,Activity_PUBTRA!$B:$B,$A15&amp;"*",Activity_PUBTRA!$B:$B,"*"&amp;"_EX")</f>
        <v>9.2612290039176481E-2</v>
      </c>
      <c r="K15">
        <f>SUMIFS(Activity_PUBTRA!L:L,Activity_PUBTRA!$B:$B,$A15&amp;"*",Activity_PUBTRA!$B:$B,"*"&amp;"_EX")</f>
        <v>0</v>
      </c>
    </row>
    <row r="16" spans="1:11" x14ac:dyDescent="0.25">
      <c r="A16" t="str">
        <f>PUBTRA_Split_Tech!A16</f>
        <v>PUBTRAPOLROATRUMETCONVGAS</v>
      </c>
      <c r="B16">
        <f>SUMIFS(Activity_PUBTRA!C:C,Activity_PUBTRA!$B:$B,$A16&amp;"*",Activity_PUBTRA!$B:$B,"*"&amp;"_EX")</f>
        <v>5.0391252559498181E-2</v>
      </c>
      <c r="C16">
        <f>SUMIFS(Activity_PUBTRA!D:D,Activity_PUBTRA!$B:$B,$A16&amp;"*",Activity_PUBTRA!$B:$B,"*"&amp;"_EX")</f>
        <v>5.3572838906284857E-2</v>
      </c>
      <c r="D16">
        <f>SUMIFS(Activity_PUBTRA!E:E,Activity_PUBTRA!$B:$B,$A16&amp;"*",Activity_PUBTRA!$B:$B,"*"&amp;"_EX")</f>
        <v>5.3594476066465051E-2</v>
      </c>
      <c r="E16">
        <f>SUMIFS(Activity_PUBTRA!F:F,Activity_PUBTRA!$B:$B,$A16&amp;"*",Activity_PUBTRA!$B:$B,"*"&amp;"_EX")</f>
        <v>5.3424975949167557E-2</v>
      </c>
      <c r="F16">
        <f>SUMIFS(Activity_PUBTRA!G:G,Activity_PUBTRA!$B:$B,$A16&amp;"*",Activity_PUBTRA!$B:$B,"*"&amp;"_EX")</f>
        <v>4.0578500647055572E-2</v>
      </c>
      <c r="G16">
        <f>SUMIFS(Activity_PUBTRA!H:H,Activity_PUBTRA!$B:$B,$A16&amp;"*",Activity_PUBTRA!$B:$B,"*"&amp;"_EX")</f>
        <v>4.0510922363624732E-2</v>
      </c>
      <c r="H16">
        <f>SUMIFS(Activity_PUBTRA!I:I,Activity_PUBTRA!$B:$B,$A16&amp;"*",Activity_PUBTRA!$B:$B,"*"&amp;"_EX")</f>
        <v>4.0732097558768818E-2</v>
      </c>
      <c r="I16">
        <f>SUMIFS(Activity_PUBTRA!J:J,Activity_PUBTRA!$B:$B,$A16&amp;"*",Activity_PUBTRA!$B:$B,"*"&amp;"_EX")</f>
        <v>2.1139021400532549E-2</v>
      </c>
      <c r="J16">
        <f>SUMIFS(Activity_PUBTRA!K:K,Activity_PUBTRA!$B:$B,$A16&amp;"*",Activity_PUBTRA!$B:$B,"*"&amp;"_EX")</f>
        <v>1.063906406260171E-2</v>
      </c>
      <c r="K16">
        <f>SUMIFS(Activity_PUBTRA!L:L,Activity_PUBTRA!$B:$B,$A16&amp;"*",Activity_PUBTRA!$B:$B,"*"&amp;"_EX")</f>
        <v>0</v>
      </c>
    </row>
    <row r="17" spans="1:11" x14ac:dyDescent="0.25">
      <c r="A17" t="str">
        <f>PUBTRA_Split_Tech!A17</f>
        <v>PUBTRAPOLROACAR___CONVDSL</v>
      </c>
      <c r="B17">
        <f>SUMIFS(Activity_PUBTRA!C:C,Activity_PUBTRA!$B:$B,$A17&amp;"*",Activity_PUBTRA!$B:$B,"*"&amp;"_EX")</f>
        <v>1.520875215005647E-2</v>
      </c>
      <c r="C17">
        <f>SUMIFS(Activity_PUBTRA!D:D,Activity_PUBTRA!$B:$B,$A17&amp;"*",Activity_PUBTRA!$B:$B,"*"&amp;"_EX")</f>
        <v>1.9626472639671971E-2</v>
      </c>
      <c r="D17">
        <f>SUMIFS(Activity_PUBTRA!E:E,Activity_PUBTRA!$B:$B,$A17&amp;"*",Activity_PUBTRA!$B:$B,"*"&amp;"_EX")</f>
        <v>1.9616889652675221E-2</v>
      </c>
      <c r="E17">
        <f>SUMIFS(Activity_PUBTRA!F:F,Activity_PUBTRA!$B:$B,$A17&amp;"*",Activity_PUBTRA!$B:$B,"*"&amp;"_EX")</f>
        <v>1.9604293810633579E-2</v>
      </c>
      <c r="F17">
        <f>SUMIFS(Activity_PUBTRA!G:G,Activity_PUBTRA!$B:$B,$A17&amp;"*",Activity_PUBTRA!$B:$B,"*"&amp;"_EX")</f>
        <v>1.464862992918463E-2</v>
      </c>
      <c r="G17">
        <f>SUMIFS(Activity_PUBTRA!H:H,Activity_PUBTRA!$B:$B,$A17&amp;"*",Activity_PUBTRA!$B:$B,"*"&amp;"_EX")</f>
        <v>1.4635479866969579E-2</v>
      </c>
      <c r="H17">
        <f>SUMIFS(Activity_PUBTRA!I:I,Activity_PUBTRA!$B:$B,$A17&amp;"*",Activity_PUBTRA!$B:$B,"*"&amp;"_EX")</f>
        <v>1.488622898347924E-2</v>
      </c>
      <c r="I17">
        <f>SUMIFS(Activity_PUBTRA!J:J,Activity_PUBTRA!$B:$B,$A17&amp;"*",Activity_PUBTRA!$B:$B,"*"&amp;"_EX")</f>
        <v>7.948996251202883E-3</v>
      </c>
      <c r="J17">
        <f>SUMIFS(Activity_PUBTRA!K:K,Activity_PUBTRA!$B:$B,$A17&amp;"*",Activity_PUBTRA!$B:$B,"*"&amp;"_EX")</f>
        <v>3.9746081422160316E-3</v>
      </c>
      <c r="K17">
        <f>SUMIFS(Activity_PUBTRA!L:L,Activity_PUBTRA!$B:$B,$A17&amp;"*",Activity_PUBTRA!$B:$B,"*"&amp;"_EX")</f>
        <v>0</v>
      </c>
    </row>
    <row r="18" spans="1:11" x14ac:dyDescent="0.25">
      <c r="A18" t="str">
        <f>PUBTRA_Split_Tech!A18</f>
        <v>PUBTRAPOLROACAR___CONVGAS</v>
      </c>
      <c r="B18">
        <f>SUMIFS(Activity_PUBTRA!C:C,Activity_PUBTRA!$B:$B,$A18&amp;"*",Activity_PUBTRA!$B:$B,"*"&amp;"_EX")</f>
        <v>62.270350904205912</v>
      </c>
      <c r="C18">
        <f>SUMIFS(Activity_PUBTRA!D:D,Activity_PUBTRA!$B:$B,$A18&amp;"*",Activity_PUBTRA!$B:$B,"*"&amp;"_EX")</f>
        <v>62.284942135833177</v>
      </c>
      <c r="D18">
        <f>SUMIFS(Activity_PUBTRA!E:E,Activity_PUBTRA!$B:$B,$A18&amp;"*",Activity_PUBTRA!$B:$B,"*"&amp;"_EX")</f>
        <v>62.284826145400217</v>
      </c>
      <c r="E18">
        <f>SUMIFS(Activity_PUBTRA!F:F,Activity_PUBTRA!$B:$B,$A18&amp;"*",Activity_PUBTRA!$B:$B,"*"&amp;"_EX")</f>
        <v>62.284747199426739</v>
      </c>
      <c r="F18">
        <f>SUMIFS(Activity_PUBTRA!G:G,Activity_PUBTRA!$B:$B,$A18&amp;"*",Activity_PUBTRA!$B:$B,"*"&amp;"_EX")</f>
        <v>46.714340142772024</v>
      </c>
      <c r="G18">
        <f>SUMIFS(Activity_PUBTRA!H:H,Activity_PUBTRA!$B:$B,$A18&amp;"*",Activity_PUBTRA!$B:$B,"*"&amp;"_EX")</f>
        <v>46.714235336956733</v>
      </c>
      <c r="H18">
        <f>SUMIFS(Activity_PUBTRA!I:I,Activity_PUBTRA!$B:$B,$A18&amp;"*",Activity_PUBTRA!$B:$B,"*"&amp;"_EX")</f>
        <v>46.714685667084851</v>
      </c>
      <c r="I18">
        <f>SUMIFS(Activity_PUBTRA!J:J,Activity_PUBTRA!$B:$B,$A18&amp;"*",Activity_PUBTRA!$B:$B,"*"&amp;"_EX")</f>
        <v>7.3685086985111123</v>
      </c>
      <c r="J18">
        <f>SUMIFS(Activity_PUBTRA!K:K,Activity_PUBTRA!$B:$B,$A18&amp;"*",Activity_PUBTRA!$B:$B,"*"&amp;"_EX")</f>
        <v>4.3164726428163807</v>
      </c>
      <c r="K18">
        <f>SUMIFS(Activity_PUBTRA!L:L,Activity_PUBTRA!$B:$B,$A18&amp;"*",Activity_PUBTRA!$B:$B,"*"&amp;"_EX")</f>
        <v>0</v>
      </c>
    </row>
    <row r="19" spans="1:11" x14ac:dyDescent="0.25">
      <c r="A19" t="str">
        <f>PUBTRA_Split_Tech!A19</f>
        <v>PUBTRAFLEROACAR___CONVDSL</v>
      </c>
      <c r="B19">
        <f>SUMIFS(Activity_PUBTRA!C:C,Activity_PUBTRA!$B:$B,$A19&amp;"*",Activity_PUBTRA!$B:$B,"*"&amp;"_EX")</f>
        <v>0</v>
      </c>
      <c r="C19">
        <f>SUMIFS(Activity_PUBTRA!D:D,Activity_PUBTRA!$B:$B,$A19&amp;"*",Activity_PUBTRA!$B:$B,"*"&amp;"_EX")</f>
        <v>0</v>
      </c>
      <c r="D19">
        <f>SUMIFS(Activity_PUBTRA!E:E,Activity_PUBTRA!$B:$B,$A19&amp;"*",Activity_PUBTRA!$B:$B,"*"&amp;"_EX")</f>
        <v>0</v>
      </c>
      <c r="E19">
        <f>SUMIFS(Activity_PUBTRA!F:F,Activity_PUBTRA!$B:$B,$A19&amp;"*",Activity_PUBTRA!$B:$B,"*"&amp;"_EX")</f>
        <v>0</v>
      </c>
      <c r="F19">
        <f>SUMIFS(Activity_PUBTRA!G:G,Activity_PUBTRA!$B:$B,$A19&amp;"*",Activity_PUBTRA!$B:$B,"*"&amp;"_EX")</f>
        <v>0</v>
      </c>
      <c r="G19">
        <f>SUMIFS(Activity_PUBTRA!H:H,Activity_PUBTRA!$B:$B,$A19&amp;"*",Activity_PUBTRA!$B:$B,"*"&amp;"_EX")</f>
        <v>0</v>
      </c>
      <c r="H19">
        <f>SUMIFS(Activity_PUBTRA!I:I,Activity_PUBTRA!$B:$B,$A19&amp;"*",Activity_PUBTRA!$B:$B,"*"&amp;"_EX")</f>
        <v>0</v>
      </c>
      <c r="I19">
        <f>SUMIFS(Activity_PUBTRA!J:J,Activity_PUBTRA!$B:$B,$A19&amp;"*",Activity_PUBTRA!$B:$B,"*"&amp;"_EX")</f>
        <v>0</v>
      </c>
      <c r="J19">
        <f>SUMIFS(Activity_PUBTRA!K:K,Activity_PUBTRA!$B:$B,$A19&amp;"*",Activity_PUBTRA!$B:$B,"*"&amp;"_EX")</f>
        <v>0</v>
      </c>
      <c r="K19">
        <f>SUMIFS(Activity_PUBTRA!L:L,Activity_PUBTRA!$B:$B,$A19&amp;"*",Activity_PUBTRA!$B:$B,"*"&amp;"_EX")</f>
        <v>0</v>
      </c>
    </row>
    <row r="20" spans="1:11" x14ac:dyDescent="0.25">
      <c r="A20" t="str">
        <f>PUBTRA_Split_Tech!A20</f>
        <v>PUBTRAFLEROACAR___CONVGAS</v>
      </c>
      <c r="B20">
        <f>SUMIFS(Activity_PUBTRA!C:C,Activity_PUBTRA!$B:$B,$A20&amp;"*",Activity_PUBTRA!$B:$B,"*"&amp;"_EX")</f>
        <v>2.4220297151640442</v>
      </c>
      <c r="C20">
        <f>SUMIFS(Activity_PUBTRA!D:D,Activity_PUBTRA!$B:$B,$A20&amp;"*",Activity_PUBTRA!$B:$B,"*"&amp;"_EX")</f>
        <v>2.4245017080330342</v>
      </c>
      <c r="D20">
        <f>SUMIFS(Activity_PUBTRA!E:E,Activity_PUBTRA!$B:$B,$A20&amp;"*",Activity_PUBTRA!$B:$B,"*"&amp;"_EX")</f>
        <v>2.4244947583729628</v>
      </c>
      <c r="E20">
        <f>SUMIFS(Activity_PUBTRA!F:F,Activity_PUBTRA!$B:$B,$A20&amp;"*",Activity_PUBTRA!$B:$B,"*"&amp;"_EX")</f>
        <v>2.4244556917758122</v>
      </c>
      <c r="F20">
        <f>SUMIFS(Activity_PUBTRA!G:G,Activity_PUBTRA!$B:$B,$A20&amp;"*",Activity_PUBTRA!$B:$B,"*"&amp;"_EX")</f>
        <v>1.818479556018203</v>
      </c>
      <c r="G20">
        <f>SUMIFS(Activity_PUBTRA!H:H,Activity_PUBTRA!$B:$B,$A20&amp;"*",Activity_PUBTRA!$B:$B,"*"&amp;"_EX")</f>
        <v>1.8184405166238311</v>
      </c>
      <c r="H20">
        <f>SUMIFS(Activity_PUBTRA!I:I,Activity_PUBTRA!$B:$B,$A20&amp;"*",Activity_PUBTRA!$B:$B,"*"&amp;"_EX")</f>
        <v>1.8185378708034541</v>
      </c>
      <c r="I20">
        <f>SUMIFS(Activity_PUBTRA!J:J,Activity_PUBTRA!$B:$B,$A20&amp;"*",Activity_PUBTRA!$B:$B,"*"&amp;"_EX")</f>
        <v>0.275733543537033</v>
      </c>
      <c r="J20">
        <f>SUMIFS(Activity_PUBTRA!K:K,Activity_PUBTRA!$B:$B,$A20&amp;"*",Activity_PUBTRA!$B:$B,"*"&amp;"_EX")</f>
        <v>0.16563154138321681</v>
      </c>
      <c r="K20">
        <f>SUMIFS(Activity_PUBTRA!L:L,Activity_PUBTRA!$B:$B,$A20&amp;"*",Activity_PUBTRA!$B:$B,"*"&amp;"_EX")</f>
        <v>0</v>
      </c>
    </row>
    <row r="21" spans="1:11" x14ac:dyDescent="0.25">
      <c r="A21" t="str">
        <f>PUBTRA_Split_Tech!A21</f>
        <v>PUBTRATHCROACAR___CONVDSL</v>
      </c>
      <c r="B21">
        <f>SUMIFS(Activity_PUBTRA!C:C,Activity_PUBTRA!$B:$B,$A21&amp;"*",Activity_PUBTRA!$B:$B,"*"&amp;"_EX")</f>
        <v>0</v>
      </c>
      <c r="C21">
        <f>SUMIFS(Activity_PUBTRA!D:D,Activity_PUBTRA!$B:$B,$A21&amp;"*",Activity_PUBTRA!$B:$B,"*"&amp;"_EX")</f>
        <v>0</v>
      </c>
      <c r="D21">
        <f>SUMIFS(Activity_PUBTRA!E:E,Activity_PUBTRA!$B:$B,$A21&amp;"*",Activity_PUBTRA!$B:$B,"*"&amp;"_EX")</f>
        <v>0</v>
      </c>
      <c r="E21">
        <f>SUMIFS(Activity_PUBTRA!F:F,Activity_PUBTRA!$B:$B,$A21&amp;"*",Activity_PUBTRA!$B:$B,"*"&amp;"_EX")</f>
        <v>0</v>
      </c>
      <c r="F21">
        <f>SUMIFS(Activity_PUBTRA!G:G,Activity_PUBTRA!$B:$B,$A21&amp;"*",Activity_PUBTRA!$B:$B,"*"&amp;"_EX")</f>
        <v>0</v>
      </c>
      <c r="G21">
        <f>SUMIFS(Activity_PUBTRA!H:H,Activity_PUBTRA!$B:$B,$A21&amp;"*",Activity_PUBTRA!$B:$B,"*"&amp;"_EX")</f>
        <v>0</v>
      </c>
      <c r="H21">
        <f>SUMIFS(Activity_PUBTRA!I:I,Activity_PUBTRA!$B:$B,$A21&amp;"*",Activity_PUBTRA!$B:$B,"*"&amp;"_EX")</f>
        <v>0</v>
      </c>
      <c r="I21">
        <f>SUMIFS(Activity_PUBTRA!J:J,Activity_PUBTRA!$B:$B,$A21&amp;"*",Activity_PUBTRA!$B:$B,"*"&amp;"_EX")</f>
        <v>0</v>
      </c>
      <c r="J21">
        <f>SUMIFS(Activity_PUBTRA!K:K,Activity_PUBTRA!$B:$B,$A21&amp;"*",Activity_PUBTRA!$B:$B,"*"&amp;"_EX")</f>
        <v>0</v>
      </c>
      <c r="K21">
        <f>SUMIFS(Activity_PUBTRA!L:L,Activity_PUBTRA!$B:$B,$A21&amp;"*",Activity_PUBTRA!$B:$B,"*"&amp;"_EX")</f>
        <v>0</v>
      </c>
    </row>
    <row r="22" spans="1:11" x14ac:dyDescent="0.25">
      <c r="A22" t="str">
        <f>PUBTRA_Split_Tech!A22</f>
        <v>PUBTRATHCROACAR___CONVGAS</v>
      </c>
      <c r="B22">
        <f>SUMIFS(Activity_PUBTRA!C:C,Activity_PUBTRA!$B:$B,$A22&amp;"*",Activity_PUBTRA!$B:$B,"*"&amp;"_EX")</f>
        <v>12.090316075698141</v>
      </c>
      <c r="C22">
        <f>SUMIFS(Activity_PUBTRA!D:D,Activity_PUBTRA!$B:$B,$A22&amp;"*",Activity_PUBTRA!$B:$B,"*"&amp;"_EX")</f>
        <v>12.12713666260578</v>
      </c>
      <c r="D22">
        <f>SUMIFS(Activity_PUBTRA!E:E,Activity_PUBTRA!$B:$B,$A22&amp;"*",Activity_PUBTRA!$B:$B,"*"&amp;"_EX")</f>
        <v>12.12776862224254</v>
      </c>
      <c r="E22">
        <f>SUMIFS(Activity_PUBTRA!F:F,Activity_PUBTRA!$B:$B,$A22&amp;"*",Activity_PUBTRA!$B:$B,"*"&amp;"_EX")</f>
        <v>12.126244909958871</v>
      </c>
      <c r="F22">
        <f>SUMIFS(Activity_PUBTRA!G:G,Activity_PUBTRA!$B:$B,$A22&amp;"*",Activity_PUBTRA!$B:$B,"*"&amp;"_EX")</f>
        <v>9.0993971481361751</v>
      </c>
      <c r="G22">
        <f>SUMIFS(Activity_PUBTRA!H:H,Activity_PUBTRA!$B:$B,$A22&amp;"*",Activity_PUBTRA!$B:$B,"*"&amp;"_EX")</f>
        <v>9.0987454080087407</v>
      </c>
      <c r="H22">
        <f>SUMIFS(Activity_PUBTRA!I:I,Activity_PUBTRA!$B:$B,$A22&amp;"*",Activity_PUBTRA!$B:$B,"*"&amp;"_EX")</f>
        <v>9.0999956083533267</v>
      </c>
      <c r="I22">
        <f>SUMIFS(Activity_PUBTRA!J:J,Activity_PUBTRA!$B:$B,$A22&amp;"*",Activity_PUBTRA!$B:$B,"*"&amp;"_EX")</f>
        <v>1.335517682093817</v>
      </c>
      <c r="J22">
        <f>SUMIFS(Activity_PUBTRA!K:K,Activity_PUBTRA!$B:$B,$A22&amp;"*",Activity_PUBTRA!$B:$B,"*"&amp;"_EX")</f>
        <v>0.81367382268373967</v>
      </c>
      <c r="K22">
        <f>SUMIFS(Activity_PUBTRA!L:L,Activity_PUBTRA!$B:$B,$A22&amp;"*",Activity_PUBTRA!$B:$B,"*"&amp;"_EX")</f>
        <v>0</v>
      </c>
    </row>
    <row r="23" spans="1:11" x14ac:dyDescent="0.25">
      <c r="A23" t="str">
        <f>PUBTRA_Split_Tech!A23</f>
        <v>PUBTRAPOLROAMOR___CONVGAS</v>
      </c>
      <c r="B23">
        <f>SUMIFS(Activity_PUBTRA!C:C,Activity_PUBTRA!$B:$B,$A23&amp;"*",Activity_PUBTRA!$B:$B,"*"&amp;"_EX")</f>
        <v>0.34167948913499041</v>
      </c>
      <c r="C23">
        <f>SUMIFS(Activity_PUBTRA!D:D,Activity_PUBTRA!$B:$B,$A23&amp;"*",Activity_PUBTRA!$B:$B,"*"&amp;"_EX")</f>
        <v>0.33785284078354538</v>
      </c>
      <c r="D23">
        <f>SUMIFS(Activity_PUBTRA!E:E,Activity_PUBTRA!$B:$B,$A23&amp;"*",Activity_PUBTRA!$B:$B,"*"&amp;"_EX")</f>
        <v>0.33262221103497008</v>
      </c>
      <c r="E23">
        <f>SUMIFS(Activity_PUBTRA!F:F,Activity_PUBTRA!$B:$B,$A23&amp;"*",Activity_PUBTRA!$B:$B,"*"&amp;"_EX")</f>
        <v>0.32480414097042382</v>
      </c>
      <c r="F23">
        <f>SUMIFS(Activity_PUBTRA!G:G,Activity_PUBTRA!$B:$B,$A23&amp;"*",Activity_PUBTRA!$B:$B,"*"&amp;"_EX")</f>
        <v>0.26390285413929881</v>
      </c>
      <c r="G23">
        <f>SUMIFS(Activity_PUBTRA!H:H,Activity_PUBTRA!$B:$B,$A23&amp;"*",Activity_PUBTRA!$B:$B,"*"&amp;"_EX")</f>
        <v>0.26303418229209102</v>
      </c>
      <c r="H23">
        <f>SUMIFS(Activity_PUBTRA!I:I,Activity_PUBTRA!$B:$B,$A23&amp;"*",Activity_PUBTRA!$B:$B,"*"&amp;"_EX")</f>
        <v>0.26457400436757872</v>
      </c>
      <c r="I23">
        <f>SUMIFS(Activity_PUBTRA!J:J,Activity_PUBTRA!$B:$B,$A23&amp;"*",Activity_PUBTRA!$B:$B,"*"&amp;"_EX")</f>
        <v>0.10784964410315979</v>
      </c>
      <c r="J23">
        <f>SUMIFS(Activity_PUBTRA!K:K,Activity_PUBTRA!$B:$B,$A23&amp;"*",Activity_PUBTRA!$B:$B,"*"&amp;"_EX")</f>
        <v>6.0935264637530351E-2</v>
      </c>
      <c r="K23">
        <f>SUMIFS(Activity_PUBTRA!L:L,Activity_PUBTRA!$B:$B,$A23&amp;"*",Activity_PUBTRA!$B:$B,"*"&amp;"_EX")</f>
        <v>0</v>
      </c>
    </row>
    <row r="24" spans="1:11" x14ac:dyDescent="0.25">
      <c r="A24" t="str">
        <f>PUBTRA_Split_Tech!A24</f>
        <v>PUBTRAFLEROAMOR___CONVGAS</v>
      </c>
      <c r="B24">
        <f>SUMIFS(Activity_PUBTRA!C:C,Activity_PUBTRA!$B:$B,$A24&amp;"*",Activity_PUBTRA!$B:$B,"*"&amp;"_EX")</f>
        <v>0</v>
      </c>
      <c r="C24">
        <f>SUMIFS(Activity_PUBTRA!D:D,Activity_PUBTRA!$B:$B,$A24&amp;"*",Activity_PUBTRA!$B:$B,"*"&amp;"_EX")</f>
        <v>0</v>
      </c>
      <c r="D24">
        <f>SUMIFS(Activity_PUBTRA!E:E,Activity_PUBTRA!$B:$B,$A24&amp;"*",Activity_PUBTRA!$B:$B,"*"&amp;"_EX")</f>
        <v>0</v>
      </c>
      <c r="E24">
        <f>SUMIFS(Activity_PUBTRA!F:F,Activity_PUBTRA!$B:$B,$A24&amp;"*",Activity_PUBTRA!$B:$B,"*"&amp;"_EX")</f>
        <v>0</v>
      </c>
      <c r="F24">
        <f>SUMIFS(Activity_PUBTRA!G:G,Activity_PUBTRA!$B:$B,$A24&amp;"*",Activity_PUBTRA!$B:$B,"*"&amp;"_EX")</f>
        <v>0</v>
      </c>
      <c r="G24">
        <f>SUMIFS(Activity_PUBTRA!H:H,Activity_PUBTRA!$B:$B,$A24&amp;"*",Activity_PUBTRA!$B:$B,"*"&amp;"_EX")</f>
        <v>0</v>
      </c>
      <c r="H24">
        <f>SUMIFS(Activity_PUBTRA!I:I,Activity_PUBTRA!$B:$B,$A24&amp;"*",Activity_PUBTRA!$B:$B,"*"&amp;"_EX")</f>
        <v>0</v>
      </c>
      <c r="I24">
        <f>SUMIFS(Activity_PUBTRA!J:J,Activity_PUBTRA!$B:$B,$A24&amp;"*",Activity_PUBTRA!$B:$B,"*"&amp;"_EX")</f>
        <v>0</v>
      </c>
      <c r="J24">
        <f>SUMIFS(Activity_PUBTRA!K:K,Activity_PUBTRA!$B:$B,$A24&amp;"*",Activity_PUBTRA!$B:$B,"*"&amp;"_EX")</f>
        <v>0</v>
      </c>
      <c r="K24">
        <f>SUMIFS(Activity_PUBTRA!L:L,Activity_PUBTRA!$B:$B,$A24&amp;"*",Activity_PUBTRA!$B:$B,"*"&amp;"_EX")</f>
        <v>0</v>
      </c>
    </row>
    <row r="25" spans="1:11" x14ac:dyDescent="0.25">
      <c r="A25" t="str">
        <f>PUBTRA_Split_Tech!A25</f>
        <v>PUBTRATHCROAMOR___CONVGAS</v>
      </c>
      <c r="B25">
        <f>SUMIFS(Activity_PUBTRA!C:C,Activity_PUBTRA!$B:$B,$A25&amp;"*",Activity_PUBTRA!$B:$B,"*"&amp;"_EX")</f>
        <v>0</v>
      </c>
      <c r="C25">
        <f>SUMIFS(Activity_PUBTRA!D:D,Activity_PUBTRA!$B:$B,$A25&amp;"*",Activity_PUBTRA!$B:$B,"*"&amp;"_EX")</f>
        <v>0</v>
      </c>
      <c r="D25">
        <f>SUMIFS(Activity_PUBTRA!E:E,Activity_PUBTRA!$B:$B,$A25&amp;"*",Activity_PUBTRA!$B:$B,"*"&amp;"_EX")</f>
        <v>0</v>
      </c>
      <c r="E25">
        <f>SUMIFS(Activity_PUBTRA!F:F,Activity_PUBTRA!$B:$B,$A25&amp;"*",Activity_PUBTRA!$B:$B,"*"&amp;"_EX")</f>
        <v>0</v>
      </c>
      <c r="F25">
        <f>SUMIFS(Activity_PUBTRA!G:G,Activity_PUBTRA!$B:$B,$A25&amp;"*",Activity_PUBTRA!$B:$B,"*"&amp;"_EX")</f>
        <v>0</v>
      </c>
      <c r="G25">
        <f>SUMIFS(Activity_PUBTRA!H:H,Activity_PUBTRA!$B:$B,$A25&amp;"*",Activity_PUBTRA!$B:$B,"*"&amp;"_EX")</f>
        <v>0</v>
      </c>
      <c r="H25">
        <f>SUMIFS(Activity_PUBTRA!I:I,Activity_PUBTRA!$B:$B,$A25&amp;"*",Activity_PUBTRA!$B:$B,"*"&amp;"_EX")</f>
        <v>0</v>
      </c>
      <c r="I25">
        <f>SUMIFS(Activity_PUBTRA!J:J,Activity_PUBTRA!$B:$B,$A25&amp;"*",Activity_PUBTRA!$B:$B,"*"&amp;"_EX")</f>
        <v>0</v>
      </c>
      <c r="J25">
        <f>SUMIFS(Activity_PUBTRA!K:K,Activity_PUBTRA!$B:$B,$A25&amp;"*",Activity_PUBTRA!$B:$B,"*"&amp;"_EX")</f>
        <v>0</v>
      </c>
      <c r="K25">
        <f>SUMIFS(Activity_PUBTRA!L:L,Activity_PUBTRA!$B:$B,$A25&amp;"*",Activity_PUBTRA!$B:$B,"*"&amp;"_EX")</f>
        <v>0</v>
      </c>
    </row>
    <row r="26" spans="1:11" x14ac:dyDescent="0.25">
      <c r="A26" t="str">
        <f>PUBTRA_Split_Tech!A26</f>
        <v>PUBTRAPOLROABUSURBCONVDSL</v>
      </c>
      <c r="B26">
        <f>SUMIFS(Activity_PUBTRA!C:C,Activity_PUBTRA!$B:$B,$A26&amp;"*",Activity_PUBTRA!$B:$B,"*"&amp;"_EX")</f>
        <v>2.3419970241555219E-2</v>
      </c>
      <c r="C26">
        <f>SUMIFS(Activity_PUBTRA!D:D,Activity_PUBTRA!$B:$B,$A26&amp;"*",Activity_PUBTRA!$B:$B,"*"&amp;"_EX")</f>
        <v>2.3486729834435449E-2</v>
      </c>
      <c r="D26">
        <f>SUMIFS(Activity_PUBTRA!E:E,Activity_PUBTRA!$B:$B,$A26&amp;"*",Activity_PUBTRA!$B:$B,"*"&amp;"_EX")</f>
        <v>2.3322630136313052E-2</v>
      </c>
      <c r="E26">
        <f>SUMIFS(Activity_PUBTRA!F:F,Activity_PUBTRA!$B:$B,$A26&amp;"*",Activity_PUBTRA!$B:$B,"*"&amp;"_EX")</f>
        <v>2.3283407025056439E-2</v>
      </c>
      <c r="F26">
        <f>SUMIFS(Activity_PUBTRA!G:G,Activity_PUBTRA!$B:$B,$A26&amp;"*",Activity_PUBTRA!$B:$B,"*"&amp;"_EX")</f>
        <v>1.7837989839006869E-2</v>
      </c>
      <c r="G26">
        <f>SUMIFS(Activity_PUBTRA!H:H,Activity_PUBTRA!$B:$B,$A26&amp;"*",Activity_PUBTRA!$B:$B,"*"&amp;"_EX")</f>
        <v>1.7757181332128929E-2</v>
      </c>
      <c r="H26">
        <f>SUMIFS(Activity_PUBTRA!I:I,Activity_PUBTRA!$B:$B,$A26&amp;"*",Activity_PUBTRA!$B:$B,"*"&amp;"_EX")</f>
        <v>1.7697260185927939E-2</v>
      </c>
      <c r="I26">
        <f>SUMIFS(Activity_PUBTRA!J:J,Activity_PUBTRA!$B:$B,$A26&amp;"*",Activity_PUBTRA!$B:$B,"*"&amp;"_EX")</f>
        <v>1.1922435541506441E-2</v>
      </c>
      <c r="J26">
        <f>SUMIFS(Activity_PUBTRA!K:K,Activity_PUBTRA!$B:$B,$A26&amp;"*",Activity_PUBTRA!$B:$B,"*"&amp;"_EX")</f>
        <v>5.9389007340029058E-3</v>
      </c>
      <c r="K26">
        <f>SUMIFS(Activity_PUBTRA!L:L,Activity_PUBTRA!$B:$B,$A26&amp;"*",Activity_PUBTRA!$B:$B,"*"&amp;"_EX")</f>
        <v>0</v>
      </c>
    </row>
    <row r="27" spans="1:11" x14ac:dyDescent="0.25">
      <c r="A27" t="str">
        <f>PUBTRA_Split_Tech!A27</f>
        <v>PUBTRAFLEROABUSURBCONVDSL</v>
      </c>
      <c r="B27">
        <f>SUMIFS(Activity_PUBTRA!C:C,Activity_PUBTRA!$B:$B,$A27&amp;"*",Activity_PUBTRA!$B:$B,"*"&amp;"_EX")</f>
        <v>0</v>
      </c>
      <c r="C27">
        <f>SUMIFS(Activity_PUBTRA!D:D,Activity_PUBTRA!$B:$B,$A27&amp;"*",Activity_PUBTRA!$B:$B,"*"&amp;"_EX")</f>
        <v>0</v>
      </c>
      <c r="D27">
        <f>SUMIFS(Activity_PUBTRA!E:E,Activity_PUBTRA!$B:$B,$A27&amp;"*",Activity_PUBTRA!$B:$B,"*"&amp;"_EX")</f>
        <v>0</v>
      </c>
      <c r="E27">
        <f>SUMIFS(Activity_PUBTRA!F:F,Activity_PUBTRA!$B:$B,$A27&amp;"*",Activity_PUBTRA!$B:$B,"*"&amp;"_EX")</f>
        <v>0</v>
      </c>
      <c r="F27">
        <f>SUMIFS(Activity_PUBTRA!G:G,Activity_PUBTRA!$B:$B,$A27&amp;"*",Activity_PUBTRA!$B:$B,"*"&amp;"_EX")</f>
        <v>0</v>
      </c>
      <c r="G27">
        <f>SUMIFS(Activity_PUBTRA!H:H,Activity_PUBTRA!$B:$B,$A27&amp;"*",Activity_PUBTRA!$B:$B,"*"&amp;"_EX")</f>
        <v>0</v>
      </c>
      <c r="H27">
        <f>SUMIFS(Activity_PUBTRA!I:I,Activity_PUBTRA!$B:$B,$A27&amp;"*",Activity_PUBTRA!$B:$B,"*"&amp;"_EX")</f>
        <v>0</v>
      </c>
      <c r="I27">
        <f>SUMIFS(Activity_PUBTRA!J:J,Activity_PUBTRA!$B:$B,$A27&amp;"*",Activity_PUBTRA!$B:$B,"*"&amp;"_EX")</f>
        <v>0</v>
      </c>
      <c r="J27">
        <f>SUMIFS(Activity_PUBTRA!K:K,Activity_PUBTRA!$B:$B,$A27&amp;"*",Activity_PUBTRA!$B:$B,"*"&amp;"_EX")</f>
        <v>0</v>
      </c>
      <c r="K27">
        <f>SUMIFS(Activity_PUBTRA!L:L,Activity_PUBTRA!$B:$B,$A27&amp;"*",Activity_PUBTRA!$B:$B,"*"&amp;"_EX")</f>
        <v>0</v>
      </c>
    </row>
    <row r="28" spans="1:11" x14ac:dyDescent="0.25">
      <c r="A28" t="str">
        <f>PUBTRA_Split_Tech!A28</f>
        <v>PUBTRATHCROABUSURBCONVDSL</v>
      </c>
      <c r="B28">
        <f>SUMIFS(Activity_PUBTRA!C:C,Activity_PUBTRA!$B:$B,$A28&amp;"*",Activity_PUBTRA!$B:$B,"*"&amp;"_EX")</f>
        <v>0</v>
      </c>
      <c r="C28">
        <f>SUMIFS(Activity_PUBTRA!D:D,Activity_PUBTRA!$B:$B,$A28&amp;"*",Activity_PUBTRA!$B:$B,"*"&amp;"_EX")</f>
        <v>0</v>
      </c>
      <c r="D28">
        <f>SUMIFS(Activity_PUBTRA!E:E,Activity_PUBTRA!$B:$B,$A28&amp;"*",Activity_PUBTRA!$B:$B,"*"&amp;"_EX")</f>
        <v>0</v>
      </c>
      <c r="E28">
        <f>SUMIFS(Activity_PUBTRA!F:F,Activity_PUBTRA!$B:$B,$A28&amp;"*",Activity_PUBTRA!$B:$B,"*"&amp;"_EX")</f>
        <v>0</v>
      </c>
      <c r="F28">
        <f>SUMIFS(Activity_PUBTRA!G:G,Activity_PUBTRA!$B:$B,$A28&amp;"*",Activity_PUBTRA!$B:$B,"*"&amp;"_EX")</f>
        <v>0</v>
      </c>
      <c r="G28">
        <f>SUMIFS(Activity_PUBTRA!H:H,Activity_PUBTRA!$B:$B,$A28&amp;"*",Activity_PUBTRA!$B:$B,"*"&amp;"_EX")</f>
        <v>0</v>
      </c>
      <c r="H28">
        <f>SUMIFS(Activity_PUBTRA!I:I,Activity_PUBTRA!$B:$B,$A28&amp;"*",Activity_PUBTRA!$B:$B,"*"&amp;"_EX")</f>
        <v>0</v>
      </c>
      <c r="I28">
        <f>SUMIFS(Activity_PUBTRA!J:J,Activity_PUBTRA!$B:$B,$A28&amp;"*",Activity_PUBTRA!$B:$B,"*"&amp;"_EX")</f>
        <v>0</v>
      </c>
      <c r="J28">
        <f>SUMIFS(Activity_PUBTRA!K:K,Activity_PUBTRA!$B:$B,$A28&amp;"*",Activity_PUBTRA!$B:$B,"*"&amp;"_EX")</f>
        <v>0</v>
      </c>
      <c r="K28">
        <f>SUMIFS(Activity_PUBTRA!L:L,Activity_PUBTRA!$B:$B,$A28&amp;"*",Activity_PUBTRA!$B:$B,"*"&amp;"_EX")</f>
        <v>0</v>
      </c>
    </row>
    <row r="2117" spans="2:8" x14ac:dyDescent="0.25">
      <c r="C2117">
        <v>0.11041473</v>
      </c>
      <c r="D2117">
        <v>1.009410388</v>
      </c>
      <c r="E2117">
        <v>1.0789783660000001</v>
      </c>
      <c r="F2117">
        <v>1.1161208650000001</v>
      </c>
      <c r="G2117">
        <v>1.061627061</v>
      </c>
      <c r="H2117">
        <v>1.129811592</v>
      </c>
    </row>
    <row r="2119" spans="2:8" x14ac:dyDescent="0.25">
      <c r="B2119">
        <v>4.0756436402104166</v>
      </c>
      <c r="C2119">
        <v>3.968325817978763</v>
      </c>
      <c r="D2119">
        <v>0.44496127809085773</v>
      </c>
      <c r="E2119">
        <v>0.44496127809085773</v>
      </c>
      <c r="F2119">
        <v>0.44496127809085773</v>
      </c>
      <c r="G2119">
        <v>2.3216181018192081</v>
      </c>
      <c r="H2119">
        <v>0.44496127809085773</v>
      </c>
    </row>
    <row r="2121" spans="2:8" x14ac:dyDescent="0.25">
      <c r="C2121">
        <v>9.4919114000000027E-2</v>
      </c>
      <c r="D2121">
        <v>5.6822603689999998</v>
      </c>
      <c r="E2121">
        <v>6.7077074949999993</v>
      </c>
      <c r="F2121">
        <v>6.7727578079999997</v>
      </c>
      <c r="G2121">
        <v>7.1118027540000011</v>
      </c>
      <c r="H2121">
        <v>6.1554306009999999</v>
      </c>
    </row>
    <row r="2122" spans="2:8" x14ac:dyDescent="0.25">
      <c r="B2122">
        <v>13.85839516667089</v>
      </c>
      <c r="C2122">
        <v>13.85839516667089</v>
      </c>
      <c r="D2122">
        <v>1.7948544005751299</v>
      </c>
      <c r="E2122">
        <v>1.572656375490332</v>
      </c>
      <c r="F2122">
        <v>1.5697262324610359</v>
      </c>
      <c r="G2122">
        <v>1.7948544005751299</v>
      </c>
      <c r="H2122">
        <v>1.565731693932797</v>
      </c>
    </row>
    <row r="2128" spans="2:8" x14ac:dyDescent="0.25">
      <c r="B2128">
        <v>15.63200373559833</v>
      </c>
      <c r="C2128">
        <v>15.63200373559833</v>
      </c>
      <c r="D2128">
        <v>15.63200373559833</v>
      </c>
      <c r="E2128">
        <v>15.63200373559833</v>
      </c>
      <c r="F2128">
        <v>7.8160018677991641</v>
      </c>
      <c r="G2128">
        <v>7.8160018677991641</v>
      </c>
      <c r="H2128">
        <v>7.8160018677991641</v>
      </c>
    </row>
    <row r="2132" spans="2:8" x14ac:dyDescent="0.25">
      <c r="B2132">
        <v>34.33156512978703</v>
      </c>
      <c r="C2132">
        <v>37.374464727871313</v>
      </c>
      <c r="D2132">
        <v>37.374464727871313</v>
      </c>
      <c r="E2132">
        <v>37.374464727871313</v>
      </c>
      <c r="F2132">
        <v>24.916309818580871</v>
      </c>
      <c r="G2132">
        <v>24.916309818580871</v>
      </c>
      <c r="H2132">
        <v>24.916309818580871</v>
      </c>
    </row>
    <row r="2133" spans="2:8" x14ac:dyDescent="0.25">
      <c r="B2133">
        <v>1237.8476040433541</v>
      </c>
      <c r="C2133">
        <v>1232.2669391277179</v>
      </c>
      <c r="D2133">
        <v>933.92073958817593</v>
      </c>
      <c r="E2133">
        <v>950.28827533975686</v>
      </c>
      <c r="F2133">
        <v>931.94458666669823</v>
      </c>
      <c r="G2133">
        <v>954.73677910827962</v>
      </c>
      <c r="H2133">
        <v>929.12014877071465</v>
      </c>
    </row>
    <row r="2134" spans="2:8" x14ac:dyDescent="0.25">
      <c r="B2134">
        <v>271.18994367829572</v>
      </c>
      <c r="C2134">
        <v>271.18994367829572</v>
      </c>
      <c r="D2134">
        <v>145.92178121883379</v>
      </c>
      <c r="E2134">
        <v>168.83168320994929</v>
      </c>
      <c r="F2134">
        <v>143.60544704416679</v>
      </c>
      <c r="G2134">
        <v>148.44025722487589</v>
      </c>
      <c r="H2134">
        <v>145.8662671807997</v>
      </c>
    </row>
    <row r="2140" spans="2:8" x14ac:dyDescent="0.25">
      <c r="B2140">
        <v>61.191843689879512</v>
      </c>
      <c r="C2140">
        <v>61.191843689879512</v>
      </c>
      <c r="D2140">
        <v>61.191843689879512</v>
      </c>
      <c r="E2140">
        <v>61.191843689879512</v>
      </c>
      <c r="F2140">
        <v>30.595921844939749</v>
      </c>
      <c r="G2140">
        <v>30.595921844939749</v>
      </c>
      <c r="H2140">
        <v>30.595921844939749</v>
      </c>
    </row>
    <row r="2144" spans="2:8" x14ac:dyDescent="0.25">
      <c r="B2144">
        <v>40.306724100002803</v>
      </c>
      <c r="C2144">
        <v>40.306724100002803</v>
      </c>
      <c r="D2144">
        <v>40.306724100002803</v>
      </c>
      <c r="E2144">
        <v>40.306724100002803</v>
      </c>
      <c r="F2144">
        <v>26.871149400001869</v>
      </c>
      <c r="G2144">
        <v>26.871149400001869</v>
      </c>
      <c r="H2144">
        <v>26.871149400001869</v>
      </c>
    </row>
    <row r="2145" spans="2:8" x14ac:dyDescent="0.25">
      <c r="B2145">
        <v>1329.9967146208321</v>
      </c>
      <c r="C2145">
        <v>1326.162494414194</v>
      </c>
      <c r="D2145">
        <v>1021.369654347277</v>
      </c>
      <c r="E2145">
        <v>1039.0754165013129</v>
      </c>
      <c r="F2145">
        <v>1021.561322831449</v>
      </c>
      <c r="G2145">
        <v>1006.857638895385</v>
      </c>
      <c r="H2145">
        <v>997.90328038315442</v>
      </c>
    </row>
    <row r="2146" spans="2:8" x14ac:dyDescent="0.25">
      <c r="B2146">
        <v>389.72203248601119</v>
      </c>
      <c r="C2146">
        <v>389.72203248601119</v>
      </c>
      <c r="D2146">
        <v>224.10152453550859</v>
      </c>
      <c r="E2146">
        <v>222.70616668295071</v>
      </c>
      <c r="F2146">
        <v>212.41724661112539</v>
      </c>
      <c r="G2146">
        <v>247.7063939238358</v>
      </c>
      <c r="H2146">
        <v>228.01244994448379</v>
      </c>
    </row>
    <row r="2152" spans="2:8" x14ac:dyDescent="0.25">
      <c r="B2152">
        <v>81.327392826070451</v>
      </c>
      <c r="C2152">
        <v>81.327392826070451</v>
      </c>
      <c r="D2152">
        <v>81.327392826070451</v>
      </c>
      <c r="E2152">
        <v>81.327392826070451</v>
      </c>
      <c r="F2152">
        <v>40.663696413035211</v>
      </c>
      <c r="G2152">
        <v>40.663696413035211</v>
      </c>
      <c r="H2152">
        <v>40.663696413035211</v>
      </c>
    </row>
    <row r="2156" spans="2:8" x14ac:dyDescent="0.25">
      <c r="B2156">
        <v>144.55766998783071</v>
      </c>
      <c r="C2156">
        <v>150.46353186854961</v>
      </c>
      <c r="D2156">
        <v>150.46353186854961</v>
      </c>
      <c r="E2156">
        <v>150.46353186854961</v>
      </c>
      <c r="F2156">
        <v>100.3090212456997</v>
      </c>
      <c r="G2156">
        <v>100.3090212456997</v>
      </c>
      <c r="H2156">
        <v>100.3090212456997</v>
      </c>
    </row>
    <row r="2157" spans="2:8" x14ac:dyDescent="0.25">
      <c r="B2157">
        <v>4785.5596135295636</v>
      </c>
      <c r="C2157">
        <v>4785.5596135295636</v>
      </c>
      <c r="D2157">
        <v>3626.8744793370911</v>
      </c>
      <c r="E2157">
        <v>3657.298494742392</v>
      </c>
      <c r="F2157">
        <v>3695.4460373958518</v>
      </c>
      <c r="G2157">
        <v>3631.514462724148</v>
      </c>
      <c r="H2157">
        <v>3589.434223673687</v>
      </c>
    </row>
    <row r="2158" spans="2:8" x14ac:dyDescent="0.25">
      <c r="B2158">
        <v>1022.375996957859</v>
      </c>
      <c r="C2158">
        <v>1022.375996957859</v>
      </c>
      <c r="D2158">
        <v>562.71919237625332</v>
      </c>
      <c r="E2158">
        <v>592.13585591581909</v>
      </c>
      <c r="F2158">
        <v>570.08516296973835</v>
      </c>
      <c r="G2158">
        <v>555.28450980630453</v>
      </c>
      <c r="H2158">
        <v>567.5594485899536</v>
      </c>
    </row>
    <row r="2164" spans="2:8" x14ac:dyDescent="0.25">
      <c r="B2164">
        <v>221.7037112024108</v>
      </c>
      <c r="C2164">
        <v>221.7037112024108</v>
      </c>
      <c r="D2164">
        <v>221.7037112024108</v>
      </c>
      <c r="E2164">
        <v>221.7037112024108</v>
      </c>
      <c r="F2164">
        <v>110.8518556012054</v>
      </c>
      <c r="G2164">
        <v>110.8518556012054</v>
      </c>
      <c r="H2164">
        <v>110.8518556012054</v>
      </c>
    </row>
    <row r="2168" spans="2:8" x14ac:dyDescent="0.25">
      <c r="B2168">
        <v>79.875707520195178</v>
      </c>
      <c r="C2168">
        <v>86.955307806143693</v>
      </c>
      <c r="D2168">
        <v>86.955307806143693</v>
      </c>
      <c r="E2168">
        <v>86.955307806143693</v>
      </c>
      <c r="F2168">
        <v>57.970205204095798</v>
      </c>
      <c r="G2168">
        <v>57.970205204095798</v>
      </c>
      <c r="H2168">
        <v>57.970205204095798</v>
      </c>
    </row>
    <row r="2169" spans="2:8" x14ac:dyDescent="0.25">
      <c r="B2169">
        <v>2824.4838429501669</v>
      </c>
      <c r="C2169">
        <v>2810.3596761038689</v>
      </c>
      <c r="D2169">
        <v>2212.199753146102</v>
      </c>
      <c r="E2169">
        <v>2138.0463637211001</v>
      </c>
      <c r="F2169">
        <v>2140.3115392785871</v>
      </c>
      <c r="G2169">
        <v>2154.0027647605848</v>
      </c>
      <c r="H2169">
        <v>2106.0352372117118</v>
      </c>
    </row>
    <row r="2170" spans="2:8" x14ac:dyDescent="0.25">
      <c r="B2170">
        <v>1017.765647319139</v>
      </c>
      <c r="C2170">
        <v>1017.765647319139</v>
      </c>
      <c r="D2170">
        <v>549.9629509241081</v>
      </c>
      <c r="E2170">
        <v>580.38445296857481</v>
      </c>
      <c r="F2170">
        <v>536.9902920160423</v>
      </c>
      <c r="G2170">
        <v>584.75649945130476</v>
      </c>
      <c r="H2170">
        <v>503.50906936470341</v>
      </c>
    </row>
    <row r="2176" spans="2:8" x14ac:dyDescent="0.25">
      <c r="B2176">
        <v>2.7073031030911658</v>
      </c>
      <c r="C2176">
        <v>2.7073031030911658</v>
      </c>
      <c r="D2176">
        <v>2.7073031030911658</v>
      </c>
      <c r="E2176">
        <v>2.7073031030911658</v>
      </c>
      <c r="F2176">
        <v>1.3536515515455829</v>
      </c>
      <c r="G2176">
        <v>1.3536515515455829</v>
      </c>
      <c r="H2176">
        <v>1.3536515515455829</v>
      </c>
    </row>
    <row r="2180" spans="2:8" x14ac:dyDescent="0.25">
      <c r="B2180">
        <v>5.465488145248929</v>
      </c>
      <c r="C2180">
        <v>5.465488145248929</v>
      </c>
      <c r="D2180">
        <v>5.465488145248929</v>
      </c>
      <c r="E2180">
        <v>5.465488145248929</v>
      </c>
      <c r="F2180">
        <v>3.6436587634992872</v>
      </c>
      <c r="G2180">
        <v>3.6436587634992872</v>
      </c>
      <c r="H2180">
        <v>3.6436587634992872</v>
      </c>
    </row>
    <row r="2181" spans="2:8" x14ac:dyDescent="0.25">
      <c r="B2181">
        <v>186.34443770996251</v>
      </c>
      <c r="C2181">
        <v>186.34443770996251</v>
      </c>
      <c r="D2181">
        <v>140.2414138220021</v>
      </c>
      <c r="E2181">
        <v>140.83603257600211</v>
      </c>
      <c r="F2181">
        <v>141.58277791700209</v>
      </c>
      <c r="G2181">
        <v>142.8633038690021</v>
      </c>
      <c r="H2181">
        <v>140.14445830100209</v>
      </c>
    </row>
    <row r="2182" spans="2:8" x14ac:dyDescent="0.25">
      <c r="B2182">
        <v>43.368594812030338</v>
      </c>
      <c r="C2182">
        <v>43.368594812030338</v>
      </c>
      <c r="D2182">
        <v>24.76923564031155</v>
      </c>
      <c r="E2182">
        <v>23.724151555311551</v>
      </c>
      <c r="F2182">
        <v>24.726606377283179</v>
      </c>
      <c r="G2182">
        <v>22.61675196031155</v>
      </c>
      <c r="H2182">
        <v>26.446148881311551</v>
      </c>
    </row>
    <row r="2188" spans="2:8" x14ac:dyDescent="0.25">
      <c r="B2188">
        <v>1457.4013747253809</v>
      </c>
      <c r="C2188">
        <v>1457.4013747253809</v>
      </c>
      <c r="D2188">
        <v>1457.4013747253809</v>
      </c>
      <c r="E2188">
        <v>1457.4013747253809</v>
      </c>
      <c r="F2188">
        <v>728.70068736269013</v>
      </c>
      <c r="G2188">
        <v>728.70068736269013</v>
      </c>
      <c r="H2188">
        <v>728.70068736269013</v>
      </c>
    </row>
    <row r="2192" spans="2:8" x14ac:dyDescent="0.25">
      <c r="B2192">
        <v>314.83237975692668</v>
      </c>
      <c r="C2192">
        <v>323.87841988459661</v>
      </c>
      <c r="D2192">
        <v>323.87841988459661</v>
      </c>
      <c r="E2192">
        <v>323.87841988459661</v>
      </c>
      <c r="F2192">
        <v>215.91894658973101</v>
      </c>
      <c r="G2192">
        <v>215.91894658973101</v>
      </c>
      <c r="H2192">
        <v>215.91894658973101</v>
      </c>
    </row>
    <row r="2193" spans="2:8" x14ac:dyDescent="0.25">
      <c r="B2193">
        <v>12106.031018195639</v>
      </c>
      <c r="C2193">
        <v>12080.53727511706</v>
      </c>
      <c r="D2193">
        <v>9232.1128850952955</v>
      </c>
      <c r="E2193">
        <v>9534.5100056342999</v>
      </c>
      <c r="F2193">
        <v>9281.5772534672979</v>
      </c>
      <c r="G2193">
        <v>9231.3485185195677</v>
      </c>
      <c r="H2193">
        <v>9099.494728692529</v>
      </c>
    </row>
    <row r="2194" spans="2:8" x14ac:dyDescent="0.25">
      <c r="B2194">
        <v>1193.3340388387651</v>
      </c>
      <c r="C2194">
        <v>1193.3340388387651</v>
      </c>
      <c r="D2194">
        <v>653.1006303484653</v>
      </c>
      <c r="E2194">
        <v>703.04424275299743</v>
      </c>
      <c r="F2194">
        <v>610.47777850652926</v>
      </c>
      <c r="G2194">
        <v>728.03992876467385</v>
      </c>
      <c r="H2194">
        <v>718.68875393200733</v>
      </c>
    </row>
    <row r="2200" spans="2:8" x14ac:dyDescent="0.25">
      <c r="B2200">
        <v>17.441426297791011</v>
      </c>
      <c r="C2200">
        <v>17.441426297791011</v>
      </c>
      <c r="D2200">
        <v>17.441426297791011</v>
      </c>
      <c r="E2200">
        <v>17.441426297791011</v>
      </c>
      <c r="F2200">
        <v>8.7207131488955056</v>
      </c>
      <c r="G2200">
        <v>8.7207131488955056</v>
      </c>
      <c r="H2200">
        <v>8.7207131488955056</v>
      </c>
    </row>
    <row r="2204" spans="2:8" x14ac:dyDescent="0.25">
      <c r="B2204">
        <v>39.480654598846527</v>
      </c>
      <c r="C2204">
        <v>43.237951762548327</v>
      </c>
      <c r="D2204">
        <v>43.237951762548327</v>
      </c>
      <c r="E2204">
        <v>43.237951762548327</v>
      </c>
      <c r="F2204">
        <v>28.825301175032209</v>
      </c>
      <c r="G2204">
        <v>28.825301175032209</v>
      </c>
      <c r="H2204">
        <v>28.825301175032209</v>
      </c>
    </row>
    <row r="2205" spans="2:8" x14ac:dyDescent="0.25">
      <c r="B2205">
        <v>1466.346778275509</v>
      </c>
      <c r="C2205">
        <v>1466.346778275509</v>
      </c>
      <c r="D2205">
        <v>1138.77378457395</v>
      </c>
      <c r="E2205">
        <v>1118.5525528739429</v>
      </c>
      <c r="F2205">
        <v>1107.426690604836</v>
      </c>
      <c r="G2205">
        <v>1133.8770643363939</v>
      </c>
      <c r="H2205">
        <v>1088.9251875248101</v>
      </c>
    </row>
    <row r="2206" spans="2:8" x14ac:dyDescent="0.25">
      <c r="B2206">
        <v>332.74981031708791</v>
      </c>
      <c r="C2206">
        <v>332.74981031708791</v>
      </c>
      <c r="D2206">
        <v>191.74167857050119</v>
      </c>
      <c r="E2206">
        <v>191.2067282469869</v>
      </c>
      <c r="F2206">
        <v>188.47308196406979</v>
      </c>
      <c r="G2206">
        <v>204.25257690554321</v>
      </c>
      <c r="H2206">
        <v>170.4796605342531</v>
      </c>
    </row>
    <row r="2212" spans="2:8" x14ac:dyDescent="0.25">
      <c r="B2212">
        <v>45.770788664735981</v>
      </c>
      <c r="C2212">
        <v>45.770788664735981</v>
      </c>
      <c r="D2212">
        <v>45.770788664735981</v>
      </c>
      <c r="E2212">
        <v>45.770788664735981</v>
      </c>
      <c r="F2212">
        <v>22.88539433236798</v>
      </c>
      <c r="G2212">
        <v>22.88539433236798</v>
      </c>
      <c r="H2212">
        <v>22.88539433236798</v>
      </c>
    </row>
    <row r="2216" spans="2:8" x14ac:dyDescent="0.25">
      <c r="B2216">
        <v>133.0981376464365</v>
      </c>
      <c r="C2216">
        <v>138.56789434393031</v>
      </c>
      <c r="D2216">
        <v>138.56789434393031</v>
      </c>
      <c r="E2216">
        <v>138.56789434393031</v>
      </c>
      <c r="F2216">
        <v>92.37859622928687</v>
      </c>
      <c r="G2216">
        <v>92.37859622928687</v>
      </c>
      <c r="H2216">
        <v>92.37859622928687</v>
      </c>
    </row>
    <row r="2217" spans="2:8" x14ac:dyDescent="0.25">
      <c r="B2217">
        <v>4533.4612675376302</v>
      </c>
      <c r="C2217">
        <v>4521.7073329187187</v>
      </c>
      <c r="D2217">
        <v>3527.7509297609731</v>
      </c>
      <c r="E2217">
        <v>3478.6643038263269</v>
      </c>
      <c r="F2217">
        <v>3520.666972986683</v>
      </c>
      <c r="G2217">
        <v>3435.940517714932</v>
      </c>
      <c r="H2217">
        <v>3383.4251616025058</v>
      </c>
    </row>
    <row r="2218" spans="2:8" x14ac:dyDescent="0.25">
      <c r="B2218">
        <v>944.05527337048716</v>
      </c>
      <c r="C2218">
        <v>944.05527337048716</v>
      </c>
      <c r="D2218">
        <v>518.48634020276756</v>
      </c>
      <c r="E2218">
        <v>517.18959025854974</v>
      </c>
      <c r="F2218">
        <v>552.98052855633273</v>
      </c>
      <c r="G2218">
        <v>485.48797290011458</v>
      </c>
      <c r="H2218">
        <v>506.3870550018525</v>
      </c>
    </row>
    <row r="2224" spans="2:8" x14ac:dyDescent="0.25">
      <c r="B2224">
        <v>7.84024655440993</v>
      </c>
      <c r="C2224">
        <v>7.84024655440993</v>
      </c>
      <c r="D2224">
        <v>7.84024655440993</v>
      </c>
      <c r="E2224">
        <v>7.84024655440993</v>
      </c>
      <c r="F2224">
        <v>3.920123277204965</v>
      </c>
      <c r="G2224">
        <v>3.920123277204965</v>
      </c>
      <c r="H2224">
        <v>3.920123277204965</v>
      </c>
    </row>
    <row r="2228" spans="2:8" x14ac:dyDescent="0.25">
      <c r="B2228">
        <v>13.39883606982842</v>
      </c>
      <c r="C2228">
        <v>17.640633070257671</v>
      </c>
      <c r="D2228">
        <v>17.640633070257671</v>
      </c>
      <c r="E2228">
        <v>17.640633070257671</v>
      </c>
      <c r="F2228">
        <v>11.76042204683845</v>
      </c>
      <c r="G2228">
        <v>11.76042204683845</v>
      </c>
      <c r="H2228">
        <v>11.76042204683845</v>
      </c>
    </row>
    <row r="2229" spans="2:8" x14ac:dyDescent="0.25">
      <c r="B2229">
        <v>899.50099278628227</v>
      </c>
      <c r="C2229">
        <v>898.46299698257963</v>
      </c>
      <c r="D2229">
        <v>696.98271678422816</v>
      </c>
      <c r="E2229">
        <v>697.36914300158537</v>
      </c>
      <c r="F2229">
        <v>688.82720175418228</v>
      </c>
      <c r="G2229">
        <v>695.0463239253944</v>
      </c>
      <c r="H2229">
        <v>669.27740155323738</v>
      </c>
    </row>
    <row r="2230" spans="2:8" x14ac:dyDescent="0.25">
      <c r="B2230">
        <v>75.303169332112972</v>
      </c>
      <c r="C2230">
        <v>75.303169332112972</v>
      </c>
      <c r="D2230">
        <v>38.843482048314293</v>
      </c>
      <c r="E2230">
        <v>42.815717620356807</v>
      </c>
      <c r="F2230">
        <v>45.646493104399298</v>
      </c>
      <c r="G2230">
        <v>45.658302602441807</v>
      </c>
      <c r="H2230">
        <v>42.726730027081729</v>
      </c>
    </row>
    <row r="2236" spans="2:8" x14ac:dyDescent="0.25">
      <c r="B2236">
        <v>70.097923379093189</v>
      </c>
      <c r="C2236">
        <v>70.097923379093189</v>
      </c>
      <c r="D2236">
        <v>70.097923379093189</v>
      </c>
      <c r="E2236">
        <v>70.097923379093189</v>
      </c>
      <c r="F2236">
        <v>35.048961689546587</v>
      </c>
      <c r="G2236">
        <v>35.048961689546587</v>
      </c>
      <c r="H2236">
        <v>35.048961689546587</v>
      </c>
    </row>
    <row r="2240" spans="2:8" x14ac:dyDescent="0.25">
      <c r="B2240">
        <v>83.55835121320159</v>
      </c>
      <c r="C2240">
        <v>90.759617705174108</v>
      </c>
      <c r="D2240">
        <v>90.759617705174108</v>
      </c>
      <c r="E2240">
        <v>90.759617705174108</v>
      </c>
      <c r="F2240">
        <v>60.506411803449403</v>
      </c>
      <c r="G2240">
        <v>60.506411803449403</v>
      </c>
      <c r="H2240">
        <v>60.506411803449403</v>
      </c>
    </row>
    <row r="2241" spans="2:8" x14ac:dyDescent="0.25">
      <c r="B2241">
        <v>2908.8882437272882</v>
      </c>
      <c r="C2241">
        <v>2907.0429514549992</v>
      </c>
      <c r="D2241">
        <v>2259.9109575177072</v>
      </c>
      <c r="E2241">
        <v>2210.22994210242</v>
      </c>
      <c r="F2241">
        <v>2184.487762749357</v>
      </c>
      <c r="G2241">
        <v>2229.242848779294</v>
      </c>
      <c r="H2241">
        <v>2177.8161991866359</v>
      </c>
    </row>
    <row r="2242" spans="2:8" x14ac:dyDescent="0.25">
      <c r="B2242">
        <v>526.33330994109599</v>
      </c>
      <c r="C2242">
        <v>526.33330994109599</v>
      </c>
      <c r="D2242">
        <v>327.89463254253928</v>
      </c>
      <c r="E2242">
        <v>286.2459839815848</v>
      </c>
      <c r="F2242">
        <v>286.06687816133012</v>
      </c>
      <c r="G2242">
        <v>274.05679612107519</v>
      </c>
      <c r="H2242">
        <v>316.30782691461093</v>
      </c>
    </row>
    <row r="2251" spans="2:8" x14ac:dyDescent="0.25">
      <c r="C2251">
        <v>5.8121487999999999E-2</v>
      </c>
      <c r="D2251">
        <v>0.11624303499999999</v>
      </c>
      <c r="E2251">
        <v>0.17436458199999999</v>
      </c>
      <c r="F2251">
        <v>7.439346645999998</v>
      </c>
      <c r="G2251">
        <v>7.4974681929999978</v>
      </c>
      <c r="H2251">
        <v>7.5356733329999974</v>
      </c>
    </row>
    <row r="2253" spans="2:8" x14ac:dyDescent="0.25">
      <c r="B2253">
        <v>11.645281311665761</v>
      </c>
      <c r="C2253">
        <v>11.64528131166573</v>
      </c>
      <c r="D2253">
        <v>11.64528131166573</v>
      </c>
      <c r="E2253">
        <v>11.64528131166573</v>
      </c>
      <c r="F2253">
        <v>5.8226406558328607</v>
      </c>
      <c r="G2253">
        <v>5.8226406558328607</v>
      </c>
      <c r="H2253">
        <v>5.8226406558328607</v>
      </c>
    </row>
    <row r="2256" spans="2:8" x14ac:dyDescent="0.25">
      <c r="C2256">
        <v>1.1389110060000001</v>
      </c>
      <c r="D2256">
        <v>11.72235457</v>
      </c>
      <c r="E2256">
        <v>11.216329979999999</v>
      </c>
      <c r="F2256">
        <v>11.85807698</v>
      </c>
      <c r="G2256">
        <v>11.1396128</v>
      </c>
      <c r="H2256">
        <v>12.009790840000001</v>
      </c>
    </row>
    <row r="2258" spans="2:8" x14ac:dyDescent="0.25">
      <c r="B2258">
        <v>44.217238191396717</v>
      </c>
      <c r="C2258">
        <v>34.442345485437897</v>
      </c>
      <c r="D2258">
        <v>25.819163120160241</v>
      </c>
      <c r="E2258">
        <v>26.44692446155133</v>
      </c>
      <c r="F2258">
        <v>27.036903933086961</v>
      </c>
      <c r="G2258">
        <v>27.626883702683379</v>
      </c>
      <c r="H2258">
        <v>21.615436635761089</v>
      </c>
    </row>
    <row r="2260" spans="2:8" x14ac:dyDescent="0.25">
      <c r="C2260">
        <v>2.1048852999999999E-2</v>
      </c>
      <c r="D2260">
        <v>1.668105164</v>
      </c>
      <c r="E2260">
        <v>1.452756594</v>
      </c>
      <c r="F2260">
        <v>1.7495572009999989</v>
      </c>
      <c r="G2260">
        <v>1.7091439399999999</v>
      </c>
      <c r="H2260">
        <v>1.747103584</v>
      </c>
    </row>
    <row r="2261" spans="2:8" x14ac:dyDescent="0.25">
      <c r="B2261">
        <v>3.5283992886862841</v>
      </c>
      <c r="C2261">
        <v>3.5283992886862641</v>
      </c>
      <c r="D2261">
        <v>0.60463710435116447</v>
      </c>
      <c r="E2261">
        <v>0.57643016209234743</v>
      </c>
      <c r="F2261">
        <v>0.54822323408377527</v>
      </c>
      <c r="G2261">
        <v>0.52001629182495235</v>
      </c>
      <c r="H2261">
        <v>0.50147497200400848</v>
      </c>
    </row>
    <row r="2270" spans="2:8" x14ac:dyDescent="0.25">
      <c r="C2270">
        <v>6.8738147999999985E-2</v>
      </c>
      <c r="D2270">
        <v>0.137476392</v>
      </c>
      <c r="E2270">
        <v>0.20621463600000001</v>
      </c>
      <c r="F2270">
        <v>11.112449639999999</v>
      </c>
      <c r="G2270">
        <v>11.181187980000001</v>
      </c>
      <c r="H2270">
        <v>11.207749059999999</v>
      </c>
    </row>
    <row r="2272" spans="2:8" x14ac:dyDescent="0.25">
      <c r="B2272">
        <v>17.511882827495089</v>
      </c>
      <c r="C2272">
        <v>17.51188282749521</v>
      </c>
      <c r="D2272">
        <v>17.51188282749521</v>
      </c>
      <c r="E2272">
        <v>17.51188282749521</v>
      </c>
      <c r="F2272">
        <v>8.755941413747605</v>
      </c>
      <c r="G2272">
        <v>8.755941413747605</v>
      </c>
      <c r="H2272">
        <v>8.755941413747605</v>
      </c>
    </row>
    <row r="2275" spans="2:8" x14ac:dyDescent="0.25">
      <c r="C2275">
        <v>1.2646959120000001</v>
      </c>
      <c r="D2275">
        <v>12.63218421</v>
      </c>
      <c r="E2275">
        <v>12.049600979999999</v>
      </c>
      <c r="F2275">
        <v>12.688207520000001</v>
      </c>
      <c r="G2275">
        <v>13.22936788</v>
      </c>
      <c r="H2275">
        <v>13.551953299999999</v>
      </c>
    </row>
    <row r="2277" spans="2:8" x14ac:dyDescent="0.25">
      <c r="B2277">
        <v>50.06402334965545</v>
      </c>
      <c r="C2277">
        <v>38.996609899877527</v>
      </c>
      <c r="D2277">
        <v>29.661036788326211</v>
      </c>
      <c r="E2277">
        <v>30.16204125990188</v>
      </c>
      <c r="F2277">
        <v>30.66304502746069</v>
      </c>
      <c r="G2277">
        <v>31.1640502030533</v>
      </c>
      <c r="H2277">
        <v>24.228122177170921</v>
      </c>
    </row>
    <row r="2279" spans="2:8" x14ac:dyDescent="0.25">
      <c r="C2279">
        <v>2.3069088000000001E-2</v>
      </c>
      <c r="D2279">
        <v>2.1649337979999999</v>
      </c>
      <c r="E2279">
        <v>2.1952038470000002</v>
      </c>
      <c r="F2279">
        <v>2.324064144999999</v>
      </c>
      <c r="G2279">
        <v>1.9476653079999999</v>
      </c>
      <c r="H2279">
        <v>2.166012297</v>
      </c>
    </row>
    <row r="2280" spans="2:8" x14ac:dyDescent="0.25">
      <c r="B2280">
        <v>4.788721497116426</v>
      </c>
      <c r="C2280">
        <v>4.7887214971164713</v>
      </c>
      <c r="D2280">
        <v>0.62020585708936449</v>
      </c>
      <c r="E2280">
        <v>0.62020585708936449</v>
      </c>
      <c r="F2280">
        <v>0.62020585708936449</v>
      </c>
      <c r="G2280">
        <v>0.62020585708936449</v>
      </c>
      <c r="H2280">
        <v>0.62020585708936449</v>
      </c>
    </row>
    <row r="2289" spans="2:8" x14ac:dyDescent="0.25">
      <c r="C2289">
        <v>0.36349558199999987</v>
      </c>
      <c r="D2289">
        <v>0.72699122399999994</v>
      </c>
      <c r="E2289">
        <v>1.090486867000001</v>
      </c>
      <c r="F2289">
        <v>38.948547300000008</v>
      </c>
      <c r="G2289">
        <v>39.312042939999998</v>
      </c>
      <c r="H2289">
        <v>39.622129010000002</v>
      </c>
    </row>
    <row r="2291" spans="2:8" x14ac:dyDescent="0.25">
      <c r="B2291">
        <v>60.585986532690583</v>
      </c>
      <c r="C2291">
        <v>60.585986532690967</v>
      </c>
      <c r="D2291">
        <v>60.585986532690967</v>
      </c>
      <c r="E2291">
        <v>60.585986532690967</v>
      </c>
      <c r="F2291">
        <v>30.292993266345491</v>
      </c>
      <c r="G2291">
        <v>30.292993266345491</v>
      </c>
      <c r="H2291">
        <v>30.292993266345491</v>
      </c>
    </row>
    <row r="2294" spans="2:8" x14ac:dyDescent="0.25">
      <c r="C2294">
        <v>5.2733251469999987</v>
      </c>
      <c r="D2294">
        <v>48.335298840000007</v>
      </c>
      <c r="E2294">
        <v>47.266962880000001</v>
      </c>
      <c r="F2294">
        <v>46.290152669999998</v>
      </c>
      <c r="G2294">
        <v>48.69378605</v>
      </c>
      <c r="H2294">
        <v>50.309673660000001</v>
      </c>
    </row>
    <row r="2296" spans="2:8" x14ac:dyDescent="0.25">
      <c r="B2296">
        <v>181.30639487040139</v>
      </c>
      <c r="C2296">
        <v>141.2258600099679</v>
      </c>
      <c r="D2296">
        <v>102.9129636601657</v>
      </c>
      <c r="E2296">
        <v>107.53981243996679</v>
      </c>
      <c r="F2296">
        <v>110.2963295429135</v>
      </c>
      <c r="G2296">
        <v>113.05284756826811</v>
      </c>
      <c r="H2296">
        <v>88.630974033605739</v>
      </c>
    </row>
    <row r="2298" spans="2:8" x14ac:dyDescent="0.25">
      <c r="C2298">
        <v>9.9125618000000026E-2</v>
      </c>
      <c r="D2298">
        <v>6.5844387499999986</v>
      </c>
      <c r="E2298">
        <v>6.313653401999999</v>
      </c>
      <c r="F2298">
        <v>6.6316299369999996</v>
      </c>
      <c r="G2298">
        <v>6.8666695119999996</v>
      </c>
      <c r="H2298">
        <v>6.3665251829999994</v>
      </c>
    </row>
    <row r="2299" spans="2:8" x14ac:dyDescent="0.25">
      <c r="B2299">
        <v>14.173969077404079</v>
      </c>
      <c r="C2299">
        <v>14.17396907740398</v>
      </c>
      <c r="D2299">
        <v>3.688818790674568</v>
      </c>
      <c r="E2299">
        <v>3.688818790674568</v>
      </c>
      <c r="F2299">
        <v>3.682644006127616</v>
      </c>
      <c r="G2299">
        <v>3.6270730795453812</v>
      </c>
      <c r="H2299">
        <v>3.5796673656775919</v>
      </c>
    </row>
    <row r="2308" spans="2:8" x14ac:dyDescent="0.25">
      <c r="C2308">
        <v>0.79843416099999986</v>
      </c>
      <c r="D2308">
        <v>1.5968684869999989</v>
      </c>
      <c r="E2308">
        <v>2.395302647999999</v>
      </c>
      <c r="F2308">
        <v>42.458990609999987</v>
      </c>
      <c r="G2308">
        <v>43.257424930000013</v>
      </c>
      <c r="H2308">
        <v>43.864355789999991</v>
      </c>
    </row>
    <row r="2310" spans="2:8" x14ac:dyDescent="0.25">
      <c r="B2310">
        <v>63.447171696177413</v>
      </c>
      <c r="C2310">
        <v>63.447171696177747</v>
      </c>
      <c r="D2310">
        <v>63.447171696177747</v>
      </c>
      <c r="E2310">
        <v>63.447171696177747</v>
      </c>
      <c r="F2310">
        <v>31.723585848088881</v>
      </c>
      <c r="G2310">
        <v>31.723585848088881</v>
      </c>
      <c r="H2310">
        <v>31.723585848088881</v>
      </c>
    </row>
    <row r="2313" spans="2:8" x14ac:dyDescent="0.25">
      <c r="C2313">
        <v>4.6706246559999993</v>
      </c>
      <c r="D2313">
        <v>28.917110099999999</v>
      </c>
      <c r="E2313">
        <v>32.703164880000003</v>
      </c>
      <c r="F2313">
        <v>32.962905880000001</v>
      </c>
      <c r="G2313">
        <v>32.688235180000007</v>
      </c>
      <c r="H2313">
        <v>34.615622159999987</v>
      </c>
    </row>
    <row r="2315" spans="2:8" x14ac:dyDescent="0.25">
      <c r="B2315">
        <v>112.80132709423479</v>
      </c>
      <c r="C2315">
        <v>87.864878900361816</v>
      </c>
      <c r="D2315">
        <v>55.477285473567989</v>
      </c>
      <c r="E2315">
        <v>59.160516216824291</v>
      </c>
      <c r="F2315">
        <v>63.095111782584539</v>
      </c>
      <c r="G2315">
        <v>67.935721889787374</v>
      </c>
      <c r="H2315">
        <v>54.478524202305017</v>
      </c>
    </row>
    <row r="2317" spans="2:8" x14ac:dyDescent="0.25">
      <c r="C2317">
        <v>0.19314572999999999</v>
      </c>
      <c r="D2317">
        <v>6.215426033</v>
      </c>
      <c r="E2317">
        <v>6.0021130749999996</v>
      </c>
      <c r="F2317">
        <v>6.6070893330000002</v>
      </c>
      <c r="G2317">
        <v>6.2015003330000003</v>
      </c>
      <c r="H2317">
        <v>7.1963782190000014</v>
      </c>
    </row>
    <row r="2318" spans="2:8" x14ac:dyDescent="0.25">
      <c r="B2318">
        <v>12.50582678955587</v>
      </c>
      <c r="C2318">
        <v>12.50582678955611</v>
      </c>
      <c r="D2318">
        <v>1.6196780345856761</v>
      </c>
      <c r="E2318">
        <v>1.6196780345856761</v>
      </c>
      <c r="F2318">
        <v>1.6196780345856761</v>
      </c>
      <c r="G2318">
        <v>1.6196780345856761</v>
      </c>
      <c r="H2318">
        <v>1.6196780345856761</v>
      </c>
    </row>
    <row r="2327" spans="2:8" x14ac:dyDescent="0.25">
      <c r="F2327">
        <v>1.3021162989999999</v>
      </c>
      <c r="G2327">
        <v>1.3021162989999999</v>
      </c>
      <c r="H2327">
        <v>1.3021162989999999</v>
      </c>
    </row>
    <row r="2329" spans="2:8" x14ac:dyDescent="0.25">
      <c r="B2329">
        <v>2.1040382367586741</v>
      </c>
      <c r="C2329">
        <v>2.104038236758667</v>
      </c>
      <c r="D2329">
        <v>2.104038236758667</v>
      </c>
      <c r="E2329">
        <v>2.104038236758667</v>
      </c>
      <c r="F2329">
        <v>1.052019118379333</v>
      </c>
      <c r="G2329">
        <v>1.052019118379333</v>
      </c>
      <c r="H2329">
        <v>1.052019118379333</v>
      </c>
    </row>
    <row r="2332" spans="2:8" x14ac:dyDescent="0.25">
      <c r="C2332">
        <v>0.12890346599999999</v>
      </c>
      <c r="D2332">
        <v>1.7885896459999999</v>
      </c>
      <c r="E2332">
        <v>1.767995854</v>
      </c>
      <c r="F2332">
        <v>1.742133369</v>
      </c>
      <c r="G2332">
        <v>1.6977841360000001</v>
      </c>
      <c r="H2332">
        <v>1.791947565999999</v>
      </c>
    </row>
    <row r="2334" spans="2:8" x14ac:dyDescent="0.25">
      <c r="B2334">
        <v>6.9929830975818188</v>
      </c>
      <c r="C2334">
        <v>5.4537986154181421</v>
      </c>
      <c r="D2334">
        <v>4.3653960686533919</v>
      </c>
      <c r="E2334">
        <v>4.3653960686533919</v>
      </c>
      <c r="F2334">
        <v>4.3653960686533919</v>
      </c>
      <c r="G2334">
        <v>4.3653960686533919</v>
      </c>
      <c r="H2334">
        <v>3.3695388753943849</v>
      </c>
    </row>
    <row r="2336" spans="2:8" x14ac:dyDescent="0.25">
      <c r="D2336">
        <v>0.24329547800000001</v>
      </c>
      <c r="E2336">
        <v>0.25492728100000001</v>
      </c>
      <c r="F2336">
        <v>0.208666876</v>
      </c>
      <c r="G2336">
        <v>0.26725265600000009</v>
      </c>
      <c r="H2336">
        <v>0.22463140700000001</v>
      </c>
    </row>
    <row r="2337" spans="2:8" x14ac:dyDescent="0.25">
      <c r="B2337">
        <v>0.54317924036828957</v>
      </c>
      <c r="C2337">
        <v>0.5431792403683019</v>
      </c>
      <c r="D2337">
        <v>7.0349245937277191E-2</v>
      </c>
      <c r="E2337">
        <v>7.0349245937277191E-2</v>
      </c>
      <c r="F2337">
        <v>7.0349245937277191E-2</v>
      </c>
      <c r="G2337">
        <v>7.0349245937277191E-2</v>
      </c>
      <c r="H2337">
        <v>7.0349245937277191E-2</v>
      </c>
    </row>
    <row r="2346" spans="2:8" x14ac:dyDescent="0.25">
      <c r="C2346">
        <v>6.0949084759999996</v>
      </c>
      <c r="D2346">
        <v>12.189816260000001</v>
      </c>
      <c r="E2346">
        <v>18.284724390000001</v>
      </c>
      <c r="F2346">
        <v>542.6455674</v>
      </c>
      <c r="G2346">
        <v>548.74047519999988</v>
      </c>
      <c r="H2346">
        <v>552.49048989999994</v>
      </c>
    </row>
    <row r="2348" spans="2:8" x14ac:dyDescent="0.25">
      <c r="B2348">
        <v>837.4454306901315</v>
      </c>
      <c r="C2348">
        <v>837.44543069013025</v>
      </c>
      <c r="D2348">
        <v>837.44543069013025</v>
      </c>
      <c r="E2348">
        <v>837.44543069013025</v>
      </c>
      <c r="F2348">
        <v>418.72271534506513</v>
      </c>
      <c r="G2348">
        <v>418.72271534506513</v>
      </c>
      <c r="H2348">
        <v>418.72271534506513</v>
      </c>
    </row>
    <row r="2351" spans="2:8" x14ac:dyDescent="0.25">
      <c r="C2351">
        <v>9.9940319870000014</v>
      </c>
      <c r="D2351">
        <v>71.554156219999982</v>
      </c>
      <c r="E2351">
        <v>67.263761329999994</v>
      </c>
      <c r="F2351">
        <v>73.0691542</v>
      </c>
      <c r="G2351">
        <v>74.489810250000005</v>
      </c>
      <c r="H2351">
        <v>77.982651970000006</v>
      </c>
    </row>
    <row r="2353" spans="2:8" x14ac:dyDescent="0.25">
      <c r="B2353">
        <v>279.80453029620708</v>
      </c>
      <c r="C2353">
        <v>217.94948520162731</v>
      </c>
      <c r="D2353">
        <v>159.85733902075719</v>
      </c>
      <c r="E2353">
        <v>168.42120053466439</v>
      </c>
      <c r="F2353">
        <v>176.98506204857159</v>
      </c>
      <c r="G2353">
        <v>182.37524074018501</v>
      </c>
      <c r="H2353">
        <v>136.78143055513871</v>
      </c>
    </row>
    <row r="2355" spans="2:8" x14ac:dyDescent="0.25">
      <c r="C2355">
        <v>0.135789734</v>
      </c>
      <c r="D2355">
        <v>7.4396205520000001</v>
      </c>
      <c r="E2355">
        <v>6.9661449900000001</v>
      </c>
      <c r="F2355">
        <v>8.0981252489999971</v>
      </c>
      <c r="G2355">
        <v>6.8625501309999999</v>
      </c>
      <c r="H2355">
        <v>7.0222552360000012</v>
      </c>
    </row>
    <row r="2356" spans="2:8" x14ac:dyDescent="0.25">
      <c r="B2356">
        <v>15.63198838006948</v>
      </c>
      <c r="C2356">
        <v>15.631988380069419</v>
      </c>
      <c r="D2356">
        <v>2.6835044910223189</v>
      </c>
      <c r="E2356">
        <v>2.5023109963132479</v>
      </c>
      <c r="F2356">
        <v>2.3211175016041419</v>
      </c>
      <c r="G2356">
        <v>2.1700027203413939</v>
      </c>
      <c r="H2356">
        <v>2.103171637778551</v>
      </c>
    </row>
    <row r="2365" spans="2:8" x14ac:dyDescent="0.25">
      <c r="C2365">
        <v>0.16038026899999999</v>
      </c>
      <c r="D2365">
        <v>0.32076053900000012</v>
      </c>
      <c r="E2365">
        <v>0.48114080799999992</v>
      </c>
      <c r="F2365">
        <v>8.6825840910000007</v>
      </c>
      <c r="G2365">
        <v>8.8429643599999945</v>
      </c>
      <c r="H2365">
        <v>8.9450657779999982</v>
      </c>
    </row>
    <row r="2367" spans="2:8" x14ac:dyDescent="0.25">
      <c r="B2367">
        <v>12.993236129538239</v>
      </c>
      <c r="C2367">
        <v>12.99323612953874</v>
      </c>
      <c r="D2367">
        <v>12.99323612953874</v>
      </c>
      <c r="E2367">
        <v>12.99323612953874</v>
      </c>
      <c r="F2367">
        <v>6.4966180647693683</v>
      </c>
      <c r="G2367">
        <v>6.4966180647693683</v>
      </c>
      <c r="H2367">
        <v>6.4966180647693683</v>
      </c>
    </row>
    <row r="2370" spans="2:8" x14ac:dyDescent="0.25">
      <c r="C2370">
        <v>1.414973005</v>
      </c>
      <c r="D2370">
        <v>10.543193049999999</v>
      </c>
      <c r="E2370">
        <v>10.83148877</v>
      </c>
      <c r="F2370">
        <v>11.62634044</v>
      </c>
      <c r="G2370">
        <v>10.972867300000001</v>
      </c>
      <c r="H2370">
        <v>12.282085229999989</v>
      </c>
    </row>
    <row r="2372" spans="2:8" x14ac:dyDescent="0.25">
      <c r="B2372">
        <v>39.603405909297543</v>
      </c>
      <c r="C2372">
        <v>30.848470970162449</v>
      </c>
      <c r="D2372">
        <v>19.0642787514665</v>
      </c>
      <c r="E2372">
        <v>19.0642787514665</v>
      </c>
      <c r="F2372">
        <v>20.635427963692141</v>
      </c>
      <c r="G2372">
        <v>22.483118886593019</v>
      </c>
      <c r="H2372">
        <v>17.210968215830238</v>
      </c>
    </row>
    <row r="2374" spans="2:8" x14ac:dyDescent="0.25">
      <c r="C2374">
        <v>6.3873327999999979E-2</v>
      </c>
      <c r="D2374">
        <v>1.865709815</v>
      </c>
      <c r="E2374">
        <v>2.036133462</v>
      </c>
      <c r="F2374">
        <v>2.107974008999999</v>
      </c>
      <c r="G2374">
        <v>1.971948042</v>
      </c>
      <c r="H2374">
        <v>2.3768907409999991</v>
      </c>
    </row>
    <row r="2375" spans="2:8" x14ac:dyDescent="0.25">
      <c r="B2375">
        <v>4.32934266702041</v>
      </c>
      <c r="C2375">
        <v>4.3293426670203914</v>
      </c>
      <c r="D2375">
        <v>0.63991959689669509</v>
      </c>
      <c r="E2375">
        <v>0.57790027926744481</v>
      </c>
      <c r="F2375">
        <v>0.56070992665782748</v>
      </c>
      <c r="G2375">
        <v>0.56070992665782748</v>
      </c>
      <c r="H2375">
        <v>0.56070992665782748</v>
      </c>
    </row>
    <row r="2384" spans="2:8" x14ac:dyDescent="0.25">
      <c r="C2384">
        <v>0.29716811500000001</v>
      </c>
      <c r="D2384">
        <v>0.59433622900000016</v>
      </c>
      <c r="E2384">
        <v>0.89150434400000023</v>
      </c>
      <c r="F2384">
        <v>22.290490019999989</v>
      </c>
      <c r="G2384">
        <v>22.587658139999981</v>
      </c>
      <c r="H2384">
        <v>22.831146989999979</v>
      </c>
    </row>
    <row r="2386" spans="2:8" x14ac:dyDescent="0.25">
      <c r="B2386">
        <v>34.097593556981558</v>
      </c>
      <c r="C2386">
        <v>34.097593556981671</v>
      </c>
      <c r="D2386">
        <v>34.097593556981671</v>
      </c>
      <c r="E2386">
        <v>34.097593556981671</v>
      </c>
      <c r="F2386">
        <v>17.048796778490839</v>
      </c>
      <c r="G2386">
        <v>17.048796778490839</v>
      </c>
      <c r="H2386">
        <v>17.048796778490839</v>
      </c>
    </row>
    <row r="2389" spans="2:8" x14ac:dyDescent="0.25">
      <c r="C2389">
        <v>5.4351911329999973</v>
      </c>
      <c r="D2389">
        <v>42.544958509999987</v>
      </c>
      <c r="E2389">
        <v>44.555402239999992</v>
      </c>
      <c r="F2389">
        <v>43.497899869999991</v>
      </c>
      <c r="G2389">
        <v>46.598601850000009</v>
      </c>
      <c r="H2389">
        <v>48.55563017999998</v>
      </c>
    </row>
    <row r="2391" spans="2:8" x14ac:dyDescent="0.25">
      <c r="B2391">
        <v>165.3526625533477</v>
      </c>
      <c r="C2391">
        <v>128.7989427550344</v>
      </c>
      <c r="D2391">
        <v>83.493053193024494</v>
      </c>
      <c r="E2391">
        <v>87.555665860920712</v>
      </c>
      <c r="F2391">
        <v>91.618278528817157</v>
      </c>
      <c r="G2391">
        <v>97.459570429346655</v>
      </c>
      <c r="H2391">
        <v>77.011085969613276</v>
      </c>
    </row>
    <row r="2393" spans="2:8" x14ac:dyDescent="0.25">
      <c r="C2393">
        <v>0.130239945</v>
      </c>
      <c r="D2393">
        <v>6.0179234070000014</v>
      </c>
      <c r="E2393">
        <v>6.1188316479999996</v>
      </c>
      <c r="F2393">
        <v>5.8035999669999994</v>
      </c>
      <c r="G2393">
        <v>6.6472538099999987</v>
      </c>
      <c r="H2393">
        <v>6.4835158130000003</v>
      </c>
    </row>
    <row r="2394" spans="2:8" x14ac:dyDescent="0.25">
      <c r="B2394">
        <v>12.80417381750604</v>
      </c>
      <c r="C2394">
        <v>12.80417381750617</v>
      </c>
      <c r="D2394">
        <v>3.3323253860047819</v>
      </c>
      <c r="E2394">
        <v>3.2714023394109328</v>
      </c>
      <c r="F2394">
        <v>3.196962729891744</v>
      </c>
      <c r="G2394">
        <v>3.122523120372549</v>
      </c>
      <c r="H2394">
        <v>3.025614871322742</v>
      </c>
    </row>
    <row r="2403" spans="2:8" x14ac:dyDescent="0.25">
      <c r="C2403">
        <v>5.7865734000000002E-2</v>
      </c>
      <c r="D2403">
        <v>0.11573151299999999</v>
      </c>
      <c r="E2403">
        <v>0.17359724800000001</v>
      </c>
      <c r="F2403">
        <v>4.0045034700000004</v>
      </c>
      <c r="G2403">
        <v>4.0623692039999986</v>
      </c>
      <c r="H2403">
        <v>4.1291887889999979</v>
      </c>
    </row>
    <row r="2405" spans="2:8" x14ac:dyDescent="0.25">
      <c r="B2405">
        <v>6.0967068888815836</v>
      </c>
      <c r="C2405">
        <v>6.0967068888815783</v>
      </c>
      <c r="D2405">
        <v>6.0967068888815783</v>
      </c>
      <c r="E2405">
        <v>6.0967068888815783</v>
      </c>
      <c r="F2405">
        <v>3.0483534444407869</v>
      </c>
      <c r="G2405">
        <v>3.0483534444407869</v>
      </c>
      <c r="H2405">
        <v>3.0483534444407869</v>
      </c>
    </row>
    <row r="2408" spans="2:8" x14ac:dyDescent="0.25">
      <c r="C2408">
        <v>1.2837130910000001</v>
      </c>
      <c r="D2408">
        <v>9.6317441549999998</v>
      </c>
      <c r="E2408">
        <v>9.5230938460000001</v>
      </c>
      <c r="F2408">
        <v>10.0997681</v>
      </c>
      <c r="G2408">
        <v>9.9558539060000015</v>
      </c>
      <c r="H2408">
        <v>10.96162429</v>
      </c>
    </row>
    <row r="2410" spans="2:8" x14ac:dyDescent="0.25">
      <c r="B2410">
        <v>35.923344352678093</v>
      </c>
      <c r="C2410">
        <v>27.981942966036058</v>
      </c>
      <c r="D2410">
        <v>17.30012607104219</v>
      </c>
      <c r="E2410">
        <v>18.169385444751001</v>
      </c>
      <c r="F2410">
        <v>19.054074758075611</v>
      </c>
      <c r="G2410">
        <v>19.961684650357089</v>
      </c>
      <c r="H2410">
        <v>16.321333206126909</v>
      </c>
    </row>
    <row r="2412" spans="2:8" x14ac:dyDescent="0.25">
      <c r="C2412">
        <v>1.0048679E-2</v>
      </c>
      <c r="D2412">
        <v>0.44420364499999998</v>
      </c>
      <c r="E2412">
        <v>0.40967514999999988</v>
      </c>
      <c r="F2412">
        <v>0.38692149399999998</v>
      </c>
      <c r="G2412">
        <v>0.39324714599999999</v>
      </c>
      <c r="H2412">
        <v>0.430933183</v>
      </c>
    </row>
    <row r="2413" spans="2:8" x14ac:dyDescent="0.25">
      <c r="B2413">
        <v>0.86684821083566377</v>
      </c>
      <c r="C2413">
        <v>0.86684821083566721</v>
      </c>
      <c r="D2413">
        <v>0.11226886714782799</v>
      </c>
      <c r="E2413">
        <v>0.11226886714782799</v>
      </c>
      <c r="F2413">
        <v>0.11226886714782799</v>
      </c>
      <c r="G2413">
        <v>0.11226886714782799</v>
      </c>
      <c r="H2413">
        <v>0.11226886714782799</v>
      </c>
    </row>
    <row r="2422" spans="2:8" x14ac:dyDescent="0.25">
      <c r="C2422">
        <v>0.25282295199999988</v>
      </c>
      <c r="D2422">
        <v>0.50564590399999987</v>
      </c>
      <c r="E2422">
        <v>0.75846877700000026</v>
      </c>
      <c r="F2422">
        <v>28.631618509999999</v>
      </c>
      <c r="G2422">
        <v>28.884441460000001</v>
      </c>
      <c r="H2422">
        <v>28.97628121</v>
      </c>
    </row>
    <row r="2424" spans="2:8" x14ac:dyDescent="0.25">
      <c r="B2424">
        <v>44.677797318542531</v>
      </c>
      <c r="C2424">
        <v>44.6777973185429</v>
      </c>
      <c r="D2424">
        <v>44.6777973185429</v>
      </c>
      <c r="E2424">
        <v>44.6777973185429</v>
      </c>
      <c r="F2424">
        <v>22.338898659271461</v>
      </c>
      <c r="G2424">
        <v>22.338898659271461</v>
      </c>
      <c r="H2424">
        <v>22.338898659271461</v>
      </c>
    </row>
    <row r="2427" spans="2:8" x14ac:dyDescent="0.25">
      <c r="C2427">
        <v>2.764745767</v>
      </c>
      <c r="D2427">
        <v>25.27527882</v>
      </c>
      <c r="E2427">
        <v>27.017236359999998</v>
      </c>
      <c r="F2427">
        <v>27.94727141000001</v>
      </c>
      <c r="G2427">
        <v>26.58276584</v>
      </c>
      <c r="H2427">
        <v>28.29008236</v>
      </c>
    </row>
    <row r="2429" spans="2:8" x14ac:dyDescent="0.25">
      <c r="B2429">
        <v>102.0526768917149</v>
      </c>
      <c r="C2429">
        <v>79.492381229321253</v>
      </c>
      <c r="D2429">
        <v>55.588897288900093</v>
      </c>
      <c r="E2429">
        <v>57.838866674928887</v>
      </c>
      <c r="F2429">
        <v>60.266097582152312</v>
      </c>
      <c r="G2429">
        <v>61.836198468898132</v>
      </c>
      <c r="H2429">
        <v>47.873424622257133</v>
      </c>
    </row>
    <row r="2431" spans="2:8" x14ac:dyDescent="0.25">
      <c r="C2431">
        <v>4.532401199999999E-2</v>
      </c>
      <c r="D2431">
        <v>2.7132874239999998</v>
      </c>
      <c r="E2431">
        <v>3.202939888</v>
      </c>
      <c r="F2431">
        <v>3.2340015050000011</v>
      </c>
      <c r="G2431">
        <v>3.3958959489999989</v>
      </c>
      <c r="H2431">
        <v>2.939226884</v>
      </c>
    </row>
    <row r="2432" spans="2:8" x14ac:dyDescent="0.25">
      <c r="B2432">
        <v>6.6174035329132384</v>
      </c>
      <c r="C2432">
        <v>6.6174035329132614</v>
      </c>
      <c r="D2432">
        <v>0.85704554593704674</v>
      </c>
      <c r="E2432">
        <v>0.85704554593704674</v>
      </c>
      <c r="F2432">
        <v>0.85704554593704674</v>
      </c>
      <c r="G2432">
        <v>0.85704554593704674</v>
      </c>
      <c r="H2432">
        <v>0.85704554593704674</v>
      </c>
    </row>
    <row r="2440" spans="2:8" x14ac:dyDescent="0.25">
      <c r="B2440">
        <v>2.6777419050645719</v>
      </c>
      <c r="C2440">
        <v>2.6885395570617909</v>
      </c>
      <c r="D2440">
        <v>2.6993372199690699</v>
      </c>
      <c r="E2440">
        <v>2.7101348828763472</v>
      </c>
      <c r="F2440">
        <v>2.7209325403285942</v>
      </c>
      <c r="G2440">
        <v>2.731730203235875</v>
      </c>
      <c r="H2440">
        <v>2.7388278503131658</v>
      </c>
    </row>
    <row r="2441" spans="2:8" x14ac:dyDescent="0.25">
      <c r="B2441">
        <v>2.6777419050645719</v>
      </c>
      <c r="C2441">
        <v>2.6885395570617918</v>
      </c>
      <c r="D2441">
        <v>2.6993372199690699</v>
      </c>
      <c r="E2441">
        <v>2.7101348828763459</v>
      </c>
      <c r="F2441">
        <v>2.7209325403285929</v>
      </c>
      <c r="G2441">
        <v>2.731730203235875</v>
      </c>
      <c r="H2441">
        <v>2.7388278503131658</v>
      </c>
    </row>
    <row r="2442" spans="2:8" x14ac:dyDescent="0.25">
      <c r="B2442">
        <v>2.6777419050645732</v>
      </c>
      <c r="C2442">
        <v>2.6885395570617918</v>
      </c>
      <c r="D2442">
        <v>2.6993372199690699</v>
      </c>
      <c r="E2442">
        <v>2.7101348828763481</v>
      </c>
      <c r="F2442">
        <v>2.7209325403285942</v>
      </c>
      <c r="G2442">
        <v>2.7317302032358759</v>
      </c>
      <c r="H2442">
        <v>2.7388278503131671</v>
      </c>
    </row>
    <row r="2443" spans="2:8" x14ac:dyDescent="0.25">
      <c r="B2443">
        <v>2.6777419050645719</v>
      </c>
      <c r="C2443">
        <v>2.6885395570617918</v>
      </c>
      <c r="D2443">
        <v>2.6993372199690691</v>
      </c>
      <c r="E2443">
        <v>2.7101348828763459</v>
      </c>
      <c r="F2443">
        <v>2.7209325403285929</v>
      </c>
      <c r="G2443">
        <v>2.731730203235875</v>
      </c>
      <c r="H2443">
        <v>2.7388278503131658</v>
      </c>
    </row>
    <row r="2444" spans="2:8" x14ac:dyDescent="0.25">
      <c r="B2444">
        <v>2.6777419050645732</v>
      </c>
      <c r="C2444">
        <v>2.6885395570617918</v>
      </c>
      <c r="D2444">
        <v>2.6993372199690699</v>
      </c>
      <c r="E2444">
        <v>2.7101348828763472</v>
      </c>
      <c r="F2444">
        <v>2.7209325403285929</v>
      </c>
      <c r="G2444">
        <v>2.731730203235875</v>
      </c>
      <c r="H2444">
        <v>2.7388278503131658</v>
      </c>
    </row>
    <row r="2445" spans="2:8" x14ac:dyDescent="0.25">
      <c r="B2445">
        <v>2.6777419050645732</v>
      </c>
      <c r="C2445">
        <v>2.6885395570617918</v>
      </c>
      <c r="D2445">
        <v>2.6993372199690699</v>
      </c>
      <c r="E2445">
        <v>2.7101348828763472</v>
      </c>
      <c r="F2445">
        <v>2.7209325403285942</v>
      </c>
      <c r="G2445">
        <v>2.731730203235875</v>
      </c>
      <c r="H2445">
        <v>2.7388278503131658</v>
      </c>
    </row>
    <row r="2446" spans="2:8" x14ac:dyDescent="0.25">
      <c r="B2446">
        <v>2.6777419050645732</v>
      </c>
      <c r="C2446">
        <v>2.6885395570617918</v>
      </c>
      <c r="D2446">
        <v>2.6993372199690699</v>
      </c>
      <c r="E2446">
        <v>2.7101348828763472</v>
      </c>
      <c r="F2446">
        <v>2.7209325403285929</v>
      </c>
      <c r="G2446">
        <v>2.731730203235875</v>
      </c>
      <c r="H2446">
        <v>2.7388278503131658</v>
      </c>
    </row>
    <row r="2454" spans="2:8" x14ac:dyDescent="0.25">
      <c r="B2454">
        <v>2.246087996027947</v>
      </c>
      <c r="C2454">
        <v>2.2532110397754428</v>
      </c>
      <c r="D2454">
        <v>2.2603340935323302</v>
      </c>
      <c r="E2454">
        <v>2.2674571472892171</v>
      </c>
      <c r="F2454">
        <v>2.2745801910367129</v>
      </c>
      <c r="G2454">
        <v>2.2817032548029932</v>
      </c>
      <c r="H2454">
        <v>2.2844556674673568</v>
      </c>
    </row>
    <row r="2455" spans="2:8" x14ac:dyDescent="0.25">
      <c r="B2455">
        <v>2.246087996027947</v>
      </c>
      <c r="C2455">
        <v>2.2532110397754441</v>
      </c>
      <c r="D2455">
        <v>2.2603340935323311</v>
      </c>
      <c r="E2455">
        <v>2.2674571472892171</v>
      </c>
      <c r="F2455">
        <v>2.2745801910367129</v>
      </c>
      <c r="G2455">
        <v>2.2817032548029919</v>
      </c>
      <c r="H2455">
        <v>2.2844556674673568</v>
      </c>
    </row>
    <row r="2456" spans="2:8" x14ac:dyDescent="0.25">
      <c r="B2456">
        <v>2.2460879960279478</v>
      </c>
      <c r="C2456">
        <v>2.2532110397754428</v>
      </c>
      <c r="D2456">
        <v>2.2603340935323311</v>
      </c>
      <c r="E2456">
        <v>2.2674571472892171</v>
      </c>
      <c r="F2456">
        <v>2.2745801910367129</v>
      </c>
      <c r="G2456">
        <v>2.2817032548029932</v>
      </c>
      <c r="H2456">
        <v>2.2844556674673582</v>
      </c>
    </row>
    <row r="2457" spans="2:8" x14ac:dyDescent="0.25">
      <c r="B2457">
        <v>2.246087996027947</v>
      </c>
      <c r="C2457">
        <v>2.2532110397754428</v>
      </c>
      <c r="D2457">
        <v>2.2603340935323311</v>
      </c>
      <c r="E2457">
        <v>2.2674571472892171</v>
      </c>
      <c r="F2457">
        <v>2.2745801910367121</v>
      </c>
      <c r="G2457">
        <v>2.2817032548029932</v>
      </c>
      <c r="H2457">
        <v>2.2844556674673568</v>
      </c>
    </row>
    <row r="2458" spans="2:8" x14ac:dyDescent="0.25">
      <c r="B2458">
        <v>2.246087996027947</v>
      </c>
      <c r="C2458">
        <v>2.2532110397754441</v>
      </c>
      <c r="D2458">
        <v>2.2603340935323311</v>
      </c>
      <c r="E2458">
        <v>2.2674571472892171</v>
      </c>
      <c r="F2458">
        <v>2.2745801910367129</v>
      </c>
      <c r="G2458">
        <v>2.2817032548029932</v>
      </c>
      <c r="H2458">
        <v>2.2844556674673568</v>
      </c>
    </row>
    <row r="2459" spans="2:8" x14ac:dyDescent="0.25">
      <c r="B2459">
        <v>2.246087996027947</v>
      </c>
      <c r="C2459">
        <v>2.2532110397754428</v>
      </c>
      <c r="D2459">
        <v>2.2603340935323311</v>
      </c>
      <c r="E2459">
        <v>2.2674571472892171</v>
      </c>
      <c r="F2459">
        <v>2.2745801910367129</v>
      </c>
      <c r="G2459">
        <v>2.2817032548029932</v>
      </c>
      <c r="H2459">
        <v>2.2844556674673568</v>
      </c>
    </row>
    <row r="2460" spans="2:8" x14ac:dyDescent="0.25">
      <c r="B2460">
        <v>2.246087996027947</v>
      </c>
      <c r="C2460">
        <v>2.2532110397754441</v>
      </c>
      <c r="D2460">
        <v>2.2603340935323311</v>
      </c>
      <c r="E2460">
        <v>2.2674571472892171</v>
      </c>
      <c r="F2460">
        <v>2.2745801910367129</v>
      </c>
      <c r="G2460">
        <v>2.2817032548029919</v>
      </c>
      <c r="H2460">
        <v>2.2844556674673582</v>
      </c>
    </row>
    <row r="2468" spans="2:8" x14ac:dyDescent="0.25">
      <c r="B2468">
        <v>11.609397163849961</v>
      </c>
      <c r="C2468">
        <v>11.66567151436934</v>
      </c>
      <c r="D2468">
        <v>11.721945874304209</v>
      </c>
      <c r="E2468">
        <v>11.778220234239081</v>
      </c>
      <c r="F2468">
        <v>11.834494575342969</v>
      </c>
      <c r="G2468">
        <v>11.890768935277841</v>
      </c>
      <c r="H2468">
        <v>11.93877472480195</v>
      </c>
    </row>
    <row r="2469" spans="2:8" x14ac:dyDescent="0.25">
      <c r="B2469">
        <v>11.609397163849961</v>
      </c>
      <c r="C2469">
        <v>11.66567151436934</v>
      </c>
      <c r="D2469">
        <v>11.721945874304209</v>
      </c>
      <c r="E2469">
        <v>11.778220234239081</v>
      </c>
      <c r="F2469">
        <v>11.834494575342969</v>
      </c>
      <c r="G2469">
        <v>11.890768935277841</v>
      </c>
      <c r="H2469">
        <v>11.93877472480195</v>
      </c>
    </row>
    <row r="2470" spans="2:8" x14ac:dyDescent="0.25">
      <c r="B2470">
        <v>11.609397163849961</v>
      </c>
      <c r="C2470">
        <v>11.66567151436934</v>
      </c>
      <c r="D2470">
        <v>11.721945874304209</v>
      </c>
      <c r="E2470">
        <v>11.778220234239081</v>
      </c>
      <c r="F2470">
        <v>11.834494575342969</v>
      </c>
      <c r="G2470">
        <v>11.890768935277841</v>
      </c>
      <c r="H2470">
        <v>11.93877472480195</v>
      </c>
    </row>
    <row r="2471" spans="2:8" x14ac:dyDescent="0.25">
      <c r="B2471">
        <v>11.609397163849961</v>
      </c>
      <c r="C2471">
        <v>11.66567151436934</v>
      </c>
      <c r="D2471">
        <v>11.721945874304209</v>
      </c>
      <c r="E2471">
        <v>11.778220234239081</v>
      </c>
      <c r="F2471">
        <v>11.834494575342969</v>
      </c>
      <c r="G2471">
        <v>11.890768935277841</v>
      </c>
      <c r="H2471">
        <v>11.93877472480195</v>
      </c>
    </row>
    <row r="2472" spans="2:8" x14ac:dyDescent="0.25">
      <c r="B2472">
        <v>11.609397163849961</v>
      </c>
      <c r="C2472">
        <v>11.66567151436934</v>
      </c>
      <c r="D2472">
        <v>11.721945874304209</v>
      </c>
      <c r="E2472">
        <v>11.778220234239081</v>
      </c>
      <c r="F2472">
        <v>11.834494575342969</v>
      </c>
      <c r="G2472">
        <v>11.890768935277841</v>
      </c>
      <c r="H2472">
        <v>11.93877472480195</v>
      </c>
    </row>
    <row r="2473" spans="2:8" x14ac:dyDescent="0.25">
      <c r="B2473">
        <v>11.609397163849961</v>
      </c>
      <c r="C2473">
        <v>11.66567151436934</v>
      </c>
      <c r="D2473">
        <v>11.721945874304209</v>
      </c>
      <c r="E2473">
        <v>11.778220234239081</v>
      </c>
      <c r="F2473">
        <v>11.834494575342969</v>
      </c>
      <c r="G2473">
        <v>11.890768935277841</v>
      </c>
      <c r="H2473">
        <v>11.93877472480195</v>
      </c>
    </row>
    <row r="2474" spans="2:8" x14ac:dyDescent="0.25">
      <c r="B2474">
        <v>11.609397163849961</v>
      </c>
      <c r="C2474">
        <v>11.66567151436934</v>
      </c>
      <c r="D2474">
        <v>11.721945874304209</v>
      </c>
      <c r="E2474">
        <v>11.778220234239081</v>
      </c>
      <c r="F2474">
        <v>11.834494575342969</v>
      </c>
      <c r="G2474">
        <v>11.890768935277841</v>
      </c>
      <c r="H2474">
        <v>11.93877472480195</v>
      </c>
    </row>
    <row r="2482" spans="2:8" x14ac:dyDescent="0.25">
      <c r="B2482">
        <v>4.5905451698658766</v>
      </c>
      <c r="C2482">
        <v>4.6372180896268809</v>
      </c>
      <c r="D2482">
        <v>4.6838910190647036</v>
      </c>
      <c r="E2482">
        <v>4.7305639388257079</v>
      </c>
      <c r="F2482">
        <v>4.7772368585867122</v>
      </c>
      <c r="G2482">
        <v>4.8239097880245367</v>
      </c>
      <c r="H2482">
        <v>4.8593882742167489</v>
      </c>
    </row>
    <row r="2483" spans="2:8" x14ac:dyDescent="0.25">
      <c r="B2483">
        <v>4.5905451698658766</v>
      </c>
      <c r="C2483">
        <v>4.6372180896268818</v>
      </c>
      <c r="D2483">
        <v>4.6838910190647054</v>
      </c>
      <c r="E2483">
        <v>4.7305639388257079</v>
      </c>
      <c r="F2483">
        <v>4.7772368585867131</v>
      </c>
      <c r="G2483">
        <v>4.8239097880245367</v>
      </c>
      <c r="H2483">
        <v>4.8593882742167489</v>
      </c>
    </row>
    <row r="2484" spans="2:8" x14ac:dyDescent="0.25">
      <c r="B2484">
        <v>4.5905451698658783</v>
      </c>
      <c r="C2484">
        <v>4.6372180896268818</v>
      </c>
      <c r="D2484">
        <v>4.6838910190647054</v>
      </c>
      <c r="E2484">
        <v>4.7305639388257088</v>
      </c>
      <c r="F2484">
        <v>4.777236858586714</v>
      </c>
      <c r="G2484">
        <v>4.8239097880245367</v>
      </c>
      <c r="H2484">
        <v>4.8593882742167489</v>
      </c>
    </row>
    <row r="2485" spans="2:8" x14ac:dyDescent="0.25">
      <c r="B2485">
        <v>4.5905451698658766</v>
      </c>
      <c r="C2485">
        <v>4.6372180896268809</v>
      </c>
      <c r="D2485">
        <v>4.6838910190647036</v>
      </c>
      <c r="E2485">
        <v>4.7305639388257079</v>
      </c>
      <c r="F2485">
        <v>4.7772368585867122</v>
      </c>
      <c r="G2485">
        <v>4.8239097880245367</v>
      </c>
      <c r="H2485">
        <v>4.859388274216748</v>
      </c>
    </row>
    <row r="2486" spans="2:8" x14ac:dyDescent="0.25">
      <c r="B2486">
        <v>4.5905451698658766</v>
      </c>
      <c r="C2486">
        <v>4.6372180896268809</v>
      </c>
      <c r="D2486">
        <v>4.6838910190647054</v>
      </c>
      <c r="E2486">
        <v>4.7305639388257079</v>
      </c>
      <c r="F2486">
        <v>4.7772368585867122</v>
      </c>
      <c r="G2486">
        <v>4.8239097880245367</v>
      </c>
      <c r="H2486">
        <v>4.859388274216748</v>
      </c>
    </row>
    <row r="2487" spans="2:8" x14ac:dyDescent="0.25">
      <c r="B2487">
        <v>4.5905451698658766</v>
      </c>
      <c r="C2487">
        <v>4.6372180896268818</v>
      </c>
      <c r="D2487">
        <v>4.6838910190647036</v>
      </c>
      <c r="E2487">
        <v>4.7305639388257079</v>
      </c>
      <c r="F2487">
        <v>4.7772368585867131</v>
      </c>
      <c r="G2487">
        <v>4.8239097880245367</v>
      </c>
      <c r="H2487">
        <v>4.8593882742167489</v>
      </c>
    </row>
    <row r="2488" spans="2:8" x14ac:dyDescent="0.25">
      <c r="B2488">
        <v>4.5905451698658766</v>
      </c>
      <c r="C2488">
        <v>4.6372180896268818</v>
      </c>
      <c r="D2488">
        <v>4.6838910190647036</v>
      </c>
      <c r="E2488">
        <v>4.7305639388257088</v>
      </c>
      <c r="F2488">
        <v>4.7772368585867113</v>
      </c>
      <c r="G2488">
        <v>4.8239097880245367</v>
      </c>
      <c r="H2488">
        <v>4.8593882742167489</v>
      </c>
    </row>
    <row r="2496" spans="2:8" x14ac:dyDescent="0.25">
      <c r="B2496">
        <v>0.4568456351731579</v>
      </c>
      <c r="C2496">
        <v>0.4568456351731579</v>
      </c>
      <c r="D2496">
        <v>0.4568456351731579</v>
      </c>
      <c r="E2496">
        <v>0.4568456351731579</v>
      </c>
      <c r="F2496">
        <v>0.4568456351731579</v>
      </c>
      <c r="G2496">
        <v>0.4568456351731579</v>
      </c>
      <c r="H2496">
        <v>0.4568456351731579</v>
      </c>
    </row>
    <row r="2497" spans="2:8" x14ac:dyDescent="0.25">
      <c r="B2497">
        <v>0.45684563517315779</v>
      </c>
      <c r="C2497">
        <v>0.45684563517315779</v>
      </c>
      <c r="D2497">
        <v>0.45684563517315779</v>
      </c>
      <c r="E2497">
        <v>0.45684563517315779</v>
      </c>
      <c r="F2497">
        <v>0.45684563517315779</v>
      </c>
      <c r="G2497">
        <v>0.45684563517315779</v>
      </c>
      <c r="H2497">
        <v>0.45684563517315779</v>
      </c>
    </row>
    <row r="2498" spans="2:8" x14ac:dyDescent="0.25">
      <c r="B2498">
        <v>0.45684563517315802</v>
      </c>
      <c r="C2498">
        <v>0.45684563517315802</v>
      </c>
      <c r="D2498">
        <v>0.45684563517315802</v>
      </c>
      <c r="E2498">
        <v>0.45684563517315802</v>
      </c>
      <c r="F2498">
        <v>0.45684563517315802</v>
      </c>
      <c r="G2498">
        <v>0.45684563517315802</v>
      </c>
      <c r="H2498">
        <v>0.45684563517315802</v>
      </c>
    </row>
    <row r="2499" spans="2:8" x14ac:dyDescent="0.25">
      <c r="B2499">
        <v>0.45684563517315768</v>
      </c>
      <c r="C2499">
        <v>0.45684563517315768</v>
      </c>
      <c r="D2499">
        <v>0.45684563517315768</v>
      </c>
      <c r="E2499">
        <v>0.45684563517315768</v>
      </c>
      <c r="F2499">
        <v>0.45684563517315768</v>
      </c>
      <c r="G2499">
        <v>0.45684563517315768</v>
      </c>
      <c r="H2499">
        <v>0.45684563517315768</v>
      </c>
    </row>
    <row r="2500" spans="2:8" x14ac:dyDescent="0.25">
      <c r="B2500">
        <v>0.45684563517315779</v>
      </c>
      <c r="C2500">
        <v>0.45684563517315779</v>
      </c>
      <c r="D2500">
        <v>0.45684563517315779</v>
      </c>
      <c r="E2500">
        <v>0.45684563517315779</v>
      </c>
      <c r="F2500">
        <v>0.45684563517315779</v>
      </c>
      <c r="G2500">
        <v>0.45684563517315779</v>
      </c>
      <c r="H2500">
        <v>0.45684563517315779</v>
      </c>
    </row>
    <row r="2501" spans="2:8" x14ac:dyDescent="0.25">
      <c r="B2501">
        <v>0.4568456351731579</v>
      </c>
      <c r="C2501">
        <v>0.4568456351731579</v>
      </c>
      <c r="D2501">
        <v>0.4568456351731579</v>
      </c>
      <c r="E2501">
        <v>0.4568456351731579</v>
      </c>
      <c r="F2501">
        <v>0.4568456351731579</v>
      </c>
      <c r="G2501">
        <v>0.4568456351731579</v>
      </c>
      <c r="H2501">
        <v>0.4568456351731579</v>
      </c>
    </row>
    <row r="2502" spans="2:8" x14ac:dyDescent="0.25">
      <c r="B2502">
        <v>0.45684563517315802</v>
      </c>
      <c r="C2502">
        <v>0.45684563517315802</v>
      </c>
      <c r="D2502">
        <v>0.45684563517315802</v>
      </c>
      <c r="E2502">
        <v>0.45684563517315802</v>
      </c>
      <c r="F2502">
        <v>0.45684563517315802</v>
      </c>
      <c r="G2502">
        <v>0.45684563517315802</v>
      </c>
      <c r="H2502">
        <v>0.45684563517315802</v>
      </c>
    </row>
    <row r="2510" spans="2:8" x14ac:dyDescent="0.25">
      <c r="B2510">
        <v>32.486564095032307</v>
      </c>
      <c r="C2510">
        <v>32.677588259975138</v>
      </c>
      <c r="D2510">
        <v>32.868612403234458</v>
      </c>
      <c r="E2510">
        <v>33.059636557335558</v>
      </c>
      <c r="F2510">
        <v>33.25066071143663</v>
      </c>
      <c r="G2510">
        <v>33.441684854695978</v>
      </c>
      <c r="H2510">
        <v>33.559216304979827</v>
      </c>
    </row>
    <row r="2511" spans="2:8" x14ac:dyDescent="0.25">
      <c r="B2511">
        <v>32.486564095032307</v>
      </c>
      <c r="C2511">
        <v>32.677588259975153</v>
      </c>
      <c r="D2511">
        <v>32.868612403234472</v>
      </c>
      <c r="E2511">
        <v>33.059636557335537</v>
      </c>
      <c r="F2511">
        <v>33.25066071143663</v>
      </c>
      <c r="G2511">
        <v>33.441684854695978</v>
      </c>
      <c r="H2511">
        <v>33.55921630497982</v>
      </c>
    </row>
    <row r="2512" spans="2:8" x14ac:dyDescent="0.25">
      <c r="B2512">
        <v>32.486564095032307</v>
      </c>
      <c r="C2512">
        <v>32.677588259975153</v>
      </c>
      <c r="D2512">
        <v>32.868612403234472</v>
      </c>
      <c r="E2512">
        <v>33.059636557335551</v>
      </c>
      <c r="F2512">
        <v>33.250660711436637</v>
      </c>
      <c r="G2512">
        <v>33.441684854695978</v>
      </c>
      <c r="H2512">
        <v>33.559216304979827</v>
      </c>
    </row>
    <row r="2513" spans="2:8" x14ac:dyDescent="0.25">
      <c r="B2513">
        <v>32.486564095032307</v>
      </c>
      <c r="C2513">
        <v>32.677588259975138</v>
      </c>
      <c r="D2513">
        <v>32.868612403234458</v>
      </c>
      <c r="E2513">
        <v>33.059636557335551</v>
      </c>
      <c r="F2513">
        <v>33.250660711436623</v>
      </c>
      <c r="G2513">
        <v>33.441684854695957</v>
      </c>
      <c r="H2513">
        <v>33.559216304979827</v>
      </c>
    </row>
    <row r="2514" spans="2:8" x14ac:dyDescent="0.25">
      <c r="B2514">
        <v>32.486564095032307</v>
      </c>
      <c r="C2514">
        <v>32.677588259975153</v>
      </c>
      <c r="D2514">
        <v>32.868612403234472</v>
      </c>
      <c r="E2514">
        <v>33.059636557335537</v>
      </c>
      <c r="F2514">
        <v>33.250660711436637</v>
      </c>
      <c r="G2514">
        <v>33.441684854695971</v>
      </c>
      <c r="H2514">
        <v>33.55921630497982</v>
      </c>
    </row>
    <row r="2515" spans="2:8" x14ac:dyDescent="0.25">
      <c r="B2515">
        <v>32.486564095032307</v>
      </c>
      <c r="C2515">
        <v>32.677588259975153</v>
      </c>
      <c r="D2515">
        <v>32.868612403234472</v>
      </c>
      <c r="E2515">
        <v>33.059636557335551</v>
      </c>
      <c r="F2515">
        <v>33.250660711436637</v>
      </c>
      <c r="G2515">
        <v>33.441684854695971</v>
      </c>
      <c r="H2515">
        <v>33.559216304979827</v>
      </c>
    </row>
    <row r="2516" spans="2:8" x14ac:dyDescent="0.25">
      <c r="B2516">
        <v>32.486564095032307</v>
      </c>
      <c r="C2516">
        <v>32.677588259975153</v>
      </c>
      <c r="D2516">
        <v>32.868612403234472</v>
      </c>
      <c r="E2516">
        <v>33.059636557335551</v>
      </c>
      <c r="F2516">
        <v>33.250660711436637</v>
      </c>
      <c r="G2516">
        <v>33.441684854695971</v>
      </c>
      <c r="H2516">
        <v>33.55921630497982</v>
      </c>
    </row>
    <row r="2524" spans="2:8" x14ac:dyDescent="0.25">
      <c r="B2524">
        <v>3.6141455276449208</v>
      </c>
      <c r="C2524">
        <v>3.6501878787987789</v>
      </c>
      <c r="D2524">
        <v>3.6862302299526362</v>
      </c>
      <c r="E2524">
        <v>3.7222725811064912</v>
      </c>
      <c r="F2524">
        <v>3.758314932260348</v>
      </c>
      <c r="G2524">
        <v>3.794357283414207</v>
      </c>
      <c r="H2524">
        <v>3.8173025943457439</v>
      </c>
    </row>
    <row r="2525" spans="2:8" x14ac:dyDescent="0.25">
      <c r="B2525">
        <v>3.6141455276449199</v>
      </c>
      <c r="C2525">
        <v>3.650187878798778</v>
      </c>
      <c r="D2525">
        <v>3.6862302299526362</v>
      </c>
      <c r="E2525">
        <v>3.7222725811064912</v>
      </c>
      <c r="F2525">
        <v>3.758314932260348</v>
      </c>
      <c r="G2525">
        <v>3.794357283414207</v>
      </c>
      <c r="H2525">
        <v>3.8173025943457461</v>
      </c>
    </row>
    <row r="2526" spans="2:8" x14ac:dyDescent="0.25">
      <c r="B2526">
        <v>3.6141455276449208</v>
      </c>
      <c r="C2526">
        <v>3.6501878787987789</v>
      </c>
      <c r="D2526">
        <v>3.686230229952637</v>
      </c>
      <c r="E2526">
        <v>3.7222725811064921</v>
      </c>
      <c r="F2526">
        <v>3.7583149322603489</v>
      </c>
      <c r="G2526">
        <v>3.7943572834142079</v>
      </c>
      <c r="H2526">
        <v>3.8173025943457448</v>
      </c>
    </row>
    <row r="2527" spans="2:8" x14ac:dyDescent="0.25">
      <c r="B2527">
        <v>3.6141455276449199</v>
      </c>
      <c r="C2527">
        <v>3.6501878787987772</v>
      </c>
      <c r="D2527">
        <v>3.6862302299526362</v>
      </c>
      <c r="E2527">
        <v>3.7222725811064912</v>
      </c>
      <c r="F2527">
        <v>3.758314932260348</v>
      </c>
      <c r="G2527">
        <v>3.794357283414207</v>
      </c>
      <c r="H2527">
        <v>3.8173025943457439</v>
      </c>
    </row>
    <row r="2528" spans="2:8" x14ac:dyDescent="0.25">
      <c r="B2528">
        <v>3.6141455276449208</v>
      </c>
      <c r="C2528">
        <v>3.6501878787987789</v>
      </c>
      <c r="D2528">
        <v>3.686230229952637</v>
      </c>
      <c r="E2528">
        <v>3.7222725811064912</v>
      </c>
      <c r="F2528">
        <v>3.758314932260348</v>
      </c>
      <c r="G2528">
        <v>3.794357283414207</v>
      </c>
      <c r="H2528">
        <v>3.8173025943457448</v>
      </c>
    </row>
    <row r="2529" spans="2:8" x14ac:dyDescent="0.25">
      <c r="B2529">
        <v>3.6141455276449208</v>
      </c>
      <c r="C2529">
        <v>3.650187878798778</v>
      </c>
      <c r="D2529">
        <v>3.6862302299526362</v>
      </c>
      <c r="E2529">
        <v>3.7222725811064912</v>
      </c>
      <c r="F2529">
        <v>3.758314932260348</v>
      </c>
      <c r="G2529">
        <v>3.794357283414207</v>
      </c>
      <c r="H2529">
        <v>3.8173025943457448</v>
      </c>
    </row>
    <row r="2530" spans="2:8" x14ac:dyDescent="0.25">
      <c r="B2530">
        <v>3.6141455276449221</v>
      </c>
      <c r="C2530">
        <v>3.650187878798778</v>
      </c>
      <c r="D2530">
        <v>3.6862302299526348</v>
      </c>
      <c r="E2530">
        <v>3.7222725811064912</v>
      </c>
      <c r="F2530">
        <v>3.758314932260348</v>
      </c>
      <c r="G2530">
        <v>3.7943572834142079</v>
      </c>
      <c r="H2530">
        <v>3.8173025943457448</v>
      </c>
    </row>
    <row r="2538" spans="2:8" x14ac:dyDescent="0.25">
      <c r="B2538">
        <v>10.69155894201988</v>
      </c>
      <c r="C2538">
        <v>10.76684132953095</v>
      </c>
      <c r="D2538">
        <v>10.842123717042011</v>
      </c>
      <c r="E2538">
        <v>10.91740610455307</v>
      </c>
      <c r="F2538">
        <v>10.99268849206414</v>
      </c>
      <c r="G2538">
        <v>11.067970879575199</v>
      </c>
      <c r="H2538">
        <v>11.12965455602833</v>
      </c>
    </row>
    <row r="2539" spans="2:8" x14ac:dyDescent="0.25">
      <c r="B2539">
        <v>10.69155894201988</v>
      </c>
      <c r="C2539">
        <v>10.76684132953095</v>
      </c>
      <c r="D2539">
        <v>10.842123717042011</v>
      </c>
      <c r="E2539">
        <v>10.91740610455307</v>
      </c>
      <c r="F2539">
        <v>10.99268849206414</v>
      </c>
      <c r="G2539">
        <v>11.067970879575199</v>
      </c>
      <c r="H2539">
        <v>11.12965455602833</v>
      </c>
    </row>
    <row r="2540" spans="2:8" x14ac:dyDescent="0.25">
      <c r="B2540">
        <v>10.69155894201989</v>
      </c>
      <c r="C2540">
        <v>10.76684132953095</v>
      </c>
      <c r="D2540">
        <v>10.842123717042011</v>
      </c>
      <c r="E2540">
        <v>10.91740610455307</v>
      </c>
      <c r="F2540">
        <v>10.99268849206414</v>
      </c>
      <c r="G2540">
        <v>11.067970879575199</v>
      </c>
      <c r="H2540">
        <v>11.12965455602833</v>
      </c>
    </row>
    <row r="2541" spans="2:8" x14ac:dyDescent="0.25">
      <c r="B2541">
        <v>10.69155894201988</v>
      </c>
      <c r="C2541">
        <v>10.76684132953095</v>
      </c>
      <c r="D2541">
        <v>10.842123717042011</v>
      </c>
      <c r="E2541">
        <v>10.91740610455307</v>
      </c>
      <c r="F2541">
        <v>10.99268849206414</v>
      </c>
      <c r="G2541">
        <v>11.067970879575199</v>
      </c>
      <c r="H2541">
        <v>11.12965455602833</v>
      </c>
    </row>
    <row r="2542" spans="2:8" x14ac:dyDescent="0.25">
      <c r="B2542">
        <v>10.69155894201988</v>
      </c>
      <c r="C2542">
        <v>10.76684132953095</v>
      </c>
      <c r="D2542">
        <v>10.842123717042011</v>
      </c>
      <c r="E2542">
        <v>10.91740610455307</v>
      </c>
      <c r="F2542">
        <v>10.99268849206414</v>
      </c>
      <c r="G2542">
        <v>11.067970879575199</v>
      </c>
      <c r="H2542">
        <v>11.12965455602833</v>
      </c>
    </row>
    <row r="2543" spans="2:8" x14ac:dyDescent="0.25">
      <c r="B2543">
        <v>10.69155894201988</v>
      </c>
      <c r="C2543">
        <v>10.76684132953095</v>
      </c>
      <c r="D2543">
        <v>10.842123717042011</v>
      </c>
      <c r="E2543">
        <v>10.91740610455307</v>
      </c>
      <c r="F2543">
        <v>10.99268849206414</v>
      </c>
      <c r="G2543">
        <v>11.067970879575199</v>
      </c>
      <c r="H2543">
        <v>11.12965455602834</v>
      </c>
    </row>
    <row r="2544" spans="2:8" x14ac:dyDescent="0.25">
      <c r="B2544">
        <v>10.69155894201988</v>
      </c>
      <c r="C2544">
        <v>10.76684132953095</v>
      </c>
      <c r="D2544">
        <v>10.842123717042011</v>
      </c>
      <c r="E2544">
        <v>10.91740610455307</v>
      </c>
      <c r="F2544">
        <v>10.99268849206414</v>
      </c>
      <c r="G2544">
        <v>11.06797087957519</v>
      </c>
      <c r="H2544">
        <v>11.12965455602834</v>
      </c>
    </row>
    <row r="2552" spans="2:8" x14ac:dyDescent="0.25">
      <c r="B2552">
        <v>1.966044875447303</v>
      </c>
      <c r="C2552">
        <v>1.981121129030524</v>
      </c>
      <c r="D2552">
        <v>1.996197394295907</v>
      </c>
      <c r="E2552">
        <v>2.0112736478791282</v>
      </c>
      <c r="F2552">
        <v>2.0263499014623481</v>
      </c>
      <c r="G2552">
        <v>2.041426155045567</v>
      </c>
      <c r="H2552">
        <v>2.0588352316994252</v>
      </c>
    </row>
    <row r="2553" spans="2:8" x14ac:dyDescent="0.25">
      <c r="B2553">
        <v>1.966044875447303</v>
      </c>
      <c r="C2553">
        <v>1.9811211290305231</v>
      </c>
      <c r="D2553">
        <v>1.996197394295907</v>
      </c>
      <c r="E2553">
        <v>2.0112736478791282</v>
      </c>
      <c r="F2553">
        <v>2.0263499014623481</v>
      </c>
      <c r="G2553">
        <v>2.041426155045567</v>
      </c>
      <c r="H2553">
        <v>2.0588352316994238</v>
      </c>
    </row>
    <row r="2554" spans="2:8" x14ac:dyDescent="0.25">
      <c r="B2554">
        <v>1.966044875447303</v>
      </c>
      <c r="C2554">
        <v>1.981121129030524</v>
      </c>
      <c r="D2554">
        <v>1.9961973942959079</v>
      </c>
      <c r="E2554">
        <v>2.0112736478791282</v>
      </c>
      <c r="F2554">
        <v>2.0263499014623481</v>
      </c>
      <c r="G2554">
        <v>2.0414261550455679</v>
      </c>
      <c r="H2554">
        <v>2.0588352316994252</v>
      </c>
    </row>
    <row r="2555" spans="2:8" x14ac:dyDescent="0.25">
      <c r="B2555">
        <v>1.966044875447303</v>
      </c>
      <c r="C2555">
        <v>1.9811211290305231</v>
      </c>
      <c r="D2555">
        <v>1.996197394295907</v>
      </c>
      <c r="E2555">
        <v>2.0112736478791282</v>
      </c>
      <c r="F2555">
        <v>2.0263499014623481</v>
      </c>
      <c r="G2555">
        <v>2.041426155045567</v>
      </c>
      <c r="H2555">
        <v>2.0588352316994238</v>
      </c>
    </row>
    <row r="2556" spans="2:8" x14ac:dyDescent="0.25">
      <c r="B2556">
        <v>1.966044875447303</v>
      </c>
      <c r="C2556">
        <v>1.981121129030524</v>
      </c>
      <c r="D2556">
        <v>1.996197394295907</v>
      </c>
      <c r="E2556">
        <v>2.0112736478791282</v>
      </c>
      <c r="F2556">
        <v>2.0263499014623481</v>
      </c>
      <c r="G2556">
        <v>2.041426155045567</v>
      </c>
      <c r="H2556">
        <v>2.0588352316994252</v>
      </c>
    </row>
    <row r="2557" spans="2:8" x14ac:dyDescent="0.25">
      <c r="B2557">
        <v>1.966044875447303</v>
      </c>
      <c r="C2557">
        <v>1.9811211290305231</v>
      </c>
      <c r="D2557">
        <v>1.996197394295907</v>
      </c>
      <c r="E2557">
        <v>2.0112736478791282</v>
      </c>
      <c r="F2557">
        <v>2.0263499014623481</v>
      </c>
      <c r="G2557">
        <v>2.041426155045567</v>
      </c>
      <c r="H2557">
        <v>2.0588352316994252</v>
      </c>
    </row>
    <row r="2558" spans="2:8" x14ac:dyDescent="0.25">
      <c r="B2558">
        <v>1.966044875447303</v>
      </c>
      <c r="C2558">
        <v>1.9811211290305231</v>
      </c>
      <c r="D2558">
        <v>1.9961973942959079</v>
      </c>
      <c r="E2558">
        <v>2.0112736478791282</v>
      </c>
      <c r="F2558">
        <v>2.0263499014623481</v>
      </c>
      <c r="G2558">
        <v>2.041426155045567</v>
      </c>
      <c r="H2558">
        <v>2.0588352316994252</v>
      </c>
    </row>
    <row r="2566" spans="2:8" x14ac:dyDescent="0.25">
      <c r="B2566">
        <v>7.0027895483609557</v>
      </c>
      <c r="C2566">
        <v>7.0348396023073319</v>
      </c>
      <c r="D2566">
        <v>7.0668896562537062</v>
      </c>
      <c r="E2566">
        <v>7.0989397001977776</v>
      </c>
      <c r="F2566">
        <v>7.1309897541441538</v>
      </c>
      <c r="G2566">
        <v>7.1630398080905282</v>
      </c>
      <c r="H2566">
        <v>7.1746822203620777</v>
      </c>
    </row>
    <row r="2567" spans="2:8" x14ac:dyDescent="0.25">
      <c r="B2567">
        <v>7.0027895483609566</v>
      </c>
      <c r="C2567">
        <v>7.0348396023073319</v>
      </c>
      <c r="D2567">
        <v>7.0668896562537071</v>
      </c>
      <c r="E2567">
        <v>7.0989397001977768</v>
      </c>
      <c r="F2567">
        <v>7.1309897541441529</v>
      </c>
      <c r="G2567">
        <v>7.1630398080905264</v>
      </c>
      <c r="H2567">
        <v>7.1746822203620786</v>
      </c>
    </row>
    <row r="2568" spans="2:8" x14ac:dyDescent="0.25">
      <c r="B2568">
        <v>7.0027895483609566</v>
      </c>
      <c r="C2568">
        <v>7.0348396023073327</v>
      </c>
      <c r="D2568">
        <v>7.066889656253708</v>
      </c>
      <c r="E2568">
        <v>7.0989397001977776</v>
      </c>
      <c r="F2568">
        <v>7.1309897541441556</v>
      </c>
      <c r="G2568">
        <v>7.1630398080905282</v>
      </c>
      <c r="H2568">
        <v>7.1746822203620786</v>
      </c>
    </row>
    <row r="2569" spans="2:8" x14ac:dyDescent="0.25">
      <c r="B2569">
        <v>7.0027895483609539</v>
      </c>
      <c r="C2569">
        <v>7.0348396023073319</v>
      </c>
      <c r="D2569">
        <v>7.0668896562537071</v>
      </c>
      <c r="E2569">
        <v>7.0989397001977759</v>
      </c>
      <c r="F2569">
        <v>7.130989754144152</v>
      </c>
      <c r="G2569">
        <v>7.1630398080905264</v>
      </c>
      <c r="H2569">
        <v>7.1746822203620786</v>
      </c>
    </row>
    <row r="2570" spans="2:8" x14ac:dyDescent="0.25">
      <c r="B2570">
        <v>7.0027895483609548</v>
      </c>
      <c r="C2570">
        <v>7.0348396023073319</v>
      </c>
      <c r="D2570">
        <v>7.0668896562537071</v>
      </c>
      <c r="E2570">
        <v>7.0989397001977776</v>
      </c>
      <c r="F2570">
        <v>7.1309897541441538</v>
      </c>
      <c r="G2570">
        <v>7.1630398080905264</v>
      </c>
      <c r="H2570">
        <v>7.1746822203620786</v>
      </c>
    </row>
    <row r="2571" spans="2:8" x14ac:dyDescent="0.25">
      <c r="B2571">
        <v>7.0027895483609566</v>
      </c>
      <c r="C2571">
        <v>7.0348396023073319</v>
      </c>
      <c r="D2571">
        <v>7.0668896562537071</v>
      </c>
      <c r="E2571">
        <v>7.0989397001977776</v>
      </c>
      <c r="F2571">
        <v>7.1309897541441529</v>
      </c>
      <c r="G2571">
        <v>7.1630398080905273</v>
      </c>
      <c r="H2571">
        <v>7.1746822203620786</v>
      </c>
    </row>
    <row r="2572" spans="2:8" x14ac:dyDescent="0.25">
      <c r="B2572">
        <v>7.0027895483609566</v>
      </c>
      <c r="C2572">
        <v>7.0348396023073319</v>
      </c>
      <c r="D2572">
        <v>7.066889656253708</v>
      </c>
      <c r="E2572">
        <v>7.0989397001977776</v>
      </c>
      <c r="F2572">
        <v>7.1309897541441538</v>
      </c>
      <c r="G2572">
        <v>7.1630398080905282</v>
      </c>
      <c r="H2572">
        <v>7.1746822203620786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0947-CD8B-4203-8301-96BF015B21F6}">
  <sheetPr>
    <tabColor rgb="FFFF0000"/>
  </sheetPr>
  <dimension ref="A1:L2572"/>
  <sheetViews>
    <sheetView workbookViewId="0">
      <selection activeCell="E6" sqref="E6"/>
    </sheetView>
  </sheetViews>
  <sheetFormatPr defaultRowHeight="15" x14ac:dyDescent="0.25"/>
  <cols>
    <col min="1" max="1" width="39.85546875" bestFit="1" customWidth="1"/>
  </cols>
  <sheetData>
    <row r="1" spans="1:12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/>
    </row>
    <row r="2" spans="1:12" x14ac:dyDescent="0.25">
      <c r="A2" t="str">
        <f>PUBTRA_Split_Tech!A2</f>
        <v>PUBTRAPOLROATRUHETCONVDSL</v>
      </c>
      <c r="B2">
        <f>SUMIFS(Activity_PUBTRA!C:C,Activity_PUBTRA!$B:$B,$A2&amp;"*",Activity_PUBTRA!$B:$B,"*"&amp;"_16")</f>
        <v>0</v>
      </c>
      <c r="C2">
        <f>SUMIFS(Activity_PUBTRA!D:D,Activity_PUBTRA!$B:$B,$A2&amp;"*",Activity_PUBTRA!$B:$B,"*"&amp;"_16")</f>
        <v>0</v>
      </c>
      <c r="D2">
        <f>SUMIFS(Activity_PUBTRA!E:E,Activity_PUBTRA!$B:$B,$A2&amp;"*",Activity_PUBTRA!$B:$B,"*"&amp;"_16")</f>
        <v>0</v>
      </c>
      <c r="E2">
        <f>SUMIFS(Activity_PUBTRA!F:F,Activity_PUBTRA!$B:$B,$A2&amp;"*",Activity_PUBTRA!$B:$B,"*"&amp;"_16")</f>
        <v>0</v>
      </c>
      <c r="F2">
        <f>SUMIFS(Activity_PUBTRA!G:G,Activity_PUBTRA!$B:$B,$A2&amp;"*",Activity_PUBTRA!$B:$B,"*"&amp;"_16")</f>
        <v>0</v>
      </c>
      <c r="G2">
        <f>SUMIFS(Activity_PUBTRA!H:H,Activity_PUBTRA!$B:$B,$A2&amp;"*",Activity_PUBTRA!$B:$B,"*"&amp;"_16")</f>
        <v>0</v>
      </c>
      <c r="H2">
        <f>SUMIFS(Activity_PUBTRA!I:I,Activity_PUBTRA!$B:$B,$A2&amp;"*",Activity_PUBTRA!$B:$B,"*"&amp;"_16")</f>
        <v>0</v>
      </c>
      <c r="I2">
        <f>SUMIFS(Activity_PUBTRA!J:J,Activity_PUBTRA!$B:$B,$A2&amp;"*",Activity_PUBTRA!$B:$B,"*"&amp;"_16")</f>
        <v>0</v>
      </c>
      <c r="J2">
        <f>SUMIFS(Activity_PUBTRA!K:K,Activity_PUBTRA!$B:$B,$A2&amp;"*",Activity_PUBTRA!$B:$B,"*"&amp;"_16")</f>
        <v>0</v>
      </c>
      <c r="K2">
        <f>SUMIFS(Activity_PUBTRA!L:L,Activity_PUBTRA!$B:$B,$A2&amp;"*",Activity_PUBTRA!$B:$B,"*"&amp;"_16")</f>
        <v>0</v>
      </c>
    </row>
    <row r="3" spans="1:12" x14ac:dyDescent="0.25">
      <c r="A3" t="str">
        <f>PUBTRA_Split_Tech!A3</f>
        <v>PUBTRAFLEROATRUHETCONVDSL</v>
      </c>
      <c r="B3">
        <f>SUMIFS(Activity_PUBTRA!C:C,Activity_PUBTRA!$B:$B,$A3&amp;"*",Activity_PUBTRA!$B:$B,"*"&amp;"_16")</f>
        <v>4.0243501203468214E-3</v>
      </c>
      <c r="C3">
        <f>SUMIFS(Activity_PUBTRA!D:D,Activity_PUBTRA!$B:$B,$A3&amp;"*",Activity_PUBTRA!$B:$B,"*"&amp;"_16")</f>
        <v>0.66115764331342208</v>
      </c>
      <c r="D3">
        <f>SUMIFS(Activity_PUBTRA!E:E,Activity_PUBTRA!$B:$B,$A3&amp;"*",Activity_PUBTRA!$B:$B,"*"&amp;"_16")</f>
        <v>1.3713317968257901</v>
      </c>
      <c r="E3">
        <f>SUMIFS(Activity_PUBTRA!F:F,Activity_PUBTRA!$B:$B,$A3&amp;"*",Activity_PUBTRA!$B:$B,"*"&amp;"_16")</f>
        <v>2.215063440163715</v>
      </c>
      <c r="F3">
        <f>SUMIFS(Activity_PUBTRA!G:G,Activity_PUBTRA!$B:$B,$A3&amp;"*",Activity_PUBTRA!$B:$B,"*"&amp;"_16")</f>
        <v>8.4881088367666244</v>
      </c>
      <c r="G3">
        <f>SUMIFS(Activity_PUBTRA!H:H,Activity_PUBTRA!$B:$B,$A3&amp;"*",Activity_PUBTRA!$B:$B,"*"&amp;"_16")</f>
        <v>9.3353734275359255</v>
      </c>
      <c r="H3">
        <f>SUMIFS(Activity_PUBTRA!I:I,Activity_PUBTRA!$B:$B,$A3&amp;"*",Activity_PUBTRA!$B:$B,"*"&amp;"_16")</f>
        <v>10.12610706078064</v>
      </c>
      <c r="I3">
        <f>SUMIFS(Activity_PUBTRA!J:J,Activity_PUBTRA!$B:$B,$A3&amp;"*",Activity_PUBTRA!$B:$B,"*"&amp;"_16")</f>
        <v>5.691978414204339</v>
      </c>
      <c r="J3">
        <f>SUMIFS(Activity_PUBTRA!K:K,Activity_PUBTRA!$B:$B,$A3&amp;"*",Activity_PUBTRA!$B:$B,"*"&amp;"_16")</f>
        <v>0.35629570462242283</v>
      </c>
      <c r="K3">
        <f>SUMIFS(Activity_PUBTRA!L:L,Activity_PUBTRA!$B:$B,$A3&amp;"*",Activity_PUBTRA!$B:$B,"*"&amp;"_16")</f>
        <v>4.1712298434584059E-4</v>
      </c>
    </row>
    <row r="4" spans="1:12" x14ac:dyDescent="0.25">
      <c r="A4" t="str">
        <f>PUBTRA_Split_Tech!A4</f>
        <v>PUBTRATHCROATRUHETCONVDSL</v>
      </c>
      <c r="B4">
        <f>SUMIFS(Activity_PUBTRA!C:C,Activity_PUBTRA!$B:$B,$A4&amp;"*",Activity_PUBTRA!$B:$B,"*"&amp;"_16")</f>
        <v>0</v>
      </c>
      <c r="C4">
        <f>SUMIFS(Activity_PUBTRA!D:D,Activity_PUBTRA!$B:$B,$A4&amp;"*",Activity_PUBTRA!$B:$B,"*"&amp;"_16")</f>
        <v>0</v>
      </c>
      <c r="D4">
        <f>SUMIFS(Activity_PUBTRA!E:E,Activity_PUBTRA!$B:$B,$A4&amp;"*",Activity_PUBTRA!$B:$B,"*"&amp;"_16")</f>
        <v>0</v>
      </c>
      <c r="E4">
        <f>SUMIFS(Activity_PUBTRA!F:F,Activity_PUBTRA!$B:$B,$A4&amp;"*",Activity_PUBTRA!$B:$B,"*"&amp;"_16")</f>
        <v>0</v>
      </c>
      <c r="F4">
        <f>SUMIFS(Activity_PUBTRA!G:G,Activity_PUBTRA!$B:$B,$A4&amp;"*",Activity_PUBTRA!$B:$B,"*"&amp;"_16")</f>
        <v>0</v>
      </c>
      <c r="G4">
        <f>SUMIFS(Activity_PUBTRA!H:H,Activity_PUBTRA!$B:$B,$A4&amp;"*",Activity_PUBTRA!$B:$B,"*"&amp;"_16")</f>
        <v>0</v>
      </c>
      <c r="H4">
        <f>SUMIFS(Activity_PUBTRA!I:I,Activity_PUBTRA!$B:$B,$A4&amp;"*",Activity_PUBTRA!$B:$B,"*"&amp;"_16")</f>
        <v>0</v>
      </c>
      <c r="I4">
        <f>SUMIFS(Activity_PUBTRA!J:J,Activity_PUBTRA!$B:$B,$A4&amp;"*",Activity_PUBTRA!$B:$B,"*"&amp;"_16")</f>
        <v>0</v>
      </c>
      <c r="J4">
        <f>SUMIFS(Activity_PUBTRA!K:K,Activity_PUBTRA!$B:$B,$A4&amp;"*",Activity_PUBTRA!$B:$B,"*"&amp;"_16")</f>
        <v>0</v>
      </c>
      <c r="K4">
        <f>SUMIFS(Activity_PUBTRA!L:L,Activity_PUBTRA!$B:$B,$A4&amp;"*",Activity_PUBTRA!$B:$B,"*"&amp;"_16")</f>
        <v>0</v>
      </c>
    </row>
    <row r="5" spans="1:12" x14ac:dyDescent="0.25">
      <c r="A5" t="str">
        <f>PUBTRA_Split_Tech!A5</f>
        <v>PUBTRAFLEROATRULGTCONVDSL</v>
      </c>
      <c r="B5">
        <f>SUMIFS(Activity_PUBTRA!C:C,Activity_PUBTRA!$B:$B,$A5&amp;"*",Activity_PUBTRA!$B:$B,"*"&amp;"_16")</f>
        <v>5.9235271960176739E-3</v>
      </c>
      <c r="C5">
        <f>SUMIFS(Activity_PUBTRA!D:D,Activity_PUBTRA!$B:$B,$A5&amp;"*",Activity_PUBTRA!$B:$B,"*"&amp;"_16")</f>
        <v>0.7254230750036762</v>
      </c>
      <c r="D5">
        <f>SUMIFS(Activity_PUBTRA!E:E,Activity_PUBTRA!$B:$B,$A5&amp;"*",Activity_PUBTRA!$B:$B,"*"&amp;"_16")</f>
        <v>1.5074152525033011</v>
      </c>
      <c r="E5">
        <f>SUMIFS(Activity_PUBTRA!F:F,Activity_PUBTRA!$B:$B,$A5&amp;"*",Activity_PUBTRA!$B:$B,"*"&amp;"_16")</f>
        <v>2.4387406830110678</v>
      </c>
      <c r="F5">
        <f>SUMIFS(Activity_PUBTRA!G:G,Activity_PUBTRA!$B:$B,$A5&amp;"*",Activity_PUBTRA!$B:$B,"*"&amp;"_16")</f>
        <v>9.3418411432189838</v>
      </c>
      <c r="G5">
        <f>SUMIFS(Activity_PUBTRA!H:H,Activity_PUBTRA!$B:$B,$A5&amp;"*",Activity_PUBTRA!$B:$B,"*"&amp;"_16")</f>
        <v>10.2865341490829</v>
      </c>
      <c r="H5">
        <f>SUMIFS(Activity_PUBTRA!I:I,Activity_PUBTRA!$B:$B,$A5&amp;"*",Activity_PUBTRA!$B:$B,"*"&amp;"_16")</f>
        <v>11.17210482681768</v>
      </c>
      <c r="I5">
        <f>SUMIFS(Activity_PUBTRA!J:J,Activity_PUBTRA!$B:$B,$A5&amp;"*",Activity_PUBTRA!$B:$B,"*"&amp;"_16")</f>
        <v>7.0487381615322606</v>
      </c>
      <c r="J5">
        <f>SUMIFS(Activity_PUBTRA!K:K,Activity_PUBTRA!$B:$B,$A5&amp;"*",Activity_PUBTRA!$B:$B,"*"&amp;"_16")</f>
        <v>5.3746431128369876</v>
      </c>
      <c r="K5">
        <f>SUMIFS(Activity_PUBTRA!L:L,Activity_PUBTRA!$B:$B,$A5&amp;"*",Activity_PUBTRA!$B:$B,"*"&amp;"_16")</f>
        <v>0.40162598296247359</v>
      </c>
    </row>
    <row r="6" spans="1:12" x14ac:dyDescent="0.25">
      <c r="A6" t="str">
        <f>PUBTRA_Split_Tech!A6</f>
        <v>PUBTRAFLEROATRULGTCONVGAS</v>
      </c>
      <c r="B6">
        <f>SUMIFS(Activity_PUBTRA!C:C,Activity_PUBTRA!$B:$B,$A6&amp;"*",Activity_PUBTRA!$B:$B,"*"&amp;"_16")</f>
        <v>8.0137538896491445E-3</v>
      </c>
      <c r="C6">
        <f>SUMIFS(Activity_PUBTRA!D:D,Activity_PUBTRA!$B:$B,$A6&amp;"*",Activity_PUBTRA!$B:$B,"*"&amp;"_16")</f>
        <v>0.94828344088805294</v>
      </c>
      <c r="D6">
        <f>SUMIFS(Activity_PUBTRA!E:E,Activity_PUBTRA!$B:$B,$A6&amp;"*",Activity_PUBTRA!$B:$B,"*"&amp;"_16")</f>
        <v>1.9639776047041491</v>
      </c>
      <c r="E6">
        <f>SUMIFS(Activity_PUBTRA!F:F,Activity_PUBTRA!$B:$B,$A6&amp;"*",Activity_PUBTRA!$B:$B,"*"&amp;"_16")</f>
        <v>3.168493956720321</v>
      </c>
      <c r="F6">
        <f>SUMIFS(Activity_PUBTRA!G:G,Activity_PUBTRA!$B:$B,$A6&amp;"*",Activity_PUBTRA!$B:$B,"*"&amp;"_16")</f>
        <v>12.14273151226382</v>
      </c>
      <c r="G6">
        <f>SUMIFS(Activity_PUBTRA!H:H,Activity_PUBTRA!$B:$B,$A6&amp;"*",Activity_PUBTRA!$B:$B,"*"&amp;"_16")</f>
        <v>13.34260131583164</v>
      </c>
      <c r="H6">
        <f>SUMIFS(Activity_PUBTRA!I:I,Activity_PUBTRA!$B:$B,$A6&amp;"*",Activity_PUBTRA!$B:$B,"*"&amp;"_16")</f>
        <v>14.45848394336012</v>
      </c>
      <c r="I6">
        <f>SUMIFS(Activity_PUBTRA!J:J,Activity_PUBTRA!$B:$B,$A6&amp;"*",Activity_PUBTRA!$B:$B,"*"&amp;"_16")</f>
        <v>10.07770320119015</v>
      </c>
      <c r="J6">
        <f>SUMIFS(Activity_PUBTRA!K:K,Activity_PUBTRA!$B:$B,$A6&amp;"*",Activity_PUBTRA!$B:$B,"*"&amp;"_16")</f>
        <v>7.5900299793615744</v>
      </c>
      <c r="K6">
        <f>SUMIFS(Activity_PUBTRA!L:L,Activity_PUBTRA!$B:$B,$A6&amp;"*",Activity_PUBTRA!$B:$B,"*"&amp;"_16")</f>
        <v>0.54324738625861158</v>
      </c>
    </row>
    <row r="7" spans="1:12" x14ac:dyDescent="0.25">
      <c r="A7" t="str">
        <f>PUBTRA_Split_Tech!A7</f>
        <v>PUBTRAPOLROATRULGTCONVDSL</v>
      </c>
      <c r="B7">
        <f>SUMIFS(Activity_PUBTRA!C:C,Activity_PUBTRA!$B:$B,$A7&amp;"*",Activity_PUBTRA!$B:$B,"*"&amp;"_16")</f>
        <v>5.8124128018874994E-3</v>
      </c>
      <c r="C7">
        <f>SUMIFS(Activity_PUBTRA!D:D,Activity_PUBTRA!$B:$B,$A7&amp;"*",Activity_PUBTRA!$B:$B,"*"&amp;"_16")</f>
        <v>0.20543140563664219</v>
      </c>
      <c r="D7">
        <f>SUMIFS(Activity_PUBTRA!E:E,Activity_PUBTRA!$B:$B,$A7&amp;"*",Activity_PUBTRA!$B:$B,"*"&amp;"_16")</f>
        <v>0.42605015897026838</v>
      </c>
      <c r="E7">
        <f>SUMIFS(Activity_PUBTRA!F:F,Activity_PUBTRA!$B:$B,$A7&amp;"*",Activity_PUBTRA!$B:$B,"*"&amp;"_16")</f>
        <v>0.68885114431624483</v>
      </c>
      <c r="F7">
        <f>SUMIFS(Activity_PUBTRA!G:G,Activity_PUBTRA!$B:$B,$A7&amp;"*",Activity_PUBTRA!$B:$B,"*"&amp;"_16")</f>
        <v>2.6689625971464039</v>
      </c>
      <c r="G7">
        <f>SUMIFS(Activity_PUBTRA!H:H,Activity_PUBTRA!$B:$B,$A7&amp;"*",Activity_PUBTRA!$B:$B,"*"&amp;"_16")</f>
        <v>2.9354319464674821</v>
      </c>
      <c r="H7">
        <f>SUMIFS(Activity_PUBTRA!I:I,Activity_PUBTRA!$B:$B,$A7&amp;"*",Activity_PUBTRA!$B:$B,"*"&amp;"_16")</f>
        <v>3.185166822938037</v>
      </c>
      <c r="I7">
        <f>SUMIFS(Activity_PUBTRA!J:J,Activity_PUBTRA!$B:$B,$A7&amp;"*",Activity_PUBTRA!$B:$B,"*"&amp;"_16")</f>
        <v>1.930765938359601</v>
      </c>
      <c r="J7">
        <f>SUMIFS(Activity_PUBTRA!K:K,Activity_PUBTRA!$B:$B,$A7&amp;"*",Activity_PUBTRA!$B:$B,"*"&amp;"_16")</f>
        <v>1.4813149787638249</v>
      </c>
      <c r="K7">
        <f>SUMIFS(Activity_PUBTRA!L:L,Activity_PUBTRA!$B:$B,$A7&amp;"*",Activity_PUBTRA!$B:$B,"*"&amp;"_16")</f>
        <v>0.1136896746020786</v>
      </c>
    </row>
    <row r="8" spans="1:12" x14ac:dyDescent="0.25">
      <c r="A8" t="str">
        <f>PUBTRA_Split_Tech!A8</f>
        <v>PUBTRAPOLROATRULGTCONVGAS</v>
      </c>
      <c r="B8">
        <f>SUMIFS(Activity_PUBTRA!C:C,Activity_PUBTRA!$B:$B,$A8&amp;"*",Activity_PUBTRA!$B:$B,"*"&amp;"_16")</f>
        <v>7.8556557985314975E-3</v>
      </c>
      <c r="C8">
        <f>SUMIFS(Activity_PUBTRA!D:D,Activity_PUBTRA!$B:$B,$A8&amp;"*",Activity_PUBTRA!$B:$B,"*"&amp;"_16")</f>
        <v>0.26674308327450119</v>
      </c>
      <c r="D8">
        <f>SUMIFS(Activity_PUBTRA!E:E,Activity_PUBTRA!$B:$B,$A8&amp;"*",Activity_PUBTRA!$B:$B,"*"&amp;"_16")</f>
        <v>0.55203362189115002</v>
      </c>
      <c r="E8">
        <f>SUMIFS(Activity_PUBTRA!F:F,Activity_PUBTRA!$B:$B,$A8&amp;"*",Activity_PUBTRA!$B:$B,"*"&amp;"_16")</f>
        <v>0.89033564114305419</v>
      </c>
      <c r="F8">
        <f>SUMIFS(Activity_PUBTRA!G:G,Activity_PUBTRA!$B:$B,$A8&amp;"*",Activity_PUBTRA!$B:$B,"*"&amp;"_16")</f>
        <v>3.3773482832887769</v>
      </c>
      <c r="G8">
        <f>SUMIFS(Activity_PUBTRA!H:H,Activity_PUBTRA!$B:$B,$A8&amp;"*",Activity_PUBTRA!$B:$B,"*"&amp;"_16")</f>
        <v>3.714452723592689</v>
      </c>
      <c r="H8">
        <f>SUMIFS(Activity_PUBTRA!I:I,Activity_PUBTRA!$B:$B,$A8&amp;"*",Activity_PUBTRA!$B:$B,"*"&amp;"_16")</f>
        <v>4.0274358635942482</v>
      </c>
      <c r="I8">
        <f>SUMIFS(Activity_PUBTRA!J:J,Activity_PUBTRA!$B:$B,$A8&amp;"*",Activity_PUBTRA!$B:$B,"*"&amp;"_16")</f>
        <v>2.67893915796413</v>
      </c>
      <c r="J8">
        <f>SUMIFS(Activity_PUBTRA!K:K,Activity_PUBTRA!$B:$B,$A8&amp;"*",Activity_PUBTRA!$B:$B,"*"&amp;"_16")</f>
        <v>2.045511099222852</v>
      </c>
      <c r="K8">
        <f>SUMIFS(Activity_PUBTRA!L:L,Activity_PUBTRA!$B:$B,$A8&amp;"*",Activity_PUBTRA!$B:$B,"*"&amp;"_16")</f>
        <v>0.15310163856115941</v>
      </c>
    </row>
    <row r="9" spans="1:12" x14ac:dyDescent="0.25">
      <c r="A9" t="str">
        <f>PUBTRA_Split_Tech!A9</f>
        <v>PUBTRATHCROATRULGTCONVDSL</v>
      </c>
      <c r="B9">
        <f>SUMIFS(Activity_PUBTRA!C:C,Activity_PUBTRA!$B:$B,$A9&amp;"*",Activity_PUBTRA!$B:$B,"*"&amp;"_16")</f>
        <v>6.3548810764906209E-3</v>
      </c>
      <c r="C9">
        <f>SUMIFS(Activity_PUBTRA!D:D,Activity_PUBTRA!$B:$B,$A9&amp;"*",Activity_PUBTRA!$B:$B,"*"&amp;"_16")</f>
        <v>4.5186137449285013E-2</v>
      </c>
      <c r="D9">
        <f>SUMIFS(Activity_PUBTRA!E:E,Activity_PUBTRA!$B:$B,$A9&amp;"*",Activity_PUBTRA!$B:$B,"*"&amp;"_16")</f>
        <v>9.2196793649768821E-2</v>
      </c>
      <c r="E9">
        <f>SUMIFS(Activity_PUBTRA!F:F,Activity_PUBTRA!$B:$B,$A9&amp;"*",Activity_PUBTRA!$B:$B,"*"&amp;"_16")</f>
        <v>0.14868404040670549</v>
      </c>
      <c r="F9">
        <f>SUMIFS(Activity_PUBTRA!G:G,Activity_PUBTRA!$B:$B,$A9&amp;"*",Activity_PUBTRA!$B:$B,"*"&amp;"_16")</f>
        <v>0.57241910096841842</v>
      </c>
      <c r="G9">
        <f>SUMIFS(Activity_PUBTRA!H:H,Activity_PUBTRA!$B:$B,$A9&amp;"*",Activity_PUBTRA!$B:$B,"*"&amp;"_16")</f>
        <v>0.62938635956132649</v>
      </c>
      <c r="H9">
        <f>SUMIFS(Activity_PUBTRA!I:I,Activity_PUBTRA!$B:$B,$A9&amp;"*",Activity_PUBTRA!$B:$B,"*"&amp;"_16")</f>
        <v>0.68262991597587408</v>
      </c>
      <c r="I9">
        <f>SUMIFS(Activity_PUBTRA!J:J,Activity_PUBTRA!$B:$B,$A9&amp;"*",Activity_PUBTRA!$B:$B,"*"&amp;"_16")</f>
        <v>0.40588304437253903</v>
      </c>
      <c r="J9">
        <f>SUMIFS(Activity_PUBTRA!K:K,Activity_PUBTRA!$B:$B,$A9&amp;"*",Activity_PUBTRA!$B:$B,"*"&amp;"_16")</f>
        <v>0.3123021564461757</v>
      </c>
      <c r="K9">
        <f>SUMIFS(Activity_PUBTRA!L:L,Activity_PUBTRA!$B:$B,$A9&amp;"*",Activity_PUBTRA!$B:$B,"*"&amp;"_16")</f>
        <v>2.5428002517937361E-2</v>
      </c>
    </row>
    <row r="10" spans="1:12" x14ac:dyDescent="0.25">
      <c r="A10" t="str">
        <f>PUBTRA_Split_Tech!A10</f>
        <v>PUBTRATHCROATRULGTCONVGAS</v>
      </c>
      <c r="B10">
        <f>SUMIFS(Activity_PUBTRA!C:C,Activity_PUBTRA!$B:$B,$A10&amp;"*",Activity_PUBTRA!$B:$B,"*"&amp;"_16")</f>
        <v>8.5494366409871753E-3</v>
      </c>
      <c r="C10">
        <f>SUMIFS(Activity_PUBTRA!D:D,Activity_PUBTRA!$B:$B,$A10&amp;"*",Activity_PUBTRA!$B:$B,"*"&amp;"_16")</f>
        <v>5.8760839461846973E-2</v>
      </c>
      <c r="D10">
        <f>SUMIFS(Activity_PUBTRA!E:E,Activity_PUBTRA!$B:$B,$A10&amp;"*",Activity_PUBTRA!$B:$B,"*"&amp;"_16")</f>
        <v>0.1195741296783004</v>
      </c>
      <c r="E10">
        <f>SUMIFS(Activity_PUBTRA!F:F,Activity_PUBTRA!$B:$B,$A10&amp;"*",Activity_PUBTRA!$B:$B,"*"&amp;"_16")</f>
        <v>0.192460131285037</v>
      </c>
      <c r="F10">
        <f>SUMIFS(Activity_PUBTRA!G:G,Activity_PUBTRA!$B:$B,$A10&amp;"*",Activity_PUBTRA!$B:$B,"*"&amp;"_16")</f>
        <v>0.71886709692585049</v>
      </c>
      <c r="G10">
        <f>SUMIFS(Activity_PUBTRA!H:H,Activity_PUBTRA!$B:$B,$A10&amp;"*",Activity_PUBTRA!$B:$B,"*"&amp;"_16")</f>
        <v>0.7910418994000975</v>
      </c>
      <c r="H10">
        <f>SUMIFS(Activity_PUBTRA!I:I,Activity_PUBTRA!$B:$B,$A10&amp;"*",Activity_PUBTRA!$B:$B,"*"&amp;"_16")</f>
        <v>0.85727183817887309</v>
      </c>
      <c r="I10">
        <f>SUMIFS(Activity_PUBTRA!J:J,Activity_PUBTRA!$B:$B,$A10&amp;"*",Activity_PUBTRA!$B:$B,"*"&amp;"_16")</f>
        <v>0.55810803364354256</v>
      </c>
      <c r="J10">
        <f>SUMIFS(Activity_PUBTRA!K:K,Activity_PUBTRA!$B:$B,$A10&amp;"*",Activity_PUBTRA!$B:$B,"*"&amp;"_16")</f>
        <v>0.42850312386173922</v>
      </c>
      <c r="K10">
        <f>SUMIFS(Activity_PUBTRA!L:L,Activity_PUBTRA!$B:$B,$A10&amp;"*",Activity_PUBTRA!$B:$B,"*"&amp;"_16")</f>
        <v>3.4174677845148833E-2</v>
      </c>
    </row>
    <row r="11" spans="1:12" x14ac:dyDescent="0.25">
      <c r="A11" t="str">
        <f>PUBTRA_Split_Tech!A11</f>
        <v>PUBTRAFLEROATRUMETCONVDSL</v>
      </c>
      <c r="B11">
        <f>SUMIFS(Activity_PUBTRA!C:C,Activity_PUBTRA!$B:$B,$A11&amp;"*",Activity_PUBTRA!$B:$B,"*"&amp;"_16")</f>
        <v>1.798990836189009E-3</v>
      </c>
      <c r="C11">
        <f>SUMIFS(Activity_PUBTRA!D:D,Activity_PUBTRA!$B:$B,$A11&amp;"*",Activity_PUBTRA!$B:$B,"*"&amp;"_16")</f>
        <v>0.1251266269697936</v>
      </c>
      <c r="D11">
        <f>SUMIFS(Activity_PUBTRA!E:E,Activity_PUBTRA!$B:$B,$A11&amp;"*",Activity_PUBTRA!$B:$B,"*"&amp;"_16")</f>
        <v>0.25971699394024911</v>
      </c>
      <c r="E11">
        <f>SUMIFS(Activity_PUBTRA!F:F,Activity_PUBTRA!$B:$B,$A11&amp;"*",Activity_PUBTRA!$B:$B,"*"&amp;"_16")</f>
        <v>0.42004387986351199</v>
      </c>
      <c r="F11">
        <f>SUMIFS(Activity_PUBTRA!G:G,Activity_PUBTRA!$B:$B,$A11&amp;"*",Activity_PUBTRA!$B:$B,"*"&amp;"_16")</f>
        <v>1.6241920651163739</v>
      </c>
      <c r="G11">
        <f>SUMIFS(Activity_PUBTRA!H:H,Activity_PUBTRA!$B:$B,$A11&amp;"*",Activity_PUBTRA!$B:$B,"*"&amp;"_16")</f>
        <v>1.786691279110896</v>
      </c>
      <c r="H11">
        <f>SUMIFS(Activity_PUBTRA!I:I,Activity_PUBTRA!$B:$B,$A11&amp;"*",Activity_PUBTRA!$B:$B,"*"&amp;"_16")</f>
        <v>1.9389976785316601</v>
      </c>
      <c r="I11">
        <f>SUMIFS(Activity_PUBTRA!J:J,Activity_PUBTRA!$B:$B,$A11&amp;"*",Activity_PUBTRA!$B:$B,"*"&amp;"_16")</f>
        <v>1.2756457273634521</v>
      </c>
      <c r="J11">
        <f>SUMIFS(Activity_PUBTRA!K:K,Activity_PUBTRA!$B:$B,$A11&amp;"*",Activity_PUBTRA!$B:$B,"*"&amp;"_16")</f>
        <v>0.99221758676135374</v>
      </c>
      <c r="K11">
        <f>SUMIFS(Activity_PUBTRA!L:L,Activity_PUBTRA!$B:$B,$A11&amp;"*",Activity_PUBTRA!$B:$B,"*"&amp;"_16")</f>
        <v>6.9383876885179371E-2</v>
      </c>
    </row>
    <row r="12" spans="1:12" x14ac:dyDescent="0.25">
      <c r="A12" t="str">
        <f>PUBTRA_Split_Tech!A12</f>
        <v>PUBTRAFLEROATRUMETCONVGAS</v>
      </c>
      <c r="B12">
        <f>SUMIFS(Activity_PUBTRA!C:C,Activity_PUBTRA!$B:$B,$A12&amp;"*",Activity_PUBTRA!$B:$B,"*"&amp;"_16")</f>
        <v>2.4400056902202589E-3</v>
      </c>
      <c r="C12">
        <f>SUMIFS(Activity_PUBTRA!D:D,Activity_PUBTRA!$B:$B,$A12&amp;"*",Activity_PUBTRA!$B:$B,"*"&amp;"_16")</f>
        <v>0.16248242408260419</v>
      </c>
      <c r="D12">
        <f>SUMIFS(Activity_PUBTRA!E:E,Activity_PUBTRA!$B:$B,$A12&amp;"*",Activity_PUBTRA!$B:$B,"*"&amp;"_16")</f>
        <v>0.3365863622135461</v>
      </c>
      <c r="E12">
        <f>SUMIFS(Activity_PUBTRA!F:F,Activity_PUBTRA!$B:$B,$A12&amp;"*",Activity_PUBTRA!$B:$B,"*"&amp;"_16")</f>
        <v>0.54309846050824639</v>
      </c>
      <c r="F12">
        <f>SUMIFS(Activity_PUBTRA!G:G,Activity_PUBTRA!$B:$B,$A12&amp;"*",Activity_PUBTRA!$B:$B,"*"&amp;"_16")</f>
        <v>2.0651591220502379</v>
      </c>
      <c r="G12">
        <f>SUMIFS(Activity_PUBTRA!H:H,Activity_PUBTRA!$B:$B,$A12&amp;"*",Activity_PUBTRA!$B:$B,"*"&amp;"_16")</f>
        <v>2.2709428766483351</v>
      </c>
      <c r="H12">
        <f>SUMIFS(Activity_PUBTRA!I:I,Activity_PUBTRA!$B:$B,$A12&amp;"*",Activity_PUBTRA!$B:$B,"*"&amp;"_16")</f>
        <v>2.462223901678422</v>
      </c>
      <c r="I12">
        <f>SUMIFS(Activity_PUBTRA!J:J,Activity_PUBTRA!$B:$B,$A12&amp;"*",Activity_PUBTRA!$B:$B,"*"&amp;"_16")</f>
        <v>1.7668054316517621</v>
      </c>
      <c r="J12">
        <f>SUMIFS(Activity_PUBTRA!K:K,Activity_PUBTRA!$B:$B,$A12&amp;"*",Activity_PUBTRA!$B:$B,"*"&amp;"_16")</f>
        <v>1.3758299688640709</v>
      </c>
      <c r="K12">
        <f>SUMIFS(Activity_PUBTRA!L:L,Activity_PUBTRA!$B:$B,$A12&amp;"*",Activity_PUBTRA!$B:$B,"*"&amp;"_16")</f>
        <v>9.3489834096344912E-2</v>
      </c>
    </row>
    <row r="13" spans="1:12" x14ac:dyDescent="0.25">
      <c r="A13" t="str">
        <f>PUBTRA_Split_Tech!A13</f>
        <v>PUBTRATHCROATRUMETCONVDSL</v>
      </c>
      <c r="B13">
        <f>SUMIFS(Activity_PUBTRA!C:C,Activity_PUBTRA!$B:$B,$A13&amp;"*",Activity_PUBTRA!$B:$B,"*"&amp;"_16")</f>
        <v>4.1256087218713529E-3</v>
      </c>
      <c r="C13">
        <f>SUMIFS(Activity_PUBTRA!D:D,Activity_PUBTRA!$B:$B,$A13&amp;"*",Activity_PUBTRA!$B:$B,"*"&amp;"_16")</f>
        <v>2.0126681416063861E-2</v>
      </c>
      <c r="D13">
        <f>SUMIFS(Activity_PUBTRA!E:E,Activity_PUBTRA!$B:$B,$A13&amp;"*",Activity_PUBTRA!$B:$B,"*"&amp;"_16")</f>
        <v>4.0674459426319289E-2</v>
      </c>
      <c r="E13">
        <f>SUMIFS(Activity_PUBTRA!F:F,Activity_PUBTRA!$B:$B,$A13&amp;"*",Activity_PUBTRA!$B:$B,"*"&amp;"_16")</f>
        <v>6.5485384305620384E-2</v>
      </c>
      <c r="F13">
        <f>SUMIFS(Activity_PUBTRA!G:G,Activity_PUBTRA!$B:$B,$A13&amp;"*",Activity_PUBTRA!$B:$B,"*"&amp;"_16")</f>
        <v>0.24805551741121701</v>
      </c>
      <c r="G13">
        <f>SUMIFS(Activity_PUBTRA!H:H,Activity_PUBTRA!$B:$B,$A13&amp;"*",Activity_PUBTRA!$B:$B,"*"&amp;"_16")</f>
        <v>0.27277691815382499</v>
      </c>
      <c r="H13">
        <f>SUMIFS(Activity_PUBTRA!I:I,Activity_PUBTRA!$B:$B,$A13&amp;"*",Activity_PUBTRA!$B:$B,"*"&amp;"_16")</f>
        <v>0.29580350188491811</v>
      </c>
      <c r="I13">
        <f>SUMIFS(Activity_PUBTRA!J:J,Activity_PUBTRA!$B:$B,$A13&amp;"*",Activity_PUBTRA!$B:$B,"*"&amp;"_16")</f>
        <v>0.1793885404618403</v>
      </c>
      <c r="J13">
        <f>SUMIFS(Activity_PUBTRA!K:K,Activity_PUBTRA!$B:$B,$A13&amp;"*",Activity_PUBTRA!$B:$B,"*"&amp;"_16")</f>
        <v>0.140383765319919</v>
      </c>
      <c r="K13">
        <f>SUMIFS(Activity_PUBTRA!L:L,Activity_PUBTRA!$B:$B,$A13&amp;"*",Activity_PUBTRA!$B:$B,"*"&amp;"_16")</f>
        <v>1.149345718793455E-2</v>
      </c>
    </row>
    <row r="14" spans="1:12" x14ac:dyDescent="0.25">
      <c r="A14" t="str">
        <f>PUBTRA_Split_Tech!A14</f>
        <v>PUBTRATHCROATRUMETCONVGAS</v>
      </c>
      <c r="B14">
        <f>SUMIFS(Activity_PUBTRA!C:C,Activity_PUBTRA!$B:$B,$A14&amp;"*",Activity_PUBTRA!$B:$B,"*"&amp;"_16")</f>
        <v>5.5452018952676617E-3</v>
      </c>
      <c r="C14">
        <f>SUMIFS(Activity_PUBTRA!D:D,Activity_PUBTRA!$B:$B,$A14&amp;"*",Activity_PUBTRA!$B:$B,"*"&amp;"_16")</f>
        <v>2.622137731848578E-2</v>
      </c>
      <c r="D14">
        <f>SUMIFS(Activity_PUBTRA!E:E,Activity_PUBTRA!$B:$B,$A14&amp;"*",Activity_PUBTRA!$B:$B,"*"&amp;"_16")</f>
        <v>5.2854031943193207E-2</v>
      </c>
      <c r="E14">
        <f>SUMIFS(Activity_PUBTRA!F:F,Activity_PUBTRA!$B:$B,$A14&amp;"*",Activity_PUBTRA!$B:$B,"*"&amp;"_16")</f>
        <v>8.4949826187596195E-2</v>
      </c>
      <c r="F14">
        <f>SUMIFS(Activity_PUBTRA!G:G,Activity_PUBTRA!$B:$B,$A14&amp;"*",Activity_PUBTRA!$B:$B,"*"&amp;"_16")</f>
        <v>0.31180419610303428</v>
      </c>
      <c r="G14">
        <f>SUMIFS(Activity_PUBTRA!H:H,Activity_PUBTRA!$B:$B,$A14&amp;"*",Activity_PUBTRA!$B:$B,"*"&amp;"_16")</f>
        <v>0.34318579956411432</v>
      </c>
      <c r="H14">
        <f>SUMIFS(Activity_PUBTRA!I:I,Activity_PUBTRA!$B:$B,$A14&amp;"*",Activity_PUBTRA!$B:$B,"*"&amp;"_16")</f>
        <v>0.37172615655707397</v>
      </c>
      <c r="I14">
        <f>SUMIFS(Activity_PUBTRA!J:J,Activity_PUBTRA!$B:$B,$A14&amp;"*",Activity_PUBTRA!$B:$B,"*"&amp;"_16")</f>
        <v>0.24633987158677079</v>
      </c>
      <c r="J14">
        <f>SUMIFS(Activity_PUBTRA!K:K,Activity_PUBTRA!$B:$B,$A14&amp;"*",Activity_PUBTRA!$B:$B,"*"&amp;"_16")</f>
        <v>0.19258825625931569</v>
      </c>
      <c r="K14">
        <f>SUMIFS(Activity_PUBTRA!L:L,Activity_PUBTRA!$B:$B,$A14&amp;"*",Activity_PUBTRA!$B:$B,"*"&amp;"_16")</f>
        <v>1.543870653227407E-2</v>
      </c>
    </row>
    <row r="15" spans="1:12" x14ac:dyDescent="0.25">
      <c r="A15" t="str">
        <f>PUBTRA_Split_Tech!A15</f>
        <v>PUBTRAPOLROATRUMETCONVDSL</v>
      </c>
      <c r="B15">
        <f>SUMIFS(Activity_PUBTRA!C:C,Activity_PUBTRA!$B:$B,$A15&amp;"*",Activity_PUBTRA!$B:$B,"*"&amp;"_16")</f>
        <v>3.7379376295348351E-3</v>
      </c>
      <c r="C15">
        <f>SUMIFS(Activity_PUBTRA!D:D,Activity_PUBTRA!$B:$B,$A15&amp;"*",Activity_PUBTRA!$B:$B,"*"&amp;"_16")</f>
        <v>1.5746161962870091E-2</v>
      </c>
      <c r="D15">
        <f>SUMIFS(Activity_PUBTRA!E:E,Activity_PUBTRA!$B:$B,$A15&amp;"*",Activity_PUBTRA!$B:$B,"*"&amp;"_16")</f>
        <v>3.1291761691167527E-2</v>
      </c>
      <c r="E15">
        <f>SUMIFS(Activity_PUBTRA!F:F,Activity_PUBTRA!$B:$B,$A15&amp;"*",Activity_PUBTRA!$B:$B,"*"&amp;"_16")</f>
        <v>5.0343156648790632E-2</v>
      </c>
      <c r="F15">
        <f>SUMIFS(Activity_PUBTRA!G:G,Activity_PUBTRA!$B:$B,$A15&amp;"*",Activity_PUBTRA!$B:$B,"*"&amp;"_16")</f>
        <v>0.18963997399892141</v>
      </c>
      <c r="G15">
        <f>SUMIFS(Activity_PUBTRA!H:H,Activity_PUBTRA!$B:$B,$A15&amp;"*",Activity_PUBTRA!$B:$B,"*"&amp;"_16")</f>
        <v>0.20853127375971611</v>
      </c>
      <c r="H15">
        <f>SUMIFS(Activity_PUBTRA!I:I,Activity_PUBTRA!$B:$B,$A15&amp;"*",Activity_PUBTRA!$B:$B,"*"&amp;"_16")</f>
        <v>0.2261083597857588</v>
      </c>
      <c r="I15">
        <f>SUMIFS(Activity_PUBTRA!J:J,Activity_PUBTRA!$B:$B,$A15&amp;"*",Activity_PUBTRA!$B:$B,"*"&amp;"_16")</f>
        <v>0.13939334286310059</v>
      </c>
      <c r="J15">
        <f>SUMIFS(Activity_PUBTRA!K:K,Activity_PUBTRA!$B:$B,$A15&amp;"*",Activity_PUBTRA!$B:$B,"*"&amp;"_16")</f>
        <v>0.10848505875571809</v>
      </c>
      <c r="K15">
        <f>SUMIFS(Activity_PUBTRA!L:L,Activity_PUBTRA!$B:$B,$A15&amp;"*",Activity_PUBTRA!$B:$B,"*"&amp;"_16")</f>
        <v>9.0179271914638363E-3</v>
      </c>
    </row>
    <row r="16" spans="1:12" x14ac:dyDescent="0.25">
      <c r="A16" t="str">
        <f>PUBTRA_Split_Tech!A16</f>
        <v>PUBTRAPOLROATRUMETCONVGAS</v>
      </c>
      <c r="B16">
        <f>SUMIFS(Activity_PUBTRA!C:C,Activity_PUBTRA!$B:$B,$A16&amp;"*",Activity_PUBTRA!$B:$B,"*"&amp;"_16")</f>
        <v>5.0235567696445514E-3</v>
      </c>
      <c r="C16">
        <f>SUMIFS(Activity_PUBTRA!D:D,Activity_PUBTRA!$B:$B,$A16&amp;"*",Activity_PUBTRA!$B:$B,"*"&amp;"_16")</f>
        <v>2.053992542168483E-2</v>
      </c>
      <c r="D16">
        <f>SUMIFS(Activity_PUBTRA!E:E,Activity_PUBTRA!$B:$B,$A16&amp;"*",Activity_PUBTRA!$B:$B,"*"&amp;"_16")</f>
        <v>4.072735793695316E-2</v>
      </c>
      <c r="E16">
        <f>SUMIFS(Activity_PUBTRA!F:F,Activity_PUBTRA!$B:$B,$A16&amp;"*",Activity_PUBTRA!$B:$B,"*"&amp;"_16")</f>
        <v>6.5444792066085181E-2</v>
      </c>
      <c r="F16">
        <f>SUMIFS(Activity_PUBTRA!G:G,Activity_PUBTRA!$B:$B,$A16&amp;"*",Activity_PUBTRA!$B:$B,"*"&amp;"_16")</f>
        <v>0.23842203984278501</v>
      </c>
      <c r="G16">
        <f>SUMIFS(Activity_PUBTRA!H:H,Activity_PUBTRA!$B:$B,$A16&amp;"*",Activity_PUBTRA!$B:$B,"*"&amp;"_16")</f>
        <v>0.26243532123059587</v>
      </c>
      <c r="H16">
        <f>SUMIFS(Activity_PUBTRA!I:I,Activity_PUBTRA!$B:$B,$A16&amp;"*",Activity_PUBTRA!$B:$B,"*"&amp;"_16")</f>
        <v>0.28416811847820728</v>
      </c>
      <c r="I16">
        <f>SUMIFS(Activity_PUBTRA!J:J,Activity_PUBTRA!$B:$B,$A16&amp;"*",Activity_PUBTRA!$B:$B,"*"&amp;"_16")</f>
        <v>0.19126685010278319</v>
      </c>
      <c r="J16">
        <f>SUMIFS(Activity_PUBTRA!K:K,Activity_PUBTRA!$B:$B,$A16&amp;"*",Activity_PUBTRA!$B:$B,"*"&amp;"_16")</f>
        <v>0.14882131641218541</v>
      </c>
      <c r="K16">
        <f>SUMIFS(Activity_PUBTRA!L:L,Activity_PUBTRA!$B:$B,$A16&amp;"*",Activity_PUBTRA!$B:$B,"*"&amp;"_16")</f>
        <v>1.211088564383978E-2</v>
      </c>
    </row>
    <row r="17" spans="1:11" x14ac:dyDescent="0.25">
      <c r="A17" t="str">
        <f>PUBTRA_Split_Tech!A17</f>
        <v>PUBTRAPOLROACAR___CONVDSL</v>
      </c>
      <c r="B17">
        <f>SUMIFS(Activity_PUBTRA!C:C,Activity_PUBTRA!$B:$B,$A17&amp;"*",Activity_PUBTRA!$B:$B,"*"&amp;"_16")</f>
        <v>8.7457514313333332E-3</v>
      </c>
      <c r="C17">
        <f>SUMIFS(Activity_PUBTRA!D:D,Activity_PUBTRA!$B:$B,$A17&amp;"*",Activity_PUBTRA!$B:$B,"*"&amp;"_16")</f>
        <v>0.81105567401083833</v>
      </c>
      <c r="D17">
        <f>SUMIFS(Activity_PUBTRA!E:E,Activity_PUBTRA!$B:$B,$A17&amp;"*",Activity_PUBTRA!$B:$B,"*"&amp;"_16")</f>
        <v>1.684743074948321</v>
      </c>
      <c r="E17">
        <f>SUMIFS(Activity_PUBTRA!F:F,Activity_PUBTRA!$B:$B,$A17&amp;"*",Activity_PUBTRA!$B:$B,"*"&amp;"_16")</f>
        <v>2.7259967639912159</v>
      </c>
      <c r="F17">
        <f>SUMIFS(Activity_PUBTRA!G:G,Activity_PUBTRA!$B:$B,$A17&amp;"*",Activity_PUBTRA!$B:$B,"*"&amp;"_16")</f>
        <v>10.62015532219907</v>
      </c>
      <c r="G17">
        <f>SUMIFS(Activity_PUBTRA!H:H,Activity_PUBTRA!$B:$B,$A17&amp;"*",Activity_PUBTRA!$B:$B,"*"&amp;"_16")</f>
        <v>11.676120038456739</v>
      </c>
      <c r="H17">
        <f>SUMIFS(Activity_PUBTRA!I:I,Activity_PUBTRA!$B:$B,$A17&amp;"*",Activity_PUBTRA!$B:$B,"*"&amp;"_16")</f>
        <v>12.66613799876572</v>
      </c>
      <c r="I17">
        <f>SUMIFS(Activity_PUBTRA!J:J,Activity_PUBTRA!$B:$B,$A17&amp;"*",Activity_PUBTRA!$B:$B,"*"&amp;"_16")</f>
        <v>7.4440516669658798</v>
      </c>
      <c r="J17">
        <f>SUMIFS(Activity_PUBTRA!K:K,Activity_PUBTRA!$B:$B,$A17&amp;"*",Activity_PUBTRA!$B:$B,"*"&amp;"_16")</f>
        <v>5.5556918445939347</v>
      </c>
      <c r="K17">
        <f>SUMIFS(Activity_PUBTRA!L:L,Activity_PUBTRA!$B:$B,$A17&amp;"*",Activity_PUBTRA!$B:$B,"*"&amp;"_16")</f>
        <v>0.44698386330307999</v>
      </c>
    </row>
    <row r="18" spans="1:11" x14ac:dyDescent="0.25">
      <c r="A18" t="str">
        <f>PUBTRA_Split_Tech!A18</f>
        <v>PUBTRAPOLROACAR___CONVGAS</v>
      </c>
      <c r="B18">
        <f>SUMIFS(Activity_PUBTRA!C:C,Activity_PUBTRA!$B:$B,$A18&amp;"*",Activity_PUBTRA!$B:$B,"*"&amp;"_16")</f>
        <v>1.193682944461757E-2</v>
      </c>
      <c r="C18">
        <f>SUMIFS(Activity_PUBTRA!D:D,Activity_PUBTRA!$B:$B,$A18&amp;"*",Activity_PUBTRA!$B:$B,"*"&amp;"_16")</f>
        <v>1.053196794911244</v>
      </c>
      <c r="D18">
        <f>SUMIFS(Activity_PUBTRA!E:E,Activity_PUBTRA!$B:$B,$A18&amp;"*",Activity_PUBTRA!$B:$B,"*"&amp;"_16")</f>
        <v>2.181419773396962</v>
      </c>
      <c r="E18">
        <f>SUMIFS(Activity_PUBTRA!F:F,Activity_PUBTRA!$B:$B,$A18&amp;"*",Activity_PUBTRA!$B:$B,"*"&amp;"_16")</f>
        <v>3.5183918146559279</v>
      </c>
      <c r="F18">
        <f>SUMIFS(Activity_PUBTRA!G:G,Activity_PUBTRA!$B:$B,$A18&amp;"*",Activity_PUBTRA!$B:$B,"*"&amp;"_16")</f>
        <v>13.306078337866429</v>
      </c>
      <c r="G18">
        <f>SUMIFS(Activity_PUBTRA!H:H,Activity_PUBTRA!$B:$B,$A18&amp;"*",Activity_PUBTRA!$B:$B,"*"&amp;"_16")</f>
        <v>14.638401748987819</v>
      </c>
      <c r="H18">
        <f>SUMIFS(Activity_PUBTRA!I:I,Activity_PUBTRA!$B:$B,$A18&amp;"*",Activity_PUBTRA!$B:$B,"*"&amp;"_16")</f>
        <v>15.877205809343859</v>
      </c>
      <c r="I18">
        <f>SUMIFS(Activity_PUBTRA!J:J,Activity_PUBTRA!$B:$B,$A18&amp;"*",Activity_PUBTRA!$B:$B,"*"&amp;"_16")</f>
        <v>10.1952651042286</v>
      </c>
      <c r="J18">
        <f>SUMIFS(Activity_PUBTRA!K:K,Activity_PUBTRA!$B:$B,$A18&amp;"*",Activity_PUBTRA!$B:$B,"*"&amp;"_16")</f>
        <v>7.5953310241782974</v>
      </c>
      <c r="K18">
        <f>SUMIFS(Activity_PUBTRA!L:L,Activity_PUBTRA!$B:$B,$A18&amp;"*",Activity_PUBTRA!$B:$B,"*"&amp;"_16")</f>
        <v>0.60090921992801338</v>
      </c>
    </row>
    <row r="19" spans="1:11" x14ac:dyDescent="0.25">
      <c r="A19" t="str">
        <f>PUBTRA_Split_Tech!A19</f>
        <v>PUBTRAFLEROACAR___CONVDSL</v>
      </c>
      <c r="B19">
        <f>SUMIFS(Activity_PUBTRA!C:C,Activity_PUBTRA!$B:$B,$A19&amp;"*",Activity_PUBTRA!$B:$B,"*"&amp;"_16")</f>
        <v>1.1489165749333629E-3</v>
      </c>
      <c r="C19">
        <f>SUMIFS(Activity_PUBTRA!D:D,Activity_PUBTRA!$B:$B,$A19&amp;"*",Activity_PUBTRA!$B:$B,"*"&amp;"_16")</f>
        <v>3.167195099411127E-2</v>
      </c>
      <c r="D19">
        <f>SUMIFS(Activity_PUBTRA!E:E,Activity_PUBTRA!$B:$B,$A19&amp;"*",Activity_PUBTRA!$B:$B,"*"&amp;"_16")</f>
        <v>6.568136056784725E-2</v>
      </c>
      <c r="E19">
        <f>SUMIFS(Activity_PUBTRA!F:F,Activity_PUBTRA!$B:$B,$A19&amp;"*",Activity_PUBTRA!$B:$B,"*"&amp;"_16")</f>
        <v>0.10621023661986689</v>
      </c>
      <c r="F19">
        <f>SUMIFS(Activity_PUBTRA!G:G,Activity_PUBTRA!$B:$B,$A19&amp;"*",Activity_PUBTRA!$B:$B,"*"&amp;"_16")</f>
        <v>0.4134118358780236</v>
      </c>
      <c r="G19">
        <f>SUMIFS(Activity_PUBTRA!H:H,Activity_PUBTRA!$B:$B,$A19&amp;"*",Activity_PUBTRA!$B:$B,"*"&amp;"_16")</f>
        <v>0.45451104423900718</v>
      </c>
      <c r="H19">
        <f>SUMIFS(Activity_PUBTRA!I:I,Activity_PUBTRA!$B:$B,$A19&amp;"*",Activity_PUBTRA!$B:$B,"*"&amp;"_16")</f>
        <v>0.49304012901004962</v>
      </c>
      <c r="I19">
        <f>SUMIFS(Activity_PUBTRA!J:J,Activity_PUBTRA!$B:$B,$A19&amp;"*",Activity_PUBTRA!$B:$B,"*"&amp;"_16")</f>
        <v>0.28602697705185609</v>
      </c>
      <c r="J19">
        <f>SUMIFS(Activity_PUBTRA!K:K,Activity_PUBTRA!$B:$B,$A19&amp;"*",Activity_PUBTRA!$B:$B,"*"&amp;"_16")</f>
        <v>0.2145591889809452</v>
      </c>
      <c r="K19">
        <f>SUMIFS(Activity_PUBTRA!L:L,Activity_PUBTRA!$B:$B,$A19&amp;"*",Activity_PUBTRA!$B:$B,"*"&amp;"_16")</f>
        <v>1.7522535888060561E-2</v>
      </c>
    </row>
    <row r="20" spans="1:11" x14ac:dyDescent="0.25">
      <c r="A20" t="str">
        <f>PUBTRA_Split_Tech!A20</f>
        <v>PUBTRAFLEROACAR___CONVGAS</v>
      </c>
      <c r="B20">
        <f>SUMIFS(Activity_PUBTRA!C:C,Activity_PUBTRA!$B:$B,$A20&amp;"*",Activity_PUBTRA!$B:$B,"*"&amp;"_16")</f>
        <v>1.567850315167449E-3</v>
      </c>
      <c r="C20">
        <f>SUMIFS(Activity_PUBTRA!D:D,Activity_PUBTRA!$B:$B,$A20&amp;"*",Activity_PUBTRA!$B:$B,"*"&amp;"_16")</f>
        <v>4.105804306015242E-2</v>
      </c>
      <c r="D20">
        <f>SUMIFS(Activity_PUBTRA!E:E,Activity_PUBTRA!$B:$B,$A20&amp;"*",Activity_PUBTRA!$B:$B,"*"&amp;"_16")</f>
        <v>8.4958223960033066E-2</v>
      </c>
      <c r="E20">
        <f>SUMIFS(Activity_PUBTRA!F:F,Activity_PUBTRA!$B:$B,$A20&amp;"*",Activity_PUBTRA!$B:$B,"*"&amp;"_16")</f>
        <v>0.13701728939224889</v>
      </c>
      <c r="F20">
        <f>SUMIFS(Activity_PUBTRA!G:G,Activity_PUBTRA!$B:$B,$A20&amp;"*",Activity_PUBTRA!$B:$B,"*"&amp;"_16")</f>
        <v>0.51776893756582665</v>
      </c>
      <c r="G20">
        <f>SUMIFS(Activity_PUBTRA!H:H,Activity_PUBTRA!$B:$B,$A20&amp;"*",Activity_PUBTRA!$B:$B,"*"&amp;"_16")</f>
        <v>0.56964821058889781</v>
      </c>
      <c r="H20">
        <f>SUMIFS(Activity_PUBTRA!I:I,Activity_PUBTRA!$B:$B,$A20&amp;"*",Activity_PUBTRA!$B:$B,"*"&amp;"_16")</f>
        <v>0.61778721012987281</v>
      </c>
      <c r="I20">
        <f>SUMIFS(Activity_PUBTRA!J:J,Activity_PUBTRA!$B:$B,$A20&amp;"*",Activity_PUBTRA!$B:$B,"*"&amp;"_16")</f>
        <v>0.39254286818432638</v>
      </c>
      <c r="J20">
        <f>SUMIFS(Activity_PUBTRA!K:K,Activity_PUBTRA!$B:$B,$A20&amp;"*",Activity_PUBTRA!$B:$B,"*"&amp;"_16")</f>
        <v>0.29369455794269012</v>
      </c>
      <c r="K20">
        <f>SUMIFS(Activity_PUBTRA!L:L,Activity_PUBTRA!$B:$B,$A20&amp;"*",Activity_PUBTRA!$B:$B,"*"&amp;"_16")</f>
        <v>2.3551811580814791E-2</v>
      </c>
    </row>
    <row r="21" spans="1:11" x14ac:dyDescent="0.25">
      <c r="A21" t="str">
        <f>PUBTRA_Split_Tech!A21</f>
        <v>PUBTRATHCROACAR___CONVDSL</v>
      </c>
      <c r="B21">
        <f>SUMIFS(Activity_PUBTRA!C:C,Activity_PUBTRA!$B:$B,$A21&amp;"*",Activity_PUBTRA!$B:$B,"*"&amp;"_16")</f>
        <v>1.848583932130143E-2</v>
      </c>
      <c r="C21">
        <f>SUMIFS(Activity_PUBTRA!D:D,Activity_PUBTRA!$B:$B,$A21&amp;"*",Activity_PUBTRA!$B:$B,"*"&amp;"_16")</f>
        <v>0.16070680579709851</v>
      </c>
      <c r="D21">
        <f>SUMIFS(Activity_PUBTRA!E:E,Activity_PUBTRA!$B:$B,$A21&amp;"*",Activity_PUBTRA!$B:$B,"*"&amp;"_16")</f>
        <v>0.33049444681476808</v>
      </c>
      <c r="E21">
        <f>SUMIFS(Activity_PUBTRA!F:F,Activity_PUBTRA!$B:$B,$A21&amp;"*",Activity_PUBTRA!$B:$B,"*"&amp;"_16")</f>
        <v>0.53353765195566683</v>
      </c>
      <c r="F21">
        <f>SUMIFS(Activity_PUBTRA!G:G,Activity_PUBTRA!$B:$B,$A21&amp;"*",Activity_PUBTRA!$B:$B,"*"&amp;"_16")</f>
        <v>2.0693341949582562</v>
      </c>
      <c r="G21">
        <f>SUMIFS(Activity_PUBTRA!H:H,Activity_PUBTRA!$B:$B,$A21&amp;"*",Activity_PUBTRA!$B:$B,"*"&amp;"_16")</f>
        <v>2.2750016308166638</v>
      </c>
      <c r="H21">
        <f>SUMIFS(Activity_PUBTRA!I:I,Activity_PUBTRA!$B:$B,$A21&amp;"*",Activity_PUBTRA!$B:$B,"*"&amp;"_16")</f>
        <v>2.4679216824299068</v>
      </c>
      <c r="I21">
        <f>SUMIFS(Activity_PUBTRA!J:J,Activity_PUBTRA!$B:$B,$A21&amp;"*",Activity_PUBTRA!$B:$B,"*"&amp;"_16")</f>
        <v>1.41938607381467</v>
      </c>
      <c r="J21">
        <f>SUMIFS(Activity_PUBTRA!K:K,Activity_PUBTRA!$B:$B,$A21&amp;"*",Activity_PUBTRA!$B:$B,"*"&amp;"_16")</f>
        <v>1.0656385485007731</v>
      </c>
      <c r="K21">
        <f>SUMIFS(Activity_PUBTRA!L:L,Activity_PUBTRA!$B:$B,$A21&amp;"*",Activity_PUBTRA!$B:$B,"*"&amp;"_16")</f>
        <v>9.0679054234728343E-2</v>
      </c>
    </row>
    <row r="22" spans="1:11" x14ac:dyDescent="0.25">
      <c r="A22" t="str">
        <f>PUBTRA_Split_Tech!A22</f>
        <v>PUBTRATHCROACAR___CONVGAS</v>
      </c>
      <c r="B22">
        <f>SUMIFS(Activity_PUBTRA!C:C,Activity_PUBTRA!$B:$B,$A22&amp;"*",Activity_PUBTRA!$B:$B,"*"&amp;"_16")</f>
        <v>2.5164316188383471E-2</v>
      </c>
      <c r="C22">
        <f>SUMIFS(Activity_PUBTRA!D:D,Activity_PUBTRA!$B:$B,$A22&amp;"*",Activity_PUBTRA!$B:$B,"*"&amp;"_16")</f>
        <v>0.20885477910182321</v>
      </c>
      <c r="D22">
        <f>SUMIFS(Activity_PUBTRA!E:E,Activity_PUBTRA!$B:$B,$A22&amp;"*",Activity_PUBTRA!$B:$B,"*"&amp;"_16")</f>
        <v>0.42827716414385503</v>
      </c>
      <c r="E22">
        <f>SUMIFS(Activity_PUBTRA!F:F,Activity_PUBTRA!$B:$B,$A22&amp;"*",Activity_PUBTRA!$B:$B,"*"&amp;"_16")</f>
        <v>0.68989264705503828</v>
      </c>
      <c r="F22">
        <f>SUMIFS(Activity_PUBTRA!G:G,Activity_PUBTRA!$B:$B,$A22&amp;"*",Activity_PUBTRA!$B:$B,"*"&amp;"_16")</f>
        <v>2.5911754099619539</v>
      </c>
      <c r="G22">
        <f>SUMIFS(Activity_PUBTRA!H:H,Activity_PUBTRA!$B:$B,$A22&amp;"*",Activity_PUBTRA!$B:$B,"*"&amp;"_16")</f>
        <v>2.8512491695766342</v>
      </c>
      <c r="H22">
        <f>SUMIFS(Activity_PUBTRA!I:I,Activity_PUBTRA!$B:$B,$A22&amp;"*",Activity_PUBTRA!$B:$B,"*"&amp;"_16")</f>
        <v>3.0912723006338632</v>
      </c>
      <c r="I22">
        <f>SUMIFS(Activity_PUBTRA!J:J,Activity_PUBTRA!$B:$B,$A22&amp;"*",Activity_PUBTRA!$B:$B,"*"&amp;"_16")</f>
        <v>1.9463556753839639</v>
      </c>
      <c r="J22">
        <f>SUMIFS(Activity_PUBTRA!K:K,Activity_PUBTRA!$B:$B,$A22&amp;"*",Activity_PUBTRA!$B:$B,"*"&amp;"_16")</f>
        <v>1.457784298725658</v>
      </c>
      <c r="K22">
        <f>SUMIFS(Activity_PUBTRA!L:L,Activity_PUBTRA!$B:$B,$A22&amp;"*",Activity_PUBTRA!$B:$B,"*"&amp;"_16")</f>
        <v>0.12182207086101671</v>
      </c>
    </row>
    <row r="23" spans="1:11" x14ac:dyDescent="0.25">
      <c r="A23" t="str">
        <f>PUBTRA_Split_Tech!A23</f>
        <v>PUBTRAPOLROAMOR___CONVGAS</v>
      </c>
      <c r="B23">
        <f>SUMIFS(Activity_PUBTRA!C:C,Activity_PUBTRA!$B:$B,$A23&amp;"*",Activity_PUBTRA!$B:$B,"*"&amp;"_16")</f>
        <v>1.3659955755114221E-2</v>
      </c>
      <c r="C23">
        <f>SUMIFS(Activity_PUBTRA!D:D,Activity_PUBTRA!$B:$B,$A23&amp;"*",Activity_PUBTRA!$B:$B,"*"&amp;"_16")</f>
        <v>2.8109105457133819E-2</v>
      </c>
      <c r="D23">
        <f>SUMIFS(Activity_PUBTRA!E:E,Activity_PUBTRA!$B:$B,$A23&amp;"*",Activity_PUBTRA!$B:$B,"*"&amp;"_16")</f>
        <v>4.4756139299718778E-2</v>
      </c>
      <c r="E23">
        <f>SUMIFS(Activity_PUBTRA!F:F,Activity_PUBTRA!$B:$B,$A23&amp;"*",Activity_PUBTRA!$B:$B,"*"&amp;"_16")</f>
        <v>6.6136978398187329E-2</v>
      </c>
      <c r="F23">
        <f>SUMIFS(Activity_PUBTRA!G:G,Activity_PUBTRA!$B:$B,$A23&amp;"*",Activity_PUBTRA!$B:$B,"*"&amp;"_16")</f>
        <v>0.13905176647820841</v>
      </c>
      <c r="G23">
        <f>SUMIFS(Activity_PUBTRA!H:H,Activity_PUBTRA!$B:$B,$A23&amp;"*",Activity_PUBTRA!$B:$B,"*"&amp;"_16")</f>
        <v>0.15354044079768439</v>
      </c>
      <c r="H23">
        <f>SUMIFS(Activity_PUBTRA!I:I,Activity_PUBTRA!$B:$B,$A23&amp;"*",Activity_PUBTRA!$B:$B,"*"&amp;"_16")</f>
        <v>0.16471583952730179</v>
      </c>
      <c r="I23">
        <f>SUMIFS(Activity_PUBTRA!J:J,Activity_PUBTRA!$B:$B,$A23&amp;"*",Activity_PUBTRA!$B:$B,"*"&amp;"_16")</f>
        <v>0.13239166082817949</v>
      </c>
      <c r="J23">
        <f>SUMIFS(Activity_PUBTRA!K:K,Activity_PUBTRA!$B:$B,$A23&amp;"*",Activity_PUBTRA!$B:$B,"*"&amp;"_16")</f>
        <v>0.1054135643291438</v>
      </c>
      <c r="K23">
        <f>SUMIFS(Activity_PUBTRA!L:L,Activity_PUBTRA!$B:$B,$A23&amp;"*",Activity_PUBTRA!$B:$B,"*"&amp;"_16")</f>
        <v>1.6281939500608088E-2</v>
      </c>
    </row>
    <row r="24" spans="1:11" x14ac:dyDescent="0.25">
      <c r="A24" t="str">
        <f>PUBTRA_Split_Tech!A24</f>
        <v>PUBTRAFLEROAMOR___CONVGAS</v>
      </c>
      <c r="B24">
        <f>SUMIFS(Activity_PUBTRA!C:C,Activity_PUBTRA!$B:$B,$A24&amp;"*",Activity_PUBTRA!$B:$B,"*"&amp;"_16")</f>
        <v>0</v>
      </c>
      <c r="C24">
        <f>SUMIFS(Activity_PUBTRA!D:D,Activity_PUBTRA!$B:$B,$A24&amp;"*",Activity_PUBTRA!$B:$B,"*"&amp;"_16")</f>
        <v>0</v>
      </c>
      <c r="D24">
        <f>SUMIFS(Activity_PUBTRA!E:E,Activity_PUBTRA!$B:$B,$A24&amp;"*",Activity_PUBTRA!$B:$B,"*"&amp;"_16")</f>
        <v>0</v>
      </c>
      <c r="E24">
        <f>SUMIFS(Activity_PUBTRA!F:F,Activity_PUBTRA!$B:$B,$A24&amp;"*",Activity_PUBTRA!$B:$B,"*"&amp;"_16")</f>
        <v>0</v>
      </c>
      <c r="F24">
        <f>SUMIFS(Activity_PUBTRA!G:G,Activity_PUBTRA!$B:$B,$A24&amp;"*",Activity_PUBTRA!$B:$B,"*"&amp;"_16")</f>
        <v>0</v>
      </c>
      <c r="G24">
        <f>SUMIFS(Activity_PUBTRA!H:H,Activity_PUBTRA!$B:$B,$A24&amp;"*",Activity_PUBTRA!$B:$B,"*"&amp;"_16")</f>
        <v>0</v>
      </c>
      <c r="H24">
        <f>SUMIFS(Activity_PUBTRA!I:I,Activity_PUBTRA!$B:$B,$A24&amp;"*",Activity_PUBTRA!$B:$B,"*"&amp;"_16")</f>
        <v>0</v>
      </c>
      <c r="I24">
        <f>SUMIFS(Activity_PUBTRA!J:J,Activity_PUBTRA!$B:$B,$A24&amp;"*",Activity_PUBTRA!$B:$B,"*"&amp;"_16")</f>
        <v>0</v>
      </c>
      <c r="J24">
        <f>SUMIFS(Activity_PUBTRA!K:K,Activity_PUBTRA!$B:$B,$A24&amp;"*",Activity_PUBTRA!$B:$B,"*"&amp;"_16")</f>
        <v>0</v>
      </c>
      <c r="K24">
        <f>SUMIFS(Activity_PUBTRA!L:L,Activity_PUBTRA!$B:$B,$A24&amp;"*",Activity_PUBTRA!$B:$B,"*"&amp;"_16")</f>
        <v>0</v>
      </c>
    </row>
    <row r="25" spans="1:11" x14ac:dyDescent="0.25">
      <c r="A25" t="str">
        <f>PUBTRA_Split_Tech!A25</f>
        <v>PUBTRATHCROAMOR___CONVGAS</v>
      </c>
      <c r="B25">
        <f>SUMIFS(Activity_PUBTRA!C:C,Activity_PUBTRA!$B:$B,$A25&amp;"*",Activity_PUBTRA!$B:$B,"*"&amp;"_16")</f>
        <v>0</v>
      </c>
      <c r="C25">
        <f>SUMIFS(Activity_PUBTRA!D:D,Activity_PUBTRA!$B:$B,$A25&amp;"*",Activity_PUBTRA!$B:$B,"*"&amp;"_16")</f>
        <v>0</v>
      </c>
      <c r="D25">
        <f>SUMIFS(Activity_PUBTRA!E:E,Activity_PUBTRA!$B:$B,$A25&amp;"*",Activity_PUBTRA!$B:$B,"*"&amp;"_16")</f>
        <v>0</v>
      </c>
      <c r="E25">
        <f>SUMIFS(Activity_PUBTRA!F:F,Activity_PUBTRA!$B:$B,$A25&amp;"*",Activity_PUBTRA!$B:$B,"*"&amp;"_16")</f>
        <v>0</v>
      </c>
      <c r="F25">
        <f>SUMIFS(Activity_PUBTRA!G:G,Activity_PUBTRA!$B:$B,$A25&amp;"*",Activity_PUBTRA!$B:$B,"*"&amp;"_16")</f>
        <v>0</v>
      </c>
      <c r="G25">
        <f>SUMIFS(Activity_PUBTRA!H:H,Activity_PUBTRA!$B:$B,$A25&amp;"*",Activity_PUBTRA!$B:$B,"*"&amp;"_16")</f>
        <v>0</v>
      </c>
      <c r="H25">
        <f>SUMIFS(Activity_PUBTRA!I:I,Activity_PUBTRA!$B:$B,$A25&amp;"*",Activity_PUBTRA!$B:$B,"*"&amp;"_16")</f>
        <v>0</v>
      </c>
      <c r="I25">
        <f>SUMIFS(Activity_PUBTRA!J:J,Activity_PUBTRA!$B:$B,$A25&amp;"*",Activity_PUBTRA!$B:$B,"*"&amp;"_16")</f>
        <v>0</v>
      </c>
      <c r="J25">
        <f>SUMIFS(Activity_PUBTRA!K:K,Activity_PUBTRA!$B:$B,$A25&amp;"*",Activity_PUBTRA!$B:$B,"*"&amp;"_16")</f>
        <v>0</v>
      </c>
      <c r="K25">
        <f>SUMIFS(Activity_PUBTRA!L:L,Activity_PUBTRA!$B:$B,$A25&amp;"*",Activity_PUBTRA!$B:$B,"*"&amp;"_16")</f>
        <v>0</v>
      </c>
    </row>
    <row r="26" spans="1:11" x14ac:dyDescent="0.25">
      <c r="A26" t="str">
        <f>PUBTRA_Split_Tech!A26</f>
        <v>PUBTRAPOLROABUSURBCONVDSL</v>
      </c>
      <c r="B26">
        <f>SUMIFS(Activity_PUBTRA!C:C,Activity_PUBTRA!$B:$B,$A26&amp;"*",Activity_PUBTRA!$B:$B,"*"&amp;"_16")</f>
        <v>5.0213037730775095E-4</v>
      </c>
      <c r="C26">
        <f>SUMIFS(Activity_PUBTRA!D:D,Activity_PUBTRA!$B:$B,$A26&amp;"*",Activity_PUBTRA!$B:$B,"*"&amp;"_16")</f>
        <v>1.1504991202973859E-3</v>
      </c>
      <c r="D26">
        <f>SUMIFS(Activity_PUBTRA!E:E,Activity_PUBTRA!$B:$B,$A26&amp;"*",Activity_PUBTRA!$B:$B,"*"&amp;"_16")</f>
        <v>2.083174077960518E-3</v>
      </c>
      <c r="E26">
        <f>SUMIFS(Activity_PUBTRA!F:F,Activity_PUBTRA!$B:$B,$A26&amp;"*",Activity_PUBTRA!$B:$B,"*"&amp;"_16")</f>
        <v>3.0354684508474088E-3</v>
      </c>
      <c r="F26">
        <f>SUMIFS(Activity_PUBTRA!G:G,Activity_PUBTRA!$B:$B,$A26&amp;"*",Activity_PUBTRA!$B:$B,"*"&amp;"_16")</f>
        <v>9.2896570352892921E-3</v>
      </c>
      <c r="G26">
        <f>SUMIFS(Activity_PUBTRA!H:H,Activity_PUBTRA!$B:$B,$A26&amp;"*",Activity_PUBTRA!$B:$B,"*"&amp;"_16")</f>
        <v>1.0287390473285271E-2</v>
      </c>
      <c r="H26">
        <f>SUMIFS(Activity_PUBTRA!I:I,Activity_PUBTRA!$B:$B,$A26&amp;"*",Activity_PUBTRA!$B:$B,"*"&amp;"_16")</f>
        <v>1.120332460792824E-2</v>
      </c>
      <c r="I26">
        <f>SUMIFS(Activity_PUBTRA!J:J,Activity_PUBTRA!$B:$B,$A26&amp;"*",Activity_PUBTRA!$B:$B,"*"&amp;"_16")</f>
        <v>1.944009615489492E-2</v>
      </c>
      <c r="J26">
        <f>SUMIFS(Activity_PUBTRA!K:K,Activity_PUBTRA!$B:$B,$A26&amp;"*",Activity_PUBTRA!$B:$B,"*"&amp;"_16")</f>
        <v>2.8131757113191418E-2</v>
      </c>
      <c r="K26">
        <f>SUMIFS(Activity_PUBTRA!L:L,Activity_PUBTRA!$B:$B,$A26&amp;"*",Activity_PUBTRA!$B:$B,"*"&amp;"_16")</f>
        <v>3.6345300517402673E-2</v>
      </c>
    </row>
    <row r="27" spans="1:11" x14ac:dyDescent="0.25">
      <c r="A27" t="str">
        <f>PUBTRA_Split_Tech!A27</f>
        <v>PUBTRAFLEROABUSURBCONVDSL</v>
      </c>
      <c r="B27">
        <f>SUMIFS(Activity_PUBTRA!C:C,Activity_PUBTRA!$B:$B,$A27&amp;"*",Activity_PUBTRA!$B:$B,"*"&amp;"_16")</f>
        <v>0</v>
      </c>
      <c r="C27">
        <f>SUMIFS(Activity_PUBTRA!D:D,Activity_PUBTRA!$B:$B,$A27&amp;"*",Activity_PUBTRA!$B:$B,"*"&amp;"_16")</f>
        <v>0</v>
      </c>
      <c r="D27">
        <f>SUMIFS(Activity_PUBTRA!E:E,Activity_PUBTRA!$B:$B,$A27&amp;"*",Activity_PUBTRA!$B:$B,"*"&amp;"_16")</f>
        <v>0</v>
      </c>
      <c r="E27">
        <f>SUMIFS(Activity_PUBTRA!F:F,Activity_PUBTRA!$B:$B,$A27&amp;"*",Activity_PUBTRA!$B:$B,"*"&amp;"_16")</f>
        <v>0</v>
      </c>
      <c r="F27">
        <f>SUMIFS(Activity_PUBTRA!G:G,Activity_PUBTRA!$B:$B,$A27&amp;"*",Activity_PUBTRA!$B:$B,"*"&amp;"_16")</f>
        <v>0</v>
      </c>
      <c r="G27">
        <f>SUMIFS(Activity_PUBTRA!H:H,Activity_PUBTRA!$B:$B,$A27&amp;"*",Activity_PUBTRA!$B:$B,"*"&amp;"_16")</f>
        <v>0</v>
      </c>
      <c r="H27">
        <f>SUMIFS(Activity_PUBTRA!I:I,Activity_PUBTRA!$B:$B,$A27&amp;"*",Activity_PUBTRA!$B:$B,"*"&amp;"_16")</f>
        <v>0</v>
      </c>
      <c r="I27">
        <f>SUMIFS(Activity_PUBTRA!J:J,Activity_PUBTRA!$B:$B,$A27&amp;"*",Activity_PUBTRA!$B:$B,"*"&amp;"_16")</f>
        <v>0</v>
      </c>
      <c r="J27">
        <f>SUMIFS(Activity_PUBTRA!K:K,Activity_PUBTRA!$B:$B,$A27&amp;"*",Activity_PUBTRA!$B:$B,"*"&amp;"_16")</f>
        <v>0</v>
      </c>
      <c r="K27">
        <f>SUMIFS(Activity_PUBTRA!L:L,Activity_PUBTRA!$B:$B,$A27&amp;"*",Activity_PUBTRA!$B:$B,"*"&amp;"_16")</f>
        <v>0</v>
      </c>
    </row>
    <row r="28" spans="1:11" x14ac:dyDescent="0.25">
      <c r="A28" t="str">
        <f>PUBTRA_Split_Tech!A28</f>
        <v>PUBTRATHCROABUSURBCONVDSL</v>
      </c>
      <c r="B28">
        <f>SUMIFS(Activity_PUBTRA!C:C,Activity_PUBTRA!$B:$B,$A28&amp;"*",Activity_PUBTRA!$B:$B,"*"&amp;"_16")</f>
        <v>0</v>
      </c>
      <c r="C28">
        <f>SUMIFS(Activity_PUBTRA!D:D,Activity_PUBTRA!$B:$B,$A28&amp;"*",Activity_PUBTRA!$B:$B,"*"&amp;"_16")</f>
        <v>0</v>
      </c>
      <c r="D28">
        <f>SUMIFS(Activity_PUBTRA!E:E,Activity_PUBTRA!$B:$B,$A28&amp;"*",Activity_PUBTRA!$B:$B,"*"&amp;"_16")</f>
        <v>0</v>
      </c>
      <c r="E28">
        <f>SUMIFS(Activity_PUBTRA!F:F,Activity_PUBTRA!$B:$B,$A28&amp;"*",Activity_PUBTRA!$B:$B,"*"&amp;"_16")</f>
        <v>0</v>
      </c>
      <c r="F28">
        <f>SUMIFS(Activity_PUBTRA!G:G,Activity_PUBTRA!$B:$B,$A28&amp;"*",Activity_PUBTRA!$B:$B,"*"&amp;"_16")</f>
        <v>0</v>
      </c>
      <c r="G28">
        <f>SUMIFS(Activity_PUBTRA!H:H,Activity_PUBTRA!$B:$B,$A28&amp;"*",Activity_PUBTRA!$B:$B,"*"&amp;"_16")</f>
        <v>0</v>
      </c>
      <c r="H28">
        <f>SUMIFS(Activity_PUBTRA!I:I,Activity_PUBTRA!$B:$B,$A28&amp;"*",Activity_PUBTRA!$B:$B,"*"&amp;"_16")</f>
        <v>0</v>
      </c>
      <c r="I28">
        <f>SUMIFS(Activity_PUBTRA!J:J,Activity_PUBTRA!$B:$B,$A28&amp;"*",Activity_PUBTRA!$B:$B,"*"&amp;"_16")</f>
        <v>0</v>
      </c>
      <c r="J28">
        <f>SUMIFS(Activity_PUBTRA!K:K,Activity_PUBTRA!$B:$B,$A28&amp;"*",Activity_PUBTRA!$B:$B,"*"&amp;"_16")</f>
        <v>0</v>
      </c>
      <c r="K28">
        <f>SUMIFS(Activity_PUBTRA!L:L,Activity_PUBTRA!$B:$B,$A28&amp;"*",Activity_PUBTRA!$B:$B,"*"&amp;"_16")</f>
        <v>0</v>
      </c>
    </row>
    <row r="2117" spans="2:8" x14ac:dyDescent="0.25">
      <c r="C2117">
        <v>0.11041473</v>
      </c>
      <c r="D2117">
        <v>1.009410388</v>
      </c>
      <c r="E2117">
        <v>1.0789783660000001</v>
      </c>
      <c r="F2117">
        <v>1.1161208650000001</v>
      </c>
      <c r="G2117">
        <v>1.061627061</v>
      </c>
      <c r="H2117">
        <v>1.129811592</v>
      </c>
    </row>
    <row r="2119" spans="2:8" x14ac:dyDescent="0.25">
      <c r="B2119">
        <v>4.0756436402104166</v>
      </c>
      <c r="C2119">
        <v>3.968325817978763</v>
      </c>
      <c r="D2119">
        <v>0.44496127809085773</v>
      </c>
      <c r="E2119">
        <v>0.44496127809085773</v>
      </c>
      <c r="F2119">
        <v>0.44496127809085773</v>
      </c>
      <c r="G2119">
        <v>2.3216181018192081</v>
      </c>
      <c r="H2119">
        <v>0.44496127809085773</v>
      </c>
    </row>
    <row r="2121" spans="2:8" x14ac:dyDescent="0.25">
      <c r="C2121">
        <v>9.4919114000000027E-2</v>
      </c>
      <c r="D2121">
        <v>5.6822603689999998</v>
      </c>
      <c r="E2121">
        <v>6.7077074949999993</v>
      </c>
      <c r="F2121">
        <v>6.7727578079999997</v>
      </c>
      <c r="G2121">
        <v>7.1118027540000011</v>
      </c>
      <c r="H2121">
        <v>6.1554306009999999</v>
      </c>
    </row>
    <row r="2122" spans="2:8" x14ac:dyDescent="0.25">
      <c r="B2122">
        <v>13.85839516667089</v>
      </c>
      <c r="C2122">
        <v>13.85839516667089</v>
      </c>
      <c r="D2122">
        <v>1.7948544005751299</v>
      </c>
      <c r="E2122">
        <v>1.572656375490332</v>
      </c>
      <c r="F2122">
        <v>1.5697262324610359</v>
      </c>
      <c r="G2122">
        <v>1.7948544005751299</v>
      </c>
      <c r="H2122">
        <v>1.565731693932797</v>
      </c>
    </row>
    <row r="2128" spans="2:8" x14ac:dyDescent="0.25">
      <c r="B2128">
        <v>15.63200373559833</v>
      </c>
      <c r="C2128">
        <v>15.63200373559833</v>
      </c>
      <c r="D2128">
        <v>15.63200373559833</v>
      </c>
      <c r="E2128">
        <v>15.63200373559833</v>
      </c>
      <c r="F2128">
        <v>7.8160018677991641</v>
      </c>
      <c r="G2128">
        <v>7.8160018677991641</v>
      </c>
      <c r="H2128">
        <v>7.8160018677991641</v>
      </c>
    </row>
    <row r="2132" spans="2:8" x14ac:dyDescent="0.25">
      <c r="B2132">
        <v>34.33156512978703</v>
      </c>
      <c r="C2132">
        <v>37.374464727871313</v>
      </c>
      <c r="D2132">
        <v>37.374464727871313</v>
      </c>
      <c r="E2132">
        <v>37.374464727871313</v>
      </c>
      <c r="F2132">
        <v>24.916309818580871</v>
      </c>
      <c r="G2132">
        <v>24.916309818580871</v>
      </c>
      <c r="H2132">
        <v>24.916309818580871</v>
      </c>
    </row>
    <row r="2133" spans="2:8" x14ac:dyDescent="0.25">
      <c r="B2133">
        <v>1237.8476040433541</v>
      </c>
      <c r="C2133">
        <v>1232.2669391277179</v>
      </c>
      <c r="D2133">
        <v>933.92073958817593</v>
      </c>
      <c r="E2133">
        <v>950.28827533975686</v>
      </c>
      <c r="F2133">
        <v>931.94458666669823</v>
      </c>
      <c r="G2133">
        <v>954.73677910827962</v>
      </c>
      <c r="H2133">
        <v>929.12014877071465</v>
      </c>
    </row>
    <row r="2134" spans="2:8" x14ac:dyDescent="0.25">
      <c r="B2134">
        <v>271.18994367829572</v>
      </c>
      <c r="C2134">
        <v>271.18994367829572</v>
      </c>
      <c r="D2134">
        <v>145.92178121883379</v>
      </c>
      <c r="E2134">
        <v>168.83168320994929</v>
      </c>
      <c r="F2134">
        <v>143.60544704416679</v>
      </c>
      <c r="G2134">
        <v>148.44025722487589</v>
      </c>
      <c r="H2134">
        <v>145.8662671807997</v>
      </c>
    </row>
    <row r="2140" spans="2:8" x14ac:dyDescent="0.25">
      <c r="B2140">
        <v>61.191843689879512</v>
      </c>
      <c r="C2140">
        <v>61.191843689879512</v>
      </c>
      <c r="D2140">
        <v>61.191843689879512</v>
      </c>
      <c r="E2140">
        <v>61.191843689879512</v>
      </c>
      <c r="F2140">
        <v>30.595921844939749</v>
      </c>
      <c r="G2140">
        <v>30.595921844939749</v>
      </c>
      <c r="H2140">
        <v>30.595921844939749</v>
      </c>
    </row>
    <row r="2144" spans="2:8" x14ac:dyDescent="0.25">
      <c r="B2144">
        <v>40.306724100002803</v>
      </c>
      <c r="C2144">
        <v>40.306724100002803</v>
      </c>
      <c r="D2144">
        <v>40.306724100002803</v>
      </c>
      <c r="E2144">
        <v>40.306724100002803</v>
      </c>
      <c r="F2144">
        <v>26.871149400001869</v>
      </c>
      <c r="G2144">
        <v>26.871149400001869</v>
      </c>
      <c r="H2144">
        <v>26.871149400001869</v>
      </c>
    </row>
    <row r="2145" spans="2:8" x14ac:dyDescent="0.25">
      <c r="B2145">
        <v>1329.9967146208321</v>
      </c>
      <c r="C2145">
        <v>1326.162494414194</v>
      </c>
      <c r="D2145">
        <v>1021.369654347277</v>
      </c>
      <c r="E2145">
        <v>1039.0754165013129</v>
      </c>
      <c r="F2145">
        <v>1021.561322831449</v>
      </c>
      <c r="G2145">
        <v>1006.857638895385</v>
      </c>
      <c r="H2145">
        <v>997.90328038315442</v>
      </c>
    </row>
    <row r="2146" spans="2:8" x14ac:dyDescent="0.25">
      <c r="B2146">
        <v>389.72203248601119</v>
      </c>
      <c r="C2146">
        <v>389.72203248601119</v>
      </c>
      <c r="D2146">
        <v>224.10152453550859</v>
      </c>
      <c r="E2146">
        <v>222.70616668295071</v>
      </c>
      <c r="F2146">
        <v>212.41724661112539</v>
      </c>
      <c r="G2146">
        <v>247.7063939238358</v>
      </c>
      <c r="H2146">
        <v>228.01244994448379</v>
      </c>
    </row>
    <row r="2152" spans="2:8" x14ac:dyDescent="0.25">
      <c r="B2152">
        <v>81.327392826070451</v>
      </c>
      <c r="C2152">
        <v>81.327392826070451</v>
      </c>
      <c r="D2152">
        <v>81.327392826070451</v>
      </c>
      <c r="E2152">
        <v>81.327392826070451</v>
      </c>
      <c r="F2152">
        <v>40.663696413035211</v>
      </c>
      <c r="G2152">
        <v>40.663696413035211</v>
      </c>
      <c r="H2152">
        <v>40.663696413035211</v>
      </c>
    </row>
    <row r="2156" spans="2:8" x14ac:dyDescent="0.25">
      <c r="B2156">
        <v>144.55766998783071</v>
      </c>
      <c r="C2156">
        <v>150.46353186854961</v>
      </c>
      <c r="D2156">
        <v>150.46353186854961</v>
      </c>
      <c r="E2156">
        <v>150.46353186854961</v>
      </c>
      <c r="F2156">
        <v>100.3090212456997</v>
      </c>
      <c r="G2156">
        <v>100.3090212456997</v>
      </c>
      <c r="H2156">
        <v>100.3090212456997</v>
      </c>
    </row>
    <row r="2157" spans="2:8" x14ac:dyDescent="0.25">
      <c r="B2157">
        <v>4785.5596135295636</v>
      </c>
      <c r="C2157">
        <v>4785.5596135295636</v>
      </c>
      <c r="D2157">
        <v>3626.8744793370911</v>
      </c>
      <c r="E2157">
        <v>3657.298494742392</v>
      </c>
      <c r="F2157">
        <v>3695.4460373958518</v>
      </c>
      <c r="G2157">
        <v>3631.514462724148</v>
      </c>
      <c r="H2157">
        <v>3589.434223673687</v>
      </c>
    </row>
    <row r="2158" spans="2:8" x14ac:dyDescent="0.25">
      <c r="B2158">
        <v>1022.375996957859</v>
      </c>
      <c r="C2158">
        <v>1022.375996957859</v>
      </c>
      <c r="D2158">
        <v>562.71919237625332</v>
      </c>
      <c r="E2158">
        <v>592.13585591581909</v>
      </c>
      <c r="F2158">
        <v>570.08516296973835</v>
      </c>
      <c r="G2158">
        <v>555.28450980630453</v>
      </c>
      <c r="H2158">
        <v>567.5594485899536</v>
      </c>
    </row>
    <row r="2164" spans="2:8" x14ac:dyDescent="0.25">
      <c r="B2164">
        <v>221.7037112024108</v>
      </c>
      <c r="C2164">
        <v>221.7037112024108</v>
      </c>
      <c r="D2164">
        <v>221.7037112024108</v>
      </c>
      <c r="E2164">
        <v>221.7037112024108</v>
      </c>
      <c r="F2164">
        <v>110.8518556012054</v>
      </c>
      <c r="G2164">
        <v>110.8518556012054</v>
      </c>
      <c r="H2164">
        <v>110.8518556012054</v>
      </c>
    </row>
    <row r="2168" spans="2:8" x14ac:dyDescent="0.25">
      <c r="B2168">
        <v>79.875707520195178</v>
      </c>
      <c r="C2168">
        <v>86.955307806143693</v>
      </c>
      <c r="D2168">
        <v>86.955307806143693</v>
      </c>
      <c r="E2168">
        <v>86.955307806143693</v>
      </c>
      <c r="F2168">
        <v>57.970205204095798</v>
      </c>
      <c r="G2168">
        <v>57.970205204095798</v>
      </c>
      <c r="H2168">
        <v>57.970205204095798</v>
      </c>
    </row>
    <row r="2169" spans="2:8" x14ac:dyDescent="0.25">
      <c r="B2169">
        <v>2824.4838429501669</v>
      </c>
      <c r="C2169">
        <v>2810.3596761038689</v>
      </c>
      <c r="D2169">
        <v>2212.199753146102</v>
      </c>
      <c r="E2169">
        <v>2138.0463637211001</v>
      </c>
      <c r="F2169">
        <v>2140.3115392785871</v>
      </c>
      <c r="G2169">
        <v>2154.0027647605848</v>
      </c>
      <c r="H2169">
        <v>2106.0352372117118</v>
      </c>
    </row>
    <row r="2170" spans="2:8" x14ac:dyDescent="0.25">
      <c r="B2170">
        <v>1017.765647319139</v>
      </c>
      <c r="C2170">
        <v>1017.765647319139</v>
      </c>
      <c r="D2170">
        <v>549.9629509241081</v>
      </c>
      <c r="E2170">
        <v>580.38445296857481</v>
      </c>
      <c r="F2170">
        <v>536.9902920160423</v>
      </c>
      <c r="G2170">
        <v>584.75649945130476</v>
      </c>
      <c r="H2170">
        <v>503.50906936470341</v>
      </c>
    </row>
    <row r="2176" spans="2:8" x14ac:dyDescent="0.25">
      <c r="B2176">
        <v>2.7073031030911658</v>
      </c>
      <c r="C2176">
        <v>2.7073031030911658</v>
      </c>
      <c r="D2176">
        <v>2.7073031030911658</v>
      </c>
      <c r="E2176">
        <v>2.7073031030911658</v>
      </c>
      <c r="F2176">
        <v>1.3536515515455829</v>
      </c>
      <c r="G2176">
        <v>1.3536515515455829</v>
      </c>
      <c r="H2176">
        <v>1.3536515515455829</v>
      </c>
    </row>
    <row r="2180" spans="2:8" x14ac:dyDescent="0.25">
      <c r="B2180">
        <v>5.465488145248929</v>
      </c>
      <c r="C2180">
        <v>5.465488145248929</v>
      </c>
      <c r="D2180">
        <v>5.465488145248929</v>
      </c>
      <c r="E2180">
        <v>5.465488145248929</v>
      </c>
      <c r="F2180">
        <v>3.6436587634992872</v>
      </c>
      <c r="G2180">
        <v>3.6436587634992872</v>
      </c>
      <c r="H2180">
        <v>3.6436587634992872</v>
      </c>
    </row>
    <row r="2181" spans="2:8" x14ac:dyDescent="0.25">
      <c r="B2181">
        <v>186.34443770996251</v>
      </c>
      <c r="C2181">
        <v>186.34443770996251</v>
      </c>
      <c r="D2181">
        <v>140.2414138220021</v>
      </c>
      <c r="E2181">
        <v>140.83603257600211</v>
      </c>
      <c r="F2181">
        <v>141.58277791700209</v>
      </c>
      <c r="G2181">
        <v>142.8633038690021</v>
      </c>
      <c r="H2181">
        <v>140.14445830100209</v>
      </c>
    </row>
    <row r="2182" spans="2:8" x14ac:dyDescent="0.25">
      <c r="B2182">
        <v>43.368594812030338</v>
      </c>
      <c r="C2182">
        <v>43.368594812030338</v>
      </c>
      <c r="D2182">
        <v>24.76923564031155</v>
      </c>
      <c r="E2182">
        <v>23.724151555311551</v>
      </c>
      <c r="F2182">
        <v>24.726606377283179</v>
      </c>
      <c r="G2182">
        <v>22.61675196031155</v>
      </c>
      <c r="H2182">
        <v>26.446148881311551</v>
      </c>
    </row>
    <row r="2188" spans="2:8" x14ac:dyDescent="0.25">
      <c r="B2188">
        <v>1457.4013747253809</v>
      </c>
      <c r="C2188">
        <v>1457.4013747253809</v>
      </c>
      <c r="D2188">
        <v>1457.4013747253809</v>
      </c>
      <c r="E2188">
        <v>1457.4013747253809</v>
      </c>
      <c r="F2188">
        <v>728.70068736269013</v>
      </c>
      <c r="G2188">
        <v>728.70068736269013</v>
      </c>
      <c r="H2188">
        <v>728.70068736269013</v>
      </c>
    </row>
    <row r="2192" spans="2:8" x14ac:dyDescent="0.25">
      <c r="B2192">
        <v>314.83237975692668</v>
      </c>
      <c r="C2192">
        <v>323.87841988459661</v>
      </c>
      <c r="D2192">
        <v>323.87841988459661</v>
      </c>
      <c r="E2192">
        <v>323.87841988459661</v>
      </c>
      <c r="F2192">
        <v>215.91894658973101</v>
      </c>
      <c r="G2192">
        <v>215.91894658973101</v>
      </c>
      <c r="H2192">
        <v>215.91894658973101</v>
      </c>
    </row>
    <row r="2193" spans="2:8" x14ac:dyDescent="0.25">
      <c r="B2193">
        <v>12106.031018195639</v>
      </c>
      <c r="C2193">
        <v>12080.53727511706</v>
      </c>
      <c r="D2193">
        <v>9232.1128850952955</v>
      </c>
      <c r="E2193">
        <v>9534.5100056342999</v>
      </c>
      <c r="F2193">
        <v>9281.5772534672979</v>
      </c>
      <c r="G2193">
        <v>9231.3485185195677</v>
      </c>
      <c r="H2193">
        <v>9099.494728692529</v>
      </c>
    </row>
    <row r="2194" spans="2:8" x14ac:dyDescent="0.25">
      <c r="B2194">
        <v>1193.3340388387651</v>
      </c>
      <c r="C2194">
        <v>1193.3340388387651</v>
      </c>
      <c r="D2194">
        <v>653.1006303484653</v>
      </c>
      <c r="E2194">
        <v>703.04424275299743</v>
      </c>
      <c r="F2194">
        <v>610.47777850652926</v>
      </c>
      <c r="G2194">
        <v>728.03992876467385</v>
      </c>
      <c r="H2194">
        <v>718.68875393200733</v>
      </c>
    </row>
    <row r="2200" spans="2:8" x14ac:dyDescent="0.25">
      <c r="B2200">
        <v>17.441426297791011</v>
      </c>
      <c r="C2200">
        <v>17.441426297791011</v>
      </c>
      <c r="D2200">
        <v>17.441426297791011</v>
      </c>
      <c r="E2200">
        <v>17.441426297791011</v>
      </c>
      <c r="F2200">
        <v>8.7207131488955056</v>
      </c>
      <c r="G2200">
        <v>8.7207131488955056</v>
      </c>
      <c r="H2200">
        <v>8.7207131488955056</v>
      </c>
    </row>
    <row r="2204" spans="2:8" x14ac:dyDescent="0.25">
      <c r="B2204">
        <v>39.480654598846527</v>
      </c>
      <c r="C2204">
        <v>43.237951762548327</v>
      </c>
      <c r="D2204">
        <v>43.237951762548327</v>
      </c>
      <c r="E2204">
        <v>43.237951762548327</v>
      </c>
      <c r="F2204">
        <v>28.825301175032209</v>
      </c>
      <c r="G2204">
        <v>28.825301175032209</v>
      </c>
      <c r="H2204">
        <v>28.825301175032209</v>
      </c>
    </row>
    <row r="2205" spans="2:8" x14ac:dyDescent="0.25">
      <c r="B2205">
        <v>1466.346778275509</v>
      </c>
      <c r="C2205">
        <v>1466.346778275509</v>
      </c>
      <c r="D2205">
        <v>1138.77378457395</v>
      </c>
      <c r="E2205">
        <v>1118.5525528739429</v>
      </c>
      <c r="F2205">
        <v>1107.426690604836</v>
      </c>
      <c r="G2205">
        <v>1133.8770643363939</v>
      </c>
      <c r="H2205">
        <v>1088.9251875248101</v>
      </c>
    </row>
    <row r="2206" spans="2:8" x14ac:dyDescent="0.25">
      <c r="B2206">
        <v>332.74981031708791</v>
      </c>
      <c r="C2206">
        <v>332.74981031708791</v>
      </c>
      <c r="D2206">
        <v>191.74167857050119</v>
      </c>
      <c r="E2206">
        <v>191.2067282469869</v>
      </c>
      <c r="F2206">
        <v>188.47308196406979</v>
      </c>
      <c r="G2206">
        <v>204.25257690554321</v>
      </c>
      <c r="H2206">
        <v>170.4796605342531</v>
      </c>
    </row>
    <row r="2212" spans="2:8" x14ac:dyDescent="0.25">
      <c r="B2212">
        <v>45.770788664735981</v>
      </c>
      <c r="C2212">
        <v>45.770788664735981</v>
      </c>
      <c r="D2212">
        <v>45.770788664735981</v>
      </c>
      <c r="E2212">
        <v>45.770788664735981</v>
      </c>
      <c r="F2212">
        <v>22.88539433236798</v>
      </c>
      <c r="G2212">
        <v>22.88539433236798</v>
      </c>
      <c r="H2212">
        <v>22.88539433236798</v>
      </c>
    </row>
    <row r="2216" spans="2:8" x14ac:dyDescent="0.25">
      <c r="B2216">
        <v>133.0981376464365</v>
      </c>
      <c r="C2216">
        <v>138.56789434393031</v>
      </c>
      <c r="D2216">
        <v>138.56789434393031</v>
      </c>
      <c r="E2216">
        <v>138.56789434393031</v>
      </c>
      <c r="F2216">
        <v>92.37859622928687</v>
      </c>
      <c r="G2216">
        <v>92.37859622928687</v>
      </c>
      <c r="H2216">
        <v>92.37859622928687</v>
      </c>
    </row>
    <row r="2217" spans="2:8" x14ac:dyDescent="0.25">
      <c r="B2217">
        <v>4533.4612675376302</v>
      </c>
      <c r="C2217">
        <v>4521.7073329187187</v>
      </c>
      <c r="D2217">
        <v>3527.7509297609731</v>
      </c>
      <c r="E2217">
        <v>3478.6643038263269</v>
      </c>
      <c r="F2217">
        <v>3520.666972986683</v>
      </c>
      <c r="G2217">
        <v>3435.940517714932</v>
      </c>
      <c r="H2217">
        <v>3383.4251616025058</v>
      </c>
    </row>
    <row r="2218" spans="2:8" x14ac:dyDescent="0.25">
      <c r="B2218">
        <v>944.05527337048716</v>
      </c>
      <c r="C2218">
        <v>944.05527337048716</v>
      </c>
      <c r="D2218">
        <v>518.48634020276756</v>
      </c>
      <c r="E2218">
        <v>517.18959025854974</v>
      </c>
      <c r="F2218">
        <v>552.98052855633273</v>
      </c>
      <c r="G2218">
        <v>485.48797290011458</v>
      </c>
      <c r="H2218">
        <v>506.3870550018525</v>
      </c>
    </row>
    <row r="2224" spans="2:8" x14ac:dyDescent="0.25">
      <c r="B2224">
        <v>7.84024655440993</v>
      </c>
      <c r="C2224">
        <v>7.84024655440993</v>
      </c>
      <c r="D2224">
        <v>7.84024655440993</v>
      </c>
      <c r="E2224">
        <v>7.84024655440993</v>
      </c>
      <c r="F2224">
        <v>3.920123277204965</v>
      </c>
      <c r="G2224">
        <v>3.920123277204965</v>
      </c>
      <c r="H2224">
        <v>3.920123277204965</v>
      </c>
    </row>
    <row r="2228" spans="2:8" x14ac:dyDescent="0.25">
      <c r="B2228">
        <v>13.39883606982842</v>
      </c>
      <c r="C2228">
        <v>17.640633070257671</v>
      </c>
      <c r="D2228">
        <v>17.640633070257671</v>
      </c>
      <c r="E2228">
        <v>17.640633070257671</v>
      </c>
      <c r="F2228">
        <v>11.76042204683845</v>
      </c>
      <c r="G2228">
        <v>11.76042204683845</v>
      </c>
      <c r="H2228">
        <v>11.76042204683845</v>
      </c>
    </row>
    <row r="2229" spans="2:8" x14ac:dyDescent="0.25">
      <c r="B2229">
        <v>899.50099278628227</v>
      </c>
      <c r="C2229">
        <v>898.46299698257963</v>
      </c>
      <c r="D2229">
        <v>696.98271678422816</v>
      </c>
      <c r="E2229">
        <v>697.36914300158537</v>
      </c>
      <c r="F2229">
        <v>688.82720175418228</v>
      </c>
      <c r="G2229">
        <v>695.0463239253944</v>
      </c>
      <c r="H2229">
        <v>669.27740155323738</v>
      </c>
    </row>
    <row r="2230" spans="2:8" x14ac:dyDescent="0.25">
      <c r="B2230">
        <v>75.303169332112972</v>
      </c>
      <c r="C2230">
        <v>75.303169332112972</v>
      </c>
      <c r="D2230">
        <v>38.843482048314293</v>
      </c>
      <c r="E2230">
        <v>42.815717620356807</v>
      </c>
      <c r="F2230">
        <v>45.646493104399298</v>
      </c>
      <c r="G2230">
        <v>45.658302602441807</v>
      </c>
      <c r="H2230">
        <v>42.726730027081729</v>
      </c>
    </row>
    <row r="2236" spans="2:8" x14ac:dyDescent="0.25">
      <c r="B2236">
        <v>70.097923379093189</v>
      </c>
      <c r="C2236">
        <v>70.097923379093189</v>
      </c>
      <c r="D2236">
        <v>70.097923379093189</v>
      </c>
      <c r="E2236">
        <v>70.097923379093189</v>
      </c>
      <c r="F2236">
        <v>35.048961689546587</v>
      </c>
      <c r="G2236">
        <v>35.048961689546587</v>
      </c>
      <c r="H2236">
        <v>35.048961689546587</v>
      </c>
    </row>
    <row r="2240" spans="2:8" x14ac:dyDescent="0.25">
      <c r="B2240">
        <v>83.55835121320159</v>
      </c>
      <c r="C2240">
        <v>90.759617705174108</v>
      </c>
      <c r="D2240">
        <v>90.759617705174108</v>
      </c>
      <c r="E2240">
        <v>90.759617705174108</v>
      </c>
      <c r="F2240">
        <v>60.506411803449403</v>
      </c>
      <c r="G2240">
        <v>60.506411803449403</v>
      </c>
      <c r="H2240">
        <v>60.506411803449403</v>
      </c>
    </row>
    <row r="2241" spans="2:8" x14ac:dyDescent="0.25">
      <c r="B2241">
        <v>2908.8882437272882</v>
      </c>
      <c r="C2241">
        <v>2907.0429514549992</v>
      </c>
      <c r="D2241">
        <v>2259.9109575177072</v>
      </c>
      <c r="E2241">
        <v>2210.22994210242</v>
      </c>
      <c r="F2241">
        <v>2184.487762749357</v>
      </c>
      <c r="G2241">
        <v>2229.242848779294</v>
      </c>
      <c r="H2241">
        <v>2177.8161991866359</v>
      </c>
    </row>
    <row r="2242" spans="2:8" x14ac:dyDescent="0.25">
      <c r="B2242">
        <v>526.33330994109599</v>
      </c>
      <c r="C2242">
        <v>526.33330994109599</v>
      </c>
      <c r="D2242">
        <v>327.89463254253928</v>
      </c>
      <c r="E2242">
        <v>286.2459839815848</v>
      </c>
      <c r="F2242">
        <v>286.06687816133012</v>
      </c>
      <c r="G2242">
        <v>274.05679612107519</v>
      </c>
      <c r="H2242">
        <v>316.30782691461093</v>
      </c>
    </row>
    <row r="2251" spans="2:8" x14ac:dyDescent="0.25">
      <c r="C2251">
        <v>5.8121487999999999E-2</v>
      </c>
      <c r="D2251">
        <v>0.11624303499999999</v>
      </c>
      <c r="E2251">
        <v>0.17436458199999999</v>
      </c>
      <c r="F2251">
        <v>7.439346645999998</v>
      </c>
      <c r="G2251">
        <v>7.4974681929999978</v>
      </c>
      <c r="H2251">
        <v>7.5356733329999974</v>
      </c>
    </row>
    <row r="2253" spans="2:8" x14ac:dyDescent="0.25">
      <c r="B2253">
        <v>11.645281311665761</v>
      </c>
      <c r="C2253">
        <v>11.64528131166573</v>
      </c>
      <c r="D2253">
        <v>11.64528131166573</v>
      </c>
      <c r="E2253">
        <v>11.64528131166573</v>
      </c>
      <c r="F2253">
        <v>5.8226406558328607</v>
      </c>
      <c r="G2253">
        <v>5.8226406558328607</v>
      </c>
      <c r="H2253">
        <v>5.8226406558328607</v>
      </c>
    </row>
    <row r="2256" spans="2:8" x14ac:dyDescent="0.25">
      <c r="C2256">
        <v>1.1389110060000001</v>
      </c>
      <c r="D2256">
        <v>11.72235457</v>
      </c>
      <c r="E2256">
        <v>11.216329979999999</v>
      </c>
      <c r="F2256">
        <v>11.85807698</v>
      </c>
      <c r="G2256">
        <v>11.1396128</v>
      </c>
      <c r="H2256">
        <v>12.009790840000001</v>
      </c>
    </row>
    <row r="2258" spans="2:8" x14ac:dyDescent="0.25">
      <c r="B2258">
        <v>44.217238191396717</v>
      </c>
      <c r="C2258">
        <v>34.442345485437897</v>
      </c>
      <c r="D2258">
        <v>25.819163120160241</v>
      </c>
      <c r="E2258">
        <v>26.44692446155133</v>
      </c>
      <c r="F2258">
        <v>27.036903933086961</v>
      </c>
      <c r="G2258">
        <v>27.626883702683379</v>
      </c>
      <c r="H2258">
        <v>21.615436635761089</v>
      </c>
    </row>
    <row r="2260" spans="2:8" x14ac:dyDescent="0.25">
      <c r="C2260">
        <v>2.1048852999999999E-2</v>
      </c>
      <c r="D2260">
        <v>1.668105164</v>
      </c>
      <c r="E2260">
        <v>1.452756594</v>
      </c>
      <c r="F2260">
        <v>1.7495572009999989</v>
      </c>
      <c r="G2260">
        <v>1.7091439399999999</v>
      </c>
      <c r="H2260">
        <v>1.747103584</v>
      </c>
    </row>
    <row r="2261" spans="2:8" x14ac:dyDescent="0.25">
      <c r="B2261">
        <v>3.5283992886862841</v>
      </c>
      <c r="C2261">
        <v>3.5283992886862641</v>
      </c>
      <c r="D2261">
        <v>0.60463710435116447</v>
      </c>
      <c r="E2261">
        <v>0.57643016209234743</v>
      </c>
      <c r="F2261">
        <v>0.54822323408377527</v>
      </c>
      <c r="G2261">
        <v>0.52001629182495235</v>
      </c>
      <c r="H2261">
        <v>0.50147497200400848</v>
      </c>
    </row>
    <row r="2270" spans="2:8" x14ac:dyDescent="0.25">
      <c r="C2270">
        <v>6.8738147999999985E-2</v>
      </c>
      <c r="D2270">
        <v>0.137476392</v>
      </c>
      <c r="E2270">
        <v>0.20621463600000001</v>
      </c>
      <c r="F2270">
        <v>11.112449639999999</v>
      </c>
      <c r="G2270">
        <v>11.181187980000001</v>
      </c>
      <c r="H2270">
        <v>11.207749059999999</v>
      </c>
    </row>
    <row r="2272" spans="2:8" x14ac:dyDescent="0.25">
      <c r="B2272">
        <v>17.511882827495089</v>
      </c>
      <c r="C2272">
        <v>17.51188282749521</v>
      </c>
      <c r="D2272">
        <v>17.51188282749521</v>
      </c>
      <c r="E2272">
        <v>17.51188282749521</v>
      </c>
      <c r="F2272">
        <v>8.755941413747605</v>
      </c>
      <c r="G2272">
        <v>8.755941413747605</v>
      </c>
      <c r="H2272">
        <v>8.755941413747605</v>
      </c>
    </row>
    <row r="2275" spans="2:8" x14ac:dyDescent="0.25">
      <c r="C2275">
        <v>1.2646959120000001</v>
      </c>
      <c r="D2275">
        <v>12.63218421</v>
      </c>
      <c r="E2275">
        <v>12.049600979999999</v>
      </c>
      <c r="F2275">
        <v>12.688207520000001</v>
      </c>
      <c r="G2275">
        <v>13.22936788</v>
      </c>
      <c r="H2275">
        <v>13.551953299999999</v>
      </c>
    </row>
    <row r="2277" spans="2:8" x14ac:dyDescent="0.25">
      <c r="B2277">
        <v>50.06402334965545</v>
      </c>
      <c r="C2277">
        <v>38.996609899877527</v>
      </c>
      <c r="D2277">
        <v>29.661036788326211</v>
      </c>
      <c r="E2277">
        <v>30.16204125990188</v>
      </c>
      <c r="F2277">
        <v>30.66304502746069</v>
      </c>
      <c r="G2277">
        <v>31.1640502030533</v>
      </c>
      <c r="H2277">
        <v>24.228122177170921</v>
      </c>
    </row>
    <row r="2279" spans="2:8" x14ac:dyDescent="0.25">
      <c r="C2279">
        <v>2.3069088000000001E-2</v>
      </c>
      <c r="D2279">
        <v>2.1649337979999999</v>
      </c>
      <c r="E2279">
        <v>2.1952038470000002</v>
      </c>
      <c r="F2279">
        <v>2.324064144999999</v>
      </c>
      <c r="G2279">
        <v>1.9476653079999999</v>
      </c>
      <c r="H2279">
        <v>2.166012297</v>
      </c>
    </row>
    <row r="2280" spans="2:8" x14ac:dyDescent="0.25">
      <c r="B2280">
        <v>4.788721497116426</v>
      </c>
      <c r="C2280">
        <v>4.7887214971164713</v>
      </c>
      <c r="D2280">
        <v>0.62020585708936449</v>
      </c>
      <c r="E2280">
        <v>0.62020585708936449</v>
      </c>
      <c r="F2280">
        <v>0.62020585708936449</v>
      </c>
      <c r="G2280">
        <v>0.62020585708936449</v>
      </c>
      <c r="H2280">
        <v>0.62020585708936449</v>
      </c>
    </row>
    <row r="2289" spans="2:8" x14ac:dyDescent="0.25">
      <c r="C2289">
        <v>0.36349558199999987</v>
      </c>
      <c r="D2289">
        <v>0.72699122399999994</v>
      </c>
      <c r="E2289">
        <v>1.090486867000001</v>
      </c>
      <c r="F2289">
        <v>38.948547300000008</v>
      </c>
      <c r="G2289">
        <v>39.312042939999998</v>
      </c>
      <c r="H2289">
        <v>39.622129010000002</v>
      </c>
    </row>
    <row r="2291" spans="2:8" x14ac:dyDescent="0.25">
      <c r="B2291">
        <v>60.585986532690583</v>
      </c>
      <c r="C2291">
        <v>60.585986532690967</v>
      </c>
      <c r="D2291">
        <v>60.585986532690967</v>
      </c>
      <c r="E2291">
        <v>60.585986532690967</v>
      </c>
      <c r="F2291">
        <v>30.292993266345491</v>
      </c>
      <c r="G2291">
        <v>30.292993266345491</v>
      </c>
      <c r="H2291">
        <v>30.292993266345491</v>
      </c>
    </row>
    <row r="2294" spans="2:8" x14ac:dyDescent="0.25">
      <c r="C2294">
        <v>5.2733251469999987</v>
      </c>
      <c r="D2294">
        <v>48.335298840000007</v>
      </c>
      <c r="E2294">
        <v>47.266962880000001</v>
      </c>
      <c r="F2294">
        <v>46.290152669999998</v>
      </c>
      <c r="G2294">
        <v>48.69378605</v>
      </c>
      <c r="H2294">
        <v>50.309673660000001</v>
      </c>
    </row>
    <row r="2296" spans="2:8" x14ac:dyDescent="0.25">
      <c r="B2296">
        <v>181.30639487040139</v>
      </c>
      <c r="C2296">
        <v>141.2258600099679</v>
      </c>
      <c r="D2296">
        <v>102.9129636601657</v>
      </c>
      <c r="E2296">
        <v>107.53981243996679</v>
      </c>
      <c r="F2296">
        <v>110.2963295429135</v>
      </c>
      <c r="G2296">
        <v>113.05284756826811</v>
      </c>
      <c r="H2296">
        <v>88.630974033605739</v>
      </c>
    </row>
    <row r="2298" spans="2:8" x14ac:dyDescent="0.25">
      <c r="C2298">
        <v>9.9125618000000026E-2</v>
      </c>
      <c r="D2298">
        <v>6.5844387499999986</v>
      </c>
      <c r="E2298">
        <v>6.313653401999999</v>
      </c>
      <c r="F2298">
        <v>6.6316299369999996</v>
      </c>
      <c r="G2298">
        <v>6.8666695119999996</v>
      </c>
      <c r="H2298">
        <v>6.3665251829999994</v>
      </c>
    </row>
    <row r="2299" spans="2:8" x14ac:dyDescent="0.25">
      <c r="B2299">
        <v>14.173969077404079</v>
      </c>
      <c r="C2299">
        <v>14.17396907740398</v>
      </c>
      <c r="D2299">
        <v>3.688818790674568</v>
      </c>
      <c r="E2299">
        <v>3.688818790674568</v>
      </c>
      <c r="F2299">
        <v>3.682644006127616</v>
      </c>
      <c r="G2299">
        <v>3.6270730795453812</v>
      </c>
      <c r="H2299">
        <v>3.5796673656775919</v>
      </c>
    </row>
    <row r="2308" spans="2:8" x14ac:dyDescent="0.25">
      <c r="C2308">
        <v>0.79843416099999986</v>
      </c>
      <c r="D2308">
        <v>1.5968684869999989</v>
      </c>
      <c r="E2308">
        <v>2.395302647999999</v>
      </c>
      <c r="F2308">
        <v>42.458990609999987</v>
      </c>
      <c r="G2308">
        <v>43.257424930000013</v>
      </c>
      <c r="H2308">
        <v>43.864355789999991</v>
      </c>
    </row>
    <row r="2310" spans="2:8" x14ac:dyDescent="0.25">
      <c r="B2310">
        <v>63.447171696177413</v>
      </c>
      <c r="C2310">
        <v>63.447171696177747</v>
      </c>
      <c r="D2310">
        <v>63.447171696177747</v>
      </c>
      <c r="E2310">
        <v>63.447171696177747</v>
      </c>
      <c r="F2310">
        <v>31.723585848088881</v>
      </c>
      <c r="G2310">
        <v>31.723585848088881</v>
      </c>
      <c r="H2310">
        <v>31.723585848088881</v>
      </c>
    </row>
    <row r="2313" spans="2:8" x14ac:dyDescent="0.25">
      <c r="C2313">
        <v>4.6706246559999993</v>
      </c>
      <c r="D2313">
        <v>28.917110099999999</v>
      </c>
      <c r="E2313">
        <v>32.703164880000003</v>
      </c>
      <c r="F2313">
        <v>32.962905880000001</v>
      </c>
      <c r="G2313">
        <v>32.688235180000007</v>
      </c>
      <c r="H2313">
        <v>34.615622159999987</v>
      </c>
    </row>
    <row r="2315" spans="2:8" x14ac:dyDescent="0.25">
      <c r="B2315">
        <v>112.80132709423479</v>
      </c>
      <c r="C2315">
        <v>87.864878900361816</v>
      </c>
      <c r="D2315">
        <v>55.477285473567989</v>
      </c>
      <c r="E2315">
        <v>59.160516216824291</v>
      </c>
      <c r="F2315">
        <v>63.095111782584539</v>
      </c>
      <c r="G2315">
        <v>67.935721889787374</v>
      </c>
      <c r="H2315">
        <v>54.478524202305017</v>
      </c>
    </row>
    <row r="2317" spans="2:8" x14ac:dyDescent="0.25">
      <c r="C2317">
        <v>0.19314572999999999</v>
      </c>
      <c r="D2317">
        <v>6.215426033</v>
      </c>
      <c r="E2317">
        <v>6.0021130749999996</v>
      </c>
      <c r="F2317">
        <v>6.6070893330000002</v>
      </c>
      <c r="G2317">
        <v>6.2015003330000003</v>
      </c>
      <c r="H2317">
        <v>7.1963782190000014</v>
      </c>
    </row>
    <row r="2318" spans="2:8" x14ac:dyDescent="0.25">
      <c r="B2318">
        <v>12.50582678955587</v>
      </c>
      <c r="C2318">
        <v>12.50582678955611</v>
      </c>
      <c r="D2318">
        <v>1.6196780345856761</v>
      </c>
      <c r="E2318">
        <v>1.6196780345856761</v>
      </c>
      <c r="F2318">
        <v>1.6196780345856761</v>
      </c>
      <c r="G2318">
        <v>1.6196780345856761</v>
      </c>
      <c r="H2318">
        <v>1.6196780345856761</v>
      </c>
    </row>
    <row r="2327" spans="2:8" x14ac:dyDescent="0.25">
      <c r="F2327">
        <v>1.3021162989999999</v>
      </c>
      <c r="G2327">
        <v>1.3021162989999999</v>
      </c>
      <c r="H2327">
        <v>1.3021162989999999</v>
      </c>
    </row>
    <row r="2329" spans="2:8" x14ac:dyDescent="0.25">
      <c r="B2329">
        <v>2.1040382367586741</v>
      </c>
      <c r="C2329">
        <v>2.104038236758667</v>
      </c>
      <c r="D2329">
        <v>2.104038236758667</v>
      </c>
      <c r="E2329">
        <v>2.104038236758667</v>
      </c>
      <c r="F2329">
        <v>1.052019118379333</v>
      </c>
      <c r="G2329">
        <v>1.052019118379333</v>
      </c>
      <c r="H2329">
        <v>1.052019118379333</v>
      </c>
    </row>
    <row r="2332" spans="2:8" x14ac:dyDescent="0.25">
      <c r="C2332">
        <v>0.12890346599999999</v>
      </c>
      <c r="D2332">
        <v>1.7885896459999999</v>
      </c>
      <c r="E2332">
        <v>1.767995854</v>
      </c>
      <c r="F2332">
        <v>1.742133369</v>
      </c>
      <c r="G2332">
        <v>1.6977841360000001</v>
      </c>
      <c r="H2332">
        <v>1.791947565999999</v>
      </c>
    </row>
    <row r="2334" spans="2:8" x14ac:dyDescent="0.25">
      <c r="B2334">
        <v>6.9929830975818188</v>
      </c>
      <c r="C2334">
        <v>5.4537986154181421</v>
      </c>
      <c r="D2334">
        <v>4.3653960686533919</v>
      </c>
      <c r="E2334">
        <v>4.3653960686533919</v>
      </c>
      <c r="F2334">
        <v>4.3653960686533919</v>
      </c>
      <c r="G2334">
        <v>4.3653960686533919</v>
      </c>
      <c r="H2334">
        <v>3.3695388753943849</v>
      </c>
    </row>
    <row r="2336" spans="2:8" x14ac:dyDescent="0.25">
      <c r="D2336">
        <v>0.24329547800000001</v>
      </c>
      <c r="E2336">
        <v>0.25492728100000001</v>
      </c>
      <c r="F2336">
        <v>0.208666876</v>
      </c>
      <c r="G2336">
        <v>0.26725265600000009</v>
      </c>
      <c r="H2336">
        <v>0.22463140700000001</v>
      </c>
    </row>
    <row r="2337" spans="2:8" x14ac:dyDescent="0.25">
      <c r="B2337">
        <v>0.54317924036828957</v>
      </c>
      <c r="C2337">
        <v>0.5431792403683019</v>
      </c>
      <c r="D2337">
        <v>7.0349245937277191E-2</v>
      </c>
      <c r="E2337">
        <v>7.0349245937277191E-2</v>
      </c>
      <c r="F2337">
        <v>7.0349245937277191E-2</v>
      </c>
      <c r="G2337">
        <v>7.0349245937277191E-2</v>
      </c>
      <c r="H2337">
        <v>7.0349245937277191E-2</v>
      </c>
    </row>
    <row r="2346" spans="2:8" x14ac:dyDescent="0.25">
      <c r="C2346">
        <v>6.0949084759999996</v>
      </c>
      <c r="D2346">
        <v>12.189816260000001</v>
      </c>
      <c r="E2346">
        <v>18.284724390000001</v>
      </c>
      <c r="F2346">
        <v>542.6455674</v>
      </c>
      <c r="G2346">
        <v>548.74047519999988</v>
      </c>
      <c r="H2346">
        <v>552.49048989999994</v>
      </c>
    </row>
    <row r="2348" spans="2:8" x14ac:dyDescent="0.25">
      <c r="B2348">
        <v>837.4454306901315</v>
      </c>
      <c r="C2348">
        <v>837.44543069013025</v>
      </c>
      <c r="D2348">
        <v>837.44543069013025</v>
      </c>
      <c r="E2348">
        <v>837.44543069013025</v>
      </c>
      <c r="F2348">
        <v>418.72271534506513</v>
      </c>
      <c r="G2348">
        <v>418.72271534506513</v>
      </c>
      <c r="H2348">
        <v>418.72271534506513</v>
      </c>
    </row>
    <row r="2351" spans="2:8" x14ac:dyDescent="0.25">
      <c r="C2351">
        <v>9.9940319870000014</v>
      </c>
      <c r="D2351">
        <v>71.554156219999982</v>
      </c>
      <c r="E2351">
        <v>67.263761329999994</v>
      </c>
      <c r="F2351">
        <v>73.0691542</v>
      </c>
      <c r="G2351">
        <v>74.489810250000005</v>
      </c>
      <c r="H2351">
        <v>77.982651970000006</v>
      </c>
    </row>
    <row r="2353" spans="2:8" x14ac:dyDescent="0.25">
      <c r="B2353">
        <v>279.80453029620708</v>
      </c>
      <c r="C2353">
        <v>217.94948520162731</v>
      </c>
      <c r="D2353">
        <v>159.85733902075719</v>
      </c>
      <c r="E2353">
        <v>168.42120053466439</v>
      </c>
      <c r="F2353">
        <v>176.98506204857159</v>
      </c>
      <c r="G2353">
        <v>182.37524074018501</v>
      </c>
      <c r="H2353">
        <v>136.78143055513871</v>
      </c>
    </row>
    <row r="2355" spans="2:8" x14ac:dyDescent="0.25">
      <c r="C2355">
        <v>0.135789734</v>
      </c>
      <c r="D2355">
        <v>7.4396205520000001</v>
      </c>
      <c r="E2355">
        <v>6.9661449900000001</v>
      </c>
      <c r="F2355">
        <v>8.0981252489999971</v>
      </c>
      <c r="G2355">
        <v>6.8625501309999999</v>
      </c>
      <c r="H2355">
        <v>7.0222552360000012</v>
      </c>
    </row>
    <row r="2356" spans="2:8" x14ac:dyDescent="0.25">
      <c r="B2356">
        <v>15.63198838006948</v>
      </c>
      <c r="C2356">
        <v>15.631988380069419</v>
      </c>
      <c r="D2356">
        <v>2.6835044910223189</v>
      </c>
      <c r="E2356">
        <v>2.5023109963132479</v>
      </c>
      <c r="F2356">
        <v>2.3211175016041419</v>
      </c>
      <c r="G2356">
        <v>2.1700027203413939</v>
      </c>
      <c r="H2356">
        <v>2.103171637778551</v>
      </c>
    </row>
    <row r="2365" spans="2:8" x14ac:dyDescent="0.25">
      <c r="C2365">
        <v>0.16038026899999999</v>
      </c>
      <c r="D2365">
        <v>0.32076053900000012</v>
      </c>
      <c r="E2365">
        <v>0.48114080799999992</v>
      </c>
      <c r="F2365">
        <v>8.6825840910000007</v>
      </c>
      <c r="G2365">
        <v>8.8429643599999945</v>
      </c>
      <c r="H2365">
        <v>8.9450657779999982</v>
      </c>
    </row>
    <row r="2367" spans="2:8" x14ac:dyDescent="0.25">
      <c r="B2367">
        <v>12.993236129538239</v>
      </c>
      <c r="C2367">
        <v>12.99323612953874</v>
      </c>
      <c r="D2367">
        <v>12.99323612953874</v>
      </c>
      <c r="E2367">
        <v>12.99323612953874</v>
      </c>
      <c r="F2367">
        <v>6.4966180647693683</v>
      </c>
      <c r="G2367">
        <v>6.4966180647693683</v>
      </c>
      <c r="H2367">
        <v>6.4966180647693683</v>
      </c>
    </row>
    <row r="2370" spans="2:8" x14ac:dyDescent="0.25">
      <c r="C2370">
        <v>1.414973005</v>
      </c>
      <c r="D2370">
        <v>10.543193049999999</v>
      </c>
      <c r="E2370">
        <v>10.83148877</v>
      </c>
      <c r="F2370">
        <v>11.62634044</v>
      </c>
      <c r="G2370">
        <v>10.972867300000001</v>
      </c>
      <c r="H2370">
        <v>12.282085229999989</v>
      </c>
    </row>
    <row r="2372" spans="2:8" x14ac:dyDescent="0.25">
      <c r="B2372">
        <v>39.603405909297543</v>
      </c>
      <c r="C2372">
        <v>30.848470970162449</v>
      </c>
      <c r="D2372">
        <v>19.0642787514665</v>
      </c>
      <c r="E2372">
        <v>19.0642787514665</v>
      </c>
      <c r="F2372">
        <v>20.635427963692141</v>
      </c>
      <c r="G2372">
        <v>22.483118886593019</v>
      </c>
      <c r="H2372">
        <v>17.210968215830238</v>
      </c>
    </row>
    <row r="2374" spans="2:8" x14ac:dyDescent="0.25">
      <c r="C2374">
        <v>6.3873327999999979E-2</v>
      </c>
      <c r="D2374">
        <v>1.865709815</v>
      </c>
      <c r="E2374">
        <v>2.036133462</v>
      </c>
      <c r="F2374">
        <v>2.107974008999999</v>
      </c>
      <c r="G2374">
        <v>1.971948042</v>
      </c>
      <c r="H2374">
        <v>2.3768907409999991</v>
      </c>
    </row>
    <row r="2375" spans="2:8" x14ac:dyDescent="0.25">
      <c r="B2375">
        <v>4.32934266702041</v>
      </c>
      <c r="C2375">
        <v>4.3293426670203914</v>
      </c>
      <c r="D2375">
        <v>0.63991959689669509</v>
      </c>
      <c r="E2375">
        <v>0.57790027926744481</v>
      </c>
      <c r="F2375">
        <v>0.56070992665782748</v>
      </c>
      <c r="G2375">
        <v>0.56070992665782748</v>
      </c>
      <c r="H2375">
        <v>0.56070992665782748</v>
      </c>
    </row>
    <row r="2384" spans="2:8" x14ac:dyDescent="0.25">
      <c r="C2384">
        <v>0.29716811500000001</v>
      </c>
      <c r="D2384">
        <v>0.59433622900000016</v>
      </c>
      <c r="E2384">
        <v>0.89150434400000023</v>
      </c>
      <c r="F2384">
        <v>22.290490019999989</v>
      </c>
      <c r="G2384">
        <v>22.587658139999981</v>
      </c>
      <c r="H2384">
        <v>22.831146989999979</v>
      </c>
    </row>
    <row r="2386" spans="2:8" x14ac:dyDescent="0.25">
      <c r="B2386">
        <v>34.097593556981558</v>
      </c>
      <c r="C2386">
        <v>34.097593556981671</v>
      </c>
      <c r="D2386">
        <v>34.097593556981671</v>
      </c>
      <c r="E2386">
        <v>34.097593556981671</v>
      </c>
      <c r="F2386">
        <v>17.048796778490839</v>
      </c>
      <c r="G2386">
        <v>17.048796778490839</v>
      </c>
      <c r="H2386">
        <v>17.048796778490839</v>
      </c>
    </row>
    <row r="2389" spans="2:8" x14ac:dyDescent="0.25">
      <c r="C2389">
        <v>5.4351911329999973</v>
      </c>
      <c r="D2389">
        <v>42.544958509999987</v>
      </c>
      <c r="E2389">
        <v>44.555402239999992</v>
      </c>
      <c r="F2389">
        <v>43.497899869999991</v>
      </c>
      <c r="G2389">
        <v>46.598601850000009</v>
      </c>
      <c r="H2389">
        <v>48.55563017999998</v>
      </c>
    </row>
    <row r="2391" spans="2:8" x14ac:dyDescent="0.25">
      <c r="B2391">
        <v>165.3526625533477</v>
      </c>
      <c r="C2391">
        <v>128.7989427550344</v>
      </c>
      <c r="D2391">
        <v>83.493053193024494</v>
      </c>
      <c r="E2391">
        <v>87.555665860920712</v>
      </c>
      <c r="F2391">
        <v>91.618278528817157</v>
      </c>
      <c r="G2391">
        <v>97.459570429346655</v>
      </c>
      <c r="H2391">
        <v>77.011085969613276</v>
      </c>
    </row>
    <row r="2393" spans="2:8" x14ac:dyDescent="0.25">
      <c r="C2393">
        <v>0.130239945</v>
      </c>
      <c r="D2393">
        <v>6.0179234070000014</v>
      </c>
      <c r="E2393">
        <v>6.1188316479999996</v>
      </c>
      <c r="F2393">
        <v>5.8035999669999994</v>
      </c>
      <c r="G2393">
        <v>6.6472538099999987</v>
      </c>
      <c r="H2393">
        <v>6.4835158130000003</v>
      </c>
    </row>
    <row r="2394" spans="2:8" x14ac:dyDescent="0.25">
      <c r="B2394">
        <v>12.80417381750604</v>
      </c>
      <c r="C2394">
        <v>12.80417381750617</v>
      </c>
      <c r="D2394">
        <v>3.3323253860047819</v>
      </c>
      <c r="E2394">
        <v>3.2714023394109328</v>
      </c>
      <c r="F2394">
        <v>3.196962729891744</v>
      </c>
      <c r="G2394">
        <v>3.122523120372549</v>
      </c>
      <c r="H2394">
        <v>3.025614871322742</v>
      </c>
    </row>
    <row r="2403" spans="2:8" x14ac:dyDescent="0.25">
      <c r="C2403">
        <v>5.7865734000000002E-2</v>
      </c>
      <c r="D2403">
        <v>0.11573151299999999</v>
      </c>
      <c r="E2403">
        <v>0.17359724800000001</v>
      </c>
      <c r="F2403">
        <v>4.0045034700000004</v>
      </c>
      <c r="G2403">
        <v>4.0623692039999986</v>
      </c>
      <c r="H2403">
        <v>4.1291887889999979</v>
      </c>
    </row>
    <row r="2405" spans="2:8" x14ac:dyDescent="0.25">
      <c r="B2405">
        <v>6.0967068888815836</v>
      </c>
      <c r="C2405">
        <v>6.0967068888815783</v>
      </c>
      <c r="D2405">
        <v>6.0967068888815783</v>
      </c>
      <c r="E2405">
        <v>6.0967068888815783</v>
      </c>
      <c r="F2405">
        <v>3.0483534444407869</v>
      </c>
      <c r="G2405">
        <v>3.0483534444407869</v>
      </c>
      <c r="H2405">
        <v>3.0483534444407869</v>
      </c>
    </row>
    <row r="2408" spans="2:8" x14ac:dyDescent="0.25">
      <c r="C2408">
        <v>1.2837130910000001</v>
      </c>
      <c r="D2408">
        <v>9.6317441549999998</v>
      </c>
      <c r="E2408">
        <v>9.5230938460000001</v>
      </c>
      <c r="F2408">
        <v>10.0997681</v>
      </c>
      <c r="G2408">
        <v>9.9558539060000015</v>
      </c>
      <c r="H2408">
        <v>10.96162429</v>
      </c>
    </row>
    <row r="2410" spans="2:8" x14ac:dyDescent="0.25">
      <c r="B2410">
        <v>35.923344352678093</v>
      </c>
      <c r="C2410">
        <v>27.981942966036058</v>
      </c>
      <c r="D2410">
        <v>17.30012607104219</v>
      </c>
      <c r="E2410">
        <v>18.169385444751001</v>
      </c>
      <c r="F2410">
        <v>19.054074758075611</v>
      </c>
      <c r="G2410">
        <v>19.961684650357089</v>
      </c>
      <c r="H2410">
        <v>16.321333206126909</v>
      </c>
    </row>
    <row r="2412" spans="2:8" x14ac:dyDescent="0.25">
      <c r="C2412">
        <v>1.0048679E-2</v>
      </c>
      <c r="D2412">
        <v>0.44420364499999998</v>
      </c>
      <c r="E2412">
        <v>0.40967514999999988</v>
      </c>
      <c r="F2412">
        <v>0.38692149399999998</v>
      </c>
      <c r="G2412">
        <v>0.39324714599999999</v>
      </c>
      <c r="H2412">
        <v>0.430933183</v>
      </c>
    </row>
    <row r="2413" spans="2:8" x14ac:dyDescent="0.25">
      <c r="B2413">
        <v>0.86684821083566377</v>
      </c>
      <c r="C2413">
        <v>0.86684821083566721</v>
      </c>
      <c r="D2413">
        <v>0.11226886714782799</v>
      </c>
      <c r="E2413">
        <v>0.11226886714782799</v>
      </c>
      <c r="F2413">
        <v>0.11226886714782799</v>
      </c>
      <c r="G2413">
        <v>0.11226886714782799</v>
      </c>
      <c r="H2413">
        <v>0.11226886714782799</v>
      </c>
    </row>
    <row r="2422" spans="2:8" x14ac:dyDescent="0.25">
      <c r="C2422">
        <v>0.25282295199999988</v>
      </c>
      <c r="D2422">
        <v>0.50564590399999987</v>
      </c>
      <c r="E2422">
        <v>0.75846877700000026</v>
      </c>
      <c r="F2422">
        <v>28.631618509999999</v>
      </c>
      <c r="G2422">
        <v>28.884441460000001</v>
      </c>
      <c r="H2422">
        <v>28.97628121</v>
      </c>
    </row>
    <row r="2424" spans="2:8" x14ac:dyDescent="0.25">
      <c r="B2424">
        <v>44.677797318542531</v>
      </c>
      <c r="C2424">
        <v>44.6777973185429</v>
      </c>
      <c r="D2424">
        <v>44.6777973185429</v>
      </c>
      <c r="E2424">
        <v>44.6777973185429</v>
      </c>
      <c r="F2424">
        <v>22.338898659271461</v>
      </c>
      <c r="G2424">
        <v>22.338898659271461</v>
      </c>
      <c r="H2424">
        <v>22.338898659271461</v>
      </c>
    </row>
    <row r="2427" spans="2:8" x14ac:dyDescent="0.25">
      <c r="C2427">
        <v>2.764745767</v>
      </c>
      <c r="D2427">
        <v>25.27527882</v>
      </c>
      <c r="E2427">
        <v>27.017236359999998</v>
      </c>
      <c r="F2427">
        <v>27.94727141000001</v>
      </c>
      <c r="G2427">
        <v>26.58276584</v>
      </c>
      <c r="H2427">
        <v>28.29008236</v>
      </c>
    </row>
    <row r="2429" spans="2:8" x14ac:dyDescent="0.25">
      <c r="B2429">
        <v>102.0526768917149</v>
      </c>
      <c r="C2429">
        <v>79.492381229321253</v>
      </c>
      <c r="D2429">
        <v>55.588897288900093</v>
      </c>
      <c r="E2429">
        <v>57.838866674928887</v>
      </c>
      <c r="F2429">
        <v>60.266097582152312</v>
      </c>
      <c r="G2429">
        <v>61.836198468898132</v>
      </c>
      <c r="H2429">
        <v>47.873424622257133</v>
      </c>
    </row>
    <row r="2431" spans="2:8" x14ac:dyDescent="0.25">
      <c r="C2431">
        <v>4.532401199999999E-2</v>
      </c>
      <c r="D2431">
        <v>2.7132874239999998</v>
      </c>
      <c r="E2431">
        <v>3.202939888</v>
      </c>
      <c r="F2431">
        <v>3.2340015050000011</v>
      </c>
      <c r="G2431">
        <v>3.3958959489999989</v>
      </c>
      <c r="H2431">
        <v>2.939226884</v>
      </c>
    </row>
    <row r="2432" spans="2:8" x14ac:dyDescent="0.25">
      <c r="B2432">
        <v>6.6174035329132384</v>
      </c>
      <c r="C2432">
        <v>6.6174035329132614</v>
      </c>
      <c r="D2432">
        <v>0.85704554593704674</v>
      </c>
      <c r="E2432">
        <v>0.85704554593704674</v>
      </c>
      <c r="F2432">
        <v>0.85704554593704674</v>
      </c>
      <c r="G2432">
        <v>0.85704554593704674</v>
      </c>
      <c r="H2432">
        <v>0.85704554593704674</v>
      </c>
    </row>
    <row r="2440" spans="2:8" x14ac:dyDescent="0.25">
      <c r="B2440">
        <v>2.6777419050645719</v>
      </c>
      <c r="C2440">
        <v>2.6885395570617909</v>
      </c>
      <c r="D2440">
        <v>2.6993372199690699</v>
      </c>
      <c r="E2440">
        <v>2.7101348828763472</v>
      </c>
      <c r="F2440">
        <v>2.7209325403285942</v>
      </c>
      <c r="G2440">
        <v>2.731730203235875</v>
      </c>
      <c r="H2440">
        <v>2.7388278503131658</v>
      </c>
    </row>
    <row r="2441" spans="2:8" x14ac:dyDescent="0.25">
      <c r="B2441">
        <v>2.6777419050645719</v>
      </c>
      <c r="C2441">
        <v>2.6885395570617918</v>
      </c>
      <c r="D2441">
        <v>2.6993372199690699</v>
      </c>
      <c r="E2441">
        <v>2.7101348828763459</v>
      </c>
      <c r="F2441">
        <v>2.7209325403285929</v>
      </c>
      <c r="G2441">
        <v>2.731730203235875</v>
      </c>
      <c r="H2441">
        <v>2.7388278503131658</v>
      </c>
    </row>
    <row r="2442" spans="2:8" x14ac:dyDescent="0.25">
      <c r="B2442">
        <v>2.6777419050645732</v>
      </c>
      <c r="C2442">
        <v>2.6885395570617918</v>
      </c>
      <c r="D2442">
        <v>2.6993372199690699</v>
      </c>
      <c r="E2442">
        <v>2.7101348828763481</v>
      </c>
      <c r="F2442">
        <v>2.7209325403285942</v>
      </c>
      <c r="G2442">
        <v>2.7317302032358759</v>
      </c>
      <c r="H2442">
        <v>2.7388278503131671</v>
      </c>
    </row>
    <row r="2443" spans="2:8" x14ac:dyDescent="0.25">
      <c r="B2443">
        <v>2.6777419050645719</v>
      </c>
      <c r="C2443">
        <v>2.6885395570617918</v>
      </c>
      <c r="D2443">
        <v>2.6993372199690691</v>
      </c>
      <c r="E2443">
        <v>2.7101348828763459</v>
      </c>
      <c r="F2443">
        <v>2.7209325403285929</v>
      </c>
      <c r="G2443">
        <v>2.731730203235875</v>
      </c>
      <c r="H2443">
        <v>2.7388278503131658</v>
      </c>
    </row>
    <row r="2444" spans="2:8" x14ac:dyDescent="0.25">
      <c r="B2444">
        <v>2.6777419050645732</v>
      </c>
      <c r="C2444">
        <v>2.6885395570617918</v>
      </c>
      <c r="D2444">
        <v>2.6993372199690699</v>
      </c>
      <c r="E2444">
        <v>2.7101348828763472</v>
      </c>
      <c r="F2444">
        <v>2.7209325403285929</v>
      </c>
      <c r="G2444">
        <v>2.731730203235875</v>
      </c>
      <c r="H2444">
        <v>2.7388278503131658</v>
      </c>
    </row>
    <row r="2445" spans="2:8" x14ac:dyDescent="0.25">
      <c r="B2445">
        <v>2.6777419050645732</v>
      </c>
      <c r="C2445">
        <v>2.6885395570617918</v>
      </c>
      <c r="D2445">
        <v>2.6993372199690699</v>
      </c>
      <c r="E2445">
        <v>2.7101348828763472</v>
      </c>
      <c r="F2445">
        <v>2.7209325403285942</v>
      </c>
      <c r="G2445">
        <v>2.731730203235875</v>
      </c>
      <c r="H2445">
        <v>2.7388278503131658</v>
      </c>
    </row>
    <row r="2446" spans="2:8" x14ac:dyDescent="0.25">
      <c r="B2446">
        <v>2.6777419050645732</v>
      </c>
      <c r="C2446">
        <v>2.6885395570617918</v>
      </c>
      <c r="D2446">
        <v>2.6993372199690699</v>
      </c>
      <c r="E2446">
        <v>2.7101348828763472</v>
      </c>
      <c r="F2446">
        <v>2.7209325403285929</v>
      </c>
      <c r="G2446">
        <v>2.731730203235875</v>
      </c>
      <c r="H2446">
        <v>2.7388278503131658</v>
      </c>
    </row>
    <row r="2454" spans="2:8" x14ac:dyDescent="0.25">
      <c r="B2454">
        <v>2.246087996027947</v>
      </c>
      <c r="C2454">
        <v>2.2532110397754428</v>
      </c>
      <c r="D2454">
        <v>2.2603340935323302</v>
      </c>
      <c r="E2454">
        <v>2.2674571472892171</v>
      </c>
      <c r="F2454">
        <v>2.2745801910367129</v>
      </c>
      <c r="G2454">
        <v>2.2817032548029932</v>
      </c>
      <c r="H2454">
        <v>2.2844556674673568</v>
      </c>
    </row>
    <row r="2455" spans="2:8" x14ac:dyDescent="0.25">
      <c r="B2455">
        <v>2.246087996027947</v>
      </c>
      <c r="C2455">
        <v>2.2532110397754441</v>
      </c>
      <c r="D2455">
        <v>2.2603340935323311</v>
      </c>
      <c r="E2455">
        <v>2.2674571472892171</v>
      </c>
      <c r="F2455">
        <v>2.2745801910367129</v>
      </c>
      <c r="G2455">
        <v>2.2817032548029919</v>
      </c>
      <c r="H2455">
        <v>2.2844556674673568</v>
      </c>
    </row>
    <row r="2456" spans="2:8" x14ac:dyDescent="0.25">
      <c r="B2456">
        <v>2.2460879960279478</v>
      </c>
      <c r="C2456">
        <v>2.2532110397754428</v>
      </c>
      <c r="D2456">
        <v>2.2603340935323311</v>
      </c>
      <c r="E2456">
        <v>2.2674571472892171</v>
      </c>
      <c r="F2456">
        <v>2.2745801910367129</v>
      </c>
      <c r="G2456">
        <v>2.2817032548029932</v>
      </c>
      <c r="H2456">
        <v>2.2844556674673582</v>
      </c>
    </row>
    <row r="2457" spans="2:8" x14ac:dyDescent="0.25">
      <c r="B2457">
        <v>2.246087996027947</v>
      </c>
      <c r="C2457">
        <v>2.2532110397754428</v>
      </c>
      <c r="D2457">
        <v>2.2603340935323311</v>
      </c>
      <c r="E2457">
        <v>2.2674571472892171</v>
      </c>
      <c r="F2457">
        <v>2.2745801910367121</v>
      </c>
      <c r="G2457">
        <v>2.2817032548029932</v>
      </c>
      <c r="H2457">
        <v>2.2844556674673568</v>
      </c>
    </row>
    <row r="2458" spans="2:8" x14ac:dyDescent="0.25">
      <c r="B2458">
        <v>2.246087996027947</v>
      </c>
      <c r="C2458">
        <v>2.2532110397754441</v>
      </c>
      <c r="D2458">
        <v>2.2603340935323311</v>
      </c>
      <c r="E2458">
        <v>2.2674571472892171</v>
      </c>
      <c r="F2458">
        <v>2.2745801910367129</v>
      </c>
      <c r="G2458">
        <v>2.2817032548029932</v>
      </c>
      <c r="H2458">
        <v>2.2844556674673568</v>
      </c>
    </row>
    <row r="2459" spans="2:8" x14ac:dyDescent="0.25">
      <c r="B2459">
        <v>2.246087996027947</v>
      </c>
      <c r="C2459">
        <v>2.2532110397754428</v>
      </c>
      <c r="D2459">
        <v>2.2603340935323311</v>
      </c>
      <c r="E2459">
        <v>2.2674571472892171</v>
      </c>
      <c r="F2459">
        <v>2.2745801910367129</v>
      </c>
      <c r="G2459">
        <v>2.2817032548029932</v>
      </c>
      <c r="H2459">
        <v>2.2844556674673568</v>
      </c>
    </row>
    <row r="2460" spans="2:8" x14ac:dyDescent="0.25">
      <c r="B2460">
        <v>2.246087996027947</v>
      </c>
      <c r="C2460">
        <v>2.2532110397754441</v>
      </c>
      <c r="D2460">
        <v>2.2603340935323311</v>
      </c>
      <c r="E2460">
        <v>2.2674571472892171</v>
      </c>
      <c r="F2460">
        <v>2.2745801910367129</v>
      </c>
      <c r="G2460">
        <v>2.2817032548029919</v>
      </c>
      <c r="H2460">
        <v>2.2844556674673582</v>
      </c>
    </row>
    <row r="2468" spans="2:8" x14ac:dyDescent="0.25">
      <c r="B2468">
        <v>11.609397163849961</v>
      </c>
      <c r="C2468">
        <v>11.66567151436934</v>
      </c>
      <c r="D2468">
        <v>11.721945874304209</v>
      </c>
      <c r="E2468">
        <v>11.778220234239081</v>
      </c>
      <c r="F2468">
        <v>11.834494575342969</v>
      </c>
      <c r="G2468">
        <v>11.890768935277841</v>
      </c>
      <c r="H2468">
        <v>11.93877472480195</v>
      </c>
    </row>
    <row r="2469" spans="2:8" x14ac:dyDescent="0.25">
      <c r="B2469">
        <v>11.609397163849961</v>
      </c>
      <c r="C2469">
        <v>11.66567151436934</v>
      </c>
      <c r="D2469">
        <v>11.721945874304209</v>
      </c>
      <c r="E2469">
        <v>11.778220234239081</v>
      </c>
      <c r="F2469">
        <v>11.834494575342969</v>
      </c>
      <c r="G2469">
        <v>11.890768935277841</v>
      </c>
      <c r="H2469">
        <v>11.93877472480195</v>
      </c>
    </row>
    <row r="2470" spans="2:8" x14ac:dyDescent="0.25">
      <c r="B2470">
        <v>11.609397163849961</v>
      </c>
      <c r="C2470">
        <v>11.66567151436934</v>
      </c>
      <c r="D2470">
        <v>11.721945874304209</v>
      </c>
      <c r="E2470">
        <v>11.778220234239081</v>
      </c>
      <c r="F2470">
        <v>11.834494575342969</v>
      </c>
      <c r="G2470">
        <v>11.890768935277841</v>
      </c>
      <c r="H2470">
        <v>11.93877472480195</v>
      </c>
    </row>
    <row r="2471" spans="2:8" x14ac:dyDescent="0.25">
      <c r="B2471">
        <v>11.609397163849961</v>
      </c>
      <c r="C2471">
        <v>11.66567151436934</v>
      </c>
      <c r="D2471">
        <v>11.721945874304209</v>
      </c>
      <c r="E2471">
        <v>11.778220234239081</v>
      </c>
      <c r="F2471">
        <v>11.834494575342969</v>
      </c>
      <c r="G2471">
        <v>11.890768935277841</v>
      </c>
      <c r="H2471">
        <v>11.93877472480195</v>
      </c>
    </row>
    <row r="2472" spans="2:8" x14ac:dyDescent="0.25">
      <c r="B2472">
        <v>11.609397163849961</v>
      </c>
      <c r="C2472">
        <v>11.66567151436934</v>
      </c>
      <c r="D2472">
        <v>11.721945874304209</v>
      </c>
      <c r="E2472">
        <v>11.778220234239081</v>
      </c>
      <c r="F2472">
        <v>11.834494575342969</v>
      </c>
      <c r="G2472">
        <v>11.890768935277841</v>
      </c>
      <c r="H2472">
        <v>11.93877472480195</v>
      </c>
    </row>
    <row r="2473" spans="2:8" x14ac:dyDescent="0.25">
      <c r="B2473">
        <v>11.609397163849961</v>
      </c>
      <c r="C2473">
        <v>11.66567151436934</v>
      </c>
      <c r="D2473">
        <v>11.721945874304209</v>
      </c>
      <c r="E2473">
        <v>11.778220234239081</v>
      </c>
      <c r="F2473">
        <v>11.834494575342969</v>
      </c>
      <c r="G2473">
        <v>11.890768935277841</v>
      </c>
      <c r="H2473">
        <v>11.93877472480195</v>
      </c>
    </row>
    <row r="2474" spans="2:8" x14ac:dyDescent="0.25">
      <c r="B2474">
        <v>11.609397163849961</v>
      </c>
      <c r="C2474">
        <v>11.66567151436934</v>
      </c>
      <c r="D2474">
        <v>11.721945874304209</v>
      </c>
      <c r="E2474">
        <v>11.778220234239081</v>
      </c>
      <c r="F2474">
        <v>11.834494575342969</v>
      </c>
      <c r="G2474">
        <v>11.890768935277841</v>
      </c>
      <c r="H2474">
        <v>11.93877472480195</v>
      </c>
    </row>
    <row r="2482" spans="2:8" x14ac:dyDescent="0.25">
      <c r="B2482">
        <v>4.5905451698658766</v>
      </c>
      <c r="C2482">
        <v>4.6372180896268809</v>
      </c>
      <c r="D2482">
        <v>4.6838910190647036</v>
      </c>
      <c r="E2482">
        <v>4.7305639388257079</v>
      </c>
      <c r="F2482">
        <v>4.7772368585867122</v>
      </c>
      <c r="G2482">
        <v>4.8239097880245367</v>
      </c>
      <c r="H2482">
        <v>4.8593882742167489</v>
      </c>
    </row>
    <row r="2483" spans="2:8" x14ac:dyDescent="0.25">
      <c r="B2483">
        <v>4.5905451698658766</v>
      </c>
      <c r="C2483">
        <v>4.6372180896268818</v>
      </c>
      <c r="D2483">
        <v>4.6838910190647054</v>
      </c>
      <c r="E2483">
        <v>4.7305639388257079</v>
      </c>
      <c r="F2483">
        <v>4.7772368585867131</v>
      </c>
      <c r="G2483">
        <v>4.8239097880245367</v>
      </c>
      <c r="H2483">
        <v>4.8593882742167489</v>
      </c>
    </row>
    <row r="2484" spans="2:8" x14ac:dyDescent="0.25">
      <c r="B2484">
        <v>4.5905451698658783</v>
      </c>
      <c r="C2484">
        <v>4.6372180896268818</v>
      </c>
      <c r="D2484">
        <v>4.6838910190647054</v>
      </c>
      <c r="E2484">
        <v>4.7305639388257088</v>
      </c>
      <c r="F2484">
        <v>4.777236858586714</v>
      </c>
      <c r="G2484">
        <v>4.8239097880245367</v>
      </c>
      <c r="H2484">
        <v>4.8593882742167489</v>
      </c>
    </row>
    <row r="2485" spans="2:8" x14ac:dyDescent="0.25">
      <c r="B2485">
        <v>4.5905451698658766</v>
      </c>
      <c r="C2485">
        <v>4.6372180896268809</v>
      </c>
      <c r="D2485">
        <v>4.6838910190647036</v>
      </c>
      <c r="E2485">
        <v>4.7305639388257079</v>
      </c>
      <c r="F2485">
        <v>4.7772368585867122</v>
      </c>
      <c r="G2485">
        <v>4.8239097880245367</v>
      </c>
      <c r="H2485">
        <v>4.859388274216748</v>
      </c>
    </row>
    <row r="2486" spans="2:8" x14ac:dyDescent="0.25">
      <c r="B2486">
        <v>4.5905451698658766</v>
      </c>
      <c r="C2486">
        <v>4.6372180896268809</v>
      </c>
      <c r="D2486">
        <v>4.6838910190647054</v>
      </c>
      <c r="E2486">
        <v>4.7305639388257079</v>
      </c>
      <c r="F2486">
        <v>4.7772368585867122</v>
      </c>
      <c r="G2486">
        <v>4.8239097880245367</v>
      </c>
      <c r="H2486">
        <v>4.859388274216748</v>
      </c>
    </row>
    <row r="2487" spans="2:8" x14ac:dyDescent="0.25">
      <c r="B2487">
        <v>4.5905451698658766</v>
      </c>
      <c r="C2487">
        <v>4.6372180896268818</v>
      </c>
      <c r="D2487">
        <v>4.6838910190647036</v>
      </c>
      <c r="E2487">
        <v>4.7305639388257079</v>
      </c>
      <c r="F2487">
        <v>4.7772368585867131</v>
      </c>
      <c r="G2487">
        <v>4.8239097880245367</v>
      </c>
      <c r="H2487">
        <v>4.8593882742167489</v>
      </c>
    </row>
    <row r="2488" spans="2:8" x14ac:dyDescent="0.25">
      <c r="B2488">
        <v>4.5905451698658766</v>
      </c>
      <c r="C2488">
        <v>4.6372180896268818</v>
      </c>
      <c r="D2488">
        <v>4.6838910190647036</v>
      </c>
      <c r="E2488">
        <v>4.7305639388257088</v>
      </c>
      <c r="F2488">
        <v>4.7772368585867113</v>
      </c>
      <c r="G2488">
        <v>4.8239097880245367</v>
      </c>
      <c r="H2488">
        <v>4.8593882742167489</v>
      </c>
    </row>
    <row r="2496" spans="2:8" x14ac:dyDescent="0.25">
      <c r="B2496">
        <v>0.4568456351731579</v>
      </c>
      <c r="C2496">
        <v>0.4568456351731579</v>
      </c>
      <c r="D2496">
        <v>0.4568456351731579</v>
      </c>
      <c r="E2496">
        <v>0.4568456351731579</v>
      </c>
      <c r="F2496">
        <v>0.4568456351731579</v>
      </c>
      <c r="G2496">
        <v>0.4568456351731579</v>
      </c>
      <c r="H2496">
        <v>0.4568456351731579</v>
      </c>
    </row>
    <row r="2497" spans="2:8" x14ac:dyDescent="0.25">
      <c r="B2497">
        <v>0.45684563517315779</v>
      </c>
      <c r="C2497">
        <v>0.45684563517315779</v>
      </c>
      <c r="D2497">
        <v>0.45684563517315779</v>
      </c>
      <c r="E2497">
        <v>0.45684563517315779</v>
      </c>
      <c r="F2497">
        <v>0.45684563517315779</v>
      </c>
      <c r="G2497">
        <v>0.45684563517315779</v>
      </c>
      <c r="H2497">
        <v>0.45684563517315779</v>
      </c>
    </row>
    <row r="2498" spans="2:8" x14ac:dyDescent="0.25">
      <c r="B2498">
        <v>0.45684563517315802</v>
      </c>
      <c r="C2498">
        <v>0.45684563517315802</v>
      </c>
      <c r="D2498">
        <v>0.45684563517315802</v>
      </c>
      <c r="E2498">
        <v>0.45684563517315802</v>
      </c>
      <c r="F2498">
        <v>0.45684563517315802</v>
      </c>
      <c r="G2498">
        <v>0.45684563517315802</v>
      </c>
      <c r="H2498">
        <v>0.45684563517315802</v>
      </c>
    </row>
    <row r="2499" spans="2:8" x14ac:dyDescent="0.25">
      <c r="B2499">
        <v>0.45684563517315768</v>
      </c>
      <c r="C2499">
        <v>0.45684563517315768</v>
      </c>
      <c r="D2499">
        <v>0.45684563517315768</v>
      </c>
      <c r="E2499">
        <v>0.45684563517315768</v>
      </c>
      <c r="F2499">
        <v>0.45684563517315768</v>
      </c>
      <c r="G2499">
        <v>0.45684563517315768</v>
      </c>
      <c r="H2499">
        <v>0.45684563517315768</v>
      </c>
    </row>
    <row r="2500" spans="2:8" x14ac:dyDescent="0.25">
      <c r="B2500">
        <v>0.45684563517315779</v>
      </c>
      <c r="C2500">
        <v>0.45684563517315779</v>
      </c>
      <c r="D2500">
        <v>0.45684563517315779</v>
      </c>
      <c r="E2500">
        <v>0.45684563517315779</v>
      </c>
      <c r="F2500">
        <v>0.45684563517315779</v>
      </c>
      <c r="G2500">
        <v>0.45684563517315779</v>
      </c>
      <c r="H2500">
        <v>0.45684563517315779</v>
      </c>
    </row>
    <row r="2501" spans="2:8" x14ac:dyDescent="0.25">
      <c r="B2501">
        <v>0.4568456351731579</v>
      </c>
      <c r="C2501">
        <v>0.4568456351731579</v>
      </c>
      <c r="D2501">
        <v>0.4568456351731579</v>
      </c>
      <c r="E2501">
        <v>0.4568456351731579</v>
      </c>
      <c r="F2501">
        <v>0.4568456351731579</v>
      </c>
      <c r="G2501">
        <v>0.4568456351731579</v>
      </c>
      <c r="H2501">
        <v>0.4568456351731579</v>
      </c>
    </row>
    <row r="2502" spans="2:8" x14ac:dyDescent="0.25">
      <c r="B2502">
        <v>0.45684563517315802</v>
      </c>
      <c r="C2502">
        <v>0.45684563517315802</v>
      </c>
      <c r="D2502">
        <v>0.45684563517315802</v>
      </c>
      <c r="E2502">
        <v>0.45684563517315802</v>
      </c>
      <c r="F2502">
        <v>0.45684563517315802</v>
      </c>
      <c r="G2502">
        <v>0.45684563517315802</v>
      </c>
      <c r="H2502">
        <v>0.45684563517315802</v>
      </c>
    </row>
    <row r="2510" spans="2:8" x14ac:dyDescent="0.25">
      <c r="B2510">
        <v>32.486564095032307</v>
      </c>
      <c r="C2510">
        <v>32.677588259975138</v>
      </c>
      <c r="D2510">
        <v>32.868612403234458</v>
      </c>
      <c r="E2510">
        <v>33.059636557335558</v>
      </c>
      <c r="F2510">
        <v>33.25066071143663</v>
      </c>
      <c r="G2510">
        <v>33.441684854695978</v>
      </c>
      <c r="H2510">
        <v>33.559216304979827</v>
      </c>
    </row>
    <row r="2511" spans="2:8" x14ac:dyDescent="0.25">
      <c r="B2511">
        <v>32.486564095032307</v>
      </c>
      <c r="C2511">
        <v>32.677588259975153</v>
      </c>
      <c r="D2511">
        <v>32.868612403234472</v>
      </c>
      <c r="E2511">
        <v>33.059636557335537</v>
      </c>
      <c r="F2511">
        <v>33.25066071143663</v>
      </c>
      <c r="G2511">
        <v>33.441684854695978</v>
      </c>
      <c r="H2511">
        <v>33.55921630497982</v>
      </c>
    </row>
    <row r="2512" spans="2:8" x14ac:dyDescent="0.25">
      <c r="B2512">
        <v>32.486564095032307</v>
      </c>
      <c r="C2512">
        <v>32.677588259975153</v>
      </c>
      <c r="D2512">
        <v>32.868612403234472</v>
      </c>
      <c r="E2512">
        <v>33.059636557335551</v>
      </c>
      <c r="F2512">
        <v>33.250660711436637</v>
      </c>
      <c r="G2512">
        <v>33.441684854695978</v>
      </c>
      <c r="H2512">
        <v>33.559216304979827</v>
      </c>
    </row>
    <row r="2513" spans="2:8" x14ac:dyDescent="0.25">
      <c r="B2513">
        <v>32.486564095032307</v>
      </c>
      <c r="C2513">
        <v>32.677588259975138</v>
      </c>
      <c r="D2513">
        <v>32.868612403234458</v>
      </c>
      <c r="E2513">
        <v>33.059636557335551</v>
      </c>
      <c r="F2513">
        <v>33.250660711436623</v>
      </c>
      <c r="G2513">
        <v>33.441684854695957</v>
      </c>
      <c r="H2513">
        <v>33.559216304979827</v>
      </c>
    </row>
    <row r="2514" spans="2:8" x14ac:dyDescent="0.25">
      <c r="B2514">
        <v>32.486564095032307</v>
      </c>
      <c r="C2514">
        <v>32.677588259975153</v>
      </c>
      <c r="D2514">
        <v>32.868612403234472</v>
      </c>
      <c r="E2514">
        <v>33.059636557335537</v>
      </c>
      <c r="F2514">
        <v>33.250660711436637</v>
      </c>
      <c r="G2514">
        <v>33.441684854695971</v>
      </c>
      <c r="H2514">
        <v>33.55921630497982</v>
      </c>
    </row>
    <row r="2515" spans="2:8" x14ac:dyDescent="0.25">
      <c r="B2515">
        <v>32.486564095032307</v>
      </c>
      <c r="C2515">
        <v>32.677588259975153</v>
      </c>
      <c r="D2515">
        <v>32.868612403234472</v>
      </c>
      <c r="E2515">
        <v>33.059636557335551</v>
      </c>
      <c r="F2515">
        <v>33.250660711436637</v>
      </c>
      <c r="G2515">
        <v>33.441684854695971</v>
      </c>
      <c r="H2515">
        <v>33.559216304979827</v>
      </c>
    </row>
    <row r="2516" spans="2:8" x14ac:dyDescent="0.25">
      <c r="B2516">
        <v>32.486564095032307</v>
      </c>
      <c r="C2516">
        <v>32.677588259975153</v>
      </c>
      <c r="D2516">
        <v>32.868612403234472</v>
      </c>
      <c r="E2516">
        <v>33.059636557335551</v>
      </c>
      <c r="F2516">
        <v>33.250660711436637</v>
      </c>
      <c r="G2516">
        <v>33.441684854695971</v>
      </c>
      <c r="H2516">
        <v>33.55921630497982</v>
      </c>
    </row>
    <row r="2524" spans="2:8" x14ac:dyDescent="0.25">
      <c r="B2524">
        <v>3.6141455276449208</v>
      </c>
      <c r="C2524">
        <v>3.6501878787987789</v>
      </c>
      <c r="D2524">
        <v>3.6862302299526362</v>
      </c>
      <c r="E2524">
        <v>3.7222725811064912</v>
      </c>
      <c r="F2524">
        <v>3.758314932260348</v>
      </c>
      <c r="G2524">
        <v>3.794357283414207</v>
      </c>
      <c r="H2524">
        <v>3.8173025943457439</v>
      </c>
    </row>
    <row r="2525" spans="2:8" x14ac:dyDescent="0.25">
      <c r="B2525">
        <v>3.6141455276449199</v>
      </c>
      <c r="C2525">
        <v>3.650187878798778</v>
      </c>
      <c r="D2525">
        <v>3.6862302299526362</v>
      </c>
      <c r="E2525">
        <v>3.7222725811064912</v>
      </c>
      <c r="F2525">
        <v>3.758314932260348</v>
      </c>
      <c r="G2525">
        <v>3.794357283414207</v>
      </c>
      <c r="H2525">
        <v>3.8173025943457461</v>
      </c>
    </row>
    <row r="2526" spans="2:8" x14ac:dyDescent="0.25">
      <c r="B2526">
        <v>3.6141455276449208</v>
      </c>
      <c r="C2526">
        <v>3.6501878787987789</v>
      </c>
      <c r="D2526">
        <v>3.686230229952637</v>
      </c>
      <c r="E2526">
        <v>3.7222725811064921</v>
      </c>
      <c r="F2526">
        <v>3.7583149322603489</v>
      </c>
      <c r="G2526">
        <v>3.7943572834142079</v>
      </c>
      <c r="H2526">
        <v>3.8173025943457448</v>
      </c>
    </row>
    <row r="2527" spans="2:8" x14ac:dyDescent="0.25">
      <c r="B2527">
        <v>3.6141455276449199</v>
      </c>
      <c r="C2527">
        <v>3.6501878787987772</v>
      </c>
      <c r="D2527">
        <v>3.6862302299526362</v>
      </c>
      <c r="E2527">
        <v>3.7222725811064912</v>
      </c>
      <c r="F2527">
        <v>3.758314932260348</v>
      </c>
      <c r="G2527">
        <v>3.794357283414207</v>
      </c>
      <c r="H2527">
        <v>3.8173025943457439</v>
      </c>
    </row>
    <row r="2528" spans="2:8" x14ac:dyDescent="0.25">
      <c r="B2528">
        <v>3.6141455276449208</v>
      </c>
      <c r="C2528">
        <v>3.6501878787987789</v>
      </c>
      <c r="D2528">
        <v>3.686230229952637</v>
      </c>
      <c r="E2528">
        <v>3.7222725811064912</v>
      </c>
      <c r="F2528">
        <v>3.758314932260348</v>
      </c>
      <c r="G2528">
        <v>3.794357283414207</v>
      </c>
      <c r="H2528">
        <v>3.8173025943457448</v>
      </c>
    </row>
    <row r="2529" spans="2:8" x14ac:dyDescent="0.25">
      <c r="B2529">
        <v>3.6141455276449208</v>
      </c>
      <c r="C2529">
        <v>3.650187878798778</v>
      </c>
      <c r="D2529">
        <v>3.6862302299526362</v>
      </c>
      <c r="E2529">
        <v>3.7222725811064912</v>
      </c>
      <c r="F2529">
        <v>3.758314932260348</v>
      </c>
      <c r="G2529">
        <v>3.794357283414207</v>
      </c>
      <c r="H2529">
        <v>3.8173025943457448</v>
      </c>
    </row>
    <row r="2530" spans="2:8" x14ac:dyDescent="0.25">
      <c r="B2530">
        <v>3.6141455276449221</v>
      </c>
      <c r="C2530">
        <v>3.650187878798778</v>
      </c>
      <c r="D2530">
        <v>3.6862302299526348</v>
      </c>
      <c r="E2530">
        <v>3.7222725811064912</v>
      </c>
      <c r="F2530">
        <v>3.758314932260348</v>
      </c>
      <c r="G2530">
        <v>3.7943572834142079</v>
      </c>
      <c r="H2530">
        <v>3.8173025943457448</v>
      </c>
    </row>
    <row r="2538" spans="2:8" x14ac:dyDescent="0.25">
      <c r="B2538">
        <v>10.69155894201988</v>
      </c>
      <c r="C2538">
        <v>10.76684132953095</v>
      </c>
      <c r="D2538">
        <v>10.842123717042011</v>
      </c>
      <c r="E2538">
        <v>10.91740610455307</v>
      </c>
      <c r="F2538">
        <v>10.99268849206414</v>
      </c>
      <c r="G2538">
        <v>11.067970879575199</v>
      </c>
      <c r="H2538">
        <v>11.12965455602833</v>
      </c>
    </row>
    <row r="2539" spans="2:8" x14ac:dyDescent="0.25">
      <c r="B2539">
        <v>10.69155894201988</v>
      </c>
      <c r="C2539">
        <v>10.76684132953095</v>
      </c>
      <c r="D2539">
        <v>10.842123717042011</v>
      </c>
      <c r="E2539">
        <v>10.91740610455307</v>
      </c>
      <c r="F2539">
        <v>10.99268849206414</v>
      </c>
      <c r="G2539">
        <v>11.067970879575199</v>
      </c>
      <c r="H2539">
        <v>11.12965455602833</v>
      </c>
    </row>
    <row r="2540" spans="2:8" x14ac:dyDescent="0.25">
      <c r="B2540">
        <v>10.69155894201989</v>
      </c>
      <c r="C2540">
        <v>10.76684132953095</v>
      </c>
      <c r="D2540">
        <v>10.842123717042011</v>
      </c>
      <c r="E2540">
        <v>10.91740610455307</v>
      </c>
      <c r="F2540">
        <v>10.99268849206414</v>
      </c>
      <c r="G2540">
        <v>11.067970879575199</v>
      </c>
      <c r="H2540">
        <v>11.12965455602833</v>
      </c>
    </row>
    <row r="2541" spans="2:8" x14ac:dyDescent="0.25">
      <c r="B2541">
        <v>10.69155894201988</v>
      </c>
      <c r="C2541">
        <v>10.76684132953095</v>
      </c>
      <c r="D2541">
        <v>10.842123717042011</v>
      </c>
      <c r="E2541">
        <v>10.91740610455307</v>
      </c>
      <c r="F2541">
        <v>10.99268849206414</v>
      </c>
      <c r="G2541">
        <v>11.067970879575199</v>
      </c>
      <c r="H2541">
        <v>11.12965455602833</v>
      </c>
    </row>
    <row r="2542" spans="2:8" x14ac:dyDescent="0.25">
      <c r="B2542">
        <v>10.69155894201988</v>
      </c>
      <c r="C2542">
        <v>10.76684132953095</v>
      </c>
      <c r="D2542">
        <v>10.842123717042011</v>
      </c>
      <c r="E2542">
        <v>10.91740610455307</v>
      </c>
      <c r="F2542">
        <v>10.99268849206414</v>
      </c>
      <c r="G2542">
        <v>11.067970879575199</v>
      </c>
      <c r="H2542">
        <v>11.12965455602833</v>
      </c>
    </row>
    <row r="2543" spans="2:8" x14ac:dyDescent="0.25">
      <c r="B2543">
        <v>10.69155894201988</v>
      </c>
      <c r="C2543">
        <v>10.76684132953095</v>
      </c>
      <c r="D2543">
        <v>10.842123717042011</v>
      </c>
      <c r="E2543">
        <v>10.91740610455307</v>
      </c>
      <c r="F2543">
        <v>10.99268849206414</v>
      </c>
      <c r="G2543">
        <v>11.067970879575199</v>
      </c>
      <c r="H2543">
        <v>11.12965455602834</v>
      </c>
    </row>
    <row r="2544" spans="2:8" x14ac:dyDescent="0.25">
      <c r="B2544">
        <v>10.69155894201988</v>
      </c>
      <c r="C2544">
        <v>10.76684132953095</v>
      </c>
      <c r="D2544">
        <v>10.842123717042011</v>
      </c>
      <c r="E2544">
        <v>10.91740610455307</v>
      </c>
      <c r="F2544">
        <v>10.99268849206414</v>
      </c>
      <c r="G2544">
        <v>11.06797087957519</v>
      </c>
      <c r="H2544">
        <v>11.12965455602834</v>
      </c>
    </row>
    <row r="2552" spans="2:8" x14ac:dyDescent="0.25">
      <c r="B2552">
        <v>1.966044875447303</v>
      </c>
      <c r="C2552">
        <v>1.981121129030524</v>
      </c>
      <c r="D2552">
        <v>1.996197394295907</v>
      </c>
      <c r="E2552">
        <v>2.0112736478791282</v>
      </c>
      <c r="F2552">
        <v>2.0263499014623481</v>
      </c>
      <c r="G2552">
        <v>2.041426155045567</v>
      </c>
      <c r="H2552">
        <v>2.0588352316994252</v>
      </c>
    </row>
    <row r="2553" spans="2:8" x14ac:dyDescent="0.25">
      <c r="B2553">
        <v>1.966044875447303</v>
      </c>
      <c r="C2553">
        <v>1.9811211290305231</v>
      </c>
      <c r="D2553">
        <v>1.996197394295907</v>
      </c>
      <c r="E2553">
        <v>2.0112736478791282</v>
      </c>
      <c r="F2553">
        <v>2.0263499014623481</v>
      </c>
      <c r="G2553">
        <v>2.041426155045567</v>
      </c>
      <c r="H2553">
        <v>2.0588352316994238</v>
      </c>
    </row>
    <row r="2554" spans="2:8" x14ac:dyDescent="0.25">
      <c r="B2554">
        <v>1.966044875447303</v>
      </c>
      <c r="C2554">
        <v>1.981121129030524</v>
      </c>
      <c r="D2554">
        <v>1.9961973942959079</v>
      </c>
      <c r="E2554">
        <v>2.0112736478791282</v>
      </c>
      <c r="F2554">
        <v>2.0263499014623481</v>
      </c>
      <c r="G2554">
        <v>2.0414261550455679</v>
      </c>
      <c r="H2554">
        <v>2.0588352316994252</v>
      </c>
    </row>
    <row r="2555" spans="2:8" x14ac:dyDescent="0.25">
      <c r="B2555">
        <v>1.966044875447303</v>
      </c>
      <c r="C2555">
        <v>1.9811211290305231</v>
      </c>
      <c r="D2555">
        <v>1.996197394295907</v>
      </c>
      <c r="E2555">
        <v>2.0112736478791282</v>
      </c>
      <c r="F2555">
        <v>2.0263499014623481</v>
      </c>
      <c r="G2555">
        <v>2.041426155045567</v>
      </c>
      <c r="H2555">
        <v>2.0588352316994238</v>
      </c>
    </row>
    <row r="2556" spans="2:8" x14ac:dyDescent="0.25">
      <c r="B2556">
        <v>1.966044875447303</v>
      </c>
      <c r="C2556">
        <v>1.981121129030524</v>
      </c>
      <c r="D2556">
        <v>1.996197394295907</v>
      </c>
      <c r="E2556">
        <v>2.0112736478791282</v>
      </c>
      <c r="F2556">
        <v>2.0263499014623481</v>
      </c>
      <c r="G2556">
        <v>2.041426155045567</v>
      </c>
      <c r="H2556">
        <v>2.0588352316994252</v>
      </c>
    </row>
    <row r="2557" spans="2:8" x14ac:dyDescent="0.25">
      <c r="B2557">
        <v>1.966044875447303</v>
      </c>
      <c r="C2557">
        <v>1.9811211290305231</v>
      </c>
      <c r="D2557">
        <v>1.996197394295907</v>
      </c>
      <c r="E2557">
        <v>2.0112736478791282</v>
      </c>
      <c r="F2557">
        <v>2.0263499014623481</v>
      </c>
      <c r="G2557">
        <v>2.041426155045567</v>
      </c>
      <c r="H2557">
        <v>2.0588352316994252</v>
      </c>
    </row>
    <row r="2558" spans="2:8" x14ac:dyDescent="0.25">
      <c r="B2558">
        <v>1.966044875447303</v>
      </c>
      <c r="C2558">
        <v>1.9811211290305231</v>
      </c>
      <c r="D2558">
        <v>1.9961973942959079</v>
      </c>
      <c r="E2558">
        <v>2.0112736478791282</v>
      </c>
      <c r="F2558">
        <v>2.0263499014623481</v>
      </c>
      <c r="G2558">
        <v>2.041426155045567</v>
      </c>
      <c r="H2558">
        <v>2.0588352316994252</v>
      </c>
    </row>
    <row r="2566" spans="2:8" x14ac:dyDescent="0.25">
      <c r="B2566">
        <v>7.0027895483609557</v>
      </c>
      <c r="C2566">
        <v>7.0348396023073319</v>
      </c>
      <c r="D2566">
        <v>7.0668896562537062</v>
      </c>
      <c r="E2566">
        <v>7.0989397001977776</v>
      </c>
      <c r="F2566">
        <v>7.1309897541441538</v>
      </c>
      <c r="G2566">
        <v>7.1630398080905282</v>
      </c>
      <c r="H2566">
        <v>7.1746822203620777</v>
      </c>
    </row>
    <row r="2567" spans="2:8" x14ac:dyDescent="0.25">
      <c r="B2567">
        <v>7.0027895483609566</v>
      </c>
      <c r="C2567">
        <v>7.0348396023073319</v>
      </c>
      <c r="D2567">
        <v>7.0668896562537071</v>
      </c>
      <c r="E2567">
        <v>7.0989397001977768</v>
      </c>
      <c r="F2567">
        <v>7.1309897541441529</v>
      </c>
      <c r="G2567">
        <v>7.1630398080905264</v>
      </c>
      <c r="H2567">
        <v>7.1746822203620786</v>
      </c>
    </row>
    <row r="2568" spans="2:8" x14ac:dyDescent="0.25">
      <c r="B2568">
        <v>7.0027895483609566</v>
      </c>
      <c r="C2568">
        <v>7.0348396023073327</v>
      </c>
      <c r="D2568">
        <v>7.066889656253708</v>
      </c>
      <c r="E2568">
        <v>7.0989397001977776</v>
      </c>
      <c r="F2568">
        <v>7.1309897541441556</v>
      </c>
      <c r="G2568">
        <v>7.1630398080905282</v>
      </c>
      <c r="H2568">
        <v>7.1746822203620786</v>
      </c>
    </row>
    <row r="2569" spans="2:8" x14ac:dyDescent="0.25">
      <c r="B2569">
        <v>7.0027895483609539</v>
      </c>
      <c r="C2569">
        <v>7.0348396023073319</v>
      </c>
      <c r="D2569">
        <v>7.0668896562537071</v>
      </c>
      <c r="E2569">
        <v>7.0989397001977759</v>
      </c>
      <c r="F2569">
        <v>7.130989754144152</v>
      </c>
      <c r="G2569">
        <v>7.1630398080905264</v>
      </c>
      <c r="H2569">
        <v>7.1746822203620786</v>
      </c>
    </row>
    <row r="2570" spans="2:8" x14ac:dyDescent="0.25">
      <c r="B2570">
        <v>7.0027895483609548</v>
      </c>
      <c r="C2570">
        <v>7.0348396023073319</v>
      </c>
      <c r="D2570">
        <v>7.0668896562537071</v>
      </c>
      <c r="E2570">
        <v>7.0989397001977776</v>
      </c>
      <c r="F2570">
        <v>7.1309897541441538</v>
      </c>
      <c r="G2570">
        <v>7.1630398080905264</v>
      </c>
      <c r="H2570">
        <v>7.1746822203620786</v>
      </c>
    </row>
    <row r="2571" spans="2:8" x14ac:dyDescent="0.25">
      <c r="B2571">
        <v>7.0027895483609566</v>
      </c>
      <c r="C2571">
        <v>7.0348396023073319</v>
      </c>
      <c r="D2571">
        <v>7.0668896562537071</v>
      </c>
      <c r="E2571">
        <v>7.0989397001977776</v>
      </c>
      <c r="F2571">
        <v>7.1309897541441529</v>
      </c>
      <c r="G2571">
        <v>7.1630398080905273</v>
      </c>
      <c r="H2571">
        <v>7.1746822203620786</v>
      </c>
    </row>
    <row r="2572" spans="2:8" x14ac:dyDescent="0.25">
      <c r="B2572">
        <v>7.0027895483609566</v>
      </c>
      <c r="C2572">
        <v>7.0348396023073319</v>
      </c>
      <c r="D2572">
        <v>7.066889656253708</v>
      </c>
      <c r="E2572">
        <v>7.0989397001977776</v>
      </c>
      <c r="F2572">
        <v>7.1309897541441538</v>
      </c>
      <c r="G2572">
        <v>7.1630398080905282</v>
      </c>
      <c r="H2572">
        <v>7.1746822203620786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5CFE-17B7-4EC4-B0FD-3E1A1A9939EC}">
  <sheetPr>
    <tabColor rgb="FFFF0000"/>
  </sheetPr>
  <dimension ref="A1:K19"/>
  <sheetViews>
    <sheetView workbookViewId="0">
      <selection activeCell="A2" sqref="A2"/>
    </sheetView>
  </sheetViews>
  <sheetFormatPr defaultRowHeight="15" x14ac:dyDescent="0.25"/>
  <cols>
    <col min="1" max="1" width="23" bestFit="1" customWidth="1"/>
  </cols>
  <sheetData>
    <row r="1" spans="1:11" x14ac:dyDescent="0.25">
      <c r="A1" s="9" t="s">
        <v>4</v>
      </c>
      <c r="B1" s="9">
        <v>2016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9">
        <v>2023</v>
      </c>
      <c r="J1" s="9">
        <v>2024</v>
      </c>
      <c r="K1" s="9">
        <v>2025</v>
      </c>
    </row>
    <row r="2" spans="1:11" x14ac:dyDescent="0.25">
      <c r="A2" t="str">
        <f>PUBTRA_Split_Tech!B2</f>
        <v>PUBTRAPOLROATRUHET</v>
      </c>
      <c r="B2">
        <f>SUMIFS(Activity_EX!B:B,Activity_EX!$A:$A,$A2&amp;"*")</f>
        <v>0</v>
      </c>
      <c r="C2">
        <f>SUMIFS(Activity_EX!C:C,Activity_EX!$A:$A,$A2&amp;"*")</f>
        <v>0</v>
      </c>
      <c r="D2">
        <f>SUMIFS(Activity_EX!D:D,Activity_EX!$A:$A,$A2&amp;"*")</f>
        <v>0</v>
      </c>
      <c r="E2">
        <f>SUMIFS(Activity_EX!E:E,Activity_EX!$A:$A,$A2&amp;"*")</f>
        <v>0</v>
      </c>
      <c r="F2">
        <f>SUMIFS(Activity_EX!F:F,Activity_EX!$A:$A,$A2&amp;"*")</f>
        <v>0</v>
      </c>
      <c r="G2">
        <f>SUMIFS(Activity_EX!G:G,Activity_EX!$A:$A,$A2&amp;"*")</f>
        <v>0</v>
      </c>
      <c r="H2">
        <f>SUMIFS(Activity_EX!H:H,Activity_EX!$A:$A,$A2&amp;"*")</f>
        <v>0</v>
      </c>
      <c r="I2">
        <f>SUMIFS(Activity_EX!I:I,Activity_EX!$A:$A,$A2&amp;"*")</f>
        <v>0</v>
      </c>
      <c r="J2">
        <f>SUMIFS(Activity_EX!J:J,Activity_EX!$A:$A,$A2&amp;"*")</f>
        <v>0</v>
      </c>
      <c r="K2">
        <f>SUMIFS(Activity_EX!K:K,Activity_EX!$A:$A,$A2&amp;"*")</f>
        <v>0</v>
      </c>
    </row>
    <row r="3" spans="1:11" x14ac:dyDescent="0.25">
      <c r="A3" t="str">
        <f>PUBTRA_Split_Tech!B3</f>
        <v>PUBTRAFLEROATRUHET</v>
      </c>
      <c r="B3">
        <f>SUMIFS(Activity_EX!B:B,Activity_EX!$A:$A,$A3&amp;"*")</f>
        <v>22.0999196926773</v>
      </c>
      <c r="C3">
        <f>SUMIFS(Activity_EX!C:C,Activity_EX!$A:$A,$A3&amp;"*")</f>
        <v>22.103560299273038</v>
      </c>
      <c r="D3">
        <f>SUMIFS(Activity_EX!D:D,Activity_EX!$A:$A,$A3&amp;"*")</f>
        <v>22.10354514886566</v>
      </c>
      <c r="E3">
        <f>SUMIFS(Activity_EX!E:E,Activity_EX!$A:$A,$A3&amp;"*")</f>
        <v>22.103487327675229</v>
      </c>
      <c r="F3">
        <f>SUMIFS(Activity_EX!F:F,Activity_EX!$A:$A,$A3&amp;"*")</f>
        <v>16.577743750239812</v>
      </c>
      <c r="G3">
        <f>SUMIFS(Activity_EX!G:G,Activity_EX!$A:$A,$A3&amp;"*")</f>
        <v>16.577713367943709</v>
      </c>
      <c r="H3">
        <f>SUMIFS(Activity_EX!H:H,Activity_EX!$A:$A,$A3&amp;"*")</f>
        <v>16.577931845138501</v>
      </c>
      <c r="I3">
        <f>SUMIFS(Activity_EX!I:I,Activity_EX!$A:$A,$A3&amp;"*")</f>
        <v>6.1967873631717643</v>
      </c>
      <c r="J3">
        <f>SUMIFS(Activity_EX!J:J,Activity_EX!$A:$A,$A3&amp;"*")</f>
        <v>2.636675125298924</v>
      </c>
      <c r="K3">
        <f>SUMIFS(Activity_EX!K:K,Activity_EX!$A:$A,$A3&amp;"*")</f>
        <v>0</v>
      </c>
    </row>
    <row r="4" spans="1:11" x14ac:dyDescent="0.25">
      <c r="A4" t="str">
        <f>PUBTRA_Split_Tech!B4</f>
        <v>PUBTRATHCROATRUHET</v>
      </c>
      <c r="B4">
        <f>SUMIFS(Activity_EX!B:B,Activity_EX!$A:$A,$A4&amp;"*")</f>
        <v>0</v>
      </c>
      <c r="C4">
        <f>SUMIFS(Activity_EX!C:C,Activity_EX!$A:$A,$A4&amp;"*")</f>
        <v>0</v>
      </c>
      <c r="D4">
        <f>SUMIFS(Activity_EX!D:D,Activity_EX!$A:$A,$A4&amp;"*")</f>
        <v>0</v>
      </c>
      <c r="E4">
        <f>SUMIFS(Activity_EX!E:E,Activity_EX!$A:$A,$A4&amp;"*")</f>
        <v>0</v>
      </c>
      <c r="F4">
        <f>SUMIFS(Activity_EX!F:F,Activity_EX!$A:$A,$A4&amp;"*")</f>
        <v>0</v>
      </c>
      <c r="G4">
        <f>SUMIFS(Activity_EX!G:G,Activity_EX!$A:$A,$A4&amp;"*")</f>
        <v>0</v>
      </c>
      <c r="H4">
        <f>SUMIFS(Activity_EX!H:H,Activity_EX!$A:$A,$A4&amp;"*")</f>
        <v>0</v>
      </c>
      <c r="I4">
        <f>SUMIFS(Activity_EX!I:I,Activity_EX!$A:$A,$A4&amp;"*")</f>
        <v>0</v>
      </c>
      <c r="J4">
        <f>SUMIFS(Activity_EX!J:J,Activity_EX!$A:$A,$A4&amp;"*")</f>
        <v>0</v>
      </c>
      <c r="K4">
        <f>SUMIFS(Activity_EX!K:K,Activity_EX!$A:$A,$A4&amp;"*")</f>
        <v>0</v>
      </c>
    </row>
    <row r="5" spans="1:11" x14ac:dyDescent="0.25">
      <c r="A5" t="str">
        <f>PUBTRA_Split_Tech!B5</f>
        <v>PUBTRAFLEROATRULGT</v>
      </c>
      <c r="B5">
        <f>SUMIFS(Activity_EX!B:B,Activity_EX!$A:$A,$A5&amp;"*")</f>
        <v>55.934180805544841</v>
      </c>
      <c r="C5">
        <f>SUMIFS(Activity_EX!C:C,Activity_EX!$A:$A,$A5&amp;"*")</f>
        <v>55.946921065156943</v>
      </c>
      <c r="D5">
        <f>SUMIFS(Activity_EX!D:D,Activity_EX!$A:$A,$A5&amp;"*")</f>
        <v>55.946744718397738</v>
      </c>
      <c r="E5">
        <f>SUMIFS(Activity_EX!E:E,Activity_EX!$A:$A,$A5&amp;"*")</f>
        <v>55.94635720844559</v>
      </c>
      <c r="F5">
        <f>SUMIFS(Activity_EX!F:F,Activity_EX!$A:$A,$A5&amp;"*")</f>
        <v>41.960542728108607</v>
      </c>
      <c r="G5">
        <f>SUMIFS(Activity_EX!G:G,Activity_EX!$A:$A,$A5&amp;"*")</f>
        <v>41.960446056090042</v>
      </c>
      <c r="H5">
        <f>SUMIFS(Activity_EX!H:H,Activity_EX!$A:$A,$A5&amp;"*")</f>
        <v>41.961001170816381</v>
      </c>
      <c r="I5">
        <f>SUMIFS(Activity_EX!I:I,Activity_EX!$A:$A,$A5&amp;"*")</f>
        <v>14.429472590488109</v>
      </c>
      <c r="J5">
        <f>SUMIFS(Activity_EX!J:J,Activity_EX!$A:$A,$A5&amp;"*")</f>
        <v>7.3863454677129834</v>
      </c>
      <c r="K5">
        <f>SUMIFS(Activity_EX!K:K,Activity_EX!$A:$A,$A5&amp;"*")</f>
        <v>0</v>
      </c>
    </row>
    <row r="6" spans="1:11" x14ac:dyDescent="0.25">
      <c r="A6" t="str">
        <f>PUBTRA_Split_Tech!B7</f>
        <v>PUBTRAPOLROATRULGT</v>
      </c>
      <c r="B6">
        <f>SUMIFS(Activity_EX!B:B,Activity_EX!$A:$A,$A6&amp;"*")</f>
        <v>15.730315623725698</v>
      </c>
      <c r="C6">
        <f>SUMIFS(Activity_EX!C:C,Activity_EX!$A:$A,$A6&amp;"*")</f>
        <v>15.742458856474679</v>
      </c>
      <c r="D6">
        <f>SUMIFS(Activity_EX!D:D,Activity_EX!$A:$A,$A6&amp;"*")</f>
        <v>15.742374760929714</v>
      </c>
      <c r="E6">
        <f>SUMIFS(Activity_EX!E:E,Activity_EX!$A:$A,$A6&amp;"*")</f>
        <v>15.742195590931271</v>
      </c>
      <c r="F6">
        <f>SUMIFS(Activity_EX!F:F,Activity_EX!$A:$A,$A6&amp;"*")</f>
        <v>11.807352413161688</v>
      </c>
      <c r="G6">
        <f>SUMIFS(Activity_EX!G:G,Activity_EX!$A:$A,$A6&amp;"*")</f>
        <v>11.807238422290139</v>
      </c>
      <c r="H6">
        <f>SUMIFS(Activity_EX!H:H,Activity_EX!$A:$A,$A6&amp;"*")</f>
        <v>11.807892131807694</v>
      </c>
      <c r="I6">
        <f>SUMIFS(Activity_EX!I:I,Activity_EX!$A:$A,$A6&amp;"*")</f>
        <v>2.3886192336058008</v>
      </c>
      <c r="J6">
        <f>SUMIFS(Activity_EX!J:J,Activity_EX!$A:$A,$A6&amp;"*")</f>
        <v>1.3831938594042716</v>
      </c>
      <c r="K6">
        <f>SUMIFS(Activity_EX!K:K,Activity_EX!$A:$A,$A6&amp;"*")</f>
        <v>0</v>
      </c>
    </row>
    <row r="7" spans="1:11" x14ac:dyDescent="0.25">
      <c r="A7" t="str">
        <f>PUBTRA_Split_Tech!B9</f>
        <v>PUBTRATHCROATRULGT</v>
      </c>
      <c r="B7">
        <f>SUMIFS(Activity_EX!B:B,Activity_EX!$A:$A,$A7&amp;"*")</f>
        <v>3.3460242400445432</v>
      </c>
      <c r="C7">
        <f>SUMIFS(Activity_EX!C:C,Activity_EX!$A:$A,$A7&amp;"*")</f>
        <v>3.3574529785523417</v>
      </c>
      <c r="D7">
        <f>SUMIFS(Activity_EX!D:D,Activity_EX!$A:$A,$A7&amp;"*")</f>
        <v>3.3576094778855508</v>
      </c>
      <c r="E7">
        <f>SUMIFS(Activity_EX!E:E,Activity_EX!$A:$A,$A7&amp;"*")</f>
        <v>3.3565177466862126</v>
      </c>
      <c r="F7">
        <f>SUMIFS(Activity_EX!F:F,Activity_EX!$A:$A,$A7&amp;"*")</f>
        <v>2.5200037632657954</v>
      </c>
      <c r="G7">
        <f>SUMIFS(Activity_EX!G:G,Activity_EX!$A:$A,$A7&amp;"*")</f>
        <v>2.5196845803593879</v>
      </c>
      <c r="H7">
        <f>SUMIFS(Activity_EX!H:H,Activity_EX!$A:$A,$A7&amp;"*")</f>
        <v>2.5204762105609344</v>
      </c>
      <c r="I7">
        <f>SUMIFS(Activity_EX!I:I,Activity_EX!$A:$A,$A7&amp;"*")</f>
        <v>0.54793862064455556</v>
      </c>
      <c r="J7">
        <f>SUMIFS(Activity_EX!J:J,Activity_EX!$A:$A,$A7&amp;"*")</f>
        <v>0.32315375137520763</v>
      </c>
      <c r="K7">
        <f>SUMIFS(Activity_EX!K:K,Activity_EX!$A:$A,$A7&amp;"*")</f>
        <v>0</v>
      </c>
    </row>
    <row r="8" spans="1:11" x14ac:dyDescent="0.25">
      <c r="A8" t="str">
        <f>PUBTRA_Split_Tech!B11</f>
        <v>PUBTRAFLEROATRUMET</v>
      </c>
      <c r="B8">
        <f>SUMIFS(Activity_EX!B:B,Activity_EX!$A:$A,$A8&amp;"*")</f>
        <v>9.6029929304499078</v>
      </c>
      <c r="C8">
        <f>SUMIFS(Activity_EX!C:C,Activity_EX!$A:$A,$A8&amp;"*")</f>
        <v>9.6068208635030583</v>
      </c>
      <c r="D8">
        <f>SUMIFS(Activity_EX!D:D,Activity_EX!$A:$A,$A8&amp;"*")</f>
        <v>9.6067892320735258</v>
      </c>
      <c r="E8">
        <f>SUMIFS(Activity_EX!E:E,Activity_EX!$A:$A,$A8&amp;"*")</f>
        <v>9.6066436334148797</v>
      </c>
      <c r="F8">
        <f>SUMIFS(Activity_EX!F:F,Activity_EX!$A:$A,$A8&amp;"*")</f>
        <v>7.2052411620127428</v>
      </c>
      <c r="G8">
        <f>SUMIFS(Activity_EX!G:G,Activity_EX!$A:$A,$A8&amp;"*")</f>
        <v>7.2051990640370294</v>
      </c>
      <c r="H8">
        <f>SUMIFS(Activity_EX!H:H,Activity_EX!$A:$A,$A8&amp;"*")</f>
        <v>7.2053901259700108</v>
      </c>
      <c r="I8">
        <f>SUMIFS(Activity_EX!I:I,Activity_EX!$A:$A,$A8&amp;"*")</f>
        <v>2.5012416213922606</v>
      </c>
      <c r="J8">
        <f>SUMIFS(Activity_EX!J:J,Activity_EX!$A:$A,$A8&amp;"*")</f>
        <v>1.2719112740397951</v>
      </c>
      <c r="K8">
        <f>SUMIFS(Activity_EX!K:K,Activity_EX!$A:$A,$A8&amp;"*")</f>
        <v>0</v>
      </c>
    </row>
    <row r="9" spans="1:11" x14ac:dyDescent="0.25">
      <c r="A9" t="str">
        <f>PUBTRA_Split_Tech!B13</f>
        <v>PUBTRATHCROATRUMET</v>
      </c>
      <c r="B9">
        <f>SUMIFS(Activity_EX!B:B,Activity_EX!$A:$A,$A9&amp;"*")</f>
        <v>1.4470190264349776</v>
      </c>
      <c r="C9">
        <f>SUMIFS(Activity_EX!C:C,Activity_EX!$A:$A,$A9&amp;"*")</f>
        <v>1.4538879795965691</v>
      </c>
      <c r="D9">
        <f>SUMIFS(Activity_EX!D:D,Activity_EX!$A:$A,$A9&amp;"*")</f>
        <v>1.4535083175394368</v>
      </c>
      <c r="E9">
        <f>SUMIFS(Activity_EX!E:E,Activity_EX!$A:$A,$A9&amp;"*")</f>
        <v>1.452201230748702</v>
      </c>
      <c r="F9">
        <f>SUMIFS(Activity_EX!F:F,Activity_EX!$A:$A,$A9&amp;"*")</f>
        <v>1.0920252671301673</v>
      </c>
      <c r="G9">
        <f>SUMIFS(Activity_EX!G:G,Activity_EX!$A:$A,$A9&amp;"*")</f>
        <v>1.0917565309969497</v>
      </c>
      <c r="H9">
        <f>SUMIFS(Activity_EX!H:H,Activity_EX!$A:$A,$A9&amp;"*")</f>
        <v>1.0923147672310338</v>
      </c>
      <c r="I9">
        <f>SUMIFS(Activity_EX!I:I,Activity_EX!$A:$A,$A9&amp;"*")</f>
        <v>0.30424863428519383</v>
      </c>
      <c r="J9">
        <f>SUMIFS(Activity_EX!J:J,Activity_EX!$A:$A,$A9&amp;"*")</f>
        <v>0.17876479166715092</v>
      </c>
      <c r="K9">
        <f>SUMIFS(Activity_EX!K:K,Activity_EX!$A:$A,$A9&amp;"*")</f>
        <v>0</v>
      </c>
    </row>
    <row r="10" spans="1:11" x14ac:dyDescent="0.25">
      <c r="A10" t="str">
        <f>PUBTRA_Split_Tech!B15</f>
        <v>PUBTRAPOLROATRUMET</v>
      </c>
      <c r="B10">
        <f>SUMIFS(Activity_EX!B:B,Activity_EX!$A:$A,$A10&amp;"*")</f>
        <v>1.1047421874707692</v>
      </c>
      <c r="C10">
        <f>SUMIFS(Activity_EX!C:C,Activity_EX!$A:$A,$A10&amp;"*")</f>
        <v>1.1105046095364819</v>
      </c>
      <c r="D10">
        <f>SUMIFS(Activity_EX!D:D,Activity_EX!$A:$A,$A10&amp;"*")</f>
        <v>1.1105464068589401</v>
      </c>
      <c r="E10">
        <f>SUMIFS(Activity_EX!E:E,Activity_EX!$A:$A,$A10&amp;"*")</f>
        <v>1.1092783181960586</v>
      </c>
      <c r="F10">
        <f>SUMIFS(Activity_EX!F:F,Activity_EX!$A:$A,$A10&amp;"*")</f>
        <v>0.83465017302172329</v>
      </c>
      <c r="G10">
        <f>SUMIFS(Activity_EX!G:G,Activity_EX!$A:$A,$A10&amp;"*")</f>
        <v>0.83442568906757053</v>
      </c>
      <c r="H10">
        <f>SUMIFS(Activity_EX!H:H,Activity_EX!$A:$A,$A10&amp;"*")</f>
        <v>0.83496064855794461</v>
      </c>
      <c r="I10">
        <f>SUMIFS(Activity_EX!I:I,Activity_EX!$A:$A,$A10&amp;"*")</f>
        <v>0.17226857700619977</v>
      </c>
      <c r="J10">
        <f>SUMIFS(Activity_EX!J:J,Activity_EX!$A:$A,$A10&amp;"*")</f>
        <v>0.10325135410177819</v>
      </c>
      <c r="K10">
        <f>SUMIFS(Activity_EX!K:K,Activity_EX!$A:$A,$A10&amp;"*")</f>
        <v>0</v>
      </c>
    </row>
    <row r="11" spans="1:11" x14ac:dyDescent="0.25">
      <c r="A11" t="str">
        <f>PUBTRA_Split_Tech!B17</f>
        <v>PUBTRAPOLROACAR___</v>
      </c>
      <c r="B11">
        <f>SUMIFS(Activity_EX!B:B,Activity_EX!$A:$A,$A11&amp;"*")</f>
        <v>62.285559656355971</v>
      </c>
      <c r="C11">
        <f>SUMIFS(Activity_EX!C:C,Activity_EX!$A:$A,$A11&amp;"*")</f>
        <v>62.304568608472849</v>
      </c>
      <c r="D11">
        <f>SUMIFS(Activity_EX!D:D,Activity_EX!$A:$A,$A11&amp;"*")</f>
        <v>62.304443035052891</v>
      </c>
      <c r="E11">
        <f>SUMIFS(Activity_EX!E:E,Activity_EX!$A:$A,$A11&amp;"*")</f>
        <v>62.30435149323737</v>
      </c>
      <c r="F11">
        <f>SUMIFS(Activity_EX!F:F,Activity_EX!$A:$A,$A11&amp;"*")</f>
        <v>46.728988772701207</v>
      </c>
      <c r="G11">
        <f>SUMIFS(Activity_EX!G:G,Activity_EX!$A:$A,$A11&amp;"*")</f>
        <v>46.728870816823701</v>
      </c>
      <c r="H11">
        <f>SUMIFS(Activity_EX!H:H,Activity_EX!$A:$A,$A11&amp;"*")</f>
        <v>46.729571896068329</v>
      </c>
      <c r="I11">
        <f>SUMIFS(Activity_EX!I:I,Activity_EX!$A:$A,$A11&amp;"*")</f>
        <v>7.3764576947623155</v>
      </c>
      <c r="J11">
        <f>SUMIFS(Activity_EX!J:J,Activity_EX!$A:$A,$A11&amp;"*")</f>
        <v>4.3204472509585967</v>
      </c>
      <c r="K11">
        <f>SUMIFS(Activity_EX!K:K,Activity_EX!$A:$A,$A11&amp;"*")</f>
        <v>0</v>
      </c>
    </row>
    <row r="12" spans="1:11" x14ac:dyDescent="0.25">
      <c r="A12" t="str">
        <f>PUBTRA_Split_Tech!B19</f>
        <v>PUBTRAFLEROACAR___</v>
      </c>
      <c r="B12">
        <f>SUMIFS(Activity_EX!B:B,Activity_EX!$A:$A,$A12&amp;"*")</f>
        <v>2.4220297151640442</v>
      </c>
      <c r="C12">
        <f>SUMIFS(Activity_EX!C:C,Activity_EX!$A:$A,$A12&amp;"*")</f>
        <v>2.4245017080330342</v>
      </c>
      <c r="D12">
        <f>SUMIFS(Activity_EX!D:D,Activity_EX!$A:$A,$A12&amp;"*")</f>
        <v>2.4244947583729628</v>
      </c>
      <c r="E12">
        <f>SUMIFS(Activity_EX!E:E,Activity_EX!$A:$A,$A12&amp;"*")</f>
        <v>2.4244556917758122</v>
      </c>
      <c r="F12">
        <f>SUMIFS(Activity_EX!F:F,Activity_EX!$A:$A,$A12&amp;"*")</f>
        <v>1.818479556018203</v>
      </c>
      <c r="G12">
        <f>SUMIFS(Activity_EX!G:G,Activity_EX!$A:$A,$A12&amp;"*")</f>
        <v>1.8184405166238311</v>
      </c>
      <c r="H12">
        <f>SUMIFS(Activity_EX!H:H,Activity_EX!$A:$A,$A12&amp;"*")</f>
        <v>1.8185378708034541</v>
      </c>
      <c r="I12">
        <f>SUMIFS(Activity_EX!I:I,Activity_EX!$A:$A,$A12&amp;"*")</f>
        <v>0.275733543537033</v>
      </c>
      <c r="J12">
        <f>SUMIFS(Activity_EX!J:J,Activity_EX!$A:$A,$A12&amp;"*")</f>
        <v>0.16563154138321681</v>
      </c>
      <c r="K12">
        <f>SUMIFS(Activity_EX!K:K,Activity_EX!$A:$A,$A12&amp;"*")</f>
        <v>0</v>
      </c>
    </row>
    <row r="13" spans="1:11" x14ac:dyDescent="0.25">
      <c r="A13" t="str">
        <f>PUBTRA_Split_Tech!B21</f>
        <v>PUBTRATHCROACAR___</v>
      </c>
      <c r="B13">
        <f>SUMIFS(Activity_EX!B:B,Activity_EX!$A:$A,$A13&amp;"*")</f>
        <v>12.090316075698141</v>
      </c>
      <c r="C13">
        <f>SUMIFS(Activity_EX!C:C,Activity_EX!$A:$A,$A13&amp;"*")</f>
        <v>12.12713666260578</v>
      </c>
      <c r="D13">
        <f>SUMIFS(Activity_EX!D:D,Activity_EX!$A:$A,$A13&amp;"*")</f>
        <v>12.12776862224254</v>
      </c>
      <c r="E13">
        <f>SUMIFS(Activity_EX!E:E,Activity_EX!$A:$A,$A13&amp;"*")</f>
        <v>12.126244909958871</v>
      </c>
      <c r="F13">
        <f>SUMIFS(Activity_EX!F:F,Activity_EX!$A:$A,$A13&amp;"*")</f>
        <v>9.0993971481361751</v>
      </c>
      <c r="G13">
        <f>SUMIFS(Activity_EX!G:G,Activity_EX!$A:$A,$A13&amp;"*")</f>
        <v>9.0987454080087407</v>
      </c>
      <c r="H13">
        <f>SUMIFS(Activity_EX!H:H,Activity_EX!$A:$A,$A13&amp;"*")</f>
        <v>9.0999956083533267</v>
      </c>
      <c r="I13">
        <f>SUMIFS(Activity_EX!I:I,Activity_EX!$A:$A,$A13&amp;"*")</f>
        <v>1.335517682093817</v>
      </c>
      <c r="J13">
        <f>SUMIFS(Activity_EX!J:J,Activity_EX!$A:$A,$A13&amp;"*")</f>
        <v>0.81367382268373967</v>
      </c>
      <c r="K13">
        <f>SUMIFS(Activity_EX!K:K,Activity_EX!$A:$A,$A13&amp;"*")</f>
        <v>0</v>
      </c>
    </row>
    <row r="14" spans="1:11" x14ac:dyDescent="0.25">
      <c r="A14" t="str">
        <f>PUBTRA_Split_Tech!B23</f>
        <v>PUBTRAPOLROAMOR___</v>
      </c>
      <c r="B14">
        <f>SUMIFS(Activity_EX!B:B,Activity_EX!$A:$A,$A14&amp;"*")</f>
        <v>0.34167948913499041</v>
      </c>
      <c r="C14">
        <f>SUMIFS(Activity_EX!C:C,Activity_EX!$A:$A,$A14&amp;"*")</f>
        <v>0.33785284078354538</v>
      </c>
      <c r="D14">
        <f>SUMIFS(Activity_EX!D:D,Activity_EX!$A:$A,$A14&amp;"*")</f>
        <v>0.33262221103497008</v>
      </c>
      <c r="E14">
        <f>SUMIFS(Activity_EX!E:E,Activity_EX!$A:$A,$A14&amp;"*")</f>
        <v>0.32480414097042382</v>
      </c>
      <c r="F14">
        <f>SUMIFS(Activity_EX!F:F,Activity_EX!$A:$A,$A14&amp;"*")</f>
        <v>0.26390285413929881</v>
      </c>
      <c r="G14">
        <f>SUMIFS(Activity_EX!G:G,Activity_EX!$A:$A,$A14&amp;"*")</f>
        <v>0.26303418229209102</v>
      </c>
      <c r="H14">
        <f>SUMIFS(Activity_EX!H:H,Activity_EX!$A:$A,$A14&amp;"*")</f>
        <v>0.26457400436757872</v>
      </c>
      <c r="I14">
        <f>SUMIFS(Activity_EX!I:I,Activity_EX!$A:$A,$A14&amp;"*")</f>
        <v>0.10784964410315979</v>
      </c>
      <c r="J14">
        <f>SUMIFS(Activity_EX!J:J,Activity_EX!$A:$A,$A14&amp;"*")</f>
        <v>6.0935264637530351E-2</v>
      </c>
      <c r="K14">
        <f>SUMIFS(Activity_EX!K:K,Activity_EX!$A:$A,$A14&amp;"*")</f>
        <v>0</v>
      </c>
    </row>
    <row r="15" spans="1:11" x14ac:dyDescent="0.25">
      <c r="A15" t="str">
        <f>PUBTRA_Split_Tech!B24</f>
        <v>PUBTRAFLEROAMOR___</v>
      </c>
      <c r="B15">
        <f>SUMIFS(Activity_EX!B:B,Activity_EX!$A:$A,$A15&amp;"*")</f>
        <v>0</v>
      </c>
      <c r="C15">
        <f>SUMIFS(Activity_EX!C:C,Activity_EX!$A:$A,$A15&amp;"*")</f>
        <v>0</v>
      </c>
      <c r="D15">
        <f>SUMIFS(Activity_EX!D:D,Activity_EX!$A:$A,$A15&amp;"*")</f>
        <v>0</v>
      </c>
      <c r="E15">
        <f>SUMIFS(Activity_EX!E:E,Activity_EX!$A:$A,$A15&amp;"*")</f>
        <v>0</v>
      </c>
      <c r="F15">
        <f>SUMIFS(Activity_EX!F:F,Activity_EX!$A:$A,$A15&amp;"*")</f>
        <v>0</v>
      </c>
      <c r="G15">
        <f>SUMIFS(Activity_EX!G:G,Activity_EX!$A:$A,$A15&amp;"*")</f>
        <v>0</v>
      </c>
      <c r="H15">
        <f>SUMIFS(Activity_EX!H:H,Activity_EX!$A:$A,$A15&amp;"*")</f>
        <v>0</v>
      </c>
      <c r="I15">
        <f>SUMIFS(Activity_EX!I:I,Activity_EX!$A:$A,$A15&amp;"*")</f>
        <v>0</v>
      </c>
      <c r="J15">
        <f>SUMIFS(Activity_EX!J:J,Activity_EX!$A:$A,$A15&amp;"*")</f>
        <v>0</v>
      </c>
      <c r="K15">
        <f>SUMIFS(Activity_EX!K:K,Activity_EX!$A:$A,$A15&amp;"*")</f>
        <v>0</v>
      </c>
    </row>
    <row r="16" spans="1:11" x14ac:dyDescent="0.25">
      <c r="A16" t="str">
        <f>PUBTRA_Split_Tech!B25</f>
        <v>PUBTRATHCROAMOR___</v>
      </c>
      <c r="B16">
        <f>SUMIFS(Activity_EX!B:B,Activity_EX!$A:$A,$A16&amp;"*")</f>
        <v>0</v>
      </c>
      <c r="C16">
        <f>SUMIFS(Activity_EX!C:C,Activity_EX!$A:$A,$A16&amp;"*")</f>
        <v>0</v>
      </c>
      <c r="D16">
        <f>SUMIFS(Activity_EX!D:D,Activity_EX!$A:$A,$A16&amp;"*")</f>
        <v>0</v>
      </c>
      <c r="E16">
        <f>SUMIFS(Activity_EX!E:E,Activity_EX!$A:$A,$A16&amp;"*")</f>
        <v>0</v>
      </c>
      <c r="F16">
        <f>SUMIFS(Activity_EX!F:F,Activity_EX!$A:$A,$A16&amp;"*")</f>
        <v>0</v>
      </c>
      <c r="G16">
        <f>SUMIFS(Activity_EX!G:G,Activity_EX!$A:$A,$A16&amp;"*")</f>
        <v>0</v>
      </c>
      <c r="H16">
        <f>SUMIFS(Activity_EX!H:H,Activity_EX!$A:$A,$A16&amp;"*")</f>
        <v>0</v>
      </c>
      <c r="I16">
        <f>SUMIFS(Activity_EX!I:I,Activity_EX!$A:$A,$A16&amp;"*")</f>
        <v>0</v>
      </c>
      <c r="J16">
        <f>SUMIFS(Activity_EX!J:J,Activity_EX!$A:$A,$A16&amp;"*")</f>
        <v>0</v>
      </c>
      <c r="K16">
        <f>SUMIFS(Activity_EX!K:K,Activity_EX!$A:$A,$A16&amp;"*")</f>
        <v>0</v>
      </c>
    </row>
    <row r="17" spans="1:11" x14ac:dyDescent="0.25">
      <c r="A17" t="str">
        <f>PUBTRA_Split_Tech!B26</f>
        <v>PUBTRAPOLROABUSURB</v>
      </c>
      <c r="B17">
        <f>SUMIFS(Activity_EX!B:B,Activity_EX!$A:$A,$A17&amp;"*")</f>
        <v>2.3419970241555219E-2</v>
      </c>
      <c r="C17">
        <f>SUMIFS(Activity_EX!C:C,Activity_EX!$A:$A,$A17&amp;"*")</f>
        <v>2.3486729834435449E-2</v>
      </c>
      <c r="D17">
        <f>SUMIFS(Activity_EX!D:D,Activity_EX!$A:$A,$A17&amp;"*")</f>
        <v>2.3322630136313052E-2</v>
      </c>
      <c r="E17">
        <f>SUMIFS(Activity_EX!E:E,Activity_EX!$A:$A,$A17&amp;"*")</f>
        <v>2.3283407025056439E-2</v>
      </c>
      <c r="F17">
        <f>SUMIFS(Activity_EX!F:F,Activity_EX!$A:$A,$A17&amp;"*")</f>
        <v>1.7837989839006869E-2</v>
      </c>
      <c r="G17">
        <f>SUMIFS(Activity_EX!G:G,Activity_EX!$A:$A,$A17&amp;"*")</f>
        <v>1.7757181332128929E-2</v>
      </c>
      <c r="H17">
        <f>SUMIFS(Activity_EX!H:H,Activity_EX!$A:$A,$A17&amp;"*")</f>
        <v>1.7697260185927939E-2</v>
      </c>
      <c r="I17">
        <f>SUMIFS(Activity_EX!I:I,Activity_EX!$A:$A,$A17&amp;"*")</f>
        <v>1.1922435541506441E-2</v>
      </c>
      <c r="J17">
        <f>SUMIFS(Activity_EX!J:J,Activity_EX!$A:$A,$A17&amp;"*")</f>
        <v>5.9389007340029058E-3</v>
      </c>
      <c r="K17">
        <f>SUMIFS(Activity_EX!K:K,Activity_EX!$A:$A,$A17&amp;"*")</f>
        <v>0</v>
      </c>
    </row>
    <row r="18" spans="1:11" x14ac:dyDescent="0.25">
      <c r="A18" t="str">
        <f>PUBTRA_Split_Tech!B27</f>
        <v>PUBTRAFLEROABUSURB</v>
      </c>
      <c r="B18">
        <f>SUMIFS(Activity_EX!B:B,Activity_EX!$A:$A,$A18&amp;"*")</f>
        <v>0</v>
      </c>
      <c r="C18">
        <f>SUMIFS(Activity_EX!C:C,Activity_EX!$A:$A,$A18&amp;"*")</f>
        <v>0</v>
      </c>
      <c r="D18">
        <f>SUMIFS(Activity_EX!D:D,Activity_EX!$A:$A,$A18&amp;"*")</f>
        <v>0</v>
      </c>
      <c r="E18">
        <f>SUMIFS(Activity_EX!E:E,Activity_EX!$A:$A,$A18&amp;"*")</f>
        <v>0</v>
      </c>
      <c r="F18">
        <f>SUMIFS(Activity_EX!F:F,Activity_EX!$A:$A,$A18&amp;"*")</f>
        <v>0</v>
      </c>
      <c r="G18">
        <f>SUMIFS(Activity_EX!G:G,Activity_EX!$A:$A,$A18&amp;"*")</f>
        <v>0</v>
      </c>
      <c r="H18">
        <f>SUMIFS(Activity_EX!H:H,Activity_EX!$A:$A,$A18&amp;"*")</f>
        <v>0</v>
      </c>
      <c r="I18">
        <f>SUMIFS(Activity_EX!I:I,Activity_EX!$A:$A,$A18&amp;"*")</f>
        <v>0</v>
      </c>
      <c r="J18">
        <f>SUMIFS(Activity_EX!J:J,Activity_EX!$A:$A,$A18&amp;"*")</f>
        <v>0</v>
      </c>
      <c r="K18">
        <f>SUMIFS(Activity_EX!K:K,Activity_EX!$A:$A,$A18&amp;"*")</f>
        <v>0</v>
      </c>
    </row>
    <row r="19" spans="1:11" x14ac:dyDescent="0.25">
      <c r="A19" t="str">
        <f>PUBTRA_Split_Tech!B28</f>
        <v>PUBTRATHCROABUSURB</v>
      </c>
      <c r="B19">
        <f>SUMIFS(Activity_EX!B:B,Activity_EX!$A:$A,$A19&amp;"*")</f>
        <v>0</v>
      </c>
      <c r="C19">
        <f>SUMIFS(Activity_EX!C:C,Activity_EX!$A:$A,$A19&amp;"*")</f>
        <v>0</v>
      </c>
      <c r="D19">
        <f>SUMIFS(Activity_EX!D:D,Activity_EX!$A:$A,$A19&amp;"*")</f>
        <v>0</v>
      </c>
      <c r="E19">
        <f>SUMIFS(Activity_EX!E:E,Activity_EX!$A:$A,$A19&amp;"*")</f>
        <v>0</v>
      </c>
      <c r="F19">
        <f>SUMIFS(Activity_EX!F:F,Activity_EX!$A:$A,$A19&amp;"*")</f>
        <v>0</v>
      </c>
      <c r="G19">
        <f>SUMIFS(Activity_EX!G:G,Activity_EX!$A:$A,$A19&amp;"*")</f>
        <v>0</v>
      </c>
      <c r="H19">
        <f>SUMIFS(Activity_EX!H:H,Activity_EX!$A:$A,$A19&amp;"*")</f>
        <v>0</v>
      </c>
      <c r="I19">
        <f>SUMIFS(Activity_EX!I:I,Activity_EX!$A:$A,$A19&amp;"*")</f>
        <v>0</v>
      </c>
      <c r="J19">
        <f>SUMIFS(Activity_EX!J:J,Activity_EX!$A:$A,$A19&amp;"*")</f>
        <v>0</v>
      </c>
      <c r="K19">
        <f>SUMIFS(Activity_EX!K:K,Activity_EX!$A:$A,$A19&amp;"*")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B2CE-65CC-4BB2-9CE1-43BD4F209FC1}">
  <sheetPr>
    <tabColor rgb="FFFF0000"/>
  </sheetPr>
  <dimension ref="A1:K19"/>
  <sheetViews>
    <sheetView workbookViewId="0">
      <selection activeCell="L22" sqref="L22"/>
    </sheetView>
  </sheetViews>
  <sheetFormatPr defaultRowHeight="15" x14ac:dyDescent="0.25"/>
  <cols>
    <col min="1" max="1" width="20.42578125" bestFit="1" customWidth="1"/>
  </cols>
  <sheetData>
    <row r="1" spans="1:11" x14ac:dyDescent="0.25">
      <c r="A1" s="9" t="s">
        <v>4</v>
      </c>
      <c r="B1" s="9">
        <v>2016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9">
        <v>2023</v>
      </c>
      <c r="J1" s="9">
        <v>2024</v>
      </c>
      <c r="K1" s="9">
        <v>2025</v>
      </c>
    </row>
    <row r="2" spans="1:11" x14ac:dyDescent="0.25">
      <c r="A2" t="str">
        <f>'AGG Activity_EX'!A2</f>
        <v>PUBTRAPOLROATRUHET</v>
      </c>
      <c r="B2">
        <f>SUMIFS(Activity_16!B:B,Activity_16!$A:$A,$A2&amp;"*")</f>
        <v>0</v>
      </c>
      <c r="C2">
        <f>SUMIFS(Activity_16!C:C,Activity_16!$A:$A,$A2&amp;"*")</f>
        <v>0</v>
      </c>
      <c r="D2">
        <f>SUMIFS(Activity_16!D:D,Activity_16!$A:$A,$A2&amp;"*")</f>
        <v>0</v>
      </c>
      <c r="E2">
        <f>SUMIFS(Activity_16!E:E,Activity_16!$A:$A,$A2&amp;"*")</f>
        <v>0</v>
      </c>
      <c r="F2">
        <f>SUMIFS(Activity_16!F:F,Activity_16!$A:$A,$A2&amp;"*")</f>
        <v>0</v>
      </c>
      <c r="G2">
        <f>SUMIFS(Activity_16!G:G,Activity_16!$A:$A,$A2&amp;"*")</f>
        <v>0</v>
      </c>
      <c r="H2">
        <f>SUMIFS(Activity_16!H:H,Activity_16!$A:$A,$A2&amp;"*")</f>
        <v>0</v>
      </c>
      <c r="I2">
        <f>SUMIFS(Activity_16!I:I,Activity_16!$A:$A,$A2&amp;"*")</f>
        <v>0</v>
      </c>
      <c r="J2">
        <f>SUMIFS(Activity_16!J:J,Activity_16!$A:$A,$A2&amp;"*")</f>
        <v>0</v>
      </c>
      <c r="K2">
        <f>SUMIFS(Activity_16!K:K,Activity_16!$A:$A,$A2&amp;"*")</f>
        <v>0</v>
      </c>
    </row>
    <row r="3" spans="1:11" x14ac:dyDescent="0.25">
      <c r="A3" t="str">
        <f>'AGG Activity_EX'!A3</f>
        <v>PUBTRAFLEROATRUHET</v>
      </c>
      <c r="B3">
        <f>SUMIFS(Activity_16!B:B,Activity_16!$A:$A,$A3&amp;"*")</f>
        <v>4.0243501203468214E-3</v>
      </c>
      <c r="C3">
        <f>SUMIFS(Activity_16!C:C,Activity_16!$A:$A,$A3&amp;"*")</f>
        <v>0.66115764331342208</v>
      </c>
      <c r="D3">
        <f>SUMIFS(Activity_16!D:D,Activity_16!$A:$A,$A3&amp;"*")</f>
        <v>1.3713317968257901</v>
      </c>
      <c r="E3">
        <f>SUMIFS(Activity_16!E:E,Activity_16!$A:$A,$A3&amp;"*")</f>
        <v>2.215063440163715</v>
      </c>
      <c r="F3">
        <f>SUMIFS(Activity_16!F:F,Activity_16!$A:$A,$A3&amp;"*")</f>
        <v>8.4881088367666244</v>
      </c>
      <c r="G3">
        <f>SUMIFS(Activity_16!G:G,Activity_16!$A:$A,$A3&amp;"*")</f>
        <v>9.3353734275359255</v>
      </c>
      <c r="H3">
        <f>SUMIFS(Activity_16!H:H,Activity_16!$A:$A,$A3&amp;"*")</f>
        <v>10.12610706078064</v>
      </c>
      <c r="I3">
        <f>SUMIFS(Activity_16!I:I,Activity_16!$A:$A,$A3&amp;"*")</f>
        <v>5.691978414204339</v>
      </c>
      <c r="J3">
        <f>SUMIFS(Activity_16!J:J,Activity_16!$A:$A,$A3&amp;"*")</f>
        <v>0.35629570462242283</v>
      </c>
      <c r="K3">
        <f>SUMIFS(Activity_16!K:K,Activity_16!$A:$A,$A3&amp;"*")</f>
        <v>4.1712298434584059E-4</v>
      </c>
    </row>
    <row r="4" spans="1:11" x14ac:dyDescent="0.25">
      <c r="A4" t="str">
        <f>'AGG Activity_EX'!A4</f>
        <v>PUBTRATHCROATRUHET</v>
      </c>
      <c r="B4">
        <f>SUMIFS(Activity_16!B:B,Activity_16!$A:$A,$A4&amp;"*")</f>
        <v>0</v>
      </c>
      <c r="C4">
        <f>SUMIFS(Activity_16!C:C,Activity_16!$A:$A,$A4&amp;"*")</f>
        <v>0</v>
      </c>
      <c r="D4">
        <f>SUMIFS(Activity_16!D:D,Activity_16!$A:$A,$A4&amp;"*")</f>
        <v>0</v>
      </c>
      <c r="E4">
        <f>SUMIFS(Activity_16!E:E,Activity_16!$A:$A,$A4&amp;"*")</f>
        <v>0</v>
      </c>
      <c r="F4">
        <f>SUMIFS(Activity_16!F:F,Activity_16!$A:$A,$A4&amp;"*")</f>
        <v>0</v>
      </c>
      <c r="G4">
        <f>SUMIFS(Activity_16!G:G,Activity_16!$A:$A,$A4&amp;"*")</f>
        <v>0</v>
      </c>
      <c r="H4">
        <f>SUMIFS(Activity_16!H:H,Activity_16!$A:$A,$A4&amp;"*")</f>
        <v>0</v>
      </c>
      <c r="I4">
        <f>SUMIFS(Activity_16!I:I,Activity_16!$A:$A,$A4&amp;"*")</f>
        <v>0</v>
      </c>
      <c r="J4">
        <f>SUMIFS(Activity_16!J:J,Activity_16!$A:$A,$A4&amp;"*")</f>
        <v>0</v>
      </c>
      <c r="K4">
        <f>SUMIFS(Activity_16!K:K,Activity_16!$A:$A,$A4&amp;"*")</f>
        <v>0</v>
      </c>
    </row>
    <row r="5" spans="1:11" x14ac:dyDescent="0.25">
      <c r="A5" t="str">
        <f>'AGG Activity_EX'!A5</f>
        <v>PUBTRAFLEROATRULGT</v>
      </c>
      <c r="B5">
        <f>SUMIFS(Activity_16!B:B,Activity_16!$A:$A,$A5&amp;"*")</f>
        <v>1.3937281085666818E-2</v>
      </c>
      <c r="C5">
        <f>SUMIFS(Activity_16!C:C,Activity_16!$A:$A,$A5&amp;"*")</f>
        <v>1.673706515891729</v>
      </c>
      <c r="D5">
        <f>SUMIFS(Activity_16!D:D,Activity_16!$A:$A,$A5&amp;"*")</f>
        <v>3.4713928572074502</v>
      </c>
      <c r="E5">
        <f>SUMIFS(Activity_16!E:E,Activity_16!$A:$A,$A5&amp;"*")</f>
        <v>5.6072346397313888</v>
      </c>
      <c r="F5">
        <f>SUMIFS(Activity_16!F:F,Activity_16!$A:$A,$A5&amp;"*")</f>
        <v>21.484572655482804</v>
      </c>
      <c r="G5">
        <f>SUMIFS(Activity_16!G:G,Activity_16!$A:$A,$A5&amp;"*")</f>
        <v>23.62913546491454</v>
      </c>
      <c r="H5">
        <f>SUMIFS(Activity_16!H:H,Activity_16!$A:$A,$A5&amp;"*")</f>
        <v>25.630588770177802</v>
      </c>
      <c r="I5">
        <f>SUMIFS(Activity_16!I:I,Activity_16!$A:$A,$A5&amp;"*")</f>
        <v>17.12644136272241</v>
      </c>
      <c r="J5">
        <f>SUMIFS(Activity_16!J:J,Activity_16!$A:$A,$A5&amp;"*")</f>
        <v>12.964673092198563</v>
      </c>
      <c r="K5">
        <f>SUMIFS(Activity_16!K:K,Activity_16!$A:$A,$A5&amp;"*")</f>
        <v>0.94487336922108511</v>
      </c>
    </row>
    <row r="6" spans="1:11" x14ac:dyDescent="0.25">
      <c r="A6" t="str">
        <f>'AGG Activity_EX'!A6</f>
        <v>PUBTRAPOLROATRULGT</v>
      </c>
      <c r="B6">
        <f>SUMIFS(Activity_16!B:B,Activity_16!$A:$A,$A6&amp;"*")</f>
        <v>1.3668068600418998E-2</v>
      </c>
      <c r="C6">
        <f>SUMIFS(Activity_16!C:C,Activity_16!$A:$A,$A6&amp;"*")</f>
        <v>0.47217448891114339</v>
      </c>
      <c r="D6">
        <f>SUMIFS(Activity_16!D:D,Activity_16!$A:$A,$A6&amp;"*")</f>
        <v>0.97808378086141845</v>
      </c>
      <c r="E6">
        <f>SUMIFS(Activity_16!E:E,Activity_16!$A:$A,$A6&amp;"*")</f>
        <v>1.5791867854592989</v>
      </c>
      <c r="F6">
        <f>SUMIFS(Activity_16!F:F,Activity_16!$A:$A,$A6&amp;"*")</f>
        <v>6.0463108804351808</v>
      </c>
      <c r="G6">
        <f>SUMIFS(Activity_16!G:G,Activity_16!$A:$A,$A6&amp;"*")</f>
        <v>6.649884670060171</v>
      </c>
      <c r="H6">
        <f>SUMIFS(Activity_16!H:H,Activity_16!$A:$A,$A6&amp;"*")</f>
        <v>7.2126026865322856</v>
      </c>
      <c r="I6">
        <f>SUMIFS(Activity_16!I:I,Activity_16!$A:$A,$A6&amp;"*")</f>
        <v>4.6097050963237312</v>
      </c>
      <c r="J6">
        <f>SUMIFS(Activity_16!J:J,Activity_16!$A:$A,$A6&amp;"*")</f>
        <v>3.5268260779866769</v>
      </c>
      <c r="K6">
        <f>SUMIFS(Activity_16!K:K,Activity_16!$A:$A,$A6&amp;"*")</f>
        <v>0.26679131316323801</v>
      </c>
    </row>
    <row r="7" spans="1:11" x14ac:dyDescent="0.25">
      <c r="A7" t="str">
        <f>'AGG Activity_EX'!A7</f>
        <v>PUBTRATHCROATRULGT</v>
      </c>
      <c r="B7">
        <f>SUMIFS(Activity_16!B:B,Activity_16!$A:$A,$A7&amp;"*")</f>
        <v>1.4904317717477796E-2</v>
      </c>
      <c r="C7">
        <f>SUMIFS(Activity_16!C:C,Activity_16!$A:$A,$A7&amp;"*")</f>
        <v>0.10394697691113199</v>
      </c>
      <c r="D7">
        <f>SUMIFS(Activity_16!D:D,Activity_16!$A:$A,$A7&amp;"*")</f>
        <v>0.21177092332806924</v>
      </c>
      <c r="E7">
        <f>SUMIFS(Activity_16!E:E,Activity_16!$A:$A,$A7&amp;"*")</f>
        <v>0.34114417169174249</v>
      </c>
      <c r="F7">
        <f>SUMIFS(Activity_16!F:F,Activity_16!$A:$A,$A7&amp;"*")</f>
        <v>1.2912861978942689</v>
      </c>
      <c r="G7">
        <f>SUMIFS(Activity_16!G:G,Activity_16!$A:$A,$A7&amp;"*")</f>
        <v>1.4204282589614241</v>
      </c>
      <c r="H7">
        <f>SUMIFS(Activity_16!H:H,Activity_16!$A:$A,$A7&amp;"*")</f>
        <v>1.5399017541547471</v>
      </c>
      <c r="I7">
        <f>SUMIFS(Activity_16!I:I,Activity_16!$A:$A,$A7&amp;"*")</f>
        <v>0.96399107801608164</v>
      </c>
      <c r="J7">
        <f>SUMIFS(Activity_16!J:J,Activity_16!$A:$A,$A7&amp;"*")</f>
        <v>0.74080528030791493</v>
      </c>
      <c r="K7">
        <f>SUMIFS(Activity_16!K:K,Activity_16!$A:$A,$A7&amp;"*")</f>
        <v>5.9602680363086191E-2</v>
      </c>
    </row>
    <row r="8" spans="1:11" x14ac:dyDescent="0.25">
      <c r="A8" t="str">
        <f>'AGG Activity_EX'!A8</f>
        <v>PUBTRAFLEROATRUMET</v>
      </c>
      <c r="B8">
        <f>SUMIFS(Activity_16!B:B,Activity_16!$A:$A,$A8&amp;"*")</f>
        <v>4.2389965264092678E-3</v>
      </c>
      <c r="C8">
        <f>SUMIFS(Activity_16!C:C,Activity_16!$A:$A,$A8&amp;"*")</f>
        <v>0.28760905105239776</v>
      </c>
      <c r="D8">
        <f>SUMIFS(Activity_16!D:D,Activity_16!$A:$A,$A8&amp;"*")</f>
        <v>0.59630335615379515</v>
      </c>
      <c r="E8">
        <f>SUMIFS(Activity_16!E:E,Activity_16!$A:$A,$A8&amp;"*")</f>
        <v>0.96314234037175839</v>
      </c>
      <c r="F8">
        <f>SUMIFS(Activity_16!F:F,Activity_16!$A:$A,$A8&amp;"*")</f>
        <v>3.6893511871666118</v>
      </c>
      <c r="G8">
        <f>SUMIFS(Activity_16!G:G,Activity_16!$A:$A,$A8&amp;"*")</f>
        <v>4.0576341557592315</v>
      </c>
      <c r="H8">
        <f>SUMIFS(Activity_16!H:H,Activity_16!$A:$A,$A8&amp;"*")</f>
        <v>4.4012215802100823</v>
      </c>
      <c r="I8">
        <f>SUMIFS(Activity_16!I:I,Activity_16!$A:$A,$A8&amp;"*")</f>
        <v>3.0424511590152141</v>
      </c>
      <c r="J8">
        <f>SUMIFS(Activity_16!J:J,Activity_16!$A:$A,$A8&amp;"*")</f>
        <v>2.3680475556254246</v>
      </c>
      <c r="K8">
        <f>SUMIFS(Activity_16!K:K,Activity_16!$A:$A,$A8&amp;"*")</f>
        <v>0.16287371098152428</v>
      </c>
    </row>
    <row r="9" spans="1:11" x14ac:dyDescent="0.25">
      <c r="A9" t="str">
        <f>'AGG Activity_EX'!A9</f>
        <v>PUBTRATHCROATRUMET</v>
      </c>
      <c r="B9">
        <f>SUMIFS(Activity_16!B:B,Activity_16!$A:$A,$A9&amp;"*")</f>
        <v>9.6708106171390154E-3</v>
      </c>
      <c r="C9">
        <f>SUMIFS(Activity_16!C:C,Activity_16!$A:$A,$A9&amp;"*")</f>
        <v>4.6348058734549641E-2</v>
      </c>
      <c r="D9">
        <f>SUMIFS(Activity_16!D:D,Activity_16!$A:$A,$A9&amp;"*")</f>
        <v>9.3528491369512495E-2</v>
      </c>
      <c r="E9">
        <f>SUMIFS(Activity_16!E:E,Activity_16!$A:$A,$A9&amp;"*")</f>
        <v>0.15043521049321656</v>
      </c>
      <c r="F9">
        <f>SUMIFS(Activity_16!F:F,Activity_16!$A:$A,$A9&amp;"*")</f>
        <v>0.55985971351425134</v>
      </c>
      <c r="G9">
        <f>SUMIFS(Activity_16!G:G,Activity_16!$A:$A,$A9&amp;"*")</f>
        <v>0.61596271771793931</v>
      </c>
      <c r="H9">
        <f>SUMIFS(Activity_16!H:H,Activity_16!$A:$A,$A9&amp;"*")</f>
        <v>0.66752965844199208</v>
      </c>
      <c r="I9">
        <f>SUMIFS(Activity_16!I:I,Activity_16!$A:$A,$A9&amp;"*")</f>
        <v>0.42572841204861112</v>
      </c>
      <c r="J9">
        <f>SUMIFS(Activity_16!J:J,Activity_16!$A:$A,$A9&amp;"*")</f>
        <v>0.33297202157923467</v>
      </c>
      <c r="K9">
        <f>SUMIFS(Activity_16!K:K,Activity_16!$A:$A,$A9&amp;"*")</f>
        <v>2.693216372020862E-2</v>
      </c>
    </row>
    <row r="10" spans="1:11" x14ac:dyDescent="0.25">
      <c r="A10" t="str">
        <f>'AGG Activity_EX'!A10</f>
        <v>PUBTRAPOLROATRUMET</v>
      </c>
      <c r="B10">
        <f>SUMIFS(Activity_16!B:B,Activity_16!$A:$A,$A10&amp;"*")</f>
        <v>8.7614943991793856E-3</v>
      </c>
      <c r="C10">
        <f>SUMIFS(Activity_16!C:C,Activity_16!$A:$A,$A10&amp;"*")</f>
        <v>3.6286087384554924E-2</v>
      </c>
      <c r="D10">
        <f>SUMIFS(Activity_16!D:D,Activity_16!$A:$A,$A10&amp;"*")</f>
        <v>7.2019119628120687E-2</v>
      </c>
      <c r="E10">
        <f>SUMIFS(Activity_16!E:E,Activity_16!$A:$A,$A10&amp;"*")</f>
        <v>0.11578794871487581</v>
      </c>
      <c r="F10">
        <f>SUMIFS(Activity_16!F:F,Activity_16!$A:$A,$A10&amp;"*")</f>
        <v>0.42806201384170639</v>
      </c>
      <c r="G10">
        <f>SUMIFS(Activity_16!G:G,Activity_16!$A:$A,$A10&amp;"*")</f>
        <v>0.47096659499031202</v>
      </c>
      <c r="H10">
        <f>SUMIFS(Activity_16!H:H,Activity_16!$A:$A,$A10&amp;"*")</f>
        <v>0.51027647826396605</v>
      </c>
      <c r="I10">
        <f>SUMIFS(Activity_16!I:I,Activity_16!$A:$A,$A10&amp;"*")</f>
        <v>0.33066019296588378</v>
      </c>
      <c r="J10">
        <f>SUMIFS(Activity_16!J:J,Activity_16!$A:$A,$A10&amp;"*")</f>
        <v>0.2573063751679035</v>
      </c>
      <c r="K10">
        <f>SUMIFS(Activity_16!K:K,Activity_16!$A:$A,$A10&amp;"*")</f>
        <v>2.1128812835303615E-2</v>
      </c>
    </row>
    <row r="11" spans="1:11" x14ac:dyDescent="0.25">
      <c r="A11" t="str">
        <f>'AGG Activity_EX'!A11</f>
        <v>PUBTRAPOLROACAR___</v>
      </c>
      <c r="B11">
        <f>SUMIFS(Activity_16!B:B,Activity_16!$A:$A,$A11&amp;"*")</f>
        <v>2.0682580875950901E-2</v>
      </c>
      <c r="C11">
        <f>SUMIFS(Activity_16!C:C,Activity_16!$A:$A,$A11&amp;"*")</f>
        <v>1.8642524689220823</v>
      </c>
      <c r="D11">
        <f>SUMIFS(Activity_16!D:D,Activity_16!$A:$A,$A11&amp;"*")</f>
        <v>3.866162848345283</v>
      </c>
      <c r="E11">
        <f>SUMIFS(Activity_16!E:E,Activity_16!$A:$A,$A11&amp;"*")</f>
        <v>6.2443885786471434</v>
      </c>
      <c r="F11">
        <f>SUMIFS(Activity_16!F:F,Activity_16!$A:$A,$A11&amp;"*")</f>
        <v>23.926233660065499</v>
      </c>
      <c r="G11">
        <f>SUMIFS(Activity_16!G:G,Activity_16!$A:$A,$A11&amp;"*")</f>
        <v>26.314521787444558</v>
      </c>
      <c r="H11">
        <f>SUMIFS(Activity_16!H:H,Activity_16!$A:$A,$A11&amp;"*")</f>
        <v>28.543343808109579</v>
      </c>
      <c r="I11">
        <f>SUMIFS(Activity_16!I:I,Activity_16!$A:$A,$A11&amp;"*")</f>
        <v>17.63931677119448</v>
      </c>
      <c r="J11">
        <f>SUMIFS(Activity_16!J:J,Activity_16!$A:$A,$A11&amp;"*")</f>
        <v>13.151022868772232</v>
      </c>
      <c r="K11">
        <f>SUMIFS(Activity_16!K:K,Activity_16!$A:$A,$A11&amp;"*")</f>
        <v>1.0478930832310933</v>
      </c>
    </row>
    <row r="12" spans="1:11" x14ac:dyDescent="0.25">
      <c r="A12" t="str">
        <f>'AGG Activity_EX'!A12</f>
        <v>PUBTRAFLEROACAR___</v>
      </c>
      <c r="B12">
        <f>SUMIFS(Activity_16!B:B,Activity_16!$A:$A,$A12&amp;"*")</f>
        <v>2.7167668901008119E-3</v>
      </c>
      <c r="C12">
        <f>SUMIFS(Activity_16!C:C,Activity_16!$A:$A,$A12&amp;"*")</f>
        <v>7.2729994054263697E-2</v>
      </c>
      <c r="D12">
        <f>SUMIFS(Activity_16!D:D,Activity_16!$A:$A,$A12&amp;"*")</f>
        <v>0.15063958452788032</v>
      </c>
      <c r="E12">
        <f>SUMIFS(Activity_16!E:E,Activity_16!$A:$A,$A12&amp;"*")</f>
        <v>0.24322752601211578</v>
      </c>
      <c r="F12">
        <f>SUMIFS(Activity_16!F:F,Activity_16!$A:$A,$A12&amp;"*")</f>
        <v>0.9311807734438502</v>
      </c>
      <c r="G12">
        <f>SUMIFS(Activity_16!G:G,Activity_16!$A:$A,$A12&amp;"*")</f>
        <v>1.024159254827905</v>
      </c>
      <c r="H12">
        <f>SUMIFS(Activity_16!H:H,Activity_16!$A:$A,$A12&amp;"*")</f>
        <v>1.1108273391399224</v>
      </c>
      <c r="I12">
        <f>SUMIFS(Activity_16!I:I,Activity_16!$A:$A,$A12&amp;"*")</f>
        <v>0.67856984523618247</v>
      </c>
      <c r="J12">
        <f>SUMIFS(Activity_16!J:J,Activity_16!$A:$A,$A12&amp;"*")</f>
        <v>0.50825374692363534</v>
      </c>
      <c r="K12">
        <f>SUMIFS(Activity_16!K:K,Activity_16!$A:$A,$A12&amp;"*")</f>
        <v>4.1074347468875352E-2</v>
      </c>
    </row>
    <row r="13" spans="1:11" x14ac:dyDescent="0.25">
      <c r="A13" t="str">
        <f>'AGG Activity_EX'!A13</f>
        <v>PUBTRATHCROACAR___</v>
      </c>
      <c r="B13">
        <f>SUMIFS(Activity_16!B:B,Activity_16!$A:$A,$A13&amp;"*")</f>
        <v>4.3650155509684901E-2</v>
      </c>
      <c r="C13">
        <f>SUMIFS(Activity_16!C:C,Activity_16!$A:$A,$A13&amp;"*")</f>
        <v>0.36956158489892171</v>
      </c>
      <c r="D13">
        <f>SUMIFS(Activity_16!D:D,Activity_16!$A:$A,$A13&amp;"*")</f>
        <v>0.75877161095862311</v>
      </c>
      <c r="E13">
        <f>SUMIFS(Activity_16!E:E,Activity_16!$A:$A,$A13&amp;"*")</f>
        <v>1.2234302990107051</v>
      </c>
      <c r="F13">
        <f>SUMIFS(Activity_16!F:F,Activity_16!$A:$A,$A13&amp;"*")</f>
        <v>4.6605096049202102</v>
      </c>
      <c r="G13">
        <f>SUMIFS(Activity_16!G:G,Activity_16!$A:$A,$A13&amp;"*")</f>
        <v>5.1262508003932981</v>
      </c>
      <c r="H13">
        <f>SUMIFS(Activity_16!H:H,Activity_16!$A:$A,$A13&amp;"*")</f>
        <v>5.5591939830637696</v>
      </c>
      <c r="I13">
        <f>SUMIFS(Activity_16!I:I,Activity_16!$A:$A,$A13&amp;"*")</f>
        <v>3.3657417491986337</v>
      </c>
      <c r="J13">
        <f>SUMIFS(Activity_16!J:J,Activity_16!$A:$A,$A13&amp;"*")</f>
        <v>2.5234228472264313</v>
      </c>
      <c r="K13">
        <f>SUMIFS(Activity_16!K:K,Activity_16!$A:$A,$A13&amp;"*")</f>
        <v>0.21250112509574504</v>
      </c>
    </row>
    <row r="14" spans="1:11" x14ac:dyDescent="0.25">
      <c r="A14" t="str">
        <f>'AGG Activity_EX'!A14</f>
        <v>PUBTRAPOLROAMOR___</v>
      </c>
      <c r="B14">
        <f>SUMIFS(Activity_16!B:B,Activity_16!$A:$A,$A14&amp;"*")</f>
        <v>1.3659955755114221E-2</v>
      </c>
      <c r="C14">
        <f>SUMIFS(Activity_16!C:C,Activity_16!$A:$A,$A14&amp;"*")</f>
        <v>2.8109105457133819E-2</v>
      </c>
      <c r="D14">
        <f>SUMIFS(Activity_16!D:D,Activity_16!$A:$A,$A14&amp;"*")</f>
        <v>4.4756139299718778E-2</v>
      </c>
      <c r="E14">
        <f>SUMIFS(Activity_16!E:E,Activity_16!$A:$A,$A14&amp;"*")</f>
        <v>6.6136978398187329E-2</v>
      </c>
      <c r="F14">
        <f>SUMIFS(Activity_16!F:F,Activity_16!$A:$A,$A14&amp;"*")</f>
        <v>0.13905176647820841</v>
      </c>
      <c r="G14">
        <f>SUMIFS(Activity_16!G:G,Activity_16!$A:$A,$A14&amp;"*")</f>
        <v>0.15354044079768439</v>
      </c>
      <c r="H14">
        <f>SUMIFS(Activity_16!H:H,Activity_16!$A:$A,$A14&amp;"*")</f>
        <v>0.16471583952730179</v>
      </c>
      <c r="I14">
        <f>SUMIFS(Activity_16!I:I,Activity_16!$A:$A,$A14&amp;"*")</f>
        <v>0.13239166082817949</v>
      </c>
      <c r="J14">
        <f>SUMIFS(Activity_16!J:J,Activity_16!$A:$A,$A14&amp;"*")</f>
        <v>0.1054135643291438</v>
      </c>
      <c r="K14">
        <f>SUMIFS(Activity_16!K:K,Activity_16!$A:$A,$A14&amp;"*")</f>
        <v>1.6281939500608088E-2</v>
      </c>
    </row>
    <row r="15" spans="1:11" x14ac:dyDescent="0.25">
      <c r="A15" t="str">
        <f>'AGG Activity_EX'!A15</f>
        <v>PUBTRAFLEROAMOR___</v>
      </c>
      <c r="B15">
        <f>SUMIFS(Activity_16!B:B,Activity_16!$A:$A,$A15&amp;"*")</f>
        <v>0</v>
      </c>
      <c r="C15">
        <f>SUMIFS(Activity_16!C:C,Activity_16!$A:$A,$A15&amp;"*")</f>
        <v>0</v>
      </c>
      <c r="D15">
        <f>SUMIFS(Activity_16!D:D,Activity_16!$A:$A,$A15&amp;"*")</f>
        <v>0</v>
      </c>
      <c r="E15">
        <f>SUMIFS(Activity_16!E:E,Activity_16!$A:$A,$A15&amp;"*")</f>
        <v>0</v>
      </c>
      <c r="F15">
        <f>SUMIFS(Activity_16!F:F,Activity_16!$A:$A,$A15&amp;"*")</f>
        <v>0</v>
      </c>
      <c r="G15">
        <f>SUMIFS(Activity_16!G:G,Activity_16!$A:$A,$A15&amp;"*")</f>
        <v>0</v>
      </c>
      <c r="H15">
        <f>SUMIFS(Activity_16!H:H,Activity_16!$A:$A,$A15&amp;"*")</f>
        <v>0</v>
      </c>
      <c r="I15">
        <f>SUMIFS(Activity_16!I:I,Activity_16!$A:$A,$A15&amp;"*")</f>
        <v>0</v>
      </c>
      <c r="J15">
        <f>SUMIFS(Activity_16!J:J,Activity_16!$A:$A,$A15&amp;"*")</f>
        <v>0</v>
      </c>
      <c r="K15">
        <f>SUMIFS(Activity_16!K:K,Activity_16!$A:$A,$A15&amp;"*")</f>
        <v>0</v>
      </c>
    </row>
    <row r="16" spans="1:11" x14ac:dyDescent="0.25">
      <c r="A16" t="str">
        <f>'AGG Activity_EX'!A16</f>
        <v>PUBTRATHCROAMOR___</v>
      </c>
      <c r="B16">
        <f>SUMIFS(Activity_16!B:B,Activity_16!$A:$A,$A16&amp;"*")</f>
        <v>0</v>
      </c>
      <c r="C16">
        <f>SUMIFS(Activity_16!C:C,Activity_16!$A:$A,$A16&amp;"*")</f>
        <v>0</v>
      </c>
      <c r="D16">
        <f>SUMIFS(Activity_16!D:D,Activity_16!$A:$A,$A16&amp;"*")</f>
        <v>0</v>
      </c>
      <c r="E16">
        <f>SUMIFS(Activity_16!E:E,Activity_16!$A:$A,$A16&amp;"*")</f>
        <v>0</v>
      </c>
      <c r="F16">
        <f>SUMIFS(Activity_16!F:F,Activity_16!$A:$A,$A16&amp;"*")</f>
        <v>0</v>
      </c>
      <c r="G16">
        <f>SUMIFS(Activity_16!G:G,Activity_16!$A:$A,$A16&amp;"*")</f>
        <v>0</v>
      </c>
      <c r="H16">
        <f>SUMIFS(Activity_16!H:H,Activity_16!$A:$A,$A16&amp;"*")</f>
        <v>0</v>
      </c>
      <c r="I16">
        <f>SUMIFS(Activity_16!I:I,Activity_16!$A:$A,$A16&amp;"*")</f>
        <v>0</v>
      </c>
      <c r="J16">
        <f>SUMIFS(Activity_16!J:J,Activity_16!$A:$A,$A16&amp;"*")</f>
        <v>0</v>
      </c>
      <c r="K16">
        <f>SUMIFS(Activity_16!K:K,Activity_16!$A:$A,$A16&amp;"*")</f>
        <v>0</v>
      </c>
    </row>
    <row r="17" spans="1:11" x14ac:dyDescent="0.25">
      <c r="A17" t="str">
        <f>'AGG Activity_EX'!A17</f>
        <v>PUBTRAPOLROABUSURB</v>
      </c>
      <c r="B17">
        <f>SUMIFS(Activity_16!B:B,Activity_16!$A:$A,$A17&amp;"*")</f>
        <v>5.0213037730775095E-4</v>
      </c>
      <c r="C17">
        <f>SUMIFS(Activity_16!C:C,Activity_16!$A:$A,$A17&amp;"*")</f>
        <v>1.1504991202973859E-3</v>
      </c>
      <c r="D17">
        <f>SUMIFS(Activity_16!D:D,Activity_16!$A:$A,$A17&amp;"*")</f>
        <v>2.083174077960518E-3</v>
      </c>
      <c r="E17">
        <f>SUMIFS(Activity_16!E:E,Activity_16!$A:$A,$A17&amp;"*")</f>
        <v>3.0354684508474088E-3</v>
      </c>
      <c r="F17">
        <f>SUMIFS(Activity_16!F:F,Activity_16!$A:$A,$A17&amp;"*")</f>
        <v>9.2896570352892921E-3</v>
      </c>
      <c r="G17">
        <f>SUMIFS(Activity_16!G:G,Activity_16!$A:$A,$A17&amp;"*")</f>
        <v>1.0287390473285271E-2</v>
      </c>
      <c r="H17">
        <f>SUMIFS(Activity_16!H:H,Activity_16!$A:$A,$A17&amp;"*")</f>
        <v>1.120332460792824E-2</v>
      </c>
      <c r="I17">
        <f>SUMIFS(Activity_16!I:I,Activity_16!$A:$A,$A17&amp;"*")</f>
        <v>1.944009615489492E-2</v>
      </c>
      <c r="J17">
        <f>SUMIFS(Activity_16!J:J,Activity_16!$A:$A,$A17&amp;"*")</f>
        <v>2.8131757113191418E-2</v>
      </c>
      <c r="K17">
        <f>SUMIFS(Activity_16!K:K,Activity_16!$A:$A,$A17&amp;"*")</f>
        <v>3.6345300517402673E-2</v>
      </c>
    </row>
    <row r="18" spans="1:11" x14ac:dyDescent="0.25">
      <c r="A18" t="str">
        <f>'AGG Activity_EX'!A18</f>
        <v>PUBTRAFLEROABUSURB</v>
      </c>
      <c r="B18">
        <f>SUMIFS(Activity_16!B:B,Activity_16!$A:$A,$A18&amp;"*")</f>
        <v>0</v>
      </c>
      <c r="C18">
        <f>SUMIFS(Activity_16!C:C,Activity_16!$A:$A,$A18&amp;"*")</f>
        <v>0</v>
      </c>
      <c r="D18">
        <f>SUMIFS(Activity_16!D:D,Activity_16!$A:$A,$A18&amp;"*")</f>
        <v>0</v>
      </c>
      <c r="E18">
        <f>SUMIFS(Activity_16!E:E,Activity_16!$A:$A,$A18&amp;"*")</f>
        <v>0</v>
      </c>
      <c r="F18">
        <f>SUMIFS(Activity_16!F:F,Activity_16!$A:$A,$A18&amp;"*")</f>
        <v>0</v>
      </c>
      <c r="G18">
        <f>SUMIFS(Activity_16!G:G,Activity_16!$A:$A,$A18&amp;"*")</f>
        <v>0</v>
      </c>
      <c r="H18">
        <f>SUMIFS(Activity_16!H:H,Activity_16!$A:$A,$A18&amp;"*")</f>
        <v>0</v>
      </c>
      <c r="I18">
        <f>SUMIFS(Activity_16!I:I,Activity_16!$A:$A,$A18&amp;"*")</f>
        <v>0</v>
      </c>
      <c r="J18">
        <f>SUMIFS(Activity_16!J:J,Activity_16!$A:$A,$A18&amp;"*")</f>
        <v>0</v>
      </c>
      <c r="K18">
        <f>SUMIFS(Activity_16!K:K,Activity_16!$A:$A,$A18&amp;"*")</f>
        <v>0</v>
      </c>
    </row>
    <row r="19" spans="1:11" x14ac:dyDescent="0.25">
      <c r="A19" t="str">
        <f>'AGG Activity_EX'!A19</f>
        <v>PUBTRATHCROABUSURB</v>
      </c>
      <c r="B19">
        <f>SUMIFS(Activity_16!B:B,Activity_16!$A:$A,$A19&amp;"*")</f>
        <v>0</v>
      </c>
      <c r="C19">
        <f>SUMIFS(Activity_16!C:C,Activity_16!$A:$A,$A19&amp;"*")</f>
        <v>0</v>
      </c>
      <c r="D19">
        <f>SUMIFS(Activity_16!D:D,Activity_16!$A:$A,$A19&amp;"*")</f>
        <v>0</v>
      </c>
      <c r="E19">
        <f>SUMIFS(Activity_16!E:E,Activity_16!$A:$A,$A19&amp;"*")</f>
        <v>0</v>
      </c>
      <c r="F19">
        <f>SUMIFS(Activity_16!F:F,Activity_16!$A:$A,$A19&amp;"*")</f>
        <v>0</v>
      </c>
      <c r="G19">
        <f>SUMIFS(Activity_16!G:G,Activity_16!$A:$A,$A19&amp;"*")</f>
        <v>0</v>
      </c>
      <c r="H19">
        <f>SUMIFS(Activity_16!H:H,Activity_16!$A:$A,$A19&amp;"*")</f>
        <v>0</v>
      </c>
      <c r="I19">
        <f>SUMIFS(Activity_16!I:I,Activity_16!$A:$A,$A19&amp;"*")</f>
        <v>0</v>
      </c>
      <c r="J19">
        <f>SUMIFS(Activity_16!J:J,Activity_16!$A:$A,$A19&amp;"*")</f>
        <v>0</v>
      </c>
      <c r="K19">
        <f>SUMIFS(Activity_16!K:K,Activity_16!$A:$A,$A19&amp;"*")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569A-E255-45CD-99C7-B0D8ED2BD7C7}">
  <sheetPr>
    <tabColor rgb="FFFF0000"/>
  </sheetPr>
  <dimension ref="A1:V28"/>
  <sheetViews>
    <sheetView workbookViewId="0">
      <selection activeCell="Q28" sqref="Q28"/>
    </sheetView>
  </sheetViews>
  <sheetFormatPr defaultRowHeight="15" x14ac:dyDescent="0.25"/>
  <cols>
    <col min="1" max="1" width="31.140625" customWidth="1"/>
    <col min="2" max="2" width="18.28515625" bestFit="1" customWidth="1"/>
    <col min="22" max="22" width="12" bestFit="1" customWidth="1"/>
  </cols>
  <sheetData>
    <row r="1" spans="1:22" x14ac:dyDescent="0.25">
      <c r="A1" s="9" t="str">
        <f>PUBTRA_Split_Tech!A1</f>
        <v>Label  Tech</v>
      </c>
      <c r="B1" s="9" t="str">
        <f>PUBTRA_Split_Tech!B1</f>
        <v>Label EU</v>
      </c>
      <c r="C1" s="9" t="str">
        <f>PUBTRA_Split_Tech!C1</f>
        <v>Owner</v>
      </c>
      <c r="D1" s="9" t="str">
        <f>PUBTRA_Split_Tech!D1</f>
        <v>Sector</v>
      </c>
      <c r="E1" s="9" t="str">
        <f>PUBTRA_Split_Tech!E1</f>
        <v>Service</v>
      </c>
      <c r="F1" s="9" t="str">
        <f>PUBTRA_Split_Tech!F1</f>
        <v>Mode</v>
      </c>
      <c r="G1" s="9" t="str">
        <f>PUBTRA_Split_Tech!G1</f>
        <v>Type 1</v>
      </c>
      <c r="H1" s="9" t="str">
        <f>PUBTRA_Split_Tech!H1</f>
        <v>Type 2</v>
      </c>
      <c r="I1" s="9" t="str">
        <f>PUBTRA_Split_Tech!I1</f>
        <v>Year</v>
      </c>
      <c r="J1" s="9" t="str">
        <f>PUBTRA_Split_Tech!J1</f>
        <v>Efficiency</v>
      </c>
      <c r="K1" s="9" t="str">
        <f>PUBTRA_Split_Tech!K1</f>
        <v>Cat Fuel</v>
      </c>
      <c r="L1" s="9" t="str">
        <f>PUBTRA_Split_Tech!L1</f>
        <v>Energy 2</v>
      </c>
      <c r="M1" s="9">
        <v>2016</v>
      </c>
      <c r="N1" s="9">
        <v>2017</v>
      </c>
      <c r="O1" s="9">
        <v>2018</v>
      </c>
      <c r="P1" s="9">
        <v>2019</v>
      </c>
      <c r="Q1" s="9">
        <v>2020</v>
      </c>
      <c r="R1" s="9">
        <v>2021</v>
      </c>
      <c r="S1" s="9">
        <v>2022</v>
      </c>
      <c r="T1" s="9">
        <v>2023</v>
      </c>
      <c r="U1" s="9">
        <v>2024</v>
      </c>
      <c r="V1" s="9">
        <v>2025</v>
      </c>
    </row>
    <row r="2" spans="1:22" x14ac:dyDescent="0.25">
      <c r="A2" t="str">
        <f>PUBTRA_Split_Tech!A2</f>
        <v>PUBTRAPOLROATRUHETCONVDSL</v>
      </c>
      <c r="B2" t="str">
        <f>PUBTRA_Split_Tech!B2</f>
        <v>PUBTRAPOLROATRUHET</v>
      </c>
      <c r="C2" t="str">
        <f>PUBTRA_Split_Tech!C2</f>
        <v>PUB</v>
      </c>
      <c r="D2" t="str">
        <f>PUBTRA_Split_Tech!D2</f>
        <v>TRA</v>
      </c>
      <c r="E2" t="str">
        <f>PUBTRA_Split_Tech!E2</f>
        <v>POL</v>
      </c>
      <c r="F2" t="str">
        <f>PUBTRA_Split_Tech!F2</f>
        <v>ROA</v>
      </c>
      <c r="G2" t="str">
        <f>PUBTRA_Split_Tech!G2</f>
        <v>TRU</v>
      </c>
      <c r="H2" t="str">
        <f>PUBTRA_Split_Tech!H2</f>
        <v>HET</v>
      </c>
      <c r="I2">
        <f>PUBTRA_Split_Tech!I2</f>
        <v>16</v>
      </c>
      <c r="J2" t="str">
        <f>PUBTRA_Split_Tech!J2</f>
        <v>CONV</v>
      </c>
      <c r="K2" t="str">
        <f>PUBTRA_Split_Tech!K2</f>
        <v>DSL</v>
      </c>
      <c r="L2" t="str">
        <f>PUBTRA_Split_Tech!L2</f>
        <v>___</v>
      </c>
      <c r="M2" s="10">
        <f>IF(PUBTRA_Split_Tech!L2="",0,IF(M$1=2016,0,IFERROR((PUBTRA_Split_Tech!L2*(SUMIFS('AGG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  <c r="N2" s="10">
        <f>IF(PUBTRA_Split_Tech!M2="",0,IF(N$1=2016,0,IFERROR((PUBTRA_Split_Tech!M2*(SUMIFS('AGG Activity_16'!C:C,'AGG Activity_16'!$A:$A,$B2)+SUMIFS('AGG Activity_EX'!C:C,'AGG Activity_EX'!$A:$A,$B2))-SUMIFS(Activity_EX!C:C,Activity_EX!$A:$A,$A2))/(SUMIFS('AGG Activity_16'!C:C,'AGG Activity_16'!$A:$A,$B2)),0)))</f>
        <v>0</v>
      </c>
      <c r="O2" s="10">
        <f>IF(PUBTRA_Split_Tech!N2="",0,IF(O$1=2016,0,IFERROR((PUBTRA_Split_Tech!N2*(SUMIFS('AGG Activity_16'!D:D,'AGG Activity_16'!$A:$A,$B2)+SUMIFS('AGG Activity_EX'!D:D,'AGG Activity_EX'!$A:$A,$B2))-SUMIFS(Activity_EX!D:D,Activity_EX!$A:$A,$A2))/(SUMIFS('AGG Activity_16'!D:D,'AGG Activity_16'!$A:$A,$B2)),0)))</f>
        <v>0</v>
      </c>
      <c r="P2" s="10">
        <f>IF(PUBTRA_Split_Tech!O2="",0,IF(P$1=2016,0,IFERROR((PUBTRA_Split_Tech!O2*(SUMIFS('AGG Activity_16'!E:E,'AGG Activity_16'!$A:$A,$B2)+SUMIFS('AGG Activity_EX'!E:E,'AGG Activity_EX'!$A:$A,$B2))-SUMIFS(Activity_EX!E:E,Activity_EX!$A:$A,$A2))/(SUMIFS('AGG Activity_16'!E:E,'AGG Activity_16'!$A:$A,$B2)),0)))</f>
        <v>0</v>
      </c>
      <c r="Q2" s="10">
        <f>IF(PUBTRA_Split_Tech!P2="",0,IF(Q$1=2016,0,IFERROR((PUBTRA_Split_Tech!P2*(SUMIFS('AGG Activity_16'!F:F,'AGG Activity_16'!$A:$A,$B2)+SUMIFS('AGG Activity_EX'!F:F,'AGG Activity_EX'!$A:$A,$B2))-SUMIFS(Activity_EX!F:F,Activity_EX!$A:$A,$A2))/(SUMIFS('AGG Activity_16'!F:F,'AGG Activity_16'!$A:$A,$B2)),0)))</f>
        <v>0</v>
      </c>
      <c r="R2" s="10">
        <f>IF(PUBTRA_Split_Tech!Q2="",0,IF(R$1=2016,0,IFERROR((PUBTRA_Split_Tech!Q2*(SUMIFS('AGG Activity_16'!G:G,'AGG Activity_16'!$A:$A,$B2)+SUMIFS('AGG Activity_EX'!G:G,'AGG Activity_EX'!$A:$A,$B2))-SUMIFS(Activity_EX!G:G,Activity_EX!$A:$A,$A2))/(SUMIFS('AGG Activity_16'!G:G,'AGG Activity_16'!$A:$A,$B2)),0)))</f>
        <v>0</v>
      </c>
      <c r="S2" s="10">
        <f>IF(PUBTRA_Split_Tech!R2="",0,IF(S$1=2016,0,IFERROR((PUBTRA_Split_Tech!R2*(SUMIFS('AGG Activity_16'!H:H,'AGG Activity_16'!$A:$A,$B2)+SUMIFS('AGG Activity_EX'!H:H,'AGG Activity_EX'!$A:$A,$B2))-SUMIFS(Activity_EX!H:H,Activity_EX!$A:$A,$A2))/(SUMIFS('AGG Activity_16'!H:H,'AGG Activity_16'!$A:$A,$B2)),0)))</f>
        <v>0</v>
      </c>
      <c r="T2" s="10">
        <f>IF(PUBTRA_Split_Tech!S2="",0,IF(T$1=2016,0,IFERROR((PUBTRA_Split_Tech!S2*(SUMIFS('AGG Activity_16'!I:I,'AGG Activity_16'!$A:$A,$B2)+SUMIFS('AGG Activity_EX'!I:I,'AGG Activity_EX'!$A:$A,$B2))-SUMIFS(Activity_EX!I:I,Activity_EX!$A:$A,$A2))/(SUMIFS('AGG Activity_16'!I:I,'AGG Activity_16'!$A:$A,$B2)),0)))</f>
        <v>0</v>
      </c>
      <c r="U2" s="10">
        <f>IF(PUBTRA_Split_Tech!T2="",0,IF(U$1=2016,0,IFERROR((PUBTRA_Split_Tech!T2*(SUMIFS('AGG Activity_16'!J:J,'AGG Activity_16'!$A:$A,$B2)+SUMIFS('AGG Activity_EX'!J:J,'AGG Activity_EX'!$A:$A,$B2))-SUMIFS(Activity_EX!J:J,Activity_EX!$A:$A,$A2))/(SUMIFS('AGG Activity_16'!J:J,'AGG Activity_16'!$A:$A,$B2)),0)))</f>
        <v>0</v>
      </c>
      <c r="V2" s="10">
        <f>IF(PUBTRA_Split_Tech!U2="",0,IF(V$1=2016,0,IFERROR((PUBTRA_Split_Tech!U2*(SUMIFS('AGG Activity_16'!K:K,'AGG Activity_16'!$A:$A,$B2)+SUMIFS('AGG Activity_EX'!K:K,'AGG Activity_EX'!$A:$A,$B2))-SUMIFS(Activity_EX!K:K,Activity_EX!$A:$A,$A2))/(SUMIFS('AGG Activity_16'!K:K,'AGG Activity_16'!$A:$A,$B2)),0)))</f>
        <v>0</v>
      </c>
    </row>
    <row r="3" spans="1:22" x14ac:dyDescent="0.25">
      <c r="A3" t="str">
        <f>PUBTRA_Split_Tech!A3</f>
        <v>PUBTRAFLEROATRUHETCONVDSL</v>
      </c>
      <c r="B3" t="str">
        <f>PUBTRA_Split_Tech!B3</f>
        <v>PUBTRAFLEROATRUHET</v>
      </c>
      <c r="C3" t="str">
        <f>PUBTRA_Split_Tech!C3</f>
        <v>PUB</v>
      </c>
      <c r="D3" t="str">
        <f>PUBTRA_Split_Tech!D3</f>
        <v>TRA</v>
      </c>
      <c r="E3" t="str">
        <f>PUBTRA_Split_Tech!E3</f>
        <v>FLE</v>
      </c>
      <c r="F3" t="str">
        <f>PUBTRA_Split_Tech!F3</f>
        <v>ROA</v>
      </c>
      <c r="G3" t="str">
        <f>PUBTRA_Split_Tech!G3</f>
        <v>TRU</v>
      </c>
      <c r="H3" t="str">
        <f>PUBTRA_Split_Tech!H3</f>
        <v>HET</v>
      </c>
      <c r="I3">
        <f>PUBTRA_Split_Tech!I3</f>
        <v>16</v>
      </c>
      <c r="J3" t="str">
        <f>PUBTRA_Split_Tech!J3</f>
        <v>CONV</v>
      </c>
      <c r="K3" t="str">
        <f>PUBTRA_Split_Tech!K3</f>
        <v>DSL</v>
      </c>
      <c r="L3" t="str">
        <f>PUBTRA_Split_Tech!L3</f>
        <v>___</v>
      </c>
      <c r="M3" s="10">
        <f>IF(PUBTRA_Split_Tech!L3="",0,IF(M$1=2016,0,IFERROR((PUBTRA_Split_Tech!L3*(SUMIFS('AGG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  <c r="N3" s="10">
        <f>IF(PUBTRA_Split_Tech!M3="",0,IF(N$1=2016,0,IFERROR((PUBTRA_Split_Tech!M3*(SUMIFS('AGG Activity_16'!C:C,'AGG Activity_16'!$A:$A,$B3)+SUMIFS('AGG Activity_EX'!C:C,'AGG Activity_EX'!$A:$A,$B3))-SUMIFS(Activity_EX!C:C,Activity_EX!$A:$A,$A3))/(SUMIFS('AGG Activity_16'!C:C,'AGG Activity_16'!$A:$A,$B3)),0)))</f>
        <v>1.0000000000000018</v>
      </c>
      <c r="O3" s="10">
        <f>IF(PUBTRA_Split_Tech!N3="",0,IF(O$1=2016,0,IFERROR((PUBTRA_Split_Tech!N3*(SUMIFS('AGG Activity_16'!D:D,'AGG Activity_16'!$A:$A,$B3)+SUMIFS('AGG Activity_EX'!D:D,'AGG Activity_EX'!$A:$A,$B3))-SUMIFS(Activity_EX!D:D,Activity_EX!$A:$A,$A3))/(SUMIFS('AGG Activity_16'!D:D,'AGG Activity_16'!$A:$A,$B3)),0)))</f>
        <v>0.99999999999999922</v>
      </c>
      <c r="P3" s="10">
        <f>IF(PUBTRA_Split_Tech!O3="",0,IF(P$1=2016,0,IFERROR((PUBTRA_Split_Tech!O3*(SUMIFS('AGG Activity_16'!E:E,'AGG Activity_16'!$A:$A,$B3)+SUMIFS('AGG Activity_EX'!E:E,'AGG Activity_EX'!$A:$A,$B3))-SUMIFS(Activity_EX!E:E,Activity_EX!$A:$A,$A3))/(SUMIFS('AGG Activity_16'!E:E,'AGG Activity_16'!$A:$A,$B3)),0)))</f>
        <v>0.99999999999999956</v>
      </c>
      <c r="Q3" s="10">
        <f>IF(PUBTRA_Split_Tech!P3="",0,IF(Q$1=2016,0,IFERROR((PUBTRA_Split_Tech!P3*(SUMIFS('AGG Activity_16'!F:F,'AGG Activity_16'!$A:$A,$B3)+SUMIFS('AGG Activity_EX'!F:F,'AGG Activity_EX'!$A:$A,$B3))-SUMIFS(Activity_EX!F:F,Activity_EX!$A:$A,$A3))/(SUMIFS('AGG Activity_16'!F:F,'AGG Activity_16'!$A:$A,$B3)),0)))</f>
        <v>1</v>
      </c>
      <c r="R3" s="10">
        <f>IF(PUBTRA_Split_Tech!Q3="",0,IF(R$1=2016,0,IFERROR((PUBTRA_Split_Tech!Q3*(SUMIFS('AGG Activity_16'!G:G,'AGG Activity_16'!$A:$A,$B3)+SUMIFS('AGG Activity_EX'!G:G,'AGG Activity_EX'!$A:$A,$B3))-SUMIFS(Activity_EX!G:G,Activity_EX!$A:$A,$A3))/(SUMIFS('AGG Activity_16'!G:G,'AGG Activity_16'!$A:$A,$B3)),0)))</f>
        <v>1.0000000000000002</v>
      </c>
      <c r="S3" s="10">
        <f>IF(PUBTRA_Split_Tech!R3="",0,IF(S$1=2016,0,IFERROR((PUBTRA_Split_Tech!R3*(SUMIFS('AGG Activity_16'!H:H,'AGG Activity_16'!$A:$A,$B3)+SUMIFS('AGG Activity_EX'!H:H,'AGG Activity_EX'!$A:$A,$B3))-SUMIFS(Activity_EX!H:H,Activity_EX!$A:$A,$A3))/(SUMIFS('AGG Activity_16'!H:H,'AGG Activity_16'!$A:$A,$B3)),0)))</f>
        <v>1</v>
      </c>
      <c r="T3" s="10">
        <f>IF(PUBTRA_Split_Tech!S3="",0,IF(T$1=2016,0,IFERROR((PUBTRA_Split_Tech!S3*(SUMIFS('AGG Activity_16'!I:I,'AGG Activity_16'!$A:$A,$B3)+SUMIFS('AGG Activity_EX'!I:I,'AGG Activity_EX'!$A:$A,$B3))-SUMIFS(Activity_EX!I:I,Activity_EX!$A:$A,$A3))/(SUMIFS('AGG Activity_16'!I:I,'AGG Activity_16'!$A:$A,$B3)),0)))</f>
        <v>1.0000000000000002</v>
      </c>
      <c r="U3" s="10">
        <f>IF(PUBTRA_Split_Tech!T3="",0,IF(U$1=2016,0,IFERROR((PUBTRA_Split_Tech!T3*(SUMIFS('AGG Activity_16'!J:J,'AGG Activity_16'!$A:$A,$B3)+SUMIFS('AGG Activity_EX'!J:J,'AGG Activity_EX'!$A:$A,$B3))-SUMIFS(Activity_EX!J:J,Activity_EX!$A:$A,$A3))/(SUMIFS('AGG Activity_16'!J:J,'AGG Activity_16'!$A:$A,$B3)),0)))</f>
        <v>0</v>
      </c>
      <c r="V3" s="10">
        <f>IF(PUBTRA_Split_Tech!U3="",0,IF(V$1=2016,0,IFERROR((PUBTRA_Split_Tech!U3*(SUMIFS('AGG Activity_16'!K:K,'AGG Activity_16'!$A:$A,$B3)+SUMIFS('AGG Activity_EX'!K:K,'AGG Activity_EX'!$A:$A,$B3))-SUMIFS(Activity_EX!K:K,Activity_EX!$A:$A,$A3))/(SUMIFS('AGG Activity_16'!K:K,'AGG Activity_16'!$A:$A,$B3)),0)))</f>
        <v>0</v>
      </c>
    </row>
    <row r="4" spans="1:22" x14ac:dyDescent="0.25">
      <c r="A4" t="str">
        <f>PUBTRA_Split_Tech!A4</f>
        <v>PUBTRATHCROATRUHETCONVDSL</v>
      </c>
      <c r="B4" t="str">
        <f>PUBTRA_Split_Tech!B4</f>
        <v>PUBTRATHCROATRUHET</v>
      </c>
      <c r="C4" t="str">
        <f>PUBTRA_Split_Tech!C4</f>
        <v>PUB</v>
      </c>
      <c r="D4" t="str">
        <f>PUBTRA_Split_Tech!D4</f>
        <v>TRA</v>
      </c>
      <c r="E4" t="str">
        <f>PUBTRA_Split_Tech!E4</f>
        <v>THC</v>
      </c>
      <c r="F4" t="str">
        <f>PUBTRA_Split_Tech!F4</f>
        <v>ROA</v>
      </c>
      <c r="G4" t="str">
        <f>PUBTRA_Split_Tech!G4</f>
        <v>TRU</v>
      </c>
      <c r="H4" t="str">
        <f>PUBTRA_Split_Tech!H4</f>
        <v>HET</v>
      </c>
      <c r="I4">
        <f>PUBTRA_Split_Tech!I4</f>
        <v>16</v>
      </c>
      <c r="J4" t="str">
        <f>PUBTRA_Split_Tech!J4</f>
        <v>CONV</v>
      </c>
      <c r="K4" t="str">
        <f>PUBTRA_Split_Tech!K4</f>
        <v>DSL</v>
      </c>
      <c r="L4" t="str">
        <f>PUBTRA_Split_Tech!L4</f>
        <v>___</v>
      </c>
      <c r="M4" s="10">
        <f>IF(PUBTRA_Split_Tech!L4="",0,IF(M$1=2016,0,IFERROR((PUBTRA_Split_Tech!L4*(SUMIFS('AGG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  <c r="N4" s="10">
        <f>IF(PUBTRA_Split_Tech!M4="",0,IF(N$1=2016,0,IFERROR((PUBTRA_Split_Tech!M4*(SUMIFS('AGG Activity_16'!C:C,'AGG Activity_16'!$A:$A,$B4)+SUMIFS('AGG Activity_EX'!C:C,'AGG Activity_EX'!$A:$A,$B4))-SUMIFS(Activity_EX!C:C,Activity_EX!$A:$A,$A4))/(SUMIFS('AGG Activity_16'!C:C,'AGG Activity_16'!$A:$A,$B4)),0)))</f>
        <v>0</v>
      </c>
      <c r="O4" s="10">
        <f>IF(PUBTRA_Split_Tech!N4="",0,IF(O$1=2016,0,IFERROR((PUBTRA_Split_Tech!N4*(SUMIFS('AGG Activity_16'!D:D,'AGG Activity_16'!$A:$A,$B4)+SUMIFS('AGG Activity_EX'!D:D,'AGG Activity_EX'!$A:$A,$B4))-SUMIFS(Activity_EX!D:D,Activity_EX!$A:$A,$A4))/(SUMIFS('AGG Activity_16'!D:D,'AGG Activity_16'!$A:$A,$B4)),0)))</f>
        <v>0</v>
      </c>
      <c r="P4" s="10">
        <f>IF(PUBTRA_Split_Tech!O4="",0,IF(P$1=2016,0,IFERROR((PUBTRA_Split_Tech!O4*(SUMIFS('AGG Activity_16'!E:E,'AGG Activity_16'!$A:$A,$B4)+SUMIFS('AGG Activity_EX'!E:E,'AGG Activity_EX'!$A:$A,$B4))-SUMIFS(Activity_EX!E:E,Activity_EX!$A:$A,$A4))/(SUMIFS('AGG Activity_16'!E:E,'AGG Activity_16'!$A:$A,$B4)),0)))</f>
        <v>0</v>
      </c>
      <c r="Q4" s="10">
        <f>IF(PUBTRA_Split_Tech!P4="",0,IF(Q$1=2016,0,IFERROR((PUBTRA_Split_Tech!P4*(SUMIFS('AGG Activity_16'!F:F,'AGG Activity_16'!$A:$A,$B4)+SUMIFS('AGG Activity_EX'!F:F,'AGG Activity_EX'!$A:$A,$B4))-SUMIFS(Activity_EX!F:F,Activity_EX!$A:$A,$A4))/(SUMIFS('AGG Activity_16'!F:F,'AGG Activity_16'!$A:$A,$B4)),0)))</f>
        <v>0</v>
      </c>
      <c r="R4" s="10">
        <f>IF(PUBTRA_Split_Tech!Q4="",0,IF(R$1=2016,0,IFERROR((PUBTRA_Split_Tech!Q4*(SUMIFS('AGG Activity_16'!G:G,'AGG Activity_16'!$A:$A,$B4)+SUMIFS('AGG Activity_EX'!G:G,'AGG Activity_EX'!$A:$A,$B4))-SUMIFS(Activity_EX!G:G,Activity_EX!$A:$A,$A4))/(SUMIFS('AGG Activity_16'!G:G,'AGG Activity_16'!$A:$A,$B4)),0)))</f>
        <v>0</v>
      </c>
      <c r="S4" s="10">
        <f>IF(PUBTRA_Split_Tech!R4="",0,IF(S$1=2016,0,IFERROR((PUBTRA_Split_Tech!R4*(SUMIFS('AGG Activity_16'!H:H,'AGG Activity_16'!$A:$A,$B4)+SUMIFS('AGG Activity_EX'!H:H,'AGG Activity_EX'!$A:$A,$B4))-SUMIFS(Activity_EX!H:H,Activity_EX!$A:$A,$A4))/(SUMIFS('AGG Activity_16'!H:H,'AGG Activity_16'!$A:$A,$B4)),0)))</f>
        <v>0</v>
      </c>
      <c r="T4" s="10">
        <f>IF(PUBTRA_Split_Tech!S4="",0,IF(T$1=2016,0,IFERROR((PUBTRA_Split_Tech!S4*(SUMIFS('AGG Activity_16'!I:I,'AGG Activity_16'!$A:$A,$B4)+SUMIFS('AGG Activity_EX'!I:I,'AGG Activity_EX'!$A:$A,$B4))-SUMIFS(Activity_EX!I:I,Activity_EX!$A:$A,$A4))/(SUMIFS('AGG Activity_16'!I:I,'AGG Activity_16'!$A:$A,$B4)),0)))</f>
        <v>0</v>
      </c>
      <c r="U4" s="10">
        <f>IF(PUBTRA_Split_Tech!T4="",0,IF(U$1=2016,0,IFERROR((PUBTRA_Split_Tech!T4*(SUMIFS('AGG Activity_16'!J:J,'AGG Activity_16'!$A:$A,$B4)+SUMIFS('AGG Activity_EX'!J:J,'AGG Activity_EX'!$A:$A,$B4))-SUMIFS(Activity_EX!J:J,Activity_EX!$A:$A,$A4))/(SUMIFS('AGG Activity_16'!J:J,'AGG Activity_16'!$A:$A,$B4)),0)))</f>
        <v>0</v>
      </c>
      <c r="V4" s="10">
        <f>IF(PUBTRA_Split_Tech!U4="",0,IF(V$1=2016,0,IFERROR((PUBTRA_Split_Tech!U4*(SUMIFS('AGG Activity_16'!K:K,'AGG Activity_16'!$A:$A,$B4)+SUMIFS('AGG Activity_EX'!K:K,'AGG Activity_EX'!$A:$A,$B4))-SUMIFS(Activity_EX!K:K,Activity_EX!$A:$A,$A4))/(SUMIFS('AGG Activity_16'!K:K,'AGG Activity_16'!$A:$A,$B4)),0)))</f>
        <v>0</v>
      </c>
    </row>
    <row r="5" spans="1:22" x14ac:dyDescent="0.25">
      <c r="A5" t="str">
        <f>PUBTRA_Split_Tech!A5</f>
        <v>PUBTRAFLEROATRULGTCONVDSL</v>
      </c>
      <c r="B5" t="str">
        <f>PUBTRA_Split_Tech!B5</f>
        <v>PUBTRAFLEROATRULGT</v>
      </c>
      <c r="C5" t="str">
        <f>PUBTRA_Split_Tech!C5</f>
        <v>PUB</v>
      </c>
      <c r="D5" t="str">
        <f>PUBTRA_Split_Tech!D5</f>
        <v>TRA</v>
      </c>
      <c r="E5" t="str">
        <f>PUBTRA_Split_Tech!E5</f>
        <v>FLE</v>
      </c>
      <c r="F5" t="str">
        <f>PUBTRA_Split_Tech!F5</f>
        <v>ROA</v>
      </c>
      <c r="G5" t="str">
        <f>PUBTRA_Split_Tech!G5</f>
        <v>TRU</v>
      </c>
      <c r="H5" t="str">
        <f>PUBTRA_Split_Tech!H5</f>
        <v>LGT</v>
      </c>
      <c r="I5">
        <f>PUBTRA_Split_Tech!I5</f>
        <v>16</v>
      </c>
      <c r="J5" t="str">
        <f>PUBTRA_Split_Tech!J5</f>
        <v>CONV</v>
      </c>
      <c r="K5" t="str">
        <f>PUBTRA_Split_Tech!K5</f>
        <v>DSL</v>
      </c>
      <c r="L5" t="str">
        <f>PUBTRA_Split_Tech!L5</f>
        <v>___</v>
      </c>
      <c r="M5" s="10">
        <f>IF(PUBTRA_Split_Tech!L5="",0,IF(M$1=2016,0,IFERROR((PUBTRA_Split_Tech!L5*(SUMIFS('AGG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  <c r="N5" s="10">
        <f>IF(PUBTRA_Split_Tech!M5="",0,IF(N$1=2016,0,IFERROR((PUBTRA_Split_Tech!M5*(SUMIFS('AGG Activity_16'!C:C,'AGG Activity_16'!$A:$A,$B5)+SUMIFS('AGG Activity_EX'!C:C,'AGG Activity_EX'!$A:$A,$B5))-SUMIFS(Activity_EX!C:C,Activity_EX!$A:$A,$A5))/(SUMIFS('AGG Activity_16'!C:C,'AGG Activity_16'!$A:$A,$B5)),0)))</f>
        <v>0.34469892538727959</v>
      </c>
      <c r="O5" s="10">
        <f>IF(PUBTRA_Split_Tech!N5="",0,IF(O$1=2016,0,IFERROR((PUBTRA_Split_Tech!N5*(SUMIFS('AGG Activity_16'!D:D,'AGG Activity_16'!$A:$A,$B5)+SUMIFS('AGG Activity_EX'!D:D,'AGG Activity_EX'!$A:$A,$B5))-SUMIFS(Activity_EX!D:D,Activity_EX!$A:$A,$A5))/(SUMIFS('AGG Activity_16'!D:D,'AGG Activity_16'!$A:$A,$B5)),0)))</f>
        <v>0.34466149815842395</v>
      </c>
      <c r="P5" s="10">
        <f>IF(PUBTRA_Split_Tech!O5="",0,IF(P$1=2016,0,IFERROR((PUBTRA_Split_Tech!O5*(SUMIFS('AGG Activity_16'!E:E,'AGG Activity_16'!$A:$A,$B5)+SUMIFS('AGG Activity_EX'!E:E,'AGG Activity_EX'!$A:$A,$B5))-SUMIFS(Activity_EX!E:E,Activity_EX!$A:$A,$A5))/(SUMIFS('AGG Activity_16'!E:E,'AGG Activity_16'!$A:$A,$B5)),0)))</f>
        <v>0.34465704748710302</v>
      </c>
      <c r="Q5" s="10">
        <f>IF(PUBTRA_Split_Tech!P5="",0,IF(Q$1=2016,0,IFERROR((PUBTRA_Split_Tech!P5*(SUMIFS('AGG Activity_16'!F:F,'AGG Activity_16'!$A:$A,$B5)+SUMIFS('AGG Activity_EX'!F:F,'AGG Activity_EX'!$A:$A,$B5))-SUMIFS(Activity_EX!F:F,Activity_EX!$A:$A,$A5))/(SUMIFS('AGG Activity_16'!F:F,'AGG Activity_16'!$A:$A,$B5)),0)))</f>
        <v>0.34462593368098304</v>
      </c>
      <c r="R5" s="10">
        <f>IF(PUBTRA_Split_Tech!Q5="",0,IF(R$1=2016,0,IFERROR((PUBTRA_Split_Tech!Q5*(SUMIFS('AGG Activity_16'!G:G,'AGG Activity_16'!$A:$A,$B5)+SUMIFS('AGG Activity_EX'!G:G,'AGG Activity_EX'!$A:$A,$B5))-SUMIFS(Activity_EX!G:G,Activity_EX!$A:$A,$A5))/(SUMIFS('AGG Activity_16'!G:G,'AGG Activity_16'!$A:$A,$B5)),0)))</f>
        <v>0.34462591829805078</v>
      </c>
      <c r="S5" s="10">
        <f>IF(PUBTRA_Split_Tech!R5="",0,IF(S$1=2016,0,IFERROR((PUBTRA_Split_Tech!R5*(SUMIFS('AGG Activity_16'!H:H,'AGG Activity_16'!$A:$A,$B5)+SUMIFS('AGG Activity_EX'!H:H,'AGG Activity_EX'!$A:$A,$B5))-SUMIFS(Activity_EX!H:H,Activity_EX!$A:$A,$A5))/(SUMIFS('AGG Activity_16'!H:H,'AGG Activity_16'!$A:$A,$B5)),0)))</f>
        <v>0.34462295272066201</v>
      </c>
      <c r="T5" s="10">
        <f>IF(PUBTRA_Split_Tech!S5="",0,IF(T$1=2016,0,IFERROR((PUBTRA_Split_Tech!S5*(SUMIFS('AGG Activity_16'!I:I,'AGG Activity_16'!$A:$A,$B5)+SUMIFS('AGG Activity_EX'!I:I,'AGG Activity_EX'!$A:$A,$B5))-SUMIFS(Activity_EX!I:I,Activity_EX!$A:$A,$A5))/(SUMIFS('AGG Activity_16'!I:I,'AGG Activity_16'!$A:$A,$B5)),0)))</f>
        <v>0.2834325985950345</v>
      </c>
      <c r="U5" s="10">
        <f>IF(PUBTRA_Split_Tech!T5="",0,IF(U$1=2016,0,IFERROR((PUBTRA_Split_Tech!T5*(SUMIFS('AGG Activity_16'!J:J,'AGG Activity_16'!$A:$A,$B5)+SUMIFS('AGG Activity_EX'!J:J,'AGG Activity_EX'!$A:$A,$B5))-SUMIFS(Activity_EX!J:J,Activity_EX!$A:$A,$A5))/(SUMIFS('AGG Activity_16'!J:J,'AGG Activity_16'!$A:$A,$B5)),0)))</f>
        <v>0</v>
      </c>
      <c r="V5" s="10">
        <f>IF(PUBTRA_Split_Tech!U5="",0,IF(V$1=2016,0,IFERROR((PUBTRA_Split_Tech!U5*(SUMIFS('AGG Activity_16'!K:K,'AGG Activity_16'!$A:$A,$B5)+SUMIFS('AGG Activity_EX'!K:K,'AGG Activity_EX'!$A:$A,$B5))-SUMIFS(Activity_EX!K:K,Activity_EX!$A:$A,$A5))/(SUMIFS('AGG Activity_16'!K:K,'AGG Activity_16'!$A:$A,$B5)),0)))</f>
        <v>0</v>
      </c>
    </row>
    <row r="6" spans="1:22" x14ac:dyDescent="0.25">
      <c r="A6" t="str">
        <f>PUBTRA_Split_Tech!A6</f>
        <v>PUBTRAFLEROATRULGTCONVGAS</v>
      </c>
      <c r="B6" t="str">
        <f>PUBTRA_Split_Tech!B6</f>
        <v>PUBTRAFLEROATRULGT</v>
      </c>
      <c r="C6" t="str">
        <f>PUBTRA_Split_Tech!C6</f>
        <v>PUB</v>
      </c>
      <c r="D6" t="str">
        <f>PUBTRA_Split_Tech!D6</f>
        <v>TRA</v>
      </c>
      <c r="E6" t="str">
        <f>PUBTRA_Split_Tech!E6</f>
        <v>FLE</v>
      </c>
      <c r="F6" t="str">
        <f>PUBTRA_Split_Tech!F6</f>
        <v>ROA</v>
      </c>
      <c r="G6" t="str">
        <f>PUBTRA_Split_Tech!G6</f>
        <v>TRU</v>
      </c>
      <c r="H6" t="str">
        <f>PUBTRA_Split_Tech!H6</f>
        <v>LGT</v>
      </c>
      <c r="I6">
        <f>PUBTRA_Split_Tech!I6</f>
        <v>16</v>
      </c>
      <c r="J6" t="str">
        <f>PUBTRA_Split_Tech!J6</f>
        <v>CONV</v>
      </c>
      <c r="K6" t="str">
        <f>PUBTRA_Split_Tech!K6</f>
        <v>GAS</v>
      </c>
      <c r="L6" t="str">
        <f>PUBTRA_Split_Tech!L6</f>
        <v>___</v>
      </c>
      <c r="M6" s="10">
        <f>IF(PUBTRA_Split_Tech!L6="",0,IF(M$1=2016,0,IFERROR((PUBTRA_Split_Tech!L6*(SUMIFS('AGG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  <c r="N6" s="10">
        <f>IF(PUBTRA_Split_Tech!M6="",0,IF(N$1=2016,0,IFERROR((PUBTRA_Split_Tech!M6*(SUMIFS('AGG Activity_16'!C:C,'AGG Activity_16'!$A:$A,$B6)+SUMIFS('AGG Activity_EX'!C:C,'AGG Activity_EX'!$A:$A,$B6))-SUMIFS(Activity_EX!C:C,Activity_EX!$A:$A,$A6))/(SUMIFS('AGG Activity_16'!C:C,'AGG Activity_16'!$A:$A,$B6)),0)))</f>
        <v>0.65530107461272125</v>
      </c>
      <c r="O6" s="10">
        <f>IF(PUBTRA_Split_Tech!N6="",0,IF(O$1=2016,0,IFERROR((PUBTRA_Split_Tech!N6*(SUMIFS('AGG Activity_16'!D:D,'AGG Activity_16'!$A:$A,$B6)+SUMIFS('AGG Activity_EX'!D:D,'AGG Activity_EX'!$A:$A,$B6))-SUMIFS(Activity_EX!D:D,Activity_EX!$A:$A,$A6))/(SUMIFS('AGG Activity_16'!D:D,'AGG Activity_16'!$A:$A,$B6)),0)))</f>
        <v>0.65533850184157338</v>
      </c>
      <c r="P6" s="10">
        <f>IF(PUBTRA_Split_Tech!O6="",0,IF(P$1=2016,0,IFERROR((PUBTRA_Split_Tech!O6*(SUMIFS('AGG Activity_16'!E:E,'AGG Activity_16'!$A:$A,$B6)+SUMIFS('AGG Activity_EX'!E:E,'AGG Activity_EX'!$A:$A,$B6))-SUMIFS(Activity_EX!E:E,Activity_EX!$A:$A,$A6))/(SUMIFS('AGG Activity_16'!E:E,'AGG Activity_16'!$A:$A,$B6)),0)))</f>
        <v>0.6553429525128962</v>
      </c>
      <c r="Q6" s="10">
        <f>IF(PUBTRA_Split_Tech!P6="",0,IF(Q$1=2016,0,IFERROR((PUBTRA_Split_Tech!P6*(SUMIFS('AGG Activity_16'!F:F,'AGG Activity_16'!$A:$A,$B6)+SUMIFS('AGG Activity_EX'!F:F,'AGG Activity_EX'!$A:$A,$B6))-SUMIFS(Activity_EX!F:F,Activity_EX!$A:$A,$A6))/(SUMIFS('AGG Activity_16'!F:F,'AGG Activity_16'!$A:$A,$B6)),0)))</f>
        <v>0.65537406631901685</v>
      </c>
      <c r="R6" s="10">
        <f>IF(PUBTRA_Split_Tech!Q6="",0,IF(R$1=2016,0,IFERROR((PUBTRA_Split_Tech!Q6*(SUMIFS('AGG Activity_16'!G:G,'AGG Activity_16'!$A:$A,$B6)+SUMIFS('AGG Activity_EX'!G:G,'AGG Activity_EX'!$A:$A,$B6))-SUMIFS(Activity_EX!G:G,Activity_EX!$A:$A,$A6))/(SUMIFS('AGG Activity_16'!G:G,'AGG Activity_16'!$A:$A,$B6)),0)))</f>
        <v>0.65537408170194922</v>
      </c>
      <c r="S6" s="10">
        <f>IF(PUBTRA_Split_Tech!R6="",0,IF(S$1=2016,0,IFERROR((PUBTRA_Split_Tech!R6*(SUMIFS('AGG Activity_16'!H:H,'AGG Activity_16'!$A:$A,$B6)+SUMIFS('AGG Activity_EX'!H:H,'AGG Activity_EX'!$A:$A,$B6))-SUMIFS(Activity_EX!H:H,Activity_EX!$A:$A,$A6))/(SUMIFS('AGG Activity_16'!H:H,'AGG Activity_16'!$A:$A,$B6)),0)))</f>
        <v>0.6553770472793381</v>
      </c>
      <c r="T6" s="10">
        <f>IF(PUBTRA_Split_Tech!S6="",0,IF(T$1=2016,0,IFERROR((PUBTRA_Split_Tech!S6*(SUMIFS('AGG Activity_16'!I:I,'AGG Activity_16'!$A:$A,$B6)+SUMIFS('AGG Activity_EX'!I:I,'AGG Activity_EX'!$A:$A,$B6))-SUMIFS(Activity_EX!I:I,Activity_EX!$A:$A,$A6))/(SUMIFS('AGG Activity_16'!I:I,'AGG Activity_16'!$A:$A,$B6)),0)))</f>
        <v>0.71656740140496566</v>
      </c>
      <c r="U6" s="10">
        <f>IF(PUBTRA_Split_Tech!T6="",0,IF(U$1=2016,0,IFERROR((PUBTRA_Split_Tech!T6*(SUMIFS('AGG Activity_16'!J:J,'AGG Activity_16'!$A:$A,$B6)+SUMIFS('AGG Activity_EX'!J:J,'AGG Activity_EX'!$A:$A,$B6))-SUMIFS(Activity_EX!J:J,Activity_EX!$A:$A,$A6))/(SUMIFS('AGG Activity_16'!J:J,'AGG Activity_16'!$A:$A,$B6)),0)))</f>
        <v>0</v>
      </c>
      <c r="V6" s="10">
        <f>IF(PUBTRA_Split_Tech!U6="",0,IF(V$1=2016,0,IFERROR((PUBTRA_Split_Tech!U6*(SUMIFS('AGG Activity_16'!K:K,'AGG Activity_16'!$A:$A,$B6)+SUMIFS('AGG Activity_EX'!K:K,'AGG Activity_EX'!$A:$A,$B6))-SUMIFS(Activity_EX!K:K,Activity_EX!$A:$A,$A6))/(SUMIFS('AGG Activity_16'!K:K,'AGG Activity_16'!$A:$A,$B6)),0)))</f>
        <v>0</v>
      </c>
    </row>
    <row r="7" spans="1:22" x14ac:dyDescent="0.25">
      <c r="A7" t="str">
        <f>PUBTRA_Split_Tech!A7</f>
        <v>PUBTRAPOLROATRULGTCONVDSL</v>
      </c>
      <c r="B7" t="str">
        <f>PUBTRA_Split_Tech!B7</f>
        <v>PUBTRAPOLROATRULGT</v>
      </c>
      <c r="C7" t="str">
        <f>PUBTRA_Split_Tech!C7</f>
        <v>PUB</v>
      </c>
      <c r="D7" t="str">
        <f>PUBTRA_Split_Tech!D7</f>
        <v>TRA</v>
      </c>
      <c r="E7" t="str">
        <f>PUBTRA_Split_Tech!E7</f>
        <v>POL</v>
      </c>
      <c r="F7" t="str">
        <f>PUBTRA_Split_Tech!F7</f>
        <v>ROA</v>
      </c>
      <c r="G7" t="str">
        <f>PUBTRA_Split_Tech!G7</f>
        <v>TRU</v>
      </c>
      <c r="H7" t="str">
        <f>PUBTRA_Split_Tech!H7</f>
        <v>LGT</v>
      </c>
      <c r="I7">
        <f>PUBTRA_Split_Tech!I7</f>
        <v>16</v>
      </c>
      <c r="J7" t="str">
        <f>PUBTRA_Split_Tech!J7</f>
        <v>CONV</v>
      </c>
      <c r="K7" t="str">
        <f>PUBTRA_Split_Tech!K7</f>
        <v>DSL</v>
      </c>
      <c r="L7" t="str">
        <f>PUBTRA_Split_Tech!L7</f>
        <v>___</v>
      </c>
      <c r="M7" s="10">
        <f>IF(PUBTRA_Split_Tech!L7="",0,IF(M$1=2016,0,IFERROR((PUBTRA_Split_Tech!L7*(SUMIFS('AGG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  <c r="N7" s="10">
        <f>IF(PUBTRA_Split_Tech!M7="",0,IF(N$1=2016,0,IFERROR((PUBTRA_Split_Tech!M7*(SUMIFS('AGG Activity_16'!C:C,'AGG Activity_16'!$A:$A,$B7)+SUMIFS('AGG Activity_EX'!C:C,'AGG Activity_EX'!$A:$A,$B7))-SUMIFS(Activity_EX!C:C,Activity_EX!$A:$A,$A7))/(SUMIFS('AGG Activity_16'!C:C,'AGG Activity_16'!$A:$A,$B7)),0)))</f>
        <v>4.9001883210557901E-2</v>
      </c>
      <c r="O7" s="10">
        <f>IF(PUBTRA_Split_Tech!N7="",0,IF(O$1=2016,0,IFERROR((PUBTRA_Split_Tech!N7*(SUMIFS('AGG Activity_16'!D:D,'AGG Activity_16'!$A:$A,$B7)+SUMIFS('AGG Activity_EX'!D:D,'AGG Activity_EX'!$A:$A,$B7))-SUMIFS(Activity_EX!D:D,Activity_EX!$A:$A,$A7))/(SUMIFS('AGG Activity_16'!D:D,'AGG Activity_16'!$A:$A,$B7)),0)))</f>
        <v>4.8581427690720852E-2</v>
      </c>
      <c r="P7" s="10">
        <f>IF(PUBTRA_Split_Tech!O7="",0,IF(P$1=2016,0,IFERROR((PUBTRA_Split_Tech!O7*(SUMIFS('AGG Activity_16'!E:E,'AGG Activity_16'!$A:$A,$B7)+SUMIFS('AGG Activity_EX'!E:E,'AGG Activity_EX'!$A:$A,$B7))-SUMIFS(Activity_EX!E:E,Activity_EX!$A:$A,$A7))/(SUMIFS('AGG Activity_16'!E:E,'AGG Activity_16'!$A:$A,$B7)),0)))</f>
        <v>4.8487604312437982E-2</v>
      </c>
      <c r="Q7" s="10">
        <f>IF(PUBTRA_Split_Tech!P7="",0,IF(Q$1=2016,0,IFERROR((PUBTRA_Split_Tech!P7*(SUMIFS('AGG Activity_16'!F:F,'AGG Activity_16'!$A:$A,$B7)+SUMIFS('AGG Activity_EX'!F:F,'AGG Activity_EX'!$A:$A,$B7))-SUMIFS(Activity_EX!F:F,Activity_EX!$A:$A,$A7))/(SUMIFS('AGG Activity_16'!F:F,'AGG Activity_16'!$A:$A,$B7)),0)))</f>
        <v>4.8219127504380441E-2</v>
      </c>
      <c r="R7" s="10">
        <f>IF(PUBTRA_Split_Tech!Q7="",0,IF(R$1=2016,0,IFERROR((PUBTRA_Split_Tech!Q7*(SUMIFS('AGG Activity_16'!G:G,'AGG Activity_16'!$A:$A,$B7)+SUMIFS('AGG Activity_EX'!G:G,'AGG Activity_EX'!$A:$A,$B7))-SUMIFS(Activity_EX!G:G,Activity_EX!$A:$A,$A7))/(SUMIFS('AGG Activity_16'!G:G,'AGG Activity_16'!$A:$A,$B7)),0)))</f>
        <v>4.8220765424644596E-2</v>
      </c>
      <c r="S7" s="10">
        <f>IF(PUBTRA_Split_Tech!R7="",0,IF(S$1=2016,0,IFERROR((PUBTRA_Split_Tech!R7*(SUMIFS('AGG Activity_16'!H:H,'AGG Activity_16'!$A:$A,$B7)+SUMIFS('AGG Activity_EX'!H:H,'AGG Activity_EX'!$A:$A,$B7))-SUMIFS(Activity_EX!H:H,Activity_EX!$A:$A,$A7))/(SUMIFS('AGG Activity_16'!H:H,'AGG Activity_16'!$A:$A,$B7)),0)))</f>
        <v>4.8184182755303145E-2</v>
      </c>
      <c r="T7" s="10">
        <f>IF(PUBTRA_Split_Tech!S7="",0,IF(T$1=2016,0,IFERROR((PUBTRA_Split_Tech!S7*(SUMIFS('AGG Activity_16'!I:I,'AGG Activity_16'!$A:$A,$B7)+SUMIFS('AGG Activity_EX'!I:I,'AGG Activity_EX'!$A:$A,$B7))-SUMIFS(Activity_EX!I:I,Activity_EX!$A:$A,$A7))/(SUMIFS('AGG Activity_16'!I:I,'AGG Activity_16'!$A:$A,$B7)),0)))</f>
        <v>9.1974231176739328E-3</v>
      </c>
      <c r="U7" s="10">
        <f>IF(PUBTRA_Split_Tech!T7="",0,IF(U$1=2016,0,IFERROR((PUBTRA_Split_Tech!T7*(SUMIFS('AGG Activity_16'!J:J,'AGG Activity_16'!$A:$A,$B7)+SUMIFS('AGG Activity_EX'!J:J,'AGG Activity_EX'!$A:$A,$B7))-SUMIFS(Activity_EX!J:J,Activity_EX!$A:$A,$A7))/(SUMIFS('AGG Activity_16'!J:J,'AGG Activity_16'!$A:$A,$B7)),0)))</f>
        <v>0</v>
      </c>
      <c r="V7" s="10">
        <f>IF(PUBTRA_Split_Tech!U7="",0,IF(V$1=2016,0,IFERROR((PUBTRA_Split_Tech!U7*(SUMIFS('AGG Activity_16'!K:K,'AGG Activity_16'!$A:$A,$B7)+SUMIFS('AGG Activity_EX'!K:K,'AGG Activity_EX'!$A:$A,$B7))-SUMIFS(Activity_EX!K:K,Activity_EX!$A:$A,$A7))/(SUMIFS('AGG Activity_16'!K:K,'AGG Activity_16'!$A:$A,$B7)),0)))</f>
        <v>0</v>
      </c>
    </row>
    <row r="8" spans="1:22" x14ac:dyDescent="0.25">
      <c r="A8" t="str">
        <f>PUBTRA_Split_Tech!A8</f>
        <v>PUBTRAPOLROATRULGTCONVGAS</v>
      </c>
      <c r="B8" t="str">
        <f>PUBTRA_Split_Tech!B8</f>
        <v>PUBTRAPOLROATRULGT</v>
      </c>
      <c r="C8" t="str">
        <f>PUBTRA_Split_Tech!C8</f>
        <v>PUB</v>
      </c>
      <c r="D8" t="str">
        <f>PUBTRA_Split_Tech!D8</f>
        <v>TRA</v>
      </c>
      <c r="E8" t="str">
        <f>PUBTRA_Split_Tech!E8</f>
        <v>POL</v>
      </c>
      <c r="F8" t="str">
        <f>PUBTRA_Split_Tech!F8</f>
        <v>ROA</v>
      </c>
      <c r="G8" t="str">
        <f>PUBTRA_Split_Tech!G8</f>
        <v>TRU</v>
      </c>
      <c r="H8" t="str">
        <f>PUBTRA_Split_Tech!H8</f>
        <v>LGT</v>
      </c>
      <c r="I8">
        <f>PUBTRA_Split_Tech!I8</f>
        <v>16</v>
      </c>
      <c r="J8" t="str">
        <f>PUBTRA_Split_Tech!J8</f>
        <v>CONV</v>
      </c>
      <c r="K8" t="str">
        <f>PUBTRA_Split_Tech!K8</f>
        <v>GAS</v>
      </c>
      <c r="L8" t="str">
        <f>PUBTRA_Split_Tech!L8</f>
        <v>___</v>
      </c>
      <c r="M8" s="10">
        <f>IF(PUBTRA_Split_Tech!L8="",0,IF(M$1=2016,0,IFERROR((PUBTRA_Split_Tech!L8*(SUMIFS('AGG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  <c r="N8" s="10">
        <f>IF(PUBTRA_Split_Tech!M8="",0,IF(N$1=2016,0,IFERROR((PUBTRA_Split_Tech!M8*(SUMIFS('AGG Activity_16'!C:C,'AGG Activity_16'!$A:$A,$B8)+SUMIFS('AGG Activity_EX'!C:C,'AGG Activity_EX'!$A:$A,$B8))-SUMIFS(Activity_EX!C:C,Activity_EX!$A:$A,$A8))/(SUMIFS('AGG Activity_16'!C:C,'AGG Activity_16'!$A:$A,$B8)),0)))</f>
        <v>0.95099811678943991</v>
      </c>
      <c r="O8" s="10">
        <f>IF(PUBTRA_Split_Tech!N8="",0,IF(O$1=2016,0,IFERROR((PUBTRA_Split_Tech!N8*(SUMIFS('AGG Activity_16'!D:D,'AGG Activity_16'!$A:$A,$B8)+SUMIFS('AGG Activity_EX'!D:D,'AGG Activity_EX'!$A:$A,$B8))-SUMIFS(Activity_EX!D:D,Activity_EX!$A:$A,$A8))/(SUMIFS('AGG Activity_16'!D:D,'AGG Activity_16'!$A:$A,$B8)),0)))</f>
        <v>0.95141857230927807</v>
      </c>
      <c r="P8" s="10">
        <f>IF(PUBTRA_Split_Tech!O8="",0,IF(P$1=2016,0,IFERROR((PUBTRA_Split_Tech!O8*(SUMIFS('AGG Activity_16'!E:E,'AGG Activity_16'!$A:$A,$B8)+SUMIFS('AGG Activity_EX'!E:E,'AGG Activity_EX'!$A:$A,$B8))-SUMIFS(Activity_EX!E:E,Activity_EX!$A:$A,$A8))/(SUMIFS('AGG Activity_16'!E:E,'AGG Activity_16'!$A:$A,$B8)),0)))</f>
        <v>0.95151239568756285</v>
      </c>
      <c r="Q8" s="10">
        <f>IF(PUBTRA_Split_Tech!P8="",0,IF(Q$1=2016,0,IFERROR((PUBTRA_Split_Tech!P8*(SUMIFS('AGG Activity_16'!F:F,'AGG Activity_16'!$A:$A,$B8)+SUMIFS('AGG Activity_EX'!F:F,'AGG Activity_EX'!$A:$A,$B8))-SUMIFS(Activity_EX!F:F,Activity_EX!$A:$A,$A8))/(SUMIFS('AGG Activity_16'!F:F,'AGG Activity_16'!$A:$A,$B8)),0)))</f>
        <v>0.9517808724956196</v>
      </c>
      <c r="R8" s="10">
        <f>IF(PUBTRA_Split_Tech!Q8="",0,IF(R$1=2016,0,IFERROR((PUBTRA_Split_Tech!Q8*(SUMIFS('AGG Activity_16'!G:G,'AGG Activity_16'!$A:$A,$B8)+SUMIFS('AGG Activity_EX'!G:G,'AGG Activity_EX'!$A:$A,$B8))-SUMIFS(Activity_EX!G:G,Activity_EX!$A:$A,$A8))/(SUMIFS('AGG Activity_16'!G:G,'AGG Activity_16'!$A:$A,$B8)),0)))</f>
        <v>0.95177923457535507</v>
      </c>
      <c r="S8" s="10">
        <f>IF(PUBTRA_Split_Tech!R8="",0,IF(S$1=2016,0,IFERROR((PUBTRA_Split_Tech!R8*(SUMIFS('AGG Activity_16'!H:H,'AGG Activity_16'!$A:$A,$B8)+SUMIFS('AGG Activity_EX'!H:H,'AGG Activity_EX'!$A:$A,$B8))-SUMIFS(Activity_EX!H:H,Activity_EX!$A:$A,$A8))/(SUMIFS('AGG Activity_16'!H:H,'AGG Activity_16'!$A:$A,$B8)),0)))</f>
        <v>0.9518158172446971</v>
      </c>
      <c r="T8" s="10">
        <f>IF(PUBTRA_Split_Tech!S8="",0,IF(T$1=2016,0,IFERROR((PUBTRA_Split_Tech!S8*(SUMIFS('AGG Activity_16'!I:I,'AGG Activity_16'!$A:$A,$B8)+SUMIFS('AGG Activity_EX'!I:I,'AGG Activity_EX'!$A:$A,$B8))-SUMIFS(Activity_EX!I:I,Activity_EX!$A:$A,$A8))/(SUMIFS('AGG Activity_16'!I:I,'AGG Activity_16'!$A:$A,$B8)),0)))</f>
        <v>0.99080257688232609</v>
      </c>
      <c r="U8" s="10">
        <f>IF(PUBTRA_Split_Tech!T8="",0,IF(U$1=2016,0,IFERROR((PUBTRA_Split_Tech!T8*(SUMIFS('AGG Activity_16'!J:J,'AGG Activity_16'!$A:$A,$B8)+SUMIFS('AGG Activity_EX'!J:J,'AGG Activity_EX'!$A:$A,$B8))-SUMIFS(Activity_EX!J:J,Activity_EX!$A:$A,$A8))/(SUMIFS('AGG Activity_16'!J:J,'AGG Activity_16'!$A:$A,$B8)),0)))</f>
        <v>0</v>
      </c>
      <c r="V8" s="10">
        <f>IF(PUBTRA_Split_Tech!U8="",0,IF(V$1=2016,0,IFERROR((PUBTRA_Split_Tech!U8*(SUMIFS('AGG Activity_16'!K:K,'AGG Activity_16'!$A:$A,$B8)+SUMIFS('AGG Activity_EX'!K:K,'AGG Activity_EX'!$A:$A,$B8))-SUMIFS(Activity_EX!K:K,Activity_EX!$A:$A,$A8))/(SUMIFS('AGG Activity_16'!K:K,'AGG Activity_16'!$A:$A,$B8)),0)))</f>
        <v>0</v>
      </c>
    </row>
    <row r="9" spans="1:22" x14ac:dyDescent="0.25">
      <c r="A9" t="str">
        <f>PUBTRA_Split_Tech!A9</f>
        <v>PUBTRATHCROATRULGTCONVDSL</v>
      </c>
      <c r="B9" t="str">
        <f>PUBTRA_Split_Tech!B9</f>
        <v>PUBTRATHCROATRULGT</v>
      </c>
      <c r="C9" t="str">
        <f>PUBTRA_Split_Tech!C9</f>
        <v>PUB</v>
      </c>
      <c r="D9" t="str">
        <f>PUBTRA_Split_Tech!D9</f>
        <v>TRA</v>
      </c>
      <c r="E9" t="str">
        <f>PUBTRA_Split_Tech!E9</f>
        <v>THC</v>
      </c>
      <c r="F9" t="str">
        <f>PUBTRA_Split_Tech!F9</f>
        <v>ROA</v>
      </c>
      <c r="G9" t="str">
        <f>PUBTRA_Split_Tech!G9</f>
        <v>TRU</v>
      </c>
      <c r="H9" t="str">
        <f>PUBTRA_Split_Tech!H9</f>
        <v>LGT</v>
      </c>
      <c r="I9">
        <f>PUBTRA_Split_Tech!I9</f>
        <v>16</v>
      </c>
      <c r="J9" t="str">
        <f>PUBTRA_Split_Tech!J9</f>
        <v>CONV</v>
      </c>
      <c r="K9" t="str">
        <f>PUBTRA_Split_Tech!K9</f>
        <v>DSL</v>
      </c>
      <c r="L9" t="str">
        <f>PUBTRA_Split_Tech!L9</f>
        <v>___</v>
      </c>
      <c r="M9" s="10">
        <f>IF(PUBTRA_Split_Tech!L9="",0,IF(M$1=2016,0,IFERROR((PUBTRA_Split_Tech!L9*(SUMIFS('AGG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  <c r="N9" s="10">
        <f>IF(PUBTRA_Split_Tech!M9="",0,IF(N$1=2016,0,IFERROR((PUBTRA_Split_Tech!M9*(SUMIFS('AGG Activity_16'!C:C,'AGG Activity_16'!$A:$A,$B9)+SUMIFS('AGG Activity_EX'!C:C,'AGG Activity_EX'!$A:$A,$B9))-SUMIFS(Activity_EX!C:C,Activity_EX!$A:$A,$A9))/(SUMIFS('AGG Activity_16'!C:C,'AGG Activity_16'!$A:$A,$B9)),0)))</f>
        <v>0.12151619726319117</v>
      </c>
      <c r="O9" s="10">
        <f>IF(PUBTRA_Split_Tech!N9="",0,IF(O$1=2016,0,IFERROR((PUBTRA_Split_Tech!N9*(SUMIFS('AGG Activity_16'!D:D,'AGG Activity_16'!$A:$A,$B9)+SUMIFS('AGG Activity_EX'!D:D,'AGG Activity_EX'!$A:$A,$B9))-SUMIFS(Activity_EX!D:D,Activity_EX!$A:$A,$A9))/(SUMIFS('AGG Activity_16'!D:D,'AGG Activity_16'!$A:$A,$B9)),0)))</f>
        <v>0.11819135963920707</v>
      </c>
      <c r="P9" s="10">
        <f>IF(PUBTRA_Split_Tech!O9="",0,IF(P$1=2016,0,IFERROR((PUBTRA_Split_Tech!O9*(SUMIFS('AGG Activity_16'!E:E,'AGG Activity_16'!$A:$A,$B9)+SUMIFS('AGG Activity_EX'!E:E,'AGG Activity_EX'!$A:$A,$B9))-SUMIFS(Activity_EX!E:E,Activity_EX!$A:$A,$A9))/(SUMIFS('AGG Activity_16'!E:E,'AGG Activity_16'!$A:$A,$B9)),0)))</f>
        <v>0.11769269032930046</v>
      </c>
      <c r="Q9" s="10">
        <f>IF(PUBTRA_Split_Tech!P9="",0,IF(Q$1=2016,0,IFERROR((PUBTRA_Split_Tech!P9*(SUMIFS('AGG Activity_16'!F:F,'AGG Activity_16'!$A:$A,$B9)+SUMIFS('AGG Activity_EX'!F:F,'AGG Activity_EX'!$A:$A,$B9))-SUMIFS(Activity_EX!F:F,Activity_EX!$A:$A,$A9))/(SUMIFS('AGG Activity_16'!F:F,'AGG Activity_16'!$A:$A,$B9)),0)))</f>
        <v>0.11518574543127584</v>
      </c>
      <c r="R9" s="10">
        <f>IF(PUBTRA_Split_Tech!Q9="",0,IF(R$1=2016,0,IFERROR((PUBTRA_Split_Tech!Q9*(SUMIFS('AGG Activity_16'!G:G,'AGG Activity_16'!$A:$A,$B9)+SUMIFS('AGG Activity_EX'!G:G,'AGG Activity_EX'!$A:$A,$B9))-SUMIFS(Activity_EX!G:G,Activity_EX!$A:$A,$A9))/(SUMIFS('AGG Activity_16'!G:G,'AGG Activity_16'!$A:$A,$B9)),0)))</f>
        <v>0.11521107127281814</v>
      </c>
      <c r="S9" s="10">
        <f>IF(PUBTRA_Split_Tech!R9="",0,IF(S$1=2016,0,IFERROR((PUBTRA_Split_Tech!R9*(SUMIFS('AGG Activity_16'!H:H,'AGG Activity_16'!$A:$A,$B9)+SUMIFS('AGG Activity_EX'!H:H,'AGG Activity_EX'!$A:$A,$B9))-SUMIFS(Activity_EX!H:H,Activity_EX!$A:$A,$A9))/(SUMIFS('AGG Activity_16'!H:H,'AGG Activity_16'!$A:$A,$B9)),0)))</f>
        <v>0.11502760456735096</v>
      </c>
      <c r="T9" s="10">
        <f>IF(PUBTRA_Split_Tech!S9="",0,IF(T$1=2016,0,IFERROR((PUBTRA_Split_Tech!S9*(SUMIFS('AGG Activity_16'!I:I,'AGG Activity_16'!$A:$A,$B9)+SUMIFS('AGG Activity_EX'!I:I,'AGG Activity_EX'!$A:$A,$B9))-SUMIFS(Activity_EX!I:I,Activity_EX!$A:$A,$A9))/(SUMIFS('AGG Activity_16'!I:I,'AGG Activity_16'!$A:$A,$B9)),0)))</f>
        <v>3.3544896912829317E-2</v>
      </c>
      <c r="U9" s="10">
        <f>IF(PUBTRA_Split_Tech!T9="",0,IF(U$1=2016,0,IFERROR((PUBTRA_Split_Tech!T9*(SUMIFS('AGG Activity_16'!J:J,'AGG Activity_16'!$A:$A,$B9)+SUMIFS('AGG Activity_EX'!J:J,'AGG Activity_EX'!$A:$A,$B9))-SUMIFS(Activity_EX!J:J,Activity_EX!$A:$A,$A9))/(SUMIFS('AGG Activity_16'!J:J,'AGG Activity_16'!$A:$A,$B9)),0)))</f>
        <v>0</v>
      </c>
      <c r="V9" s="10">
        <f>IF(PUBTRA_Split_Tech!U9="",0,IF(V$1=2016,0,IFERROR((PUBTRA_Split_Tech!U9*(SUMIFS('AGG Activity_16'!K:K,'AGG Activity_16'!$A:$A,$B9)+SUMIFS('AGG Activity_EX'!K:K,'AGG Activity_EX'!$A:$A,$B9))-SUMIFS(Activity_EX!K:K,Activity_EX!$A:$A,$A9))/(SUMIFS('AGG Activity_16'!K:K,'AGG Activity_16'!$A:$A,$B9)),0)))</f>
        <v>0</v>
      </c>
    </row>
    <row r="10" spans="1:22" x14ac:dyDescent="0.25">
      <c r="A10" t="str">
        <f>PUBTRA_Split_Tech!A10</f>
        <v>PUBTRATHCROATRULGTCONVGAS</v>
      </c>
      <c r="B10" t="str">
        <f>PUBTRA_Split_Tech!B10</f>
        <v>PUBTRATHCROATRULGT</v>
      </c>
      <c r="C10" t="str">
        <f>PUBTRA_Split_Tech!C10</f>
        <v>PUB</v>
      </c>
      <c r="D10" t="str">
        <f>PUBTRA_Split_Tech!D10</f>
        <v>TRA</v>
      </c>
      <c r="E10" t="str">
        <f>PUBTRA_Split_Tech!E10</f>
        <v>THC</v>
      </c>
      <c r="F10" t="str">
        <f>PUBTRA_Split_Tech!F10</f>
        <v>ROA</v>
      </c>
      <c r="G10" t="str">
        <f>PUBTRA_Split_Tech!G10</f>
        <v>TRU</v>
      </c>
      <c r="H10" t="str">
        <f>PUBTRA_Split_Tech!H10</f>
        <v>LGT</v>
      </c>
      <c r="I10">
        <f>PUBTRA_Split_Tech!I10</f>
        <v>16</v>
      </c>
      <c r="J10" t="str">
        <f>PUBTRA_Split_Tech!J10</f>
        <v>CONV</v>
      </c>
      <c r="K10" t="str">
        <f>PUBTRA_Split_Tech!K10</f>
        <v>GAS</v>
      </c>
      <c r="L10" t="str">
        <f>PUBTRA_Split_Tech!L10</f>
        <v>___</v>
      </c>
      <c r="M10" s="10">
        <f>IF(PUBTRA_Split_Tech!L10="",0,IF(M$1=2016,0,IFERROR((PUBTRA_Split_Tech!L10*(SUMIFS('AGG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  <c r="N10" s="10">
        <f>IF(PUBTRA_Split_Tech!M10="",0,IF(N$1=2016,0,IFERROR((PUBTRA_Split_Tech!M10*(SUMIFS('AGG Activity_16'!C:C,'AGG Activity_16'!$A:$A,$B10)+SUMIFS('AGG Activity_EX'!C:C,'AGG Activity_EX'!$A:$A,$B10))-SUMIFS(Activity_EX!C:C,Activity_EX!$A:$A,$A10))/(SUMIFS('AGG Activity_16'!C:C,'AGG Activity_16'!$A:$A,$B10)),0)))</f>
        <v>0.87848380273681403</v>
      </c>
      <c r="O10" s="10">
        <f>IF(PUBTRA_Split_Tech!N10="",0,IF(O$1=2016,0,IFERROR((PUBTRA_Split_Tech!N10*(SUMIFS('AGG Activity_16'!D:D,'AGG Activity_16'!$A:$A,$B10)+SUMIFS('AGG Activity_EX'!D:D,'AGG Activity_EX'!$A:$A,$B10))-SUMIFS(Activity_EX!D:D,Activity_EX!$A:$A,$A10))/(SUMIFS('AGG Activity_16'!D:D,'AGG Activity_16'!$A:$A,$B10)),0)))</f>
        <v>0.88180864036079398</v>
      </c>
      <c r="P10" s="10">
        <f>IF(PUBTRA_Split_Tech!O10="",0,IF(P$1=2016,0,IFERROR((PUBTRA_Split_Tech!O10*(SUMIFS('AGG Activity_16'!E:E,'AGG Activity_16'!$A:$A,$B10)+SUMIFS('AGG Activity_EX'!E:E,'AGG Activity_EX'!$A:$A,$B10))-SUMIFS(Activity_EX!E:E,Activity_EX!$A:$A,$A10))/(SUMIFS('AGG Activity_16'!E:E,'AGG Activity_16'!$A:$A,$B10)),0)))</f>
        <v>0.88230730967069981</v>
      </c>
      <c r="Q10" s="10">
        <f>IF(PUBTRA_Split_Tech!P10="",0,IF(Q$1=2016,0,IFERROR((PUBTRA_Split_Tech!P10*(SUMIFS('AGG Activity_16'!F:F,'AGG Activity_16'!$A:$A,$B10)+SUMIFS('AGG Activity_EX'!F:F,'AGG Activity_EX'!$A:$A,$B10))-SUMIFS(Activity_EX!F:F,Activity_EX!$A:$A,$A10))/(SUMIFS('AGG Activity_16'!F:F,'AGG Activity_16'!$A:$A,$B10)),0)))</f>
        <v>0.88481425456872442</v>
      </c>
      <c r="R10" s="10">
        <f>IF(PUBTRA_Split_Tech!Q10="",0,IF(R$1=2016,0,IFERROR((PUBTRA_Split_Tech!Q10*(SUMIFS('AGG Activity_16'!G:G,'AGG Activity_16'!$A:$A,$B10)+SUMIFS('AGG Activity_EX'!G:G,'AGG Activity_EX'!$A:$A,$B10))-SUMIFS(Activity_EX!G:G,Activity_EX!$A:$A,$A10))/(SUMIFS('AGG Activity_16'!G:G,'AGG Activity_16'!$A:$A,$B10)),0)))</f>
        <v>0.88478892872718229</v>
      </c>
      <c r="S10" s="10">
        <f>IF(PUBTRA_Split_Tech!R10="",0,IF(S$1=2016,0,IFERROR((PUBTRA_Split_Tech!R10*(SUMIFS('AGG Activity_16'!H:H,'AGG Activity_16'!$A:$A,$B10)+SUMIFS('AGG Activity_EX'!H:H,'AGG Activity_EX'!$A:$A,$B10))-SUMIFS(Activity_EX!H:H,Activity_EX!$A:$A,$A10))/(SUMIFS('AGG Activity_16'!H:H,'AGG Activity_16'!$A:$A,$B10)),0)))</f>
        <v>0.88497239543264927</v>
      </c>
      <c r="T10" s="10">
        <f>IF(PUBTRA_Split_Tech!S10="",0,IF(T$1=2016,0,IFERROR((PUBTRA_Split_Tech!S10*(SUMIFS('AGG Activity_16'!I:I,'AGG Activity_16'!$A:$A,$B10)+SUMIFS('AGG Activity_EX'!I:I,'AGG Activity_EX'!$A:$A,$B10))-SUMIFS(Activity_EX!I:I,Activity_EX!$A:$A,$A10))/(SUMIFS('AGG Activity_16'!I:I,'AGG Activity_16'!$A:$A,$B10)),0)))</f>
        <v>0.96645510308717086</v>
      </c>
      <c r="U10" s="10">
        <f>IF(PUBTRA_Split_Tech!T10="",0,IF(U$1=2016,0,IFERROR((PUBTRA_Split_Tech!T10*(SUMIFS('AGG Activity_16'!J:J,'AGG Activity_16'!$A:$A,$B10)+SUMIFS('AGG Activity_EX'!J:J,'AGG Activity_EX'!$A:$A,$B10))-SUMIFS(Activity_EX!J:J,Activity_EX!$A:$A,$A10))/(SUMIFS('AGG Activity_16'!J:J,'AGG Activity_16'!$A:$A,$B10)),0)))</f>
        <v>0</v>
      </c>
      <c r="V10" s="10">
        <f>IF(PUBTRA_Split_Tech!U10="",0,IF(V$1=2016,0,IFERROR((PUBTRA_Split_Tech!U10*(SUMIFS('AGG Activity_16'!K:K,'AGG Activity_16'!$A:$A,$B10)+SUMIFS('AGG Activity_EX'!K:K,'AGG Activity_EX'!$A:$A,$B10))-SUMIFS(Activity_EX!K:K,Activity_EX!$A:$A,$A10))/(SUMIFS('AGG Activity_16'!K:K,'AGG Activity_16'!$A:$A,$B10)),0)))</f>
        <v>0</v>
      </c>
    </row>
    <row r="11" spans="1:22" x14ac:dyDescent="0.25">
      <c r="A11" t="str">
        <f>PUBTRA_Split_Tech!A11</f>
        <v>PUBTRAFLEROATRUMETCONVDSL</v>
      </c>
      <c r="B11" t="str">
        <f>PUBTRA_Split_Tech!B11</f>
        <v>PUBTRAFLEROATRUMET</v>
      </c>
      <c r="C11" t="str">
        <f>PUBTRA_Split_Tech!C11</f>
        <v>PUB</v>
      </c>
      <c r="D11" t="str">
        <f>PUBTRA_Split_Tech!D11</f>
        <v>TRA</v>
      </c>
      <c r="E11" t="str">
        <f>PUBTRA_Split_Tech!E11</f>
        <v>FLE</v>
      </c>
      <c r="F11" t="str">
        <f>PUBTRA_Split_Tech!F11</f>
        <v>ROA</v>
      </c>
      <c r="G11" t="str">
        <f>PUBTRA_Split_Tech!G11</f>
        <v>TRU</v>
      </c>
      <c r="H11" t="str">
        <f>PUBTRA_Split_Tech!H11</f>
        <v>MET</v>
      </c>
      <c r="I11">
        <f>PUBTRA_Split_Tech!I11</f>
        <v>16</v>
      </c>
      <c r="J11" t="str">
        <f>PUBTRA_Split_Tech!J11</f>
        <v>CONV</v>
      </c>
      <c r="K11" t="str">
        <f>PUBTRA_Split_Tech!K11</f>
        <v>DSL</v>
      </c>
      <c r="L11" t="str">
        <f>PUBTRA_Split_Tech!L11</f>
        <v>___</v>
      </c>
      <c r="M11" s="10">
        <f>IF(PUBTRA_Split_Tech!L11="",0,IF(M$1=2016,0,IFERROR((PUBTRA_Split_Tech!L11*(SUMIFS('AGG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  <c r="N11" s="10">
        <f>IF(PUBTRA_Split_Tech!M11="",0,IF(N$1=2016,0,IFERROR((PUBTRA_Split_Tech!M11*(SUMIFS('AGG Activity_16'!C:C,'AGG Activity_16'!$A:$A,$B11)+SUMIFS('AGG Activity_EX'!C:C,'AGG Activity_EX'!$A:$A,$B11))-SUMIFS(Activity_EX!C:C,Activity_EX!$A:$A,$A11))/(SUMIFS('AGG Activity_16'!C:C,'AGG Activity_16'!$A:$A,$B11)),0)))</f>
        <v>0.76837337145825491</v>
      </c>
      <c r="O11" s="10">
        <f>IF(PUBTRA_Split_Tech!N11="",0,IF(O$1=2016,0,IFERROR((PUBTRA_Split_Tech!N11*(SUMIFS('AGG Activity_16'!D:D,'AGG Activity_16'!$A:$A,$B11)+SUMIFS('AGG Activity_EX'!D:D,'AGG Activity_EX'!$A:$A,$B11))-SUMIFS(Activity_EX!D:D,Activity_EX!$A:$A,$A11))/(SUMIFS('AGG Activity_16'!D:D,'AGG Activity_16'!$A:$A,$B11)),0)))</f>
        <v>0.76855297449751758</v>
      </c>
      <c r="P11" s="10">
        <f>IF(PUBTRA_Split_Tech!O11="",0,IF(P$1=2016,0,IFERROR((PUBTRA_Split_Tech!O11*(SUMIFS('AGG Activity_16'!E:E,'AGG Activity_16'!$A:$A,$B11)+SUMIFS('AGG Activity_EX'!E:E,'AGG Activity_EX'!$A:$A,$B11))-SUMIFS(Activity_EX!E:E,Activity_EX!$A:$A,$A11))/(SUMIFS('AGG Activity_16'!E:E,'AGG Activity_16'!$A:$A,$B11)),0)))</f>
        <v>0.76859012868022047</v>
      </c>
      <c r="Q11" s="10">
        <f>IF(PUBTRA_Split_Tech!P11="",0,IF(Q$1=2016,0,IFERROR((PUBTRA_Split_Tech!P11*(SUMIFS('AGG Activity_16'!F:F,'AGG Activity_16'!$A:$A,$B11)+SUMIFS('AGG Activity_EX'!F:F,'AGG Activity_EX'!$A:$A,$B11))-SUMIFS(Activity_EX!F:F,Activity_EX!$A:$A,$A11))/(SUMIFS('AGG Activity_16'!F:F,'AGG Activity_16'!$A:$A,$B11)),0)))</f>
        <v>0.76872062877776881</v>
      </c>
      <c r="R11" s="10">
        <f>IF(PUBTRA_Split_Tech!Q11="",0,IF(R$1=2016,0,IFERROR((PUBTRA_Split_Tech!Q11*(SUMIFS('AGG Activity_16'!G:G,'AGG Activity_16'!$A:$A,$B11)+SUMIFS('AGG Activity_EX'!G:G,'AGG Activity_EX'!$A:$A,$B11))-SUMIFS(Activity_EX!G:G,Activity_EX!$A:$A,$A11))/(SUMIFS('AGG Activity_16'!G:G,'AGG Activity_16'!$A:$A,$B11)),0)))</f>
        <v>0.76872011869781454</v>
      </c>
      <c r="S11" s="10">
        <f>IF(PUBTRA_Split_Tech!R11="",0,IF(S$1=2016,0,IFERROR((PUBTRA_Split_Tech!R11*(SUMIFS('AGG Activity_16'!H:H,'AGG Activity_16'!$A:$A,$B11)+SUMIFS('AGG Activity_EX'!H:H,'AGG Activity_EX'!$A:$A,$B11))-SUMIFS(Activity_EX!H:H,Activity_EX!$A:$A,$A11))/(SUMIFS('AGG Activity_16'!H:H,'AGG Activity_16'!$A:$A,$B11)),0)))</f>
        <v>0.76873181913639166</v>
      </c>
      <c r="T11" s="10">
        <f>IF(PUBTRA_Split_Tech!S11="",0,IF(T$1=2016,0,IFERROR((PUBTRA_Split_Tech!S11*(SUMIFS('AGG Activity_16'!I:I,'AGG Activity_16'!$A:$A,$B11)+SUMIFS('AGG Activity_EX'!I:I,'AGG Activity_EX'!$A:$A,$B11))-SUMIFS(Activity_EX!I:I,Activity_EX!$A:$A,$A11))/(SUMIFS('AGG Activity_16'!I:I,'AGG Activity_16'!$A:$A,$B11)),0)))</f>
        <v>0.83934522557302393</v>
      </c>
      <c r="U11" s="10">
        <f>IF(PUBTRA_Split_Tech!T11="",0,IF(U$1=2016,0,IFERROR((PUBTRA_Split_Tech!T11*(SUMIFS('AGG Activity_16'!J:J,'AGG Activity_16'!$A:$A,$B11)+SUMIFS('AGG Activity_EX'!J:J,'AGG Activity_EX'!$A:$A,$B11))-SUMIFS(Activity_EX!J:J,Activity_EX!$A:$A,$A11))/(SUMIFS('AGG Activity_16'!J:J,'AGG Activity_16'!$A:$A,$B11)),0)))</f>
        <v>0</v>
      </c>
      <c r="V11" s="10">
        <f>IF(PUBTRA_Split_Tech!U11="",0,IF(V$1=2016,0,IFERROR((PUBTRA_Split_Tech!U11*(SUMIFS('AGG Activity_16'!K:K,'AGG Activity_16'!$A:$A,$B11)+SUMIFS('AGG Activity_EX'!K:K,'AGG Activity_EX'!$A:$A,$B11))-SUMIFS(Activity_EX!K:K,Activity_EX!$A:$A,$A11))/(SUMIFS('AGG Activity_16'!K:K,'AGG Activity_16'!$A:$A,$B11)),0)))</f>
        <v>0</v>
      </c>
    </row>
    <row r="12" spans="1:22" x14ac:dyDescent="0.25">
      <c r="A12" t="str">
        <f>PUBTRA_Split_Tech!A12</f>
        <v>PUBTRAFLEROATRUMETCONVGAS</v>
      </c>
      <c r="B12" t="str">
        <f>PUBTRA_Split_Tech!B12</f>
        <v>PUBTRAFLEROATRUMET</v>
      </c>
      <c r="C12" t="str">
        <f>PUBTRA_Split_Tech!C12</f>
        <v>PUB</v>
      </c>
      <c r="D12" t="str">
        <f>PUBTRA_Split_Tech!D12</f>
        <v>TRA</v>
      </c>
      <c r="E12" t="str">
        <f>PUBTRA_Split_Tech!E12</f>
        <v>FLE</v>
      </c>
      <c r="F12" t="str">
        <f>PUBTRA_Split_Tech!F12</f>
        <v>ROA</v>
      </c>
      <c r="G12" t="str">
        <f>PUBTRA_Split_Tech!G12</f>
        <v>TRU</v>
      </c>
      <c r="H12" t="str">
        <f>PUBTRA_Split_Tech!H12</f>
        <v>MET</v>
      </c>
      <c r="I12">
        <f>PUBTRA_Split_Tech!I12</f>
        <v>16</v>
      </c>
      <c r="J12" t="str">
        <f>PUBTRA_Split_Tech!J12</f>
        <v>CONV</v>
      </c>
      <c r="K12" t="str">
        <f>PUBTRA_Split_Tech!K12</f>
        <v>GAS</v>
      </c>
      <c r="L12" t="str">
        <f>PUBTRA_Split_Tech!L12</f>
        <v>___</v>
      </c>
      <c r="M12" s="10">
        <f>IF(PUBTRA_Split_Tech!L12="",0,IF(M$1=2016,0,IFERROR((PUBTRA_Split_Tech!L12*(SUMIFS('AGG Activity_16'!B:B,'AGG Activity_16'!$A:$A,$B12)+SUMIFS('AGG Activity_EX'!B:B,'AGG Activity_EX'!$A:$A,$B12))-SUMIFS(Activity_EX!B:B,Activity_EX!$A:$A,$A12))/(SUMIFS('AGG Activity_16'!B:B,'AGG Activity_16'!$A:$A,$B12)),0)))</f>
        <v>0</v>
      </c>
      <c r="N12" s="10">
        <f>IF(PUBTRA_Split_Tech!M12="",0,IF(N$1=2016,0,IFERROR((PUBTRA_Split_Tech!M12*(SUMIFS('AGG Activity_16'!C:C,'AGG Activity_16'!$A:$A,$B12)+SUMIFS('AGG Activity_EX'!C:C,'AGG Activity_EX'!$A:$A,$B12))-SUMIFS(Activity_EX!C:C,Activity_EX!$A:$A,$A12))/(SUMIFS('AGG Activity_16'!C:C,'AGG Activity_16'!$A:$A,$B12)),0)))</f>
        <v>0.23162662854174784</v>
      </c>
      <c r="O12" s="10">
        <f>IF(PUBTRA_Split_Tech!N12="",0,IF(O$1=2016,0,IFERROR((PUBTRA_Split_Tech!N12*(SUMIFS('AGG Activity_16'!D:D,'AGG Activity_16'!$A:$A,$B12)+SUMIFS('AGG Activity_EX'!D:D,'AGG Activity_EX'!$A:$A,$B12))-SUMIFS(Activity_EX!D:D,Activity_EX!$A:$A,$A12))/(SUMIFS('AGG Activity_16'!D:D,'AGG Activity_16'!$A:$A,$B12)),0)))</f>
        <v>0.23144702550248164</v>
      </c>
      <c r="P12" s="10">
        <f>IF(PUBTRA_Split_Tech!O12="",0,IF(P$1=2016,0,IFERROR((PUBTRA_Split_Tech!O12*(SUMIFS('AGG Activity_16'!E:E,'AGG Activity_16'!$A:$A,$B12)+SUMIFS('AGG Activity_EX'!E:E,'AGG Activity_EX'!$A:$A,$B12))-SUMIFS(Activity_EX!E:E,Activity_EX!$A:$A,$A12))/(SUMIFS('AGG Activity_16'!E:E,'AGG Activity_16'!$A:$A,$B12)),0)))</f>
        <v>0.23140987131978036</v>
      </c>
      <c r="Q12" s="10">
        <f>IF(PUBTRA_Split_Tech!P12="",0,IF(Q$1=2016,0,IFERROR((PUBTRA_Split_Tech!P12*(SUMIFS('AGG Activity_16'!F:F,'AGG Activity_16'!$A:$A,$B12)+SUMIFS('AGG Activity_EX'!F:F,'AGG Activity_EX'!$A:$A,$B12))-SUMIFS(Activity_EX!F:F,Activity_EX!$A:$A,$A12))/(SUMIFS('AGG Activity_16'!F:F,'AGG Activity_16'!$A:$A,$B12)),0)))</f>
        <v>0.23127937122223163</v>
      </c>
      <c r="R12" s="10">
        <f>IF(PUBTRA_Split_Tech!Q12="",0,IF(R$1=2016,0,IFERROR((PUBTRA_Split_Tech!Q12*(SUMIFS('AGG Activity_16'!G:G,'AGG Activity_16'!$A:$A,$B12)+SUMIFS('AGG Activity_EX'!G:G,'AGG Activity_EX'!$A:$A,$B12))-SUMIFS(Activity_EX!G:G,Activity_EX!$A:$A,$A12))/(SUMIFS('AGG Activity_16'!G:G,'AGG Activity_16'!$A:$A,$B12)),0)))</f>
        <v>0.23127988130218519</v>
      </c>
      <c r="S12" s="10">
        <f>IF(PUBTRA_Split_Tech!R12="",0,IF(S$1=2016,0,IFERROR((PUBTRA_Split_Tech!R12*(SUMIFS('AGG Activity_16'!H:H,'AGG Activity_16'!$A:$A,$B12)+SUMIFS('AGG Activity_EX'!H:H,'AGG Activity_EX'!$A:$A,$B12))-SUMIFS(Activity_EX!H:H,Activity_EX!$A:$A,$A12))/(SUMIFS('AGG Activity_16'!H:H,'AGG Activity_16'!$A:$A,$B12)),0)))</f>
        <v>0.23126818086360851</v>
      </c>
      <c r="T12" s="10">
        <f>IF(PUBTRA_Split_Tech!S12="",0,IF(T$1=2016,0,IFERROR((PUBTRA_Split_Tech!S12*(SUMIFS('AGG Activity_16'!I:I,'AGG Activity_16'!$A:$A,$B12)+SUMIFS('AGG Activity_EX'!I:I,'AGG Activity_EX'!$A:$A,$B12))-SUMIFS(Activity_EX!I:I,Activity_EX!$A:$A,$A12))/(SUMIFS('AGG Activity_16'!I:I,'AGG Activity_16'!$A:$A,$B12)),0)))</f>
        <v>0.16065477442697618</v>
      </c>
      <c r="U12" s="10">
        <f>IF(PUBTRA_Split_Tech!T12="",0,IF(U$1=2016,0,IFERROR((PUBTRA_Split_Tech!T12*(SUMIFS('AGG Activity_16'!J:J,'AGG Activity_16'!$A:$A,$B12)+SUMIFS('AGG Activity_EX'!J:J,'AGG Activity_EX'!$A:$A,$B12))-SUMIFS(Activity_EX!J:J,Activity_EX!$A:$A,$A12))/(SUMIFS('AGG Activity_16'!J:J,'AGG Activity_16'!$A:$A,$B12)),0)))</f>
        <v>0</v>
      </c>
      <c r="V12" s="10">
        <f>IF(PUBTRA_Split_Tech!U12="",0,IF(V$1=2016,0,IFERROR((PUBTRA_Split_Tech!U12*(SUMIFS('AGG Activity_16'!K:K,'AGG Activity_16'!$A:$A,$B12)+SUMIFS('AGG Activity_EX'!K:K,'AGG Activity_EX'!$A:$A,$B12))-SUMIFS(Activity_EX!K:K,Activity_EX!$A:$A,$A12))/(SUMIFS('AGG Activity_16'!K:K,'AGG Activity_16'!$A:$A,$B12)),0)))</f>
        <v>0</v>
      </c>
    </row>
    <row r="13" spans="1:22" x14ac:dyDescent="0.25">
      <c r="A13" t="str">
        <f>PUBTRA_Split_Tech!A13</f>
        <v>PUBTRATHCROATRUMETCONVDSL</v>
      </c>
      <c r="B13" t="str">
        <f>PUBTRA_Split_Tech!B13</f>
        <v>PUBTRATHCROATRUMET</v>
      </c>
      <c r="C13" t="str">
        <f>PUBTRA_Split_Tech!C13</f>
        <v>PUB</v>
      </c>
      <c r="D13" t="str">
        <f>PUBTRA_Split_Tech!D13</f>
        <v>TRA</v>
      </c>
      <c r="E13" t="str">
        <f>PUBTRA_Split_Tech!E13</f>
        <v>THC</v>
      </c>
      <c r="F13" t="str">
        <f>PUBTRA_Split_Tech!F13</f>
        <v>ROA</v>
      </c>
      <c r="G13" t="str">
        <f>PUBTRA_Split_Tech!G13</f>
        <v>TRU</v>
      </c>
      <c r="H13" t="str">
        <f>PUBTRA_Split_Tech!H13</f>
        <v>MET</v>
      </c>
      <c r="I13">
        <f>PUBTRA_Split_Tech!I13</f>
        <v>16</v>
      </c>
      <c r="J13" t="str">
        <f>PUBTRA_Split_Tech!J13</f>
        <v>CONV</v>
      </c>
      <c r="K13" t="str">
        <f>PUBTRA_Split_Tech!K13</f>
        <v>DSL</v>
      </c>
      <c r="L13" t="str">
        <f>PUBTRA_Split_Tech!L13</f>
        <v>___</v>
      </c>
      <c r="M13" s="10">
        <f>IF(PUBTRA_Split_Tech!L13="",0,IF(M$1=2016,0,IFERROR((PUBTRA_Split_Tech!L13*(SUMIFS('AGG Activity_16'!B:B,'AGG Activity_16'!$A:$A,$B13)+SUMIFS('AGG Activity_EX'!B:B,'AGG Activity_EX'!$A:$A,$B13))-SUMIFS(Activity_EX!B:B,Activity_EX!$A:$A,$A13))/(SUMIFS('AGG Activity_16'!B:B,'AGG Activity_16'!$A:$A,$B13)),0)))</f>
        <v>0</v>
      </c>
      <c r="N13" s="10">
        <f>IF(PUBTRA_Split_Tech!M13="",0,IF(N$1=2016,0,IFERROR((PUBTRA_Split_Tech!M13*(SUMIFS('AGG Activity_16'!C:C,'AGG Activity_16'!$A:$A,$B13)+SUMIFS('AGG Activity_EX'!C:C,'AGG Activity_EX'!$A:$A,$B13))-SUMIFS(Activity_EX!C:C,Activity_EX!$A:$A,$A13))/(SUMIFS('AGG Activity_16'!C:C,'AGG Activity_16'!$A:$A,$B13)),0)))</f>
        <v>0.28088618040323715</v>
      </c>
      <c r="O13" s="10">
        <f>IF(PUBTRA_Split_Tech!N13="",0,IF(O$1=2016,0,IFERROR((PUBTRA_Split_Tech!N13*(SUMIFS('AGG Activity_16'!D:D,'AGG Activity_16'!$A:$A,$B13)+SUMIFS('AGG Activity_EX'!D:D,'AGG Activity_EX'!$A:$A,$B13))-SUMIFS(Activity_EX!D:D,Activity_EX!$A:$A,$A13))/(SUMIFS('AGG Activity_16'!D:D,'AGG Activity_16'!$A:$A,$B13)),0)))</f>
        <v>0.27873807140304757</v>
      </c>
      <c r="P13" s="10">
        <f>IF(PUBTRA_Split_Tech!O13="",0,IF(P$1=2016,0,IFERROR((PUBTRA_Split_Tech!O13*(SUMIFS('AGG Activity_16'!E:E,'AGG Activity_16'!$A:$A,$B13)+SUMIFS('AGG Activity_EX'!E:E,'AGG Activity_EX'!$A:$A,$B13))-SUMIFS(Activity_EX!E:E,Activity_EX!$A:$A,$A13))/(SUMIFS('AGG Activity_16'!E:E,'AGG Activity_16'!$A:$A,$B13)),0)))</f>
        <v>0.27803861070908359</v>
      </c>
      <c r="Q13" s="10">
        <f>IF(PUBTRA_Split_Tech!P13="",0,IF(Q$1=2016,0,IFERROR((PUBTRA_Split_Tech!P13*(SUMIFS('AGG Activity_16'!F:F,'AGG Activity_16'!$A:$A,$B13)+SUMIFS('AGG Activity_EX'!F:F,'AGG Activity_EX'!$A:$A,$B13))-SUMIFS(Activity_EX!F:F,Activity_EX!$A:$A,$A13))/(SUMIFS('AGG Activity_16'!F:F,'AGG Activity_16'!$A:$A,$B13)),0)))</f>
        <v>0.27519854642038288</v>
      </c>
      <c r="R13" s="10">
        <f>IF(PUBTRA_Split_Tech!Q13="",0,IF(R$1=2016,0,IFERROR((PUBTRA_Split_Tech!Q13*(SUMIFS('AGG Activity_16'!G:G,'AGG Activity_16'!$A:$A,$B13)+SUMIFS('AGG Activity_EX'!G:G,'AGG Activity_EX'!$A:$A,$B13))-SUMIFS(Activity_EX!G:G,Activity_EX!$A:$A,$A13))/(SUMIFS('AGG Activity_16'!G:G,'AGG Activity_16'!$A:$A,$B13)),0)))</f>
        <v>0.27520084769729003</v>
      </c>
      <c r="S13" s="10">
        <f>IF(PUBTRA_Split_Tech!R13="",0,IF(S$1=2016,0,IFERROR((PUBTRA_Split_Tech!R13*(SUMIFS('AGG Activity_16'!H:H,'AGG Activity_16'!$A:$A,$B13)+SUMIFS('AGG Activity_EX'!H:H,'AGG Activity_EX'!$A:$A,$B13))-SUMIFS(Activity_EX!H:H,Activity_EX!$A:$A,$A13))/(SUMIFS('AGG Activity_16'!H:H,'AGG Activity_16'!$A:$A,$B13)),0)))</f>
        <v>0.27508798096572168</v>
      </c>
      <c r="T13" s="10">
        <f>IF(PUBTRA_Split_Tech!S13="",0,IF(T$1=2016,0,IFERROR((PUBTRA_Split_Tech!S13*(SUMIFS('AGG Activity_16'!I:I,'AGG Activity_16'!$A:$A,$B13)+SUMIFS('AGG Activity_EX'!I:I,'AGG Activity_EX'!$A:$A,$B13))-SUMIFS(Activity_EX!I:I,Activity_EX!$A:$A,$A13))/(SUMIFS('AGG Activity_16'!I:I,'AGG Activity_16'!$A:$A,$B13)),0)))</f>
        <v>0.1810698301693329</v>
      </c>
      <c r="U13" s="10">
        <f>IF(PUBTRA_Split_Tech!T13="",0,IF(U$1=2016,0,IFERROR((PUBTRA_Split_Tech!T13*(SUMIFS('AGG Activity_16'!J:J,'AGG Activity_16'!$A:$A,$B13)+SUMIFS('AGG Activity_EX'!J:J,'AGG Activity_EX'!$A:$A,$B13))-SUMIFS(Activity_EX!J:J,Activity_EX!$A:$A,$A13))/(SUMIFS('AGG Activity_16'!J:J,'AGG Activity_16'!$A:$A,$B13)),0)))</f>
        <v>0</v>
      </c>
      <c r="V13" s="10">
        <f>IF(PUBTRA_Split_Tech!U13="",0,IF(V$1=2016,0,IFERROR((PUBTRA_Split_Tech!U13*(SUMIFS('AGG Activity_16'!K:K,'AGG Activity_16'!$A:$A,$B13)+SUMIFS('AGG Activity_EX'!K:K,'AGG Activity_EX'!$A:$A,$B13))-SUMIFS(Activity_EX!K:K,Activity_EX!$A:$A,$A13))/(SUMIFS('AGG Activity_16'!K:K,'AGG Activity_16'!$A:$A,$B13)),0)))</f>
        <v>0</v>
      </c>
    </row>
    <row r="14" spans="1:22" x14ac:dyDescent="0.25">
      <c r="A14" t="str">
        <f>PUBTRA_Split_Tech!A14</f>
        <v>PUBTRATHCROATRUMETCONVGAS</v>
      </c>
      <c r="B14" t="str">
        <f>PUBTRA_Split_Tech!B14</f>
        <v>PUBTRATHCROATRUMET</v>
      </c>
      <c r="C14" t="str">
        <f>PUBTRA_Split_Tech!C14</f>
        <v>PUB</v>
      </c>
      <c r="D14" t="str">
        <f>PUBTRA_Split_Tech!D14</f>
        <v>TRA</v>
      </c>
      <c r="E14" t="str">
        <f>PUBTRA_Split_Tech!E14</f>
        <v>THC</v>
      </c>
      <c r="F14" t="str">
        <f>PUBTRA_Split_Tech!F14</f>
        <v>ROA</v>
      </c>
      <c r="G14" t="str">
        <f>PUBTRA_Split_Tech!G14</f>
        <v>TRU</v>
      </c>
      <c r="H14" t="str">
        <f>PUBTRA_Split_Tech!H14</f>
        <v>MET</v>
      </c>
      <c r="I14">
        <f>PUBTRA_Split_Tech!I14</f>
        <v>16</v>
      </c>
      <c r="J14" t="str">
        <f>PUBTRA_Split_Tech!J14</f>
        <v>CONV</v>
      </c>
      <c r="K14" t="str">
        <f>PUBTRA_Split_Tech!K14</f>
        <v>GAS</v>
      </c>
      <c r="L14" t="str">
        <f>PUBTRA_Split_Tech!L14</f>
        <v>___</v>
      </c>
      <c r="M14" s="10">
        <f>IF(PUBTRA_Split_Tech!L14="",0,IF(M$1=2016,0,IFERROR((PUBTRA_Split_Tech!L14*(SUMIFS('AGG Activity_16'!B:B,'AGG Activity_16'!$A:$A,$B14)+SUMIFS('AGG Activity_EX'!B:B,'AGG Activity_EX'!$A:$A,$B14))-SUMIFS(Activity_EX!B:B,Activity_EX!$A:$A,$A14))/(SUMIFS('AGG Activity_16'!B:B,'AGG Activity_16'!$A:$A,$B14)),0)))</f>
        <v>0</v>
      </c>
      <c r="N14" s="10">
        <f>IF(PUBTRA_Split_Tech!M14="",0,IF(N$1=2016,0,IFERROR((PUBTRA_Split_Tech!M14*(SUMIFS('AGG Activity_16'!C:C,'AGG Activity_16'!$A:$A,$B14)+SUMIFS('AGG Activity_EX'!C:C,'AGG Activity_EX'!$A:$A,$B14))-SUMIFS(Activity_EX!C:C,Activity_EX!$A:$A,$A14))/(SUMIFS('AGG Activity_16'!C:C,'AGG Activity_16'!$A:$A,$B14)),0)))</f>
        <v>0.71911381959676823</v>
      </c>
      <c r="O14" s="10">
        <f>IF(PUBTRA_Split_Tech!N14="",0,IF(O$1=2016,0,IFERROR((PUBTRA_Split_Tech!N14*(SUMIFS('AGG Activity_16'!D:D,'AGG Activity_16'!$A:$A,$B14)+SUMIFS('AGG Activity_EX'!D:D,'AGG Activity_EX'!$A:$A,$B14))-SUMIFS(Activity_EX!D:D,Activity_EX!$A:$A,$A14))/(SUMIFS('AGG Activity_16'!D:D,'AGG Activity_16'!$A:$A,$B14)),0)))</f>
        <v>0.72126192859695271</v>
      </c>
      <c r="P14" s="10">
        <f>IF(PUBTRA_Split_Tech!O14="",0,IF(P$1=2016,0,IFERROR((PUBTRA_Split_Tech!O14*(SUMIFS('AGG Activity_16'!E:E,'AGG Activity_16'!$A:$A,$B14)+SUMIFS('AGG Activity_EX'!E:E,'AGG Activity_EX'!$A:$A,$B14))-SUMIFS(Activity_EX!E:E,Activity_EX!$A:$A,$A14))/(SUMIFS('AGG Activity_16'!E:E,'AGG Activity_16'!$A:$A,$B14)),0)))</f>
        <v>0.72196138929091569</v>
      </c>
      <c r="Q14" s="10">
        <f>IF(PUBTRA_Split_Tech!P14="",0,IF(Q$1=2016,0,IFERROR((PUBTRA_Split_Tech!P14*(SUMIFS('AGG Activity_16'!F:F,'AGG Activity_16'!$A:$A,$B14)+SUMIFS('AGG Activity_EX'!F:F,'AGG Activity_EX'!$A:$A,$B14))-SUMIFS(Activity_EX!F:F,Activity_EX!$A:$A,$A14))/(SUMIFS('AGG Activity_16'!F:F,'AGG Activity_16'!$A:$A,$B14)),0)))</f>
        <v>0.72480145357961734</v>
      </c>
      <c r="R14" s="10">
        <f>IF(PUBTRA_Split_Tech!Q14="",0,IF(R$1=2016,0,IFERROR((PUBTRA_Split_Tech!Q14*(SUMIFS('AGG Activity_16'!G:G,'AGG Activity_16'!$A:$A,$B14)+SUMIFS('AGG Activity_EX'!G:G,'AGG Activity_EX'!$A:$A,$B14))-SUMIFS(Activity_EX!G:G,Activity_EX!$A:$A,$A14))/(SUMIFS('AGG Activity_16'!G:G,'AGG Activity_16'!$A:$A,$B14)),0)))</f>
        <v>0.72479915230271019</v>
      </c>
      <c r="S14" s="10">
        <f>IF(PUBTRA_Split_Tech!R14="",0,IF(S$1=2016,0,IFERROR((PUBTRA_Split_Tech!R14*(SUMIFS('AGG Activity_16'!H:H,'AGG Activity_16'!$A:$A,$B14)+SUMIFS('AGG Activity_EX'!H:H,'AGG Activity_EX'!$A:$A,$B14))-SUMIFS(Activity_EX!H:H,Activity_EX!$A:$A,$A14))/(SUMIFS('AGG Activity_16'!H:H,'AGG Activity_16'!$A:$A,$B14)),0)))</f>
        <v>0.72491201903427827</v>
      </c>
      <c r="T14" s="10">
        <f>IF(PUBTRA_Split_Tech!S14="",0,IF(T$1=2016,0,IFERROR((PUBTRA_Split_Tech!S14*(SUMIFS('AGG Activity_16'!I:I,'AGG Activity_16'!$A:$A,$B14)+SUMIFS('AGG Activity_EX'!I:I,'AGG Activity_EX'!$A:$A,$B14))-SUMIFS(Activity_EX!I:I,Activity_EX!$A:$A,$A14))/(SUMIFS('AGG Activity_16'!I:I,'AGG Activity_16'!$A:$A,$B14)),0)))</f>
        <v>0.81893016983066702</v>
      </c>
      <c r="U14" s="10">
        <f>IF(PUBTRA_Split_Tech!T14="",0,IF(U$1=2016,0,IFERROR((PUBTRA_Split_Tech!T14*(SUMIFS('AGG Activity_16'!J:J,'AGG Activity_16'!$A:$A,$B14)+SUMIFS('AGG Activity_EX'!J:J,'AGG Activity_EX'!$A:$A,$B14))-SUMIFS(Activity_EX!J:J,Activity_EX!$A:$A,$A14))/(SUMIFS('AGG Activity_16'!J:J,'AGG Activity_16'!$A:$A,$B14)),0)))</f>
        <v>0</v>
      </c>
      <c r="V14" s="10">
        <f>IF(PUBTRA_Split_Tech!U14="",0,IF(V$1=2016,0,IFERROR((PUBTRA_Split_Tech!U14*(SUMIFS('AGG Activity_16'!K:K,'AGG Activity_16'!$A:$A,$B14)+SUMIFS('AGG Activity_EX'!K:K,'AGG Activity_EX'!$A:$A,$B14))-SUMIFS(Activity_EX!K:K,Activity_EX!$A:$A,$A14))/(SUMIFS('AGG Activity_16'!K:K,'AGG Activity_16'!$A:$A,$B14)),0)))</f>
        <v>0</v>
      </c>
    </row>
    <row r="15" spans="1:22" x14ac:dyDescent="0.25">
      <c r="A15" t="str">
        <f>PUBTRA_Split_Tech!A15</f>
        <v>PUBTRAPOLROATRUMETCONVDSL</v>
      </c>
      <c r="B15" t="str">
        <f>PUBTRA_Split_Tech!B15</f>
        <v>PUBTRAPOLROATRUMET</v>
      </c>
      <c r="C15" t="str">
        <f>PUBTRA_Split_Tech!C15</f>
        <v>PUB</v>
      </c>
      <c r="D15" t="str">
        <f>PUBTRA_Split_Tech!D15</f>
        <v>TRA</v>
      </c>
      <c r="E15" t="str">
        <f>PUBTRA_Split_Tech!E15</f>
        <v>POL</v>
      </c>
      <c r="F15" t="str">
        <f>PUBTRA_Split_Tech!F15</f>
        <v>ROA</v>
      </c>
      <c r="G15" t="str">
        <f>PUBTRA_Split_Tech!G15</f>
        <v>TRU</v>
      </c>
      <c r="H15" t="str">
        <f>PUBTRA_Split_Tech!H15</f>
        <v>MET</v>
      </c>
      <c r="I15">
        <f>PUBTRA_Split_Tech!I15</f>
        <v>16</v>
      </c>
      <c r="J15" t="str">
        <f>PUBTRA_Split_Tech!J15</f>
        <v>CONV</v>
      </c>
      <c r="K15" t="str">
        <f>PUBTRA_Split_Tech!K15</f>
        <v>DSL</v>
      </c>
      <c r="L15" t="str">
        <f>PUBTRA_Split_Tech!L15</f>
        <v>___</v>
      </c>
      <c r="M15" s="10">
        <f>IF(PUBTRA_Split_Tech!L15="",0,IF(M$1=2016,0,IFERROR((PUBTRA_Split_Tech!L15*(SUMIFS('AGG Activity_16'!B:B,'AGG Activity_16'!$A:$A,$B15)+SUMIFS('AGG Activity_EX'!B:B,'AGG Activity_EX'!$A:$A,$B15))-SUMIFS(Activity_EX!B:B,Activity_EX!$A:$A,$A15))/(SUMIFS('AGG Activity_16'!B:B,'AGG Activity_16'!$A:$A,$B15)),0)))</f>
        <v>0</v>
      </c>
      <c r="N15" s="10">
        <f>IF(PUBTRA_Split_Tech!M15="",0,IF(N$1=2016,0,IFERROR((PUBTRA_Split_Tech!M15*(SUMIFS('AGG Activity_16'!C:C,'AGG Activity_16'!$A:$A,$B15)+SUMIFS('AGG Activity_EX'!C:C,'AGG Activity_EX'!$A:$A,$B15))-SUMIFS(Activity_EX!C:C,Activity_EX!$A:$A,$A15))/(SUMIFS('AGG Activity_16'!C:C,'AGG Activity_16'!$A:$A,$B15)),0)))</f>
        <v>0.93323631765672999</v>
      </c>
      <c r="O15" s="10">
        <f>IF(PUBTRA_Split_Tech!N15="",0,IF(O$1=2016,0,IFERROR((PUBTRA_Split_Tech!N15*(SUMIFS('AGG Activity_16'!D:D,'AGG Activity_16'!$A:$A,$B15)+SUMIFS('AGG Activity_EX'!D:D,'AGG Activity_EX'!$A:$A,$B15))-SUMIFS(Activity_EX!D:D,Activity_EX!$A:$A,$A15))/(SUMIFS('AGG Activity_16'!D:D,'AGG Activity_16'!$A:$A,$B15)),0)))</f>
        <v>0.94240741846145148</v>
      </c>
      <c r="P15" s="10">
        <f>IF(PUBTRA_Split_Tech!O15="",0,IF(P$1=2016,0,IFERROR((PUBTRA_Split_Tech!O15*(SUMIFS('AGG Activity_16'!E:E,'AGG Activity_16'!$A:$A,$B15)+SUMIFS('AGG Activity_EX'!E:E,'AGG Activity_EX'!$A:$A,$B15))-SUMIFS(Activity_EX!E:E,Activity_EX!$A:$A,$A15))/(SUMIFS('AGG Activity_16'!E:E,'AGG Activity_16'!$A:$A,$B15)),0)))</f>
        <v>0.94479139691723135</v>
      </c>
      <c r="Q15" s="10">
        <f>IF(PUBTRA_Split_Tech!P15="",0,IF(Q$1=2016,0,IFERROR((PUBTRA_Split_Tech!P15*(SUMIFS('AGG Activity_16'!F:F,'AGG Activity_16'!$A:$A,$B15)+SUMIFS('AGG Activity_EX'!F:F,'AGG Activity_EX'!$A:$A,$B15))-SUMIFS(Activity_EX!F:F,Activity_EX!$A:$A,$A15))/(SUMIFS('AGG Activity_16'!F:F,'AGG Activity_16'!$A:$A,$B15)),0)))</f>
        <v>0.9507614822449213</v>
      </c>
      <c r="R15" s="10">
        <f>IF(PUBTRA_Split_Tech!Q15="",0,IF(R$1=2016,0,IFERROR((PUBTRA_Split_Tech!Q15*(SUMIFS('AGG Activity_16'!G:G,'AGG Activity_16'!$A:$A,$B15)+SUMIFS('AGG Activity_EX'!G:G,'AGG Activity_EX'!$A:$A,$B15))-SUMIFS(Activity_EX!G:G,Activity_EX!$A:$A,$A15))/(SUMIFS('AGG Activity_16'!G:G,'AGG Activity_16'!$A:$A,$B15)),0)))</f>
        <v>0.95067867023435482</v>
      </c>
      <c r="S15" s="10">
        <f>IF(PUBTRA_Split_Tech!R15="",0,IF(S$1=2016,0,IFERROR((PUBTRA_Split_Tech!R15*(SUMIFS('AGG Activity_16'!H:H,'AGG Activity_16'!$A:$A,$B15)+SUMIFS('AGG Activity_EX'!H:H,'AGG Activity_EX'!$A:$A,$B15))-SUMIFS(Activity_EX!H:H,Activity_EX!$A:$A,$A15))/(SUMIFS('AGG Activity_16'!H:H,'AGG Activity_16'!$A:$A,$B15)),0)))</f>
        <v>0.95109893096835108</v>
      </c>
      <c r="T15" s="10">
        <f>IF(PUBTRA_Split_Tech!S15="",0,IF(T$1=2016,0,IFERROR((PUBTRA_Split_Tech!S15*(SUMIFS('AGG Activity_16'!I:I,'AGG Activity_16'!$A:$A,$B15)+SUMIFS('AGG Activity_EX'!I:I,'AGG Activity_EX'!$A:$A,$B15))-SUMIFS(Activity_EX!I:I,Activity_EX!$A:$A,$A15))/(SUMIFS('AGG Activity_16'!I:I,'AGG Activity_16'!$A:$A,$B15)),0)))</f>
        <v>0.98966323616874341</v>
      </c>
      <c r="U15" s="10">
        <f>IF(PUBTRA_Split_Tech!T15="",0,IF(U$1=2016,0,IFERROR((PUBTRA_Split_Tech!T15*(SUMIFS('AGG Activity_16'!J:J,'AGG Activity_16'!$A:$A,$B15)+SUMIFS('AGG Activity_EX'!J:J,'AGG Activity_EX'!$A:$A,$B15))-SUMIFS(Activity_EX!J:J,Activity_EX!$A:$A,$A15))/(SUMIFS('AGG Activity_16'!J:J,'AGG Activity_16'!$A:$A,$B15)),0)))</f>
        <v>0</v>
      </c>
      <c r="V15" s="10">
        <f>IF(PUBTRA_Split_Tech!U15="",0,IF(V$1=2016,0,IFERROR((PUBTRA_Split_Tech!U15*(SUMIFS('AGG Activity_16'!K:K,'AGG Activity_16'!$A:$A,$B15)+SUMIFS('AGG Activity_EX'!K:K,'AGG Activity_EX'!$A:$A,$B15))-SUMIFS(Activity_EX!K:K,Activity_EX!$A:$A,$A15))/(SUMIFS('AGG Activity_16'!K:K,'AGG Activity_16'!$A:$A,$B15)),0)))</f>
        <v>0</v>
      </c>
    </row>
    <row r="16" spans="1:22" x14ac:dyDescent="0.25">
      <c r="A16" t="str">
        <f>PUBTRA_Split_Tech!A16</f>
        <v>PUBTRAPOLROATRUMETCONVGAS</v>
      </c>
      <c r="B16" t="str">
        <f>PUBTRA_Split_Tech!B16</f>
        <v>PUBTRAPOLROATRUMET</v>
      </c>
      <c r="C16" t="str">
        <f>PUBTRA_Split_Tech!C16</f>
        <v>PUB</v>
      </c>
      <c r="D16" t="str">
        <f>PUBTRA_Split_Tech!D16</f>
        <v>TRA</v>
      </c>
      <c r="E16" t="str">
        <f>PUBTRA_Split_Tech!E16</f>
        <v>POL</v>
      </c>
      <c r="F16" t="str">
        <f>PUBTRA_Split_Tech!F16</f>
        <v>ROA</v>
      </c>
      <c r="G16" t="str">
        <f>PUBTRA_Split_Tech!G16</f>
        <v>TRU</v>
      </c>
      <c r="H16" t="str">
        <f>PUBTRA_Split_Tech!H16</f>
        <v>MET</v>
      </c>
      <c r="I16">
        <f>PUBTRA_Split_Tech!I16</f>
        <v>16</v>
      </c>
      <c r="J16" t="str">
        <f>PUBTRA_Split_Tech!J16</f>
        <v>CONV</v>
      </c>
      <c r="K16" t="str">
        <f>PUBTRA_Split_Tech!K16</f>
        <v>GAS</v>
      </c>
      <c r="L16" t="str">
        <f>PUBTRA_Split_Tech!L16</f>
        <v>___</v>
      </c>
      <c r="M16" s="10">
        <f>IF(PUBTRA_Split_Tech!L16="",0,IF(M$1=2016,0,IFERROR((PUBTRA_Split_Tech!L16*(SUMIFS('AGG Activity_16'!B:B,'AGG Activity_16'!$A:$A,$B16)+SUMIFS('AGG Activity_EX'!B:B,'AGG Activity_EX'!$A:$A,$B16))-SUMIFS(Activity_EX!B:B,Activity_EX!$A:$A,$A16))/(SUMIFS('AGG Activity_16'!B:B,'AGG Activity_16'!$A:$A,$B16)),0)))</f>
        <v>0</v>
      </c>
      <c r="N16" s="10">
        <f>IF(PUBTRA_Split_Tech!M16="",0,IF(N$1=2016,0,IFERROR((PUBTRA_Split_Tech!M16*(SUMIFS('AGG Activity_16'!C:C,'AGG Activity_16'!$A:$A,$B16)+SUMIFS('AGG Activity_EX'!C:C,'AGG Activity_EX'!$A:$A,$B16))-SUMIFS(Activity_EX!C:C,Activity_EX!$A:$A,$A16))/(SUMIFS('AGG Activity_16'!C:C,'AGG Activity_16'!$A:$A,$B16)),0)))</f>
        <v>6.6763682343272873E-2</v>
      </c>
      <c r="O16" s="10">
        <f>IF(PUBTRA_Split_Tech!N16="",0,IF(O$1=2016,0,IFERROR((PUBTRA_Split_Tech!N16*(SUMIFS('AGG Activity_16'!D:D,'AGG Activity_16'!$A:$A,$B16)+SUMIFS('AGG Activity_EX'!D:D,'AGG Activity_EX'!$A:$A,$B16))-SUMIFS(Activity_EX!D:D,Activity_EX!$A:$A,$A16))/(SUMIFS('AGG Activity_16'!D:D,'AGG Activity_16'!$A:$A,$B16)),0)))</f>
        <v>5.7592581538551929E-2</v>
      </c>
      <c r="P16" s="10">
        <f>IF(PUBTRA_Split_Tech!O16="",0,IF(P$1=2016,0,IFERROR((PUBTRA_Split_Tech!O16*(SUMIFS('AGG Activity_16'!E:E,'AGG Activity_16'!$A:$A,$B16)+SUMIFS('AGG Activity_EX'!E:E,'AGG Activity_EX'!$A:$A,$B16))-SUMIFS(Activity_EX!E:E,Activity_EX!$A:$A,$A16))/(SUMIFS('AGG Activity_16'!E:E,'AGG Activity_16'!$A:$A,$B16)),0)))</f>
        <v>5.5208603082769654E-2</v>
      </c>
      <c r="Q16" s="10">
        <f>IF(PUBTRA_Split_Tech!P16="",0,IF(Q$1=2016,0,IFERROR((PUBTRA_Split_Tech!P16*(SUMIFS('AGG Activity_16'!F:F,'AGG Activity_16'!$A:$A,$B16)+SUMIFS('AGG Activity_EX'!F:F,'AGG Activity_EX'!$A:$A,$B16))-SUMIFS(Activity_EX!F:F,Activity_EX!$A:$A,$A16))/(SUMIFS('AGG Activity_16'!F:F,'AGG Activity_16'!$A:$A,$B16)),0)))</f>
        <v>4.9238517755078717E-2</v>
      </c>
      <c r="R16" s="10">
        <f>IF(PUBTRA_Split_Tech!Q16="",0,IF(R$1=2016,0,IFERROR((PUBTRA_Split_Tech!Q16*(SUMIFS('AGG Activity_16'!G:G,'AGG Activity_16'!$A:$A,$B16)+SUMIFS('AGG Activity_EX'!G:G,'AGG Activity_EX'!$A:$A,$B16))-SUMIFS(Activity_EX!G:G,Activity_EX!$A:$A,$A16))/(SUMIFS('AGG Activity_16'!G:G,'AGG Activity_16'!$A:$A,$B16)),0)))</f>
        <v>4.9321329765645155E-2</v>
      </c>
      <c r="S16" s="10">
        <f>IF(PUBTRA_Split_Tech!R16="",0,IF(S$1=2016,0,IFERROR((PUBTRA_Split_Tech!R16*(SUMIFS('AGG Activity_16'!H:H,'AGG Activity_16'!$A:$A,$B16)+SUMIFS('AGG Activity_EX'!H:H,'AGG Activity_EX'!$A:$A,$B16))-SUMIFS(Activity_EX!H:H,Activity_EX!$A:$A,$A16))/(SUMIFS('AGG Activity_16'!H:H,'AGG Activity_16'!$A:$A,$B16)),0)))</f>
        <v>4.8901069031649542E-2</v>
      </c>
      <c r="T16" s="10">
        <f>IF(PUBTRA_Split_Tech!S16="",0,IF(T$1=2016,0,IFERROR((PUBTRA_Split_Tech!S16*(SUMIFS('AGG Activity_16'!I:I,'AGG Activity_16'!$A:$A,$B16)+SUMIFS('AGG Activity_EX'!I:I,'AGG Activity_EX'!$A:$A,$B16))-SUMIFS(Activity_EX!I:I,Activity_EX!$A:$A,$A16))/(SUMIFS('AGG Activity_16'!I:I,'AGG Activity_16'!$A:$A,$B16)),0)))</f>
        <v>1.0336763831256724E-2</v>
      </c>
      <c r="U16" s="10">
        <f>IF(PUBTRA_Split_Tech!T16="",0,IF(U$1=2016,0,IFERROR((PUBTRA_Split_Tech!T16*(SUMIFS('AGG Activity_16'!J:J,'AGG Activity_16'!$A:$A,$B16)+SUMIFS('AGG Activity_EX'!J:J,'AGG Activity_EX'!$A:$A,$B16))-SUMIFS(Activity_EX!J:J,Activity_EX!$A:$A,$A16))/(SUMIFS('AGG Activity_16'!J:J,'AGG Activity_16'!$A:$A,$B16)),0)))</f>
        <v>0</v>
      </c>
      <c r="V16" s="10">
        <f>IF(PUBTRA_Split_Tech!U16="",0,IF(V$1=2016,0,IFERROR((PUBTRA_Split_Tech!U16*(SUMIFS('AGG Activity_16'!K:K,'AGG Activity_16'!$A:$A,$B16)+SUMIFS('AGG Activity_EX'!K:K,'AGG Activity_EX'!$A:$A,$B16))-SUMIFS(Activity_EX!K:K,Activity_EX!$A:$A,$A16))/(SUMIFS('AGG Activity_16'!K:K,'AGG Activity_16'!$A:$A,$B16)),0)))</f>
        <v>0</v>
      </c>
    </row>
    <row r="17" spans="1:22" x14ac:dyDescent="0.25">
      <c r="A17" t="str">
        <f>PUBTRA_Split_Tech!A17</f>
        <v>PUBTRAPOLROACAR___CONVDSL</v>
      </c>
      <c r="B17" t="str">
        <f>PUBTRA_Split_Tech!B17</f>
        <v>PUBTRAPOLROACAR___</v>
      </c>
      <c r="C17" t="str">
        <f>PUBTRA_Split_Tech!C17</f>
        <v>PUB</v>
      </c>
      <c r="D17" t="str">
        <f>PUBTRA_Split_Tech!D17</f>
        <v>TRA</v>
      </c>
      <c r="E17" t="str">
        <f>PUBTRA_Split_Tech!E17</f>
        <v>POL</v>
      </c>
      <c r="F17" t="str">
        <f>PUBTRA_Split_Tech!F17</f>
        <v>ROA</v>
      </c>
      <c r="G17" t="str">
        <f>PUBTRA_Split_Tech!G17</f>
        <v>CAR</v>
      </c>
      <c r="H17" t="str">
        <f>PUBTRA_Split_Tech!H17</f>
        <v>___</v>
      </c>
      <c r="I17">
        <f>PUBTRA_Split_Tech!I17</f>
        <v>16</v>
      </c>
      <c r="J17" t="str">
        <f>PUBTRA_Split_Tech!J17</f>
        <v>CONV</v>
      </c>
      <c r="K17" t="str">
        <f>PUBTRA_Split_Tech!K17</f>
        <v>DSL</v>
      </c>
      <c r="L17" t="str">
        <f>PUBTRA_Split_Tech!L17</f>
        <v>___</v>
      </c>
      <c r="M17" s="10">
        <f>IF(PUBTRA_Split_Tech!L17="",0,IF(M$1=2016,0,IFERROR((PUBTRA_Split_Tech!L17*(SUMIFS('AGG Activity_16'!B:B,'AGG Activity_16'!$A:$A,$B17)+SUMIFS('AGG Activity_EX'!B:B,'AGG Activity_EX'!$A:$A,$B17))-SUMIFS(Activity_EX!B:B,Activity_EX!$A:$A,$A17))/(SUMIFS('AGG Activity_16'!B:B,'AGG Activity_16'!$A:$A,$B17)),0)))</f>
        <v>0</v>
      </c>
      <c r="N17" s="10">
        <f>IF(PUBTRA_Split_Tech!M17="",0,IF(N$1=2016,0,IFERROR((PUBTRA_Split_Tech!M17*(SUMIFS('AGG Activity_16'!C:C,'AGG Activity_16'!$A:$A,$B17)+SUMIFS('AGG Activity_EX'!C:C,'AGG Activity_EX'!$A:$A,$B17))-SUMIFS(Activity_EX!C:C,Activity_EX!$A:$A,$A17))/(SUMIFS('AGG Activity_16'!C:C,'AGG Activity_16'!$A:$A,$B17)),0)))</f>
        <v>4.5270724529350448E-4</v>
      </c>
      <c r="O17" s="10">
        <f>IF(PUBTRA_Split_Tech!N17="",0,IF(O$1=2016,0,IFERROR((PUBTRA_Split_Tech!N17*(SUMIFS('AGG Activity_16'!D:D,'AGG Activity_16'!$A:$A,$B17)+SUMIFS('AGG Activity_EX'!D:D,'AGG Activity_EX'!$A:$A,$B17))-SUMIFS(Activity_EX!D:D,Activity_EX!$A:$A,$A17))/(SUMIFS('AGG Activity_16'!D:D,'AGG Activity_16'!$A:$A,$B17)),0)))</f>
        <v>3.8594623932838336E-4</v>
      </c>
      <c r="P17" s="10">
        <f>IF(PUBTRA_Split_Tech!O17="",0,IF(P$1=2016,0,IFERROR((PUBTRA_Split_Tech!O17*(SUMIFS('AGG Activity_16'!E:E,'AGG Activity_16'!$A:$A,$B17)+SUMIFS('AGG Activity_EX'!E:E,'AGG Activity_EX'!$A:$A,$B17))-SUMIFS(Activity_EX!E:E,Activity_EX!$A:$A,$A17))/(SUMIFS('AGG Activity_16'!E:E,'AGG Activity_16'!$A:$A,$B17)),0)))</f>
        <v>3.6246513191686856E-4</v>
      </c>
      <c r="Q17" s="10">
        <f>IF(PUBTRA_Split_Tech!P17="",0,IF(Q$1=2016,0,IFERROR((PUBTRA_Split_Tech!P17*(SUMIFS('AGG Activity_16'!F:F,'AGG Activity_16'!$A:$A,$B17)+SUMIFS('AGG Activity_EX'!F:F,'AGG Activity_EX'!$A:$A,$B17))-SUMIFS(Activity_EX!F:F,Activity_EX!$A:$A,$A17))/(SUMIFS('AGG Activity_16'!F:F,'AGG Activity_16'!$A:$A,$B17)),0)))</f>
        <v>3.298063545601115E-4</v>
      </c>
      <c r="R17" s="10">
        <f>IF(PUBTRA_Split_Tech!Q17="",0,IF(R$1=2016,0,IFERROR((PUBTRA_Split_Tech!Q17*(SUMIFS('AGG Activity_16'!G:G,'AGG Activity_16'!$A:$A,$B17)+SUMIFS('AGG Activity_EX'!G:G,'AGG Activity_EX'!$A:$A,$B17))-SUMIFS(Activity_EX!G:G,Activity_EX!$A:$A,$A17))/(SUMIFS('AGG Activity_16'!G:G,'AGG Activity_16'!$A:$A,$B17)),0)))</f>
        <v>3.2932469299989546E-4</v>
      </c>
      <c r="S17" s="10">
        <f>IF(PUBTRA_Split_Tech!R17="",0,IF(S$1=2016,0,IFERROR((PUBTRA_Split_Tech!R17*(SUMIFS('AGG Activity_16'!H:H,'AGG Activity_16'!$A:$A,$B17)+SUMIFS('AGG Activity_EX'!H:H,'AGG Activity_EX'!$A:$A,$B17))-SUMIFS(Activity_EX!H:H,Activity_EX!$A:$A,$A17))/(SUMIFS('AGG Activity_16'!H:H,'AGG Activity_16'!$A:$A,$B17)),0)))</f>
        <v>3.1974217004591293E-4</v>
      </c>
      <c r="T17" s="10">
        <f>IF(PUBTRA_Split_Tech!S17="",0,IF(T$1=2016,0,IFERROR((PUBTRA_Split_Tech!S17*(SUMIFS('AGG Activity_16'!I:I,'AGG Activity_16'!$A:$A,$B17)+SUMIFS('AGG Activity_EX'!I:I,'AGG Activity_EX'!$A:$A,$B17))-SUMIFS(Activity_EX!I:I,Activity_EX!$A:$A,$A17))/(SUMIFS('AGG Activity_16'!I:I,'AGG Activity_16'!$A:$A,$B17)),0)))</f>
        <v>1.7722707801099634E-6</v>
      </c>
      <c r="U17" s="10">
        <f>IF(PUBTRA_Split_Tech!T17="",0,IF(U$1=2016,0,IFERROR((PUBTRA_Split_Tech!T17*(SUMIFS('AGG Activity_16'!J:J,'AGG Activity_16'!$A:$A,$B17)+SUMIFS('AGG Activity_EX'!J:J,'AGG Activity_EX'!$A:$A,$B17))-SUMIFS(Activity_EX!J:J,Activity_EX!$A:$A,$A17))/(SUMIFS('AGG Activity_16'!J:J,'AGG Activity_16'!$A:$A,$B17)),0)))</f>
        <v>0</v>
      </c>
      <c r="V17" s="10">
        <f>IF(PUBTRA_Split_Tech!U17="",0,IF(V$1=2016,0,IFERROR((PUBTRA_Split_Tech!U17*(SUMIFS('AGG Activity_16'!K:K,'AGG Activity_16'!$A:$A,$B17)+SUMIFS('AGG Activity_EX'!K:K,'AGG Activity_EX'!$A:$A,$B17))-SUMIFS(Activity_EX!K:K,Activity_EX!$A:$A,$A17))/(SUMIFS('AGG Activity_16'!K:K,'AGG Activity_16'!$A:$A,$B17)),0)))</f>
        <v>0</v>
      </c>
    </row>
    <row r="18" spans="1:22" x14ac:dyDescent="0.25">
      <c r="A18" t="str">
        <f>PUBTRA_Split_Tech!A18</f>
        <v>PUBTRAPOLROACAR___CONVGAS</v>
      </c>
      <c r="B18" t="str">
        <f>PUBTRA_Split_Tech!B18</f>
        <v>PUBTRAPOLROACAR___</v>
      </c>
      <c r="C18" t="str">
        <f>PUBTRA_Split_Tech!C18</f>
        <v>PUB</v>
      </c>
      <c r="D18" t="str">
        <f>PUBTRA_Split_Tech!D18</f>
        <v>TRA</v>
      </c>
      <c r="E18" t="str">
        <f>PUBTRA_Split_Tech!E18</f>
        <v>POL</v>
      </c>
      <c r="F18" t="str">
        <f>PUBTRA_Split_Tech!F18</f>
        <v>ROA</v>
      </c>
      <c r="G18" t="str">
        <f>PUBTRA_Split_Tech!G18</f>
        <v>CAR</v>
      </c>
      <c r="H18" t="str">
        <f>PUBTRA_Split_Tech!H18</f>
        <v>___</v>
      </c>
      <c r="I18">
        <f>PUBTRA_Split_Tech!I18</f>
        <v>16</v>
      </c>
      <c r="J18" t="str">
        <f>PUBTRA_Split_Tech!J18</f>
        <v>CONV</v>
      </c>
      <c r="K18" t="str">
        <f>PUBTRA_Split_Tech!K18</f>
        <v>GAS</v>
      </c>
      <c r="L18" t="str">
        <f>PUBTRA_Split_Tech!L18</f>
        <v>___</v>
      </c>
      <c r="M18" s="10">
        <f>IF(PUBTRA_Split_Tech!L18="",0,IF(M$1=2016,0,IFERROR((PUBTRA_Split_Tech!L18*(SUMIFS('AGG Activity_16'!B:B,'AGG Activity_16'!$A:$A,$B18)+SUMIFS('AGG Activity_EX'!B:B,'AGG Activity_EX'!$A:$A,$B18))-SUMIFS(Activity_EX!B:B,Activity_EX!$A:$A,$A18))/(SUMIFS('AGG Activity_16'!B:B,'AGG Activity_16'!$A:$A,$B18)),0)))</f>
        <v>0</v>
      </c>
      <c r="N18" s="10">
        <f>IF(PUBTRA_Split_Tech!M18="",0,IF(N$1=2016,0,IFERROR((PUBTRA_Split_Tech!M18*(SUMIFS('AGG Activity_16'!C:C,'AGG Activity_16'!$A:$A,$B18)+SUMIFS('AGG Activity_EX'!C:C,'AGG Activity_EX'!$A:$A,$B18))-SUMIFS(Activity_EX!C:C,Activity_EX!$A:$A,$A18))/(SUMIFS('AGG Activity_16'!C:C,'AGG Activity_16'!$A:$A,$B18)),0)))</f>
        <v>0.99954729275470977</v>
      </c>
      <c r="O18" s="10">
        <f>IF(PUBTRA_Split_Tech!N18="",0,IF(O$1=2016,0,IFERROR((PUBTRA_Split_Tech!N18*(SUMIFS('AGG Activity_16'!D:D,'AGG Activity_16'!$A:$A,$B18)+SUMIFS('AGG Activity_EX'!D:D,'AGG Activity_EX'!$A:$A,$B18))-SUMIFS(Activity_EX!D:D,Activity_EX!$A:$A,$A18))/(SUMIFS('AGG Activity_16'!D:D,'AGG Activity_16'!$A:$A,$B18)),0)))</f>
        <v>0.9996140537606697</v>
      </c>
      <c r="P18" s="10">
        <f>IF(PUBTRA_Split_Tech!O18="",0,IF(P$1=2016,0,IFERROR((PUBTRA_Split_Tech!O18*(SUMIFS('AGG Activity_16'!E:E,'AGG Activity_16'!$A:$A,$B18)+SUMIFS('AGG Activity_EX'!E:E,'AGG Activity_EX'!$A:$A,$B18))-SUMIFS(Activity_EX!E:E,Activity_EX!$A:$A,$A18))/(SUMIFS('AGG Activity_16'!E:E,'AGG Activity_16'!$A:$A,$B18)),0)))</f>
        <v>0.99963753486808371</v>
      </c>
      <c r="Q18" s="10">
        <f>IF(PUBTRA_Split_Tech!P18="",0,IF(Q$1=2016,0,IFERROR((PUBTRA_Split_Tech!P18*(SUMIFS('AGG Activity_16'!F:F,'AGG Activity_16'!$A:$A,$B18)+SUMIFS('AGG Activity_EX'!F:F,'AGG Activity_EX'!$A:$A,$B18))-SUMIFS(Activity_EX!F:F,Activity_EX!$A:$A,$A18))/(SUMIFS('AGG Activity_16'!F:F,'AGG Activity_16'!$A:$A,$B18)),0)))</f>
        <v>0.99967019364543996</v>
      </c>
      <c r="R18" s="10">
        <f>IF(PUBTRA_Split_Tech!Q18="",0,IF(R$1=2016,0,IFERROR((PUBTRA_Split_Tech!Q18*(SUMIFS('AGG Activity_16'!G:G,'AGG Activity_16'!$A:$A,$B18)+SUMIFS('AGG Activity_EX'!G:G,'AGG Activity_EX'!$A:$A,$B18))-SUMIFS(Activity_EX!G:G,Activity_EX!$A:$A,$A18))/(SUMIFS('AGG Activity_16'!G:G,'AGG Activity_16'!$A:$A,$B18)),0)))</f>
        <v>0.99967067530700016</v>
      </c>
      <c r="S18" s="10">
        <f>IF(PUBTRA_Split_Tech!R18="",0,IF(S$1=2016,0,IFERROR((PUBTRA_Split_Tech!R18*(SUMIFS('AGG Activity_16'!H:H,'AGG Activity_16'!$A:$A,$B18)+SUMIFS('AGG Activity_EX'!H:H,'AGG Activity_EX'!$A:$A,$B18))-SUMIFS(Activity_EX!H:H,Activity_EX!$A:$A,$A18))/(SUMIFS('AGG Activity_16'!H:H,'AGG Activity_16'!$A:$A,$B18)),0)))</f>
        <v>0.99968025782995429</v>
      </c>
      <c r="T18" s="10">
        <f>IF(PUBTRA_Split_Tech!S18="",0,IF(T$1=2016,0,IFERROR((PUBTRA_Split_Tech!S18*(SUMIFS('AGG Activity_16'!I:I,'AGG Activity_16'!$A:$A,$B18)+SUMIFS('AGG Activity_EX'!I:I,'AGG Activity_EX'!$A:$A,$B18))-SUMIFS(Activity_EX!I:I,Activity_EX!$A:$A,$A18))/(SUMIFS('AGG Activity_16'!I:I,'AGG Activity_16'!$A:$A,$B18)),0)))</f>
        <v>0.99999822772921987</v>
      </c>
      <c r="U18" s="10">
        <f>IF(PUBTRA_Split_Tech!T18="",0,IF(U$1=2016,0,IFERROR((PUBTRA_Split_Tech!T18*(SUMIFS('AGG Activity_16'!J:J,'AGG Activity_16'!$A:$A,$B18)+SUMIFS('AGG Activity_EX'!J:J,'AGG Activity_EX'!$A:$A,$B18))-SUMIFS(Activity_EX!J:J,Activity_EX!$A:$A,$A18))/(SUMIFS('AGG Activity_16'!J:J,'AGG Activity_16'!$A:$A,$B18)),0)))</f>
        <v>0</v>
      </c>
      <c r="V18" s="10">
        <f>IF(PUBTRA_Split_Tech!U18="",0,IF(V$1=2016,0,IFERROR((PUBTRA_Split_Tech!U18*(SUMIFS('AGG Activity_16'!K:K,'AGG Activity_16'!$A:$A,$B18)+SUMIFS('AGG Activity_EX'!K:K,'AGG Activity_EX'!$A:$A,$B18))-SUMIFS(Activity_EX!K:K,Activity_EX!$A:$A,$A18))/(SUMIFS('AGG Activity_16'!K:K,'AGG Activity_16'!$A:$A,$B18)),0)))</f>
        <v>0</v>
      </c>
    </row>
    <row r="19" spans="1:22" x14ac:dyDescent="0.25">
      <c r="A19" t="str">
        <f>PUBTRA_Split_Tech!A19</f>
        <v>PUBTRAFLEROACAR___CONVDSL</v>
      </c>
      <c r="B19" t="str">
        <f>PUBTRA_Split_Tech!B19</f>
        <v>PUBTRAFLEROACAR___</v>
      </c>
      <c r="C19" t="str">
        <f>PUBTRA_Split_Tech!C19</f>
        <v>PUB</v>
      </c>
      <c r="D19" t="str">
        <f>PUBTRA_Split_Tech!D19</f>
        <v>TRA</v>
      </c>
      <c r="E19" t="str">
        <f>PUBTRA_Split_Tech!E19</f>
        <v>FLE</v>
      </c>
      <c r="F19" t="str">
        <f>PUBTRA_Split_Tech!F19</f>
        <v>ROA</v>
      </c>
      <c r="G19" t="str">
        <f>PUBTRA_Split_Tech!G19</f>
        <v>CAR</v>
      </c>
      <c r="H19" t="str">
        <f>PUBTRA_Split_Tech!H19</f>
        <v>___</v>
      </c>
      <c r="I19">
        <f>PUBTRA_Split_Tech!I19</f>
        <v>16</v>
      </c>
      <c r="J19" t="str">
        <f>PUBTRA_Split_Tech!J19</f>
        <v>CONV</v>
      </c>
      <c r="K19" t="str">
        <f>PUBTRA_Split_Tech!K19</f>
        <v>DSL</v>
      </c>
      <c r="L19" t="str">
        <f>PUBTRA_Split_Tech!L19</f>
        <v>___</v>
      </c>
      <c r="M19" s="10">
        <f>IF(PUBTRA_Split_Tech!L19="",0,IF(M$1=2016,0,IFERROR((PUBTRA_Split_Tech!L19*(SUMIFS('AGG Activity_16'!B:B,'AGG Activity_16'!$A:$A,$B19)+SUMIFS('AGG Activity_EX'!B:B,'AGG Activity_EX'!$A:$A,$B19))-SUMIFS(Activity_EX!B:B,Activity_EX!$A:$A,$A19))/(SUMIFS('AGG Activity_16'!B:B,'AGG Activity_16'!$A:$A,$B19)),0)))</f>
        <v>0</v>
      </c>
      <c r="N19" s="10">
        <f>IF(PUBTRA_Split_Tech!M19="",0,IF(N$1=2016,0,IFERROR((PUBTRA_Split_Tech!M19*(SUMIFS('AGG Activity_16'!C:C,'AGG Activity_16'!$A:$A,$B19)+SUMIFS('AGG Activity_EX'!C:C,'AGG Activity_EX'!$A:$A,$B19))-SUMIFS(Activity_EX!C:C,Activity_EX!$A:$A,$A19))/(SUMIFS('AGG Activity_16'!C:C,'AGG Activity_16'!$A:$A,$B19)),0)))</f>
        <v>0</v>
      </c>
      <c r="O19" s="10">
        <f>IF(PUBTRA_Split_Tech!N19="",0,IF(O$1=2016,0,IFERROR((PUBTRA_Split_Tech!N19*(SUMIFS('AGG Activity_16'!D:D,'AGG Activity_16'!$A:$A,$B19)+SUMIFS('AGG Activity_EX'!D:D,'AGG Activity_EX'!$A:$A,$B19))-SUMIFS(Activity_EX!D:D,Activity_EX!$A:$A,$A19))/(SUMIFS('AGG Activity_16'!D:D,'AGG Activity_16'!$A:$A,$B19)),0)))</f>
        <v>0</v>
      </c>
      <c r="P19" s="10">
        <f>IF(PUBTRA_Split_Tech!O19="",0,IF(P$1=2016,0,IFERROR((PUBTRA_Split_Tech!O19*(SUMIFS('AGG Activity_16'!E:E,'AGG Activity_16'!$A:$A,$B19)+SUMIFS('AGG Activity_EX'!E:E,'AGG Activity_EX'!$A:$A,$B19))-SUMIFS(Activity_EX!E:E,Activity_EX!$A:$A,$A19))/(SUMIFS('AGG Activity_16'!E:E,'AGG Activity_16'!$A:$A,$B19)),0)))</f>
        <v>0</v>
      </c>
      <c r="Q19" s="10">
        <f>IF(PUBTRA_Split_Tech!P19="",0,IF(Q$1=2016,0,IFERROR((PUBTRA_Split_Tech!P19*(SUMIFS('AGG Activity_16'!F:F,'AGG Activity_16'!$A:$A,$B19)+SUMIFS('AGG Activity_EX'!F:F,'AGG Activity_EX'!$A:$A,$B19))-SUMIFS(Activity_EX!F:F,Activity_EX!$A:$A,$A19))/(SUMIFS('AGG Activity_16'!F:F,'AGG Activity_16'!$A:$A,$B19)),0)))</f>
        <v>0</v>
      </c>
      <c r="R19" s="10">
        <f>IF(PUBTRA_Split_Tech!Q19="",0,IF(R$1=2016,0,IFERROR((PUBTRA_Split_Tech!Q19*(SUMIFS('AGG Activity_16'!G:G,'AGG Activity_16'!$A:$A,$B19)+SUMIFS('AGG Activity_EX'!G:G,'AGG Activity_EX'!$A:$A,$B19))-SUMIFS(Activity_EX!G:G,Activity_EX!$A:$A,$A19))/(SUMIFS('AGG Activity_16'!G:G,'AGG Activity_16'!$A:$A,$B19)),0)))</f>
        <v>0</v>
      </c>
      <c r="S19" s="10">
        <f>IF(PUBTRA_Split_Tech!R19="",0,IF(S$1=2016,0,IFERROR((PUBTRA_Split_Tech!R19*(SUMIFS('AGG Activity_16'!H:H,'AGG Activity_16'!$A:$A,$B19)+SUMIFS('AGG Activity_EX'!H:H,'AGG Activity_EX'!$A:$A,$B19))-SUMIFS(Activity_EX!H:H,Activity_EX!$A:$A,$A19))/(SUMIFS('AGG Activity_16'!H:H,'AGG Activity_16'!$A:$A,$B19)),0)))</f>
        <v>0</v>
      </c>
      <c r="T19" s="10">
        <f>IF(PUBTRA_Split_Tech!S19="",0,IF(T$1=2016,0,IFERROR((PUBTRA_Split_Tech!S19*(SUMIFS('AGG Activity_16'!I:I,'AGG Activity_16'!$A:$A,$B19)+SUMIFS('AGG Activity_EX'!I:I,'AGG Activity_EX'!$A:$A,$B19))-SUMIFS(Activity_EX!I:I,Activity_EX!$A:$A,$A19))/(SUMIFS('AGG Activity_16'!I:I,'AGG Activity_16'!$A:$A,$B19)),0)))</f>
        <v>0</v>
      </c>
      <c r="U19" s="10">
        <f>IF(PUBTRA_Split_Tech!T19="",0,IF(U$1=2016,0,IFERROR((PUBTRA_Split_Tech!T19*(SUMIFS('AGG Activity_16'!J:J,'AGG Activity_16'!$A:$A,$B19)+SUMIFS('AGG Activity_EX'!J:J,'AGG Activity_EX'!$A:$A,$B19))-SUMIFS(Activity_EX!J:J,Activity_EX!$A:$A,$A19))/(SUMIFS('AGG Activity_16'!J:J,'AGG Activity_16'!$A:$A,$B19)),0)))</f>
        <v>0</v>
      </c>
      <c r="V19" s="10">
        <f>IF(PUBTRA_Split_Tech!U19="",0,IF(V$1=2016,0,IFERROR((PUBTRA_Split_Tech!U19*(SUMIFS('AGG Activity_16'!K:K,'AGG Activity_16'!$A:$A,$B19)+SUMIFS('AGG Activity_EX'!K:K,'AGG Activity_EX'!$A:$A,$B19))-SUMIFS(Activity_EX!K:K,Activity_EX!$A:$A,$A19))/(SUMIFS('AGG Activity_16'!K:K,'AGG Activity_16'!$A:$A,$B19)),0)))</f>
        <v>0</v>
      </c>
    </row>
    <row r="20" spans="1:22" x14ac:dyDescent="0.25">
      <c r="A20" t="str">
        <f>PUBTRA_Split_Tech!A20</f>
        <v>PUBTRAFLEROACAR___CONVGAS</v>
      </c>
      <c r="B20" t="str">
        <f>PUBTRA_Split_Tech!B20</f>
        <v>PUBTRAFLEROACAR___</v>
      </c>
      <c r="C20" t="str">
        <f>PUBTRA_Split_Tech!C20</f>
        <v>PUB</v>
      </c>
      <c r="D20" t="str">
        <f>PUBTRA_Split_Tech!D20</f>
        <v>TRA</v>
      </c>
      <c r="E20" t="str">
        <f>PUBTRA_Split_Tech!E20</f>
        <v>FLE</v>
      </c>
      <c r="F20" t="str">
        <f>PUBTRA_Split_Tech!F20</f>
        <v>ROA</v>
      </c>
      <c r="G20" t="str">
        <f>PUBTRA_Split_Tech!G20</f>
        <v>CAR</v>
      </c>
      <c r="H20" t="str">
        <f>PUBTRA_Split_Tech!H20</f>
        <v>___</v>
      </c>
      <c r="I20">
        <f>PUBTRA_Split_Tech!I20</f>
        <v>16</v>
      </c>
      <c r="J20" t="str">
        <f>PUBTRA_Split_Tech!J20</f>
        <v>CONV</v>
      </c>
      <c r="K20" t="str">
        <f>PUBTRA_Split_Tech!K20</f>
        <v>GAS</v>
      </c>
      <c r="L20" t="str">
        <f>PUBTRA_Split_Tech!L20</f>
        <v>___</v>
      </c>
      <c r="M20" s="10">
        <f>IF(PUBTRA_Split_Tech!L20="",0,IF(M$1=2016,0,IFERROR((PUBTRA_Split_Tech!L20*(SUMIFS('AGG Activity_16'!B:B,'AGG Activity_16'!$A:$A,$B20)+SUMIFS('AGG Activity_EX'!B:B,'AGG Activity_EX'!$A:$A,$B20))-SUMIFS(Activity_EX!B:B,Activity_EX!$A:$A,$A20))/(SUMIFS('AGG Activity_16'!B:B,'AGG Activity_16'!$A:$A,$B20)),0)))</f>
        <v>0</v>
      </c>
      <c r="N20" s="10">
        <f>IF(PUBTRA_Split_Tech!M20="",0,IF(N$1=2016,0,IFERROR((PUBTRA_Split_Tech!M20*(SUMIFS('AGG Activity_16'!C:C,'AGG Activity_16'!$A:$A,$B20)+SUMIFS('AGG Activity_EX'!C:C,'AGG Activity_EX'!$A:$A,$B20))-SUMIFS(Activity_EX!C:C,Activity_EX!$A:$A,$A20))/(SUMIFS('AGG Activity_16'!C:C,'AGG Activity_16'!$A:$A,$B20)),0)))</f>
        <v>0.99999999999999889</v>
      </c>
      <c r="O20" s="10">
        <f>IF(PUBTRA_Split_Tech!N20="",0,IF(O$1=2016,0,IFERROR((PUBTRA_Split_Tech!N20*(SUMIFS('AGG Activity_16'!D:D,'AGG Activity_16'!$A:$A,$B20)+SUMIFS('AGG Activity_EX'!D:D,'AGG Activity_EX'!$A:$A,$B20))-SUMIFS(Activity_EX!D:D,Activity_EX!$A:$A,$A20))/(SUMIFS('AGG Activity_16'!D:D,'AGG Activity_16'!$A:$A,$B20)),0)))</f>
        <v>0.99999999999999978</v>
      </c>
      <c r="P20" s="10">
        <f>IF(PUBTRA_Split_Tech!O20="",0,IF(P$1=2016,0,IFERROR((PUBTRA_Split_Tech!O20*(SUMIFS('AGG Activity_16'!E:E,'AGG Activity_16'!$A:$A,$B20)+SUMIFS('AGG Activity_EX'!E:E,'AGG Activity_EX'!$A:$A,$B20))-SUMIFS(Activity_EX!E:E,Activity_EX!$A:$A,$A20))/(SUMIFS('AGG Activity_16'!E:E,'AGG Activity_16'!$A:$A,$B20)),0)))</f>
        <v>0.99999999999999978</v>
      </c>
      <c r="Q20" s="10">
        <f>IF(PUBTRA_Split_Tech!P20="",0,IF(Q$1=2016,0,IFERROR((PUBTRA_Split_Tech!P20*(SUMIFS('AGG Activity_16'!F:F,'AGG Activity_16'!$A:$A,$B20)+SUMIFS('AGG Activity_EX'!F:F,'AGG Activity_EX'!$A:$A,$B20))-SUMIFS(Activity_EX!F:F,Activity_EX!$A:$A,$A20))/(SUMIFS('AGG Activity_16'!F:F,'AGG Activity_16'!$A:$A,$B20)),0)))</f>
        <v>1</v>
      </c>
      <c r="R20" s="10">
        <f>IF(PUBTRA_Split_Tech!Q20="",0,IF(R$1=2016,0,IFERROR((PUBTRA_Split_Tech!Q20*(SUMIFS('AGG Activity_16'!G:G,'AGG Activity_16'!$A:$A,$B20)+SUMIFS('AGG Activity_EX'!G:G,'AGG Activity_EX'!$A:$A,$B20))-SUMIFS(Activity_EX!G:G,Activity_EX!$A:$A,$A20))/(SUMIFS('AGG Activity_16'!G:G,'AGG Activity_16'!$A:$A,$B20)),0)))</f>
        <v>1</v>
      </c>
      <c r="S20" s="10">
        <f>IF(PUBTRA_Split_Tech!R20="",0,IF(S$1=2016,0,IFERROR((PUBTRA_Split_Tech!R20*(SUMIFS('AGG Activity_16'!H:H,'AGG Activity_16'!$A:$A,$B20)+SUMIFS('AGG Activity_EX'!H:H,'AGG Activity_EX'!$A:$A,$B20))-SUMIFS(Activity_EX!H:H,Activity_EX!$A:$A,$A20))/(SUMIFS('AGG Activity_16'!H:H,'AGG Activity_16'!$A:$A,$B20)),0)))</f>
        <v>0.99999999999999978</v>
      </c>
      <c r="T20" s="10">
        <f>IF(PUBTRA_Split_Tech!S20="",0,IF(T$1=2016,0,IFERROR((PUBTRA_Split_Tech!S20*(SUMIFS('AGG Activity_16'!I:I,'AGG Activity_16'!$A:$A,$B20)+SUMIFS('AGG Activity_EX'!I:I,'AGG Activity_EX'!$A:$A,$B20))-SUMIFS(Activity_EX!I:I,Activity_EX!$A:$A,$A20))/(SUMIFS('AGG Activity_16'!I:I,'AGG Activity_16'!$A:$A,$B20)),0)))</f>
        <v>1.0000000000000002</v>
      </c>
      <c r="U20" s="10">
        <f>IF(PUBTRA_Split_Tech!T20="",0,IF(U$1=2016,0,IFERROR((PUBTRA_Split_Tech!T20*(SUMIFS('AGG Activity_16'!J:J,'AGG Activity_16'!$A:$A,$B20)+SUMIFS('AGG Activity_EX'!J:J,'AGG Activity_EX'!$A:$A,$B20))-SUMIFS(Activity_EX!J:J,Activity_EX!$A:$A,$A20))/(SUMIFS('AGG Activity_16'!J:J,'AGG Activity_16'!$A:$A,$B20)),0)))</f>
        <v>0</v>
      </c>
      <c r="V20" s="10">
        <f>IF(PUBTRA_Split_Tech!U20="",0,IF(V$1=2016,0,IFERROR((PUBTRA_Split_Tech!U20*(SUMIFS('AGG Activity_16'!K:K,'AGG Activity_16'!$A:$A,$B20)+SUMIFS('AGG Activity_EX'!K:K,'AGG Activity_EX'!$A:$A,$B20))-SUMIFS(Activity_EX!K:K,Activity_EX!$A:$A,$A20))/(SUMIFS('AGG Activity_16'!K:K,'AGG Activity_16'!$A:$A,$B20)),0)))</f>
        <v>0</v>
      </c>
    </row>
    <row r="21" spans="1:22" x14ac:dyDescent="0.25">
      <c r="A21" t="str">
        <f>PUBTRA_Split_Tech!A21</f>
        <v>PUBTRATHCROACAR___CONVDSL</v>
      </c>
      <c r="B21" t="str">
        <f>PUBTRA_Split_Tech!B21</f>
        <v>PUBTRATHCROACAR___</v>
      </c>
      <c r="C21" t="str">
        <f>PUBTRA_Split_Tech!C21</f>
        <v>PUB</v>
      </c>
      <c r="D21" t="str">
        <f>PUBTRA_Split_Tech!D21</f>
        <v>TRA</v>
      </c>
      <c r="E21" t="str">
        <f>PUBTRA_Split_Tech!E21</f>
        <v>THC</v>
      </c>
      <c r="F21" t="str">
        <f>PUBTRA_Split_Tech!F21</f>
        <v>ROA</v>
      </c>
      <c r="G21" t="str">
        <f>PUBTRA_Split_Tech!G21</f>
        <v>CAR</v>
      </c>
      <c r="H21" t="str">
        <f>PUBTRA_Split_Tech!H21</f>
        <v>___</v>
      </c>
      <c r="I21">
        <f>PUBTRA_Split_Tech!I21</f>
        <v>16</v>
      </c>
      <c r="J21" t="str">
        <f>PUBTRA_Split_Tech!J21</f>
        <v>CONV</v>
      </c>
      <c r="K21" t="str">
        <f>PUBTRA_Split_Tech!K21</f>
        <v>DSL</v>
      </c>
      <c r="L21" t="str">
        <f>PUBTRA_Split_Tech!L21</f>
        <v>___</v>
      </c>
      <c r="M21" s="10">
        <f>IF(PUBTRA_Split_Tech!L21="",0,IF(M$1=2016,0,IFERROR((PUBTRA_Split_Tech!L21*(SUMIFS('AGG Activity_16'!B:B,'AGG Activity_16'!$A:$A,$B21)+SUMIFS('AGG Activity_EX'!B:B,'AGG Activity_EX'!$A:$A,$B21))-SUMIFS(Activity_EX!B:B,Activity_EX!$A:$A,$A21))/(SUMIFS('AGG Activity_16'!B:B,'AGG Activity_16'!$A:$A,$B21)),0)))</f>
        <v>0</v>
      </c>
      <c r="N21" s="10">
        <f>IF(PUBTRA_Split_Tech!M21="",0,IF(N$1=2016,0,IFERROR((PUBTRA_Split_Tech!M21*(SUMIFS('AGG Activity_16'!C:C,'AGG Activity_16'!$A:$A,$B21)+SUMIFS('AGG Activity_EX'!C:C,'AGG Activity_EX'!$A:$A,$B21))-SUMIFS(Activity_EX!C:C,Activity_EX!$A:$A,$A21))/(SUMIFS('AGG Activity_16'!C:C,'AGG Activity_16'!$A:$A,$B21)),0)))</f>
        <v>0</v>
      </c>
      <c r="O21" s="10">
        <f>IF(PUBTRA_Split_Tech!N21="",0,IF(O$1=2016,0,IFERROR((PUBTRA_Split_Tech!N21*(SUMIFS('AGG Activity_16'!D:D,'AGG Activity_16'!$A:$A,$B21)+SUMIFS('AGG Activity_EX'!D:D,'AGG Activity_EX'!$A:$A,$B21))-SUMIFS(Activity_EX!D:D,Activity_EX!$A:$A,$A21))/(SUMIFS('AGG Activity_16'!D:D,'AGG Activity_16'!$A:$A,$B21)),0)))</f>
        <v>0</v>
      </c>
      <c r="P21" s="10">
        <f>IF(PUBTRA_Split_Tech!O21="",0,IF(P$1=2016,0,IFERROR((PUBTRA_Split_Tech!O21*(SUMIFS('AGG Activity_16'!E:E,'AGG Activity_16'!$A:$A,$B21)+SUMIFS('AGG Activity_EX'!E:E,'AGG Activity_EX'!$A:$A,$B21))-SUMIFS(Activity_EX!E:E,Activity_EX!$A:$A,$A21))/(SUMIFS('AGG Activity_16'!E:E,'AGG Activity_16'!$A:$A,$B21)),0)))</f>
        <v>0</v>
      </c>
      <c r="Q21" s="10">
        <f>IF(PUBTRA_Split_Tech!P21="",0,IF(Q$1=2016,0,IFERROR((PUBTRA_Split_Tech!P21*(SUMIFS('AGG Activity_16'!F:F,'AGG Activity_16'!$A:$A,$B21)+SUMIFS('AGG Activity_EX'!F:F,'AGG Activity_EX'!$A:$A,$B21))-SUMIFS(Activity_EX!F:F,Activity_EX!$A:$A,$A21))/(SUMIFS('AGG Activity_16'!F:F,'AGG Activity_16'!$A:$A,$B21)),0)))</f>
        <v>0</v>
      </c>
      <c r="R21" s="10">
        <f>IF(PUBTRA_Split_Tech!Q21="",0,IF(R$1=2016,0,IFERROR((PUBTRA_Split_Tech!Q21*(SUMIFS('AGG Activity_16'!G:G,'AGG Activity_16'!$A:$A,$B21)+SUMIFS('AGG Activity_EX'!G:G,'AGG Activity_EX'!$A:$A,$B21))-SUMIFS(Activity_EX!G:G,Activity_EX!$A:$A,$A21))/(SUMIFS('AGG Activity_16'!G:G,'AGG Activity_16'!$A:$A,$B21)),0)))</f>
        <v>0</v>
      </c>
      <c r="S21" s="10">
        <f>IF(PUBTRA_Split_Tech!R21="",0,IF(S$1=2016,0,IFERROR((PUBTRA_Split_Tech!R21*(SUMIFS('AGG Activity_16'!H:H,'AGG Activity_16'!$A:$A,$B21)+SUMIFS('AGG Activity_EX'!H:H,'AGG Activity_EX'!$A:$A,$B21))-SUMIFS(Activity_EX!H:H,Activity_EX!$A:$A,$A21))/(SUMIFS('AGG Activity_16'!H:H,'AGG Activity_16'!$A:$A,$B21)),0)))</f>
        <v>0</v>
      </c>
      <c r="T21" s="10">
        <f>IF(PUBTRA_Split_Tech!S21="",0,IF(T$1=2016,0,IFERROR((PUBTRA_Split_Tech!S21*(SUMIFS('AGG Activity_16'!I:I,'AGG Activity_16'!$A:$A,$B21)+SUMIFS('AGG Activity_EX'!I:I,'AGG Activity_EX'!$A:$A,$B21))-SUMIFS(Activity_EX!I:I,Activity_EX!$A:$A,$A21))/(SUMIFS('AGG Activity_16'!I:I,'AGG Activity_16'!$A:$A,$B21)),0)))</f>
        <v>0</v>
      </c>
      <c r="U21" s="10">
        <f>IF(PUBTRA_Split_Tech!T21="",0,IF(U$1=2016,0,IFERROR((PUBTRA_Split_Tech!T21*(SUMIFS('AGG Activity_16'!J:J,'AGG Activity_16'!$A:$A,$B21)+SUMIFS('AGG Activity_EX'!J:J,'AGG Activity_EX'!$A:$A,$B21))-SUMIFS(Activity_EX!J:J,Activity_EX!$A:$A,$A21))/(SUMIFS('AGG Activity_16'!J:J,'AGG Activity_16'!$A:$A,$B21)),0)))</f>
        <v>0</v>
      </c>
      <c r="V21" s="10">
        <f>IF(PUBTRA_Split_Tech!U21="",0,IF(V$1=2016,0,IFERROR((PUBTRA_Split_Tech!U21*(SUMIFS('AGG Activity_16'!K:K,'AGG Activity_16'!$A:$A,$B21)+SUMIFS('AGG Activity_EX'!K:K,'AGG Activity_EX'!$A:$A,$B21))-SUMIFS(Activity_EX!K:K,Activity_EX!$A:$A,$A21))/(SUMIFS('AGG Activity_16'!K:K,'AGG Activity_16'!$A:$A,$B21)),0)))</f>
        <v>0</v>
      </c>
    </row>
    <row r="22" spans="1:22" x14ac:dyDescent="0.25">
      <c r="A22" t="str">
        <f>PUBTRA_Split_Tech!A22</f>
        <v>PUBTRATHCROACAR___CONVGAS</v>
      </c>
      <c r="B22" t="str">
        <f>PUBTRA_Split_Tech!B22</f>
        <v>PUBTRATHCROACAR___</v>
      </c>
      <c r="C22" t="str">
        <f>PUBTRA_Split_Tech!C22</f>
        <v>PUB</v>
      </c>
      <c r="D22" t="str">
        <f>PUBTRA_Split_Tech!D22</f>
        <v>TRA</v>
      </c>
      <c r="E22" t="str">
        <f>PUBTRA_Split_Tech!E22</f>
        <v>THC</v>
      </c>
      <c r="F22" t="str">
        <f>PUBTRA_Split_Tech!F22</f>
        <v>ROA</v>
      </c>
      <c r="G22" t="str">
        <f>PUBTRA_Split_Tech!G22</f>
        <v>CAR</v>
      </c>
      <c r="H22" t="str">
        <f>PUBTRA_Split_Tech!H22</f>
        <v>___</v>
      </c>
      <c r="I22">
        <f>PUBTRA_Split_Tech!I22</f>
        <v>16</v>
      </c>
      <c r="J22" t="str">
        <f>PUBTRA_Split_Tech!J22</f>
        <v>CONV</v>
      </c>
      <c r="K22" t="str">
        <f>PUBTRA_Split_Tech!K22</f>
        <v>GAS</v>
      </c>
      <c r="L22" t="str">
        <f>PUBTRA_Split_Tech!L22</f>
        <v>___</v>
      </c>
      <c r="M22" s="10">
        <f>IF(PUBTRA_Split_Tech!L22="",0,IF(M$1=2016,0,IFERROR((PUBTRA_Split_Tech!L22*(SUMIFS('AGG Activity_16'!B:B,'AGG Activity_16'!$A:$A,$B22)+SUMIFS('AGG Activity_EX'!B:B,'AGG Activity_EX'!$A:$A,$B22))-SUMIFS(Activity_EX!B:B,Activity_EX!$A:$A,$A22))/(SUMIFS('AGG Activity_16'!B:B,'AGG Activity_16'!$A:$A,$B22)),0)))</f>
        <v>0</v>
      </c>
      <c r="N22" s="10">
        <f>IF(PUBTRA_Split_Tech!M22="",0,IF(N$1=2016,0,IFERROR((PUBTRA_Split_Tech!M22*(SUMIFS('AGG Activity_16'!C:C,'AGG Activity_16'!$A:$A,$B22)+SUMIFS('AGG Activity_EX'!C:C,'AGG Activity_EX'!$A:$A,$B22))-SUMIFS(Activity_EX!C:C,Activity_EX!$A:$A,$A22))/(SUMIFS('AGG Activity_16'!C:C,'AGG Activity_16'!$A:$A,$B22)),0)))</f>
        <v>0.999999999999999</v>
      </c>
      <c r="O22" s="10">
        <f>IF(PUBTRA_Split_Tech!N22="",0,IF(O$1=2016,0,IFERROR((PUBTRA_Split_Tech!N22*(SUMIFS('AGG Activity_16'!D:D,'AGG Activity_16'!$A:$A,$B22)+SUMIFS('AGG Activity_EX'!D:D,'AGG Activity_EX'!$A:$A,$B22))-SUMIFS(Activity_EX!D:D,Activity_EX!$A:$A,$A22))/(SUMIFS('AGG Activity_16'!D:D,'AGG Activity_16'!$A:$A,$B22)),0)))</f>
        <v>1.0000000000000007</v>
      </c>
      <c r="P22" s="10">
        <f>IF(PUBTRA_Split_Tech!O22="",0,IF(P$1=2016,0,IFERROR((PUBTRA_Split_Tech!O22*(SUMIFS('AGG Activity_16'!E:E,'AGG Activity_16'!$A:$A,$B22)+SUMIFS('AGG Activity_EX'!E:E,'AGG Activity_EX'!$A:$A,$B22))-SUMIFS(Activity_EX!E:E,Activity_EX!$A:$A,$A22))/(SUMIFS('AGG Activity_16'!E:E,'AGG Activity_16'!$A:$A,$B22)),0)))</f>
        <v>0.99999999999999967</v>
      </c>
      <c r="Q22" s="10">
        <f>IF(PUBTRA_Split_Tech!P22="",0,IF(Q$1=2016,0,IFERROR((PUBTRA_Split_Tech!P22*(SUMIFS('AGG Activity_16'!F:F,'AGG Activity_16'!$A:$A,$B22)+SUMIFS('AGG Activity_EX'!F:F,'AGG Activity_EX'!$A:$A,$B22))-SUMIFS(Activity_EX!F:F,Activity_EX!$A:$A,$A22))/(SUMIFS('AGG Activity_16'!F:F,'AGG Activity_16'!$A:$A,$B22)),0)))</f>
        <v>0.99999999999999978</v>
      </c>
      <c r="R22" s="10">
        <f>IF(PUBTRA_Split_Tech!Q22="",0,IF(R$1=2016,0,IFERROR((PUBTRA_Split_Tech!Q22*(SUMIFS('AGG Activity_16'!G:G,'AGG Activity_16'!$A:$A,$B22)+SUMIFS('AGG Activity_EX'!G:G,'AGG Activity_EX'!$A:$A,$B22))-SUMIFS(Activity_EX!G:G,Activity_EX!$A:$A,$A22))/(SUMIFS('AGG Activity_16'!G:G,'AGG Activity_16'!$A:$A,$B22)),0)))</f>
        <v>1.0000000000000002</v>
      </c>
      <c r="S22" s="10">
        <f>IF(PUBTRA_Split_Tech!R22="",0,IF(S$1=2016,0,IFERROR((PUBTRA_Split_Tech!R22*(SUMIFS('AGG Activity_16'!H:H,'AGG Activity_16'!$A:$A,$B22)+SUMIFS('AGG Activity_EX'!H:H,'AGG Activity_EX'!$A:$A,$B22))-SUMIFS(Activity_EX!H:H,Activity_EX!$A:$A,$A22))/(SUMIFS('AGG Activity_16'!H:H,'AGG Activity_16'!$A:$A,$B22)),0)))</f>
        <v>1</v>
      </c>
      <c r="T22" s="10">
        <f>IF(PUBTRA_Split_Tech!S22="",0,IF(T$1=2016,0,IFERROR((PUBTRA_Split_Tech!S22*(SUMIFS('AGG Activity_16'!I:I,'AGG Activity_16'!$A:$A,$B22)+SUMIFS('AGG Activity_EX'!I:I,'AGG Activity_EX'!$A:$A,$B22))-SUMIFS(Activity_EX!I:I,Activity_EX!$A:$A,$A22))/(SUMIFS('AGG Activity_16'!I:I,'AGG Activity_16'!$A:$A,$B22)),0)))</f>
        <v>1</v>
      </c>
      <c r="U22" s="10">
        <f>IF(PUBTRA_Split_Tech!T22="",0,IF(U$1=2016,0,IFERROR((PUBTRA_Split_Tech!T22*(SUMIFS('AGG Activity_16'!J:J,'AGG Activity_16'!$A:$A,$B22)+SUMIFS('AGG Activity_EX'!J:J,'AGG Activity_EX'!$A:$A,$B22))-SUMIFS(Activity_EX!J:J,Activity_EX!$A:$A,$A22))/(SUMIFS('AGG Activity_16'!J:J,'AGG Activity_16'!$A:$A,$B22)),0)))</f>
        <v>0</v>
      </c>
      <c r="V22" s="10">
        <f>IF(PUBTRA_Split_Tech!U22="",0,IF(V$1=2016,0,IFERROR((PUBTRA_Split_Tech!U22*(SUMIFS('AGG Activity_16'!K:K,'AGG Activity_16'!$A:$A,$B22)+SUMIFS('AGG Activity_EX'!K:K,'AGG Activity_EX'!$A:$A,$B22))-SUMIFS(Activity_EX!K:K,Activity_EX!$A:$A,$A22))/(SUMIFS('AGG Activity_16'!K:K,'AGG Activity_16'!$A:$A,$B22)),0)))</f>
        <v>0</v>
      </c>
    </row>
    <row r="23" spans="1:22" x14ac:dyDescent="0.25">
      <c r="A23" t="str">
        <f>PUBTRA_Split_Tech!A23</f>
        <v>PUBTRAPOLROAMOR___CONVGAS</v>
      </c>
      <c r="B23" t="str">
        <f>PUBTRA_Split_Tech!B23</f>
        <v>PUBTRAPOLROAMOR___</v>
      </c>
      <c r="C23" t="str">
        <f>PUBTRA_Split_Tech!C23</f>
        <v>PUB</v>
      </c>
      <c r="D23" t="str">
        <f>PUBTRA_Split_Tech!D23</f>
        <v>TRA</v>
      </c>
      <c r="E23" t="str">
        <f>PUBTRA_Split_Tech!E23</f>
        <v>POL</v>
      </c>
      <c r="F23" t="str">
        <f>PUBTRA_Split_Tech!F23</f>
        <v>ROA</v>
      </c>
      <c r="G23" t="str">
        <f>PUBTRA_Split_Tech!G23</f>
        <v>MOR</v>
      </c>
      <c r="H23" t="str">
        <f>PUBTRA_Split_Tech!H23</f>
        <v>___</v>
      </c>
      <c r="I23">
        <f>PUBTRA_Split_Tech!I23</f>
        <v>16</v>
      </c>
      <c r="J23" t="str">
        <f>PUBTRA_Split_Tech!J23</f>
        <v>CONV</v>
      </c>
      <c r="K23" t="str">
        <f>PUBTRA_Split_Tech!K23</f>
        <v>GAS</v>
      </c>
      <c r="L23" t="str">
        <f>PUBTRA_Split_Tech!L23</f>
        <v>___</v>
      </c>
      <c r="M23" s="10">
        <f>IF(PUBTRA_Split_Tech!L23="",0,IF(M$1=2016,0,IFERROR((PUBTRA_Split_Tech!L23*(SUMIFS('AGG Activity_16'!B:B,'AGG Activity_16'!$A:$A,$B23)+SUMIFS('AGG Activity_EX'!B:B,'AGG Activity_EX'!$A:$A,$B23))-SUMIFS(Activity_EX!B:B,Activity_EX!$A:$A,$A23))/(SUMIFS('AGG Activity_16'!B:B,'AGG Activity_16'!$A:$A,$B23)),0)))</f>
        <v>0</v>
      </c>
      <c r="N23" s="10">
        <f>IF(PUBTRA_Split_Tech!M23="",0,IF(N$1=2016,0,IFERROR((PUBTRA_Split_Tech!M23*(SUMIFS('AGG Activity_16'!C:C,'AGG Activity_16'!$A:$A,$B23)+SUMIFS('AGG Activity_EX'!C:C,'AGG Activity_EX'!$A:$A,$B23))-SUMIFS(Activity_EX!C:C,Activity_EX!$A:$A,$A23))/(SUMIFS('AGG Activity_16'!C:C,'AGG Activity_16'!$A:$A,$B23)),0)))</f>
        <v>0.99999999999999922</v>
      </c>
      <c r="O23" s="10">
        <f>IF(PUBTRA_Split_Tech!N23="",0,IF(O$1=2016,0,IFERROR((PUBTRA_Split_Tech!N23*(SUMIFS('AGG Activity_16'!D:D,'AGG Activity_16'!$A:$A,$B23)+SUMIFS('AGG Activity_EX'!D:D,'AGG Activity_EX'!$A:$A,$B23))-SUMIFS(Activity_EX!D:D,Activity_EX!$A:$A,$A23))/(SUMIFS('AGG Activity_16'!D:D,'AGG Activity_16'!$A:$A,$B23)),0)))</f>
        <v>1</v>
      </c>
      <c r="P23" s="10">
        <f>IF(PUBTRA_Split_Tech!O23="",0,IF(P$1=2016,0,IFERROR((PUBTRA_Split_Tech!O23*(SUMIFS('AGG Activity_16'!E:E,'AGG Activity_16'!$A:$A,$B23)+SUMIFS('AGG Activity_EX'!E:E,'AGG Activity_EX'!$A:$A,$B23))-SUMIFS(Activity_EX!E:E,Activity_EX!$A:$A,$A23))/(SUMIFS('AGG Activity_16'!E:E,'AGG Activity_16'!$A:$A,$B23)),0)))</f>
        <v>1</v>
      </c>
      <c r="Q23" s="10">
        <f>IF(PUBTRA_Split_Tech!P23="",0,IF(Q$1=2016,0,IFERROR((PUBTRA_Split_Tech!P23*(SUMIFS('AGG Activity_16'!F:F,'AGG Activity_16'!$A:$A,$B23)+SUMIFS('AGG Activity_EX'!F:F,'AGG Activity_EX'!$A:$A,$B23))-SUMIFS(Activity_EX!F:F,Activity_EX!$A:$A,$A23))/(SUMIFS('AGG Activity_16'!F:F,'AGG Activity_16'!$A:$A,$B23)),0)))</f>
        <v>0.99999999999999978</v>
      </c>
      <c r="R23" s="10">
        <f>IF(PUBTRA_Split_Tech!Q23="",0,IF(R$1=2016,0,IFERROR((PUBTRA_Split_Tech!Q23*(SUMIFS('AGG Activity_16'!G:G,'AGG Activity_16'!$A:$A,$B23)+SUMIFS('AGG Activity_EX'!G:G,'AGG Activity_EX'!$A:$A,$B23))-SUMIFS(Activity_EX!G:G,Activity_EX!$A:$A,$A23))/(SUMIFS('AGG Activity_16'!G:G,'AGG Activity_16'!$A:$A,$B23)),0)))</f>
        <v>1.0000000000000002</v>
      </c>
      <c r="S23" s="10">
        <f>IF(PUBTRA_Split_Tech!R23="",0,IF(S$1=2016,0,IFERROR((PUBTRA_Split_Tech!R23*(SUMIFS('AGG Activity_16'!H:H,'AGG Activity_16'!$A:$A,$B23)+SUMIFS('AGG Activity_EX'!H:H,'AGG Activity_EX'!$A:$A,$B23))-SUMIFS(Activity_EX!H:H,Activity_EX!$A:$A,$A23))/(SUMIFS('AGG Activity_16'!H:H,'AGG Activity_16'!$A:$A,$B23)),0)))</f>
        <v>1</v>
      </c>
      <c r="T23" s="10">
        <f>IF(PUBTRA_Split_Tech!S23="",0,IF(T$1=2016,0,IFERROR((PUBTRA_Split_Tech!S23*(SUMIFS('AGG Activity_16'!I:I,'AGG Activity_16'!$A:$A,$B23)+SUMIFS('AGG Activity_EX'!I:I,'AGG Activity_EX'!$A:$A,$B23))-SUMIFS(Activity_EX!I:I,Activity_EX!$A:$A,$A23))/(SUMIFS('AGG Activity_16'!I:I,'AGG Activity_16'!$A:$A,$B23)),0)))</f>
        <v>1</v>
      </c>
      <c r="U23" s="10">
        <f>IF(PUBTRA_Split_Tech!T23="",0,IF(U$1=2016,0,IFERROR((PUBTRA_Split_Tech!T23*(SUMIFS('AGG Activity_16'!J:J,'AGG Activity_16'!$A:$A,$B23)+SUMIFS('AGG Activity_EX'!J:J,'AGG Activity_EX'!$A:$A,$B23))-SUMIFS(Activity_EX!J:J,Activity_EX!$A:$A,$A23))/(SUMIFS('AGG Activity_16'!J:J,'AGG Activity_16'!$A:$A,$B23)),0)))</f>
        <v>0</v>
      </c>
      <c r="V23" s="10">
        <f>IF(PUBTRA_Split_Tech!U23="",0,IF(V$1=2016,0,IFERROR((PUBTRA_Split_Tech!U23*(SUMIFS('AGG Activity_16'!K:K,'AGG Activity_16'!$A:$A,$B23)+SUMIFS('AGG Activity_EX'!K:K,'AGG Activity_EX'!$A:$A,$B23))-SUMIFS(Activity_EX!K:K,Activity_EX!$A:$A,$A23))/(SUMIFS('AGG Activity_16'!K:K,'AGG Activity_16'!$A:$A,$B23)),0)))</f>
        <v>0</v>
      </c>
    </row>
    <row r="24" spans="1:22" x14ac:dyDescent="0.25">
      <c r="A24" t="str">
        <f>PUBTRA_Split_Tech!A24</f>
        <v>PUBTRAFLEROAMOR___CONVGAS</v>
      </c>
      <c r="B24" t="str">
        <f>PUBTRA_Split_Tech!B24</f>
        <v>PUBTRAFLEROAMOR___</v>
      </c>
      <c r="C24" t="str">
        <f>PUBTRA_Split_Tech!C24</f>
        <v>PUB</v>
      </c>
      <c r="D24" t="str">
        <f>PUBTRA_Split_Tech!D24</f>
        <v>TRA</v>
      </c>
      <c r="E24" t="str">
        <f>PUBTRA_Split_Tech!E24</f>
        <v>FLE</v>
      </c>
      <c r="F24" t="str">
        <f>PUBTRA_Split_Tech!F24</f>
        <v>ROA</v>
      </c>
      <c r="G24" t="str">
        <f>PUBTRA_Split_Tech!G24</f>
        <v>MOR</v>
      </c>
      <c r="H24" t="str">
        <f>PUBTRA_Split_Tech!H24</f>
        <v>___</v>
      </c>
      <c r="I24">
        <f>PUBTRA_Split_Tech!I24</f>
        <v>16</v>
      </c>
      <c r="J24" t="str">
        <f>PUBTRA_Split_Tech!J24</f>
        <v>CONV</v>
      </c>
      <c r="K24" t="str">
        <f>PUBTRA_Split_Tech!K24</f>
        <v>GAS</v>
      </c>
      <c r="L24" t="str">
        <f>PUBTRA_Split_Tech!L24</f>
        <v>___</v>
      </c>
      <c r="M24" s="10">
        <f>IF(PUBTRA_Split_Tech!L24="",0,IF(M$1=2016,0,IFERROR((PUBTRA_Split_Tech!L24*(SUMIFS('AGG Activity_16'!B:B,'AGG Activity_16'!$A:$A,$B24)+SUMIFS('AGG Activity_EX'!B:B,'AGG Activity_EX'!$A:$A,$B24))-SUMIFS(Activity_EX!B:B,Activity_EX!$A:$A,$A24))/(SUMIFS('AGG Activity_16'!B:B,'AGG Activity_16'!$A:$A,$B24)),0)))</f>
        <v>0</v>
      </c>
      <c r="N24" s="10">
        <f>IF(PUBTRA_Split_Tech!M24="",0,IF(N$1=2016,0,IFERROR((PUBTRA_Split_Tech!M24*(SUMIFS('AGG Activity_16'!C:C,'AGG Activity_16'!$A:$A,$B24)+SUMIFS('AGG Activity_EX'!C:C,'AGG Activity_EX'!$A:$A,$B24))-SUMIFS(Activity_EX!C:C,Activity_EX!$A:$A,$A24))/(SUMIFS('AGG Activity_16'!C:C,'AGG Activity_16'!$A:$A,$B24)),0)))</f>
        <v>0</v>
      </c>
      <c r="O24" s="10">
        <f>IF(PUBTRA_Split_Tech!N24="",0,IF(O$1=2016,0,IFERROR((PUBTRA_Split_Tech!N24*(SUMIFS('AGG Activity_16'!D:D,'AGG Activity_16'!$A:$A,$B24)+SUMIFS('AGG Activity_EX'!D:D,'AGG Activity_EX'!$A:$A,$B24))-SUMIFS(Activity_EX!D:D,Activity_EX!$A:$A,$A24))/(SUMIFS('AGG Activity_16'!D:D,'AGG Activity_16'!$A:$A,$B24)),0)))</f>
        <v>0</v>
      </c>
      <c r="P24" s="10">
        <f>IF(PUBTRA_Split_Tech!O24="",0,IF(P$1=2016,0,IFERROR((PUBTRA_Split_Tech!O24*(SUMIFS('AGG Activity_16'!E:E,'AGG Activity_16'!$A:$A,$B24)+SUMIFS('AGG Activity_EX'!E:E,'AGG Activity_EX'!$A:$A,$B24))-SUMIFS(Activity_EX!E:E,Activity_EX!$A:$A,$A24))/(SUMIFS('AGG Activity_16'!E:E,'AGG Activity_16'!$A:$A,$B24)),0)))</f>
        <v>0</v>
      </c>
      <c r="Q24" s="10">
        <f>IF(PUBTRA_Split_Tech!P24="",0,IF(Q$1=2016,0,IFERROR((PUBTRA_Split_Tech!P24*(SUMIFS('AGG Activity_16'!F:F,'AGG Activity_16'!$A:$A,$B24)+SUMIFS('AGG Activity_EX'!F:F,'AGG Activity_EX'!$A:$A,$B24))-SUMIFS(Activity_EX!F:F,Activity_EX!$A:$A,$A24))/(SUMIFS('AGG Activity_16'!F:F,'AGG Activity_16'!$A:$A,$B24)),0)))</f>
        <v>0</v>
      </c>
      <c r="R24" s="10">
        <f>IF(PUBTRA_Split_Tech!Q24="",0,IF(R$1=2016,0,IFERROR((PUBTRA_Split_Tech!Q24*(SUMIFS('AGG Activity_16'!G:G,'AGG Activity_16'!$A:$A,$B24)+SUMIFS('AGG Activity_EX'!G:G,'AGG Activity_EX'!$A:$A,$B24))-SUMIFS(Activity_EX!G:G,Activity_EX!$A:$A,$A24))/(SUMIFS('AGG Activity_16'!G:G,'AGG Activity_16'!$A:$A,$B24)),0)))</f>
        <v>0</v>
      </c>
      <c r="S24" s="10">
        <f>IF(PUBTRA_Split_Tech!R24="",0,IF(S$1=2016,0,IFERROR((PUBTRA_Split_Tech!R24*(SUMIFS('AGG Activity_16'!H:H,'AGG Activity_16'!$A:$A,$B24)+SUMIFS('AGG Activity_EX'!H:H,'AGG Activity_EX'!$A:$A,$B24))-SUMIFS(Activity_EX!H:H,Activity_EX!$A:$A,$A24))/(SUMIFS('AGG Activity_16'!H:H,'AGG Activity_16'!$A:$A,$B24)),0)))</f>
        <v>0</v>
      </c>
      <c r="T24" s="10">
        <f>IF(PUBTRA_Split_Tech!S24="",0,IF(T$1=2016,0,IFERROR((PUBTRA_Split_Tech!S24*(SUMIFS('AGG Activity_16'!I:I,'AGG Activity_16'!$A:$A,$B24)+SUMIFS('AGG Activity_EX'!I:I,'AGG Activity_EX'!$A:$A,$B24))-SUMIFS(Activity_EX!I:I,Activity_EX!$A:$A,$A24))/(SUMIFS('AGG Activity_16'!I:I,'AGG Activity_16'!$A:$A,$B24)),0)))</f>
        <v>0</v>
      </c>
      <c r="U24" s="10">
        <f>IF(PUBTRA_Split_Tech!T24="",0,IF(U$1=2016,0,IFERROR((PUBTRA_Split_Tech!T24*(SUMIFS('AGG Activity_16'!J:J,'AGG Activity_16'!$A:$A,$B24)+SUMIFS('AGG Activity_EX'!J:J,'AGG Activity_EX'!$A:$A,$B24))-SUMIFS(Activity_EX!J:J,Activity_EX!$A:$A,$A24))/(SUMIFS('AGG Activity_16'!J:J,'AGG Activity_16'!$A:$A,$B24)),0)))</f>
        <v>0</v>
      </c>
      <c r="V24" s="10">
        <f>IF(PUBTRA_Split_Tech!U24="",0,IF(V$1=2016,0,IFERROR((PUBTRA_Split_Tech!U24*(SUMIFS('AGG Activity_16'!K:K,'AGG Activity_16'!$A:$A,$B24)+SUMIFS('AGG Activity_EX'!K:K,'AGG Activity_EX'!$A:$A,$B24))-SUMIFS(Activity_EX!K:K,Activity_EX!$A:$A,$A24))/(SUMIFS('AGG Activity_16'!K:K,'AGG Activity_16'!$A:$A,$B24)),0)))</f>
        <v>0</v>
      </c>
    </row>
    <row r="25" spans="1:22" x14ac:dyDescent="0.25">
      <c r="A25" t="str">
        <f>PUBTRA_Split_Tech!A25</f>
        <v>PUBTRATHCROAMOR___CONVGAS</v>
      </c>
      <c r="B25" t="str">
        <f>PUBTRA_Split_Tech!B25</f>
        <v>PUBTRATHCROAMOR___</v>
      </c>
      <c r="C25" t="str">
        <f>PUBTRA_Split_Tech!C25</f>
        <v>PUB</v>
      </c>
      <c r="D25" t="str">
        <f>PUBTRA_Split_Tech!D25</f>
        <v>TRA</v>
      </c>
      <c r="E25" t="str">
        <f>PUBTRA_Split_Tech!E25</f>
        <v>THC</v>
      </c>
      <c r="F25" t="str">
        <f>PUBTRA_Split_Tech!F25</f>
        <v>ROA</v>
      </c>
      <c r="G25" t="str">
        <f>PUBTRA_Split_Tech!G25</f>
        <v>MOR</v>
      </c>
      <c r="H25" t="str">
        <f>PUBTRA_Split_Tech!H25</f>
        <v>___</v>
      </c>
      <c r="I25">
        <f>PUBTRA_Split_Tech!I25</f>
        <v>16</v>
      </c>
      <c r="J25" t="str">
        <f>PUBTRA_Split_Tech!J25</f>
        <v>CONV</v>
      </c>
      <c r="K25" t="str">
        <f>PUBTRA_Split_Tech!K25</f>
        <v>GAS</v>
      </c>
      <c r="L25" t="str">
        <f>PUBTRA_Split_Tech!L25</f>
        <v>___</v>
      </c>
      <c r="M25" s="10">
        <f>IF(PUBTRA_Split_Tech!L25="",0,IF(M$1=2016,0,IFERROR((PUBTRA_Split_Tech!L25*(SUMIFS('AGG Activity_16'!B:B,'AGG Activity_16'!$A:$A,$B25)+SUMIFS('AGG Activity_EX'!B:B,'AGG Activity_EX'!$A:$A,$B25))-SUMIFS(Activity_EX!B:B,Activity_EX!$A:$A,$A25))/(SUMIFS('AGG Activity_16'!B:B,'AGG Activity_16'!$A:$A,$B25)),0)))</f>
        <v>0</v>
      </c>
      <c r="N25" s="10">
        <f>IF(PUBTRA_Split_Tech!M25="",0,IF(N$1=2016,0,IFERROR((PUBTRA_Split_Tech!M25*(SUMIFS('AGG Activity_16'!C:C,'AGG Activity_16'!$A:$A,$B25)+SUMIFS('AGG Activity_EX'!C:C,'AGG Activity_EX'!$A:$A,$B25))-SUMIFS(Activity_EX!C:C,Activity_EX!$A:$A,$A25))/(SUMIFS('AGG Activity_16'!C:C,'AGG Activity_16'!$A:$A,$B25)),0)))</f>
        <v>0</v>
      </c>
      <c r="O25" s="10">
        <f>IF(PUBTRA_Split_Tech!N25="",0,IF(O$1=2016,0,IFERROR((PUBTRA_Split_Tech!N25*(SUMIFS('AGG Activity_16'!D:D,'AGG Activity_16'!$A:$A,$B25)+SUMIFS('AGG Activity_EX'!D:D,'AGG Activity_EX'!$A:$A,$B25))-SUMIFS(Activity_EX!D:D,Activity_EX!$A:$A,$A25))/(SUMIFS('AGG Activity_16'!D:D,'AGG Activity_16'!$A:$A,$B25)),0)))</f>
        <v>0</v>
      </c>
      <c r="P25" s="10">
        <f>IF(PUBTRA_Split_Tech!O25="",0,IF(P$1=2016,0,IFERROR((PUBTRA_Split_Tech!O25*(SUMIFS('AGG Activity_16'!E:E,'AGG Activity_16'!$A:$A,$B25)+SUMIFS('AGG Activity_EX'!E:E,'AGG Activity_EX'!$A:$A,$B25))-SUMIFS(Activity_EX!E:E,Activity_EX!$A:$A,$A25))/(SUMIFS('AGG Activity_16'!E:E,'AGG Activity_16'!$A:$A,$B25)),0)))</f>
        <v>0</v>
      </c>
      <c r="Q25" s="10">
        <f>IF(PUBTRA_Split_Tech!P25="",0,IF(Q$1=2016,0,IFERROR((PUBTRA_Split_Tech!P25*(SUMIFS('AGG Activity_16'!F:F,'AGG Activity_16'!$A:$A,$B25)+SUMIFS('AGG Activity_EX'!F:F,'AGG Activity_EX'!$A:$A,$B25))-SUMIFS(Activity_EX!F:F,Activity_EX!$A:$A,$A25))/(SUMIFS('AGG Activity_16'!F:F,'AGG Activity_16'!$A:$A,$B25)),0)))</f>
        <v>0</v>
      </c>
      <c r="R25" s="10">
        <f>IF(PUBTRA_Split_Tech!Q25="",0,IF(R$1=2016,0,IFERROR((PUBTRA_Split_Tech!Q25*(SUMIFS('AGG Activity_16'!G:G,'AGG Activity_16'!$A:$A,$B25)+SUMIFS('AGG Activity_EX'!G:G,'AGG Activity_EX'!$A:$A,$B25))-SUMIFS(Activity_EX!G:G,Activity_EX!$A:$A,$A25))/(SUMIFS('AGG Activity_16'!G:G,'AGG Activity_16'!$A:$A,$B25)),0)))</f>
        <v>0</v>
      </c>
      <c r="S25" s="10">
        <f>IF(PUBTRA_Split_Tech!R25="",0,IF(S$1=2016,0,IFERROR((PUBTRA_Split_Tech!R25*(SUMIFS('AGG Activity_16'!H:H,'AGG Activity_16'!$A:$A,$B25)+SUMIFS('AGG Activity_EX'!H:H,'AGG Activity_EX'!$A:$A,$B25))-SUMIFS(Activity_EX!H:H,Activity_EX!$A:$A,$A25))/(SUMIFS('AGG Activity_16'!H:H,'AGG Activity_16'!$A:$A,$B25)),0)))</f>
        <v>0</v>
      </c>
      <c r="T25" s="10">
        <f>IF(PUBTRA_Split_Tech!S25="",0,IF(T$1=2016,0,IFERROR((PUBTRA_Split_Tech!S25*(SUMIFS('AGG Activity_16'!I:I,'AGG Activity_16'!$A:$A,$B25)+SUMIFS('AGG Activity_EX'!I:I,'AGG Activity_EX'!$A:$A,$B25))-SUMIFS(Activity_EX!I:I,Activity_EX!$A:$A,$A25))/(SUMIFS('AGG Activity_16'!I:I,'AGG Activity_16'!$A:$A,$B25)),0)))</f>
        <v>0</v>
      </c>
      <c r="U25" s="10">
        <f>IF(PUBTRA_Split_Tech!T25="",0,IF(U$1=2016,0,IFERROR((PUBTRA_Split_Tech!T25*(SUMIFS('AGG Activity_16'!J:J,'AGG Activity_16'!$A:$A,$B25)+SUMIFS('AGG Activity_EX'!J:J,'AGG Activity_EX'!$A:$A,$B25))-SUMIFS(Activity_EX!J:J,Activity_EX!$A:$A,$A25))/(SUMIFS('AGG Activity_16'!J:J,'AGG Activity_16'!$A:$A,$B25)),0)))</f>
        <v>0</v>
      </c>
      <c r="V25" s="10">
        <f>IF(PUBTRA_Split_Tech!U25="",0,IF(V$1=2016,0,IFERROR((PUBTRA_Split_Tech!U25*(SUMIFS('AGG Activity_16'!K:K,'AGG Activity_16'!$A:$A,$B25)+SUMIFS('AGG Activity_EX'!K:K,'AGG Activity_EX'!$A:$A,$B25))-SUMIFS(Activity_EX!K:K,Activity_EX!$A:$A,$A25))/(SUMIFS('AGG Activity_16'!K:K,'AGG Activity_16'!$A:$A,$B25)),0)))</f>
        <v>0</v>
      </c>
    </row>
    <row r="26" spans="1:22" x14ac:dyDescent="0.25">
      <c r="A26" t="str">
        <f>PUBTRA_Split_Tech!A26</f>
        <v>PUBTRAPOLROABUSURBCONVDSL</v>
      </c>
      <c r="B26" t="str">
        <f>PUBTRA_Split_Tech!B26</f>
        <v>PUBTRAPOLROABUSURB</v>
      </c>
      <c r="C26" t="str">
        <f>PUBTRA_Split_Tech!C26</f>
        <v>PUB</v>
      </c>
      <c r="D26" t="str">
        <f>PUBTRA_Split_Tech!D26</f>
        <v>TRA</v>
      </c>
      <c r="E26" t="str">
        <f>PUBTRA_Split_Tech!E26</f>
        <v>POL</v>
      </c>
      <c r="F26" t="str">
        <f>PUBTRA_Split_Tech!F26</f>
        <v>ROA</v>
      </c>
      <c r="G26" t="str">
        <f>PUBTRA_Split_Tech!G26</f>
        <v>BUS</v>
      </c>
      <c r="H26" t="str">
        <f>PUBTRA_Split_Tech!H26</f>
        <v>URB</v>
      </c>
      <c r="I26">
        <f>PUBTRA_Split_Tech!I26</f>
        <v>16</v>
      </c>
      <c r="J26" t="str">
        <f>PUBTRA_Split_Tech!J26</f>
        <v>CONV</v>
      </c>
      <c r="K26" t="str">
        <f>PUBTRA_Split_Tech!K26</f>
        <v>DSL</v>
      </c>
      <c r="L26" t="str">
        <f>PUBTRA_Split_Tech!L26</f>
        <v>___</v>
      </c>
      <c r="M26" s="10">
        <f>IF(PUBTRA_Split_Tech!L26="",0,IF(M$1=2016,0,IFERROR((PUBTRA_Split_Tech!L26*(SUMIFS('AGG Activity_16'!B:B,'AGG Activity_16'!$A:$A,$B26)+SUMIFS('AGG Activity_EX'!B:B,'AGG Activity_EX'!$A:$A,$B26))-SUMIFS(Activity_EX!B:B,Activity_EX!$A:$A,$A26))/(SUMIFS('AGG Activity_16'!B:B,'AGG Activity_16'!$A:$A,$B26)),0)))</f>
        <v>0</v>
      </c>
      <c r="N26" s="10">
        <f>IF(PUBTRA_Split_Tech!M26="",0,IF(N$1=2016,0,IFERROR((PUBTRA_Split_Tech!M26*(SUMIFS('AGG Activity_16'!C:C,'AGG Activity_16'!$A:$A,$B26)+SUMIFS('AGG Activity_EX'!C:C,'AGG Activity_EX'!$A:$A,$B26))-SUMIFS(Activity_EX!C:C,Activity_EX!$A:$A,$A26))/(SUMIFS('AGG Activity_16'!C:C,'AGG Activity_16'!$A:$A,$B26)),0)))</f>
        <v>1</v>
      </c>
      <c r="O26" s="10">
        <f>IF(PUBTRA_Split_Tech!N26="",0,IF(O$1=2016,0,IFERROR((PUBTRA_Split_Tech!N26*(SUMIFS('AGG Activity_16'!D:D,'AGG Activity_16'!$A:$A,$B26)+SUMIFS('AGG Activity_EX'!D:D,'AGG Activity_EX'!$A:$A,$B26))-SUMIFS(Activity_EX!D:D,Activity_EX!$A:$A,$A26))/(SUMIFS('AGG Activity_16'!D:D,'AGG Activity_16'!$A:$A,$B26)),0)))</f>
        <v>0.99999999999999933</v>
      </c>
      <c r="P26" s="10">
        <f>IF(PUBTRA_Split_Tech!O26="",0,IF(P$1=2016,0,IFERROR((PUBTRA_Split_Tech!O26*(SUMIFS('AGG Activity_16'!E:E,'AGG Activity_16'!$A:$A,$B26)+SUMIFS('AGG Activity_EX'!E:E,'AGG Activity_EX'!$A:$A,$B26))-SUMIFS(Activity_EX!E:E,Activity_EX!$A:$A,$A26))/(SUMIFS('AGG Activity_16'!E:E,'AGG Activity_16'!$A:$A,$B26)),0)))</f>
        <v>0.99999999999999956</v>
      </c>
      <c r="Q26" s="10">
        <f>IF(PUBTRA_Split_Tech!P26="",0,IF(Q$1=2016,0,IFERROR((PUBTRA_Split_Tech!P26*(SUMIFS('AGG Activity_16'!F:F,'AGG Activity_16'!$A:$A,$B26)+SUMIFS('AGG Activity_EX'!F:F,'AGG Activity_EX'!$A:$A,$B26))-SUMIFS(Activity_EX!F:F,Activity_EX!$A:$A,$A26))/(SUMIFS('AGG Activity_16'!F:F,'AGG Activity_16'!$A:$A,$B26)),0)))</f>
        <v>1</v>
      </c>
      <c r="R26" s="10">
        <f>IF(PUBTRA_Split_Tech!Q26="",0,IF(R$1=2016,0,IFERROR((PUBTRA_Split_Tech!Q26*(SUMIFS('AGG Activity_16'!G:G,'AGG Activity_16'!$A:$A,$B26)+SUMIFS('AGG Activity_EX'!G:G,'AGG Activity_EX'!$A:$A,$B26))-SUMIFS(Activity_EX!G:G,Activity_EX!$A:$A,$A26))/(SUMIFS('AGG Activity_16'!G:G,'AGG Activity_16'!$A:$A,$B26)),0)))</f>
        <v>0.99999999999999978</v>
      </c>
      <c r="S26" s="10">
        <f>IF(PUBTRA_Split_Tech!R26="",0,IF(S$1=2016,0,IFERROR((PUBTRA_Split_Tech!R26*(SUMIFS('AGG Activity_16'!H:H,'AGG Activity_16'!$A:$A,$B26)+SUMIFS('AGG Activity_EX'!H:H,'AGG Activity_EX'!$A:$A,$B26))-SUMIFS(Activity_EX!H:H,Activity_EX!$A:$A,$A26))/(SUMIFS('AGG Activity_16'!H:H,'AGG Activity_16'!$A:$A,$B26)),0)))</f>
        <v>1</v>
      </c>
      <c r="T26" s="10">
        <f>IF(PUBTRA_Split_Tech!S26="",0,IF(T$1=2016,0,IFERROR((PUBTRA_Split_Tech!S26*(SUMIFS('AGG Activity_16'!I:I,'AGG Activity_16'!$A:$A,$B26)+SUMIFS('AGG Activity_EX'!I:I,'AGG Activity_EX'!$A:$A,$B26))-SUMIFS(Activity_EX!I:I,Activity_EX!$A:$A,$A26))/(SUMIFS('AGG Activity_16'!I:I,'AGG Activity_16'!$A:$A,$B26)),0)))</f>
        <v>1</v>
      </c>
      <c r="U26" s="10">
        <f>IF(PUBTRA_Split_Tech!T26="",0,IF(U$1=2016,0,IFERROR((PUBTRA_Split_Tech!T26*(SUMIFS('AGG Activity_16'!J:J,'AGG Activity_16'!$A:$A,$B26)+SUMIFS('AGG Activity_EX'!J:J,'AGG Activity_EX'!$A:$A,$B26))-SUMIFS(Activity_EX!J:J,Activity_EX!$A:$A,$A26))/(SUMIFS('AGG Activity_16'!J:J,'AGG Activity_16'!$A:$A,$B26)),0)))</f>
        <v>0</v>
      </c>
      <c r="V26" s="10">
        <f>IF(PUBTRA_Split_Tech!U26="",0,IF(V$1=2016,0,IFERROR((PUBTRA_Split_Tech!U26*(SUMIFS('AGG Activity_16'!K:K,'AGG Activity_16'!$A:$A,$B26)+SUMIFS('AGG Activity_EX'!K:K,'AGG Activity_EX'!$A:$A,$B26))-SUMIFS(Activity_EX!K:K,Activity_EX!$A:$A,$A26))/(SUMIFS('AGG Activity_16'!K:K,'AGG Activity_16'!$A:$A,$B26)),0)))</f>
        <v>0</v>
      </c>
    </row>
    <row r="27" spans="1:22" x14ac:dyDescent="0.25">
      <c r="A27" t="str">
        <f>PUBTRA_Split_Tech!A27</f>
        <v>PUBTRAFLEROABUSURBCONVDSL</v>
      </c>
      <c r="B27" t="str">
        <f>PUBTRA_Split_Tech!B27</f>
        <v>PUBTRAFLEROABUSURB</v>
      </c>
      <c r="C27" t="str">
        <f>PUBTRA_Split_Tech!C27</f>
        <v>PUB</v>
      </c>
      <c r="D27" t="str">
        <f>PUBTRA_Split_Tech!D27</f>
        <v>TRA</v>
      </c>
      <c r="E27" t="str">
        <f>PUBTRA_Split_Tech!E27</f>
        <v>FLE</v>
      </c>
      <c r="F27" t="str">
        <f>PUBTRA_Split_Tech!F27</f>
        <v>ROA</v>
      </c>
      <c r="G27" t="str">
        <f>PUBTRA_Split_Tech!G27</f>
        <v>BUS</v>
      </c>
      <c r="H27" t="str">
        <f>PUBTRA_Split_Tech!H27</f>
        <v>URB</v>
      </c>
      <c r="I27">
        <f>PUBTRA_Split_Tech!I27</f>
        <v>16</v>
      </c>
      <c r="J27" t="str">
        <f>PUBTRA_Split_Tech!J27</f>
        <v>CONV</v>
      </c>
      <c r="K27" t="str">
        <f>PUBTRA_Split_Tech!K27</f>
        <v>DSL</v>
      </c>
      <c r="L27" t="str">
        <f>PUBTRA_Split_Tech!L27</f>
        <v>___</v>
      </c>
      <c r="M27" s="10">
        <f>IF(PUBTRA_Split_Tech!L27="",0,IF(M$1=2016,0,IFERROR((PUBTRA_Split_Tech!L27*(SUMIFS('AGG Activity_16'!B:B,'AGG Activity_16'!$A:$A,$B27)+SUMIFS('AGG Activity_EX'!B:B,'AGG Activity_EX'!$A:$A,$B27))-SUMIFS(Activity_EX!B:B,Activity_EX!$A:$A,$A27))/(SUMIFS('AGG Activity_16'!B:B,'AGG Activity_16'!$A:$A,$B27)),0)))</f>
        <v>0</v>
      </c>
      <c r="N27" s="10">
        <f>IF(PUBTRA_Split_Tech!M27="",0,IF(N$1=2016,0,IFERROR((PUBTRA_Split_Tech!M27*(SUMIFS('AGG Activity_16'!C:C,'AGG Activity_16'!$A:$A,$B27)+SUMIFS('AGG Activity_EX'!C:C,'AGG Activity_EX'!$A:$A,$B27))-SUMIFS(Activity_EX!C:C,Activity_EX!$A:$A,$A27))/(SUMIFS('AGG Activity_16'!C:C,'AGG Activity_16'!$A:$A,$B27)),0)))</f>
        <v>0</v>
      </c>
      <c r="O27" s="10">
        <f>IF(PUBTRA_Split_Tech!N27="",0,IF(O$1=2016,0,IFERROR((PUBTRA_Split_Tech!N27*(SUMIFS('AGG Activity_16'!D:D,'AGG Activity_16'!$A:$A,$B27)+SUMIFS('AGG Activity_EX'!D:D,'AGG Activity_EX'!$A:$A,$B27))-SUMIFS(Activity_EX!D:D,Activity_EX!$A:$A,$A27))/(SUMIFS('AGG Activity_16'!D:D,'AGG Activity_16'!$A:$A,$B27)),0)))</f>
        <v>0</v>
      </c>
      <c r="P27" s="10">
        <f>IF(PUBTRA_Split_Tech!O27="",0,IF(P$1=2016,0,IFERROR((PUBTRA_Split_Tech!O27*(SUMIFS('AGG Activity_16'!E:E,'AGG Activity_16'!$A:$A,$B27)+SUMIFS('AGG Activity_EX'!E:E,'AGG Activity_EX'!$A:$A,$B27))-SUMIFS(Activity_EX!E:E,Activity_EX!$A:$A,$A27))/(SUMIFS('AGG Activity_16'!E:E,'AGG Activity_16'!$A:$A,$B27)),0)))</f>
        <v>0</v>
      </c>
      <c r="Q27" s="10">
        <f>IF(PUBTRA_Split_Tech!P27="",0,IF(Q$1=2016,0,IFERROR((PUBTRA_Split_Tech!P27*(SUMIFS('AGG Activity_16'!F:F,'AGG Activity_16'!$A:$A,$B27)+SUMIFS('AGG Activity_EX'!F:F,'AGG Activity_EX'!$A:$A,$B27))-SUMIFS(Activity_EX!F:F,Activity_EX!$A:$A,$A27))/(SUMIFS('AGG Activity_16'!F:F,'AGG Activity_16'!$A:$A,$B27)),0)))</f>
        <v>0</v>
      </c>
      <c r="R27" s="10">
        <f>IF(PUBTRA_Split_Tech!Q27="",0,IF(R$1=2016,0,IFERROR((PUBTRA_Split_Tech!Q27*(SUMIFS('AGG Activity_16'!G:G,'AGG Activity_16'!$A:$A,$B27)+SUMIFS('AGG Activity_EX'!G:G,'AGG Activity_EX'!$A:$A,$B27))-SUMIFS(Activity_EX!G:G,Activity_EX!$A:$A,$A27))/(SUMIFS('AGG Activity_16'!G:G,'AGG Activity_16'!$A:$A,$B27)),0)))</f>
        <v>0</v>
      </c>
      <c r="S27" s="10">
        <f>IF(PUBTRA_Split_Tech!R27="",0,IF(S$1=2016,0,IFERROR((PUBTRA_Split_Tech!R27*(SUMIFS('AGG Activity_16'!H:H,'AGG Activity_16'!$A:$A,$B27)+SUMIFS('AGG Activity_EX'!H:H,'AGG Activity_EX'!$A:$A,$B27))-SUMIFS(Activity_EX!H:H,Activity_EX!$A:$A,$A27))/(SUMIFS('AGG Activity_16'!H:H,'AGG Activity_16'!$A:$A,$B27)),0)))</f>
        <v>0</v>
      </c>
      <c r="T27" s="10">
        <f>IF(PUBTRA_Split_Tech!S27="",0,IF(T$1=2016,0,IFERROR((PUBTRA_Split_Tech!S27*(SUMIFS('AGG Activity_16'!I:I,'AGG Activity_16'!$A:$A,$B27)+SUMIFS('AGG Activity_EX'!I:I,'AGG Activity_EX'!$A:$A,$B27))-SUMIFS(Activity_EX!I:I,Activity_EX!$A:$A,$A27))/(SUMIFS('AGG Activity_16'!I:I,'AGG Activity_16'!$A:$A,$B27)),0)))</f>
        <v>0</v>
      </c>
      <c r="U27" s="10">
        <f>IF(PUBTRA_Split_Tech!T27="",0,IF(U$1=2016,0,IFERROR((PUBTRA_Split_Tech!T27*(SUMIFS('AGG Activity_16'!J:J,'AGG Activity_16'!$A:$A,$B27)+SUMIFS('AGG Activity_EX'!J:J,'AGG Activity_EX'!$A:$A,$B27))-SUMIFS(Activity_EX!J:J,Activity_EX!$A:$A,$A27))/(SUMIFS('AGG Activity_16'!J:J,'AGG Activity_16'!$A:$A,$B27)),0)))</f>
        <v>0</v>
      </c>
      <c r="V27" s="10">
        <f>IF(PUBTRA_Split_Tech!U27="",0,IF(V$1=2016,0,IFERROR((PUBTRA_Split_Tech!U27*(SUMIFS('AGG Activity_16'!K:K,'AGG Activity_16'!$A:$A,$B27)+SUMIFS('AGG Activity_EX'!K:K,'AGG Activity_EX'!$A:$A,$B27))-SUMIFS(Activity_EX!K:K,Activity_EX!$A:$A,$A27))/(SUMIFS('AGG Activity_16'!K:K,'AGG Activity_16'!$A:$A,$B27)),0)))</f>
        <v>0</v>
      </c>
    </row>
    <row r="28" spans="1:22" x14ac:dyDescent="0.25">
      <c r="A28" t="str">
        <f>PUBTRA_Split_Tech!A28</f>
        <v>PUBTRATHCROABUSURBCONVDSL</v>
      </c>
      <c r="B28" t="str">
        <f>PUBTRA_Split_Tech!B28</f>
        <v>PUBTRATHCROABUSURB</v>
      </c>
      <c r="C28" t="str">
        <f>PUBTRA_Split_Tech!C28</f>
        <v>PUB</v>
      </c>
      <c r="D28" t="str">
        <f>PUBTRA_Split_Tech!D28</f>
        <v>TRA</v>
      </c>
      <c r="E28" t="str">
        <f>PUBTRA_Split_Tech!E28</f>
        <v>THC</v>
      </c>
      <c r="F28" t="str">
        <f>PUBTRA_Split_Tech!F28</f>
        <v>ROA</v>
      </c>
      <c r="G28" t="str">
        <f>PUBTRA_Split_Tech!G28</f>
        <v>BUS</v>
      </c>
      <c r="H28" t="str">
        <f>PUBTRA_Split_Tech!H28</f>
        <v>URB</v>
      </c>
      <c r="I28">
        <f>PUBTRA_Split_Tech!I28</f>
        <v>16</v>
      </c>
      <c r="J28" t="str">
        <f>PUBTRA_Split_Tech!J28</f>
        <v>CONV</v>
      </c>
      <c r="K28" t="str">
        <f>PUBTRA_Split_Tech!K28</f>
        <v>DSL</v>
      </c>
      <c r="L28" t="str">
        <f>PUBTRA_Split_Tech!L28</f>
        <v>___</v>
      </c>
      <c r="M28" s="10">
        <f>IF(PUBTRA_Split_Tech!L28="",0,IF(M$1=2016,0,IFERROR((PUBTRA_Split_Tech!L28*(SUMIFS('AGG Activity_16'!B:B,'AGG Activity_16'!$A:$A,$B28)+SUMIFS('AGG Activity_EX'!B:B,'AGG Activity_EX'!$A:$A,$B28))-SUMIFS(Activity_EX!B:B,Activity_EX!$A:$A,$A28))/(SUMIFS('AGG Activity_16'!B:B,'AGG Activity_16'!$A:$A,$B28)),0)))</f>
        <v>0</v>
      </c>
      <c r="N28" s="10">
        <f>IF(PUBTRA_Split_Tech!M28="",0,IF(N$1=2016,0,IFERROR((PUBTRA_Split_Tech!M28*(SUMIFS('AGG Activity_16'!C:C,'AGG Activity_16'!$A:$A,$B28)+SUMIFS('AGG Activity_EX'!C:C,'AGG Activity_EX'!$A:$A,$B28))-SUMIFS(Activity_EX!C:C,Activity_EX!$A:$A,$A28))/(SUMIFS('AGG Activity_16'!C:C,'AGG Activity_16'!$A:$A,$B28)),0)))</f>
        <v>0</v>
      </c>
      <c r="O28" s="10">
        <f>IF(PUBTRA_Split_Tech!N28="",0,IF(O$1=2016,0,IFERROR((PUBTRA_Split_Tech!N28*(SUMIFS('AGG Activity_16'!D:D,'AGG Activity_16'!$A:$A,$B28)+SUMIFS('AGG Activity_EX'!D:D,'AGG Activity_EX'!$A:$A,$B28))-SUMIFS(Activity_EX!D:D,Activity_EX!$A:$A,$A28))/(SUMIFS('AGG Activity_16'!D:D,'AGG Activity_16'!$A:$A,$B28)),0)))</f>
        <v>0</v>
      </c>
      <c r="P28" s="10">
        <f>IF(PUBTRA_Split_Tech!O28="",0,IF(P$1=2016,0,IFERROR((PUBTRA_Split_Tech!O28*(SUMIFS('AGG Activity_16'!E:E,'AGG Activity_16'!$A:$A,$B28)+SUMIFS('AGG Activity_EX'!E:E,'AGG Activity_EX'!$A:$A,$B28))-SUMIFS(Activity_EX!E:E,Activity_EX!$A:$A,$A28))/(SUMIFS('AGG Activity_16'!E:E,'AGG Activity_16'!$A:$A,$B28)),0)))</f>
        <v>0</v>
      </c>
      <c r="Q28" s="10">
        <f>IF(PUBTRA_Split_Tech!P28="",0,IF(Q$1=2016,0,IFERROR((PUBTRA_Split_Tech!P28*(SUMIFS('AGG Activity_16'!F:F,'AGG Activity_16'!$A:$A,$B28)+SUMIFS('AGG Activity_EX'!F:F,'AGG Activity_EX'!$A:$A,$B28))-SUMIFS(Activity_EX!F:F,Activity_EX!$A:$A,$A28))/(SUMIFS('AGG Activity_16'!F:F,'AGG Activity_16'!$A:$A,$B28)),0)))</f>
        <v>0</v>
      </c>
      <c r="R28" s="10">
        <f>IF(PUBTRA_Split_Tech!Q28="",0,IF(R$1=2016,0,IFERROR((PUBTRA_Split_Tech!Q28*(SUMIFS('AGG Activity_16'!G:G,'AGG Activity_16'!$A:$A,$B28)+SUMIFS('AGG Activity_EX'!G:G,'AGG Activity_EX'!$A:$A,$B28))-SUMIFS(Activity_EX!G:G,Activity_EX!$A:$A,$A28))/(SUMIFS('AGG Activity_16'!G:G,'AGG Activity_16'!$A:$A,$B28)),0)))</f>
        <v>0</v>
      </c>
      <c r="S28" s="10">
        <f>IF(PUBTRA_Split_Tech!R28="",0,IF(S$1=2016,0,IFERROR((PUBTRA_Split_Tech!R28*(SUMIFS('AGG Activity_16'!H:H,'AGG Activity_16'!$A:$A,$B28)+SUMIFS('AGG Activity_EX'!H:H,'AGG Activity_EX'!$A:$A,$B28))-SUMIFS(Activity_EX!H:H,Activity_EX!$A:$A,$A28))/(SUMIFS('AGG Activity_16'!H:H,'AGG Activity_16'!$A:$A,$B28)),0)))</f>
        <v>0</v>
      </c>
      <c r="T28" s="10">
        <f>IF(PUBTRA_Split_Tech!S28="",0,IF(T$1=2016,0,IFERROR((PUBTRA_Split_Tech!S28*(SUMIFS('AGG Activity_16'!I:I,'AGG Activity_16'!$A:$A,$B28)+SUMIFS('AGG Activity_EX'!I:I,'AGG Activity_EX'!$A:$A,$B28))-SUMIFS(Activity_EX!I:I,Activity_EX!$A:$A,$A28))/(SUMIFS('AGG Activity_16'!I:I,'AGG Activity_16'!$A:$A,$B28)),0)))</f>
        <v>0</v>
      </c>
      <c r="U28" s="10">
        <f>IF(PUBTRA_Split_Tech!T28="",0,IF(U$1=2016,0,IFERROR((PUBTRA_Split_Tech!T28*(SUMIFS('AGG Activity_16'!J:J,'AGG Activity_16'!$A:$A,$B28)+SUMIFS('AGG Activity_EX'!J:J,'AGG Activity_EX'!$A:$A,$B28))-SUMIFS(Activity_EX!J:J,Activity_EX!$A:$A,$A28))/(SUMIFS('AGG Activity_16'!J:J,'AGG Activity_16'!$A:$A,$B28)),0)))</f>
        <v>0</v>
      </c>
      <c r="V28" s="10">
        <f>IF(PUBTRA_Split_Tech!U28="",0,IF(V$1=2016,0,IFERROR((PUBTRA_Split_Tech!U28*(SUMIFS('AGG Activity_16'!K:K,'AGG Activity_16'!$A:$A,$B28)+SUMIFS('AGG Activity_EX'!K:K,'AGG Activity_EX'!$A:$A,$B28))-SUMIFS(Activity_EX!K:K,Activity_EX!$A:$A,$A28))/(SUMIFS('AGG Activity_16'!K:K,'AGG Activity_16'!$A:$A,$B28)),0)))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H6472"/>
  <sheetViews>
    <sheetView workbookViewId="0">
      <selection activeCell="M18" sqref="M18"/>
    </sheetView>
  </sheetViews>
  <sheetFormatPr defaultRowHeight="15" x14ac:dyDescent="0.25"/>
  <cols>
    <col min="3" max="3" width="39.85546875" bestFit="1" customWidth="1"/>
    <col min="4" max="4" width="10.5703125" bestFit="1" customWidth="1"/>
    <col min="5" max="5" width="12.42578125" bestFit="1" customWidth="1"/>
    <col min="6" max="6" width="15.42578125" bestFit="1" customWidth="1"/>
    <col min="7" max="7" width="12.5703125" bestFit="1" customWidth="1"/>
    <col min="8" max="8" width="15.42578125" bestFit="1" customWidth="1"/>
  </cols>
  <sheetData>
    <row r="1" spans="1:8" x14ac:dyDescent="0.25">
      <c r="A1" t="s">
        <v>11</v>
      </c>
      <c r="B1" t="s">
        <v>12</v>
      </c>
      <c r="C1" t="s">
        <v>24</v>
      </c>
      <c r="D1" t="s">
        <v>13</v>
      </c>
      <c r="E1" t="s">
        <v>14</v>
      </c>
      <c r="F1" t="s">
        <v>15</v>
      </c>
    </row>
    <row r="2" spans="1:8" x14ac:dyDescent="0.25">
      <c r="A2" t="s">
        <v>2</v>
      </c>
      <c r="B2">
        <v>2016</v>
      </c>
      <c r="C2" t="s">
        <v>51</v>
      </c>
      <c r="D2" s="7">
        <f>(VLOOKUP(LEFT(C2,LEN(C2)-6),PUBTRA_Replacement_Split_Tech!A:W,13+B2-2016,FALSE)*VLOOKUP(LEFT(C2,18),'AGG Activity_16'!A:K,B2-2016+2,FALSE))*(1-Summary!$C$9)</f>
        <v>0</v>
      </c>
      <c r="G2" s="8"/>
      <c r="H2" s="6"/>
    </row>
    <row r="3" spans="1:8" x14ac:dyDescent="0.25">
      <c r="A3" t="s">
        <v>2</v>
      </c>
      <c r="B3">
        <v>2016</v>
      </c>
      <c r="C3" t="s">
        <v>52</v>
      </c>
      <c r="D3" s="7">
        <f>(VLOOKUP(LEFT(C3,LEN(C3)-6),PUBTRA_Replacement_Split_Tech!A:W,13+B3-2016,FALSE)*VLOOKUP(LEFT(C3,18),'AGG Activity_16'!A:K,B3-2016+2,FALSE))*(1-Summary!$C$9)</f>
        <v>0</v>
      </c>
      <c r="G3" s="8"/>
      <c r="H3" s="6"/>
    </row>
    <row r="4" spans="1:8" x14ac:dyDescent="0.25">
      <c r="A4" t="s">
        <v>2</v>
      </c>
      <c r="B4">
        <v>2016</v>
      </c>
      <c r="C4" t="s">
        <v>57</v>
      </c>
      <c r="D4" s="7">
        <f>(VLOOKUP(LEFT(C4,LEN(C4)-6),PUBTRA_Replacement_Split_Tech!A:W,13+B4-2016,FALSE)*VLOOKUP(LEFT(C4,18),'AGG Activity_16'!A:K,B4-2016+2,FALSE))*(1-Summary!$C$9)</f>
        <v>0</v>
      </c>
      <c r="G4" s="8"/>
      <c r="H4" s="6"/>
    </row>
    <row r="5" spans="1:8" x14ac:dyDescent="0.25">
      <c r="A5" t="s">
        <v>2</v>
      </c>
      <c r="B5">
        <v>2016</v>
      </c>
      <c r="C5" t="s">
        <v>62</v>
      </c>
      <c r="D5" s="7">
        <f>(VLOOKUP(LEFT(C5,LEN(C5)-6),PUBTRA_Replacement_Split_Tech!A:W,13+B5-2016,FALSE)*VLOOKUP(LEFT(C5,18),'AGG Activity_16'!A:K,B5-2016+2,FALSE))*(1-Summary!$C$9)</f>
        <v>0</v>
      </c>
      <c r="G5" s="8"/>
      <c r="H5" s="6"/>
    </row>
    <row r="6" spans="1:8" x14ac:dyDescent="0.25">
      <c r="A6" t="s">
        <v>2</v>
      </c>
      <c r="B6">
        <v>2016</v>
      </c>
      <c r="C6" t="s">
        <v>66</v>
      </c>
      <c r="D6" s="7">
        <f>(VLOOKUP(LEFT(C6,LEN(C6)-6),PUBTRA_Replacement_Split_Tech!A:W,13+B6-2016,FALSE)*VLOOKUP(LEFT(C6,18),'AGG Activity_16'!A:K,B6-2016+2,FALSE))*(1-Summary!$C$9)</f>
        <v>0</v>
      </c>
      <c r="G6" s="8"/>
      <c r="H6" s="6"/>
    </row>
    <row r="7" spans="1:8" x14ac:dyDescent="0.25">
      <c r="A7" t="s">
        <v>2</v>
      </c>
      <c r="B7">
        <v>2016</v>
      </c>
      <c r="C7" t="s">
        <v>72</v>
      </c>
      <c r="D7" s="7">
        <f>(VLOOKUP(LEFT(C7,LEN(C7)-6),PUBTRA_Replacement_Split_Tech!A:W,13+B7-2016,FALSE)*VLOOKUP(LEFT(C7,18),'AGG Activity_16'!A:K,B7-2016+2,FALSE))*(1-Summary!$C$9)</f>
        <v>0</v>
      </c>
      <c r="G7" s="8"/>
      <c r="H7" s="6"/>
    </row>
    <row r="8" spans="1:8" x14ac:dyDescent="0.25">
      <c r="A8" t="s">
        <v>2</v>
      </c>
      <c r="B8">
        <v>2016</v>
      </c>
      <c r="C8" t="s">
        <v>74</v>
      </c>
      <c r="D8" s="7">
        <f>(VLOOKUP(LEFT(C8,LEN(C8)-6),PUBTRA_Replacement_Split_Tech!A:W,13+B8-2016,FALSE)*VLOOKUP(LEFT(C8,18),'AGG Activity_16'!A:K,B8-2016+2,FALSE))*(1-Summary!$C$9)</f>
        <v>0</v>
      </c>
      <c r="G8" s="8"/>
      <c r="H8" s="6"/>
    </row>
    <row r="9" spans="1:8" x14ac:dyDescent="0.25">
      <c r="A9" t="s">
        <v>2</v>
      </c>
      <c r="B9">
        <v>2016</v>
      </c>
      <c r="C9" t="s">
        <v>78</v>
      </c>
      <c r="D9" s="7">
        <f>(VLOOKUP(LEFT(C9,LEN(C9)-6),PUBTRA_Replacement_Split_Tech!A:W,13+B9-2016,FALSE)*VLOOKUP(LEFT(C9,18),'AGG Activity_16'!A:K,B9-2016+2,FALSE))*(1-Summary!$C$9)</f>
        <v>0</v>
      </c>
      <c r="G9" s="8"/>
      <c r="H9" s="6"/>
    </row>
    <row r="10" spans="1:8" x14ac:dyDescent="0.25">
      <c r="A10" t="s">
        <v>2</v>
      </c>
      <c r="B10">
        <v>2016</v>
      </c>
      <c r="C10" t="s">
        <v>83</v>
      </c>
      <c r="D10" s="7">
        <f>(VLOOKUP(LEFT(C10,LEN(C10)-6),PUBTRA_Replacement_Split_Tech!A:W,13+B10-2016,FALSE)*VLOOKUP(LEFT(C10,18),'AGG Activity_16'!A:K,B10-2016+2,FALSE))*(1-Summary!$C$9)</f>
        <v>0</v>
      </c>
      <c r="G10" s="8"/>
      <c r="H10" s="6"/>
    </row>
    <row r="11" spans="1:8" x14ac:dyDescent="0.25">
      <c r="A11" t="s">
        <v>2</v>
      </c>
      <c r="B11">
        <v>2016</v>
      </c>
      <c r="C11" t="s">
        <v>87</v>
      </c>
      <c r="D11" s="7">
        <f>(VLOOKUP(LEFT(C11,LEN(C11)-6),PUBTRA_Replacement_Split_Tech!A:W,13+B11-2016,FALSE)*VLOOKUP(LEFT(C11,18),'AGG Activity_16'!A:K,B11-2016+2,FALSE))*(1-Summary!$C$9)</f>
        <v>0</v>
      </c>
      <c r="G11" s="8"/>
      <c r="H11" s="6"/>
    </row>
    <row r="12" spans="1:8" x14ac:dyDescent="0.25">
      <c r="A12" t="s">
        <v>2</v>
      </c>
      <c r="B12">
        <v>2016</v>
      </c>
      <c r="C12" t="s">
        <v>91</v>
      </c>
      <c r="D12" s="7">
        <f>(VLOOKUP(LEFT(C12,LEN(C12)-6),PUBTRA_Replacement_Split_Tech!A:W,13+B12-2016,FALSE)*VLOOKUP(LEFT(C12,18),'AGG Activity_16'!A:K,B12-2016+2,FALSE))*(1-Summary!$C$9)</f>
        <v>0</v>
      </c>
      <c r="G12" s="8"/>
      <c r="H12" s="6"/>
    </row>
    <row r="13" spans="1:8" x14ac:dyDescent="0.25">
      <c r="A13" t="s">
        <v>2</v>
      </c>
      <c r="B13">
        <v>2016</v>
      </c>
      <c r="C13" t="s">
        <v>92</v>
      </c>
      <c r="D13" s="7">
        <f>(VLOOKUP(LEFT(C13,LEN(C13)-6),PUBTRA_Replacement_Split_Tech!A:W,13+B13-2016,FALSE)*VLOOKUP(LEFT(C13,18),'AGG Activity_16'!A:K,B13-2016+2,FALSE))*(1-Summary!$C$9)</f>
        <v>0</v>
      </c>
      <c r="G13" s="8"/>
      <c r="H13" s="6"/>
    </row>
    <row r="14" spans="1:8" x14ac:dyDescent="0.25">
      <c r="A14" t="s">
        <v>2</v>
      </c>
      <c r="B14">
        <v>2016</v>
      </c>
      <c r="C14" t="s">
        <v>96</v>
      </c>
      <c r="D14" s="7">
        <f>(VLOOKUP(LEFT(C14,LEN(C14)-6),PUBTRA_Replacement_Split_Tech!A:W,13+B14-2016,FALSE)*VLOOKUP(LEFT(C14,18),'AGG Activity_16'!A:K,B14-2016+2,FALSE))*(1-Summary!$C$9)</f>
        <v>0</v>
      </c>
      <c r="G14" s="8"/>
      <c r="H14" s="6"/>
    </row>
    <row r="15" spans="1:8" x14ac:dyDescent="0.25">
      <c r="A15" t="s">
        <v>2</v>
      </c>
      <c r="B15">
        <v>2016</v>
      </c>
      <c r="C15" t="s">
        <v>101</v>
      </c>
      <c r="D15" s="7">
        <f>(VLOOKUP(LEFT(C15,LEN(C15)-6),PUBTRA_Replacement_Split_Tech!A:W,13+B15-2016,FALSE)*VLOOKUP(LEFT(C15,18),'AGG Activity_16'!A:K,B15-2016+2,FALSE))*(1-Summary!$C$9)</f>
        <v>0</v>
      </c>
      <c r="G15" s="8"/>
      <c r="H15" s="6"/>
    </row>
    <row r="16" spans="1:8" x14ac:dyDescent="0.25">
      <c r="A16" t="s">
        <v>2</v>
      </c>
      <c r="B16">
        <v>2016</v>
      </c>
      <c r="C16" t="s">
        <v>105</v>
      </c>
      <c r="D16" s="7">
        <f>(VLOOKUP(LEFT(C16,LEN(C16)-6),PUBTRA_Replacement_Split_Tech!A:W,13+B16-2016,FALSE)*VLOOKUP(LEFT(C16,18),'AGG Activity_16'!A:K,B16-2016+2,FALSE))*(1-Summary!$C$9)</f>
        <v>0</v>
      </c>
      <c r="G16" s="8"/>
      <c r="H16" s="6"/>
    </row>
    <row r="17" spans="1:8" x14ac:dyDescent="0.25">
      <c r="A17" t="s">
        <v>2</v>
      </c>
      <c r="B17">
        <v>2016</v>
      </c>
      <c r="C17" t="s">
        <v>164</v>
      </c>
      <c r="D17" s="7">
        <f>(VLOOKUP(LEFT(C17,LEN(C17)-6),PUBTRA_Replacement_Split_Tech!A:W,13+B17-2016,FALSE)*VLOOKUP(LEFT(C17,18),'AGG Activity_16'!A:K,B17-2016+2,FALSE))*(1-Summary!$C$9)</f>
        <v>0</v>
      </c>
      <c r="G17" s="8"/>
      <c r="H17" s="6"/>
    </row>
    <row r="18" spans="1:8" x14ac:dyDescent="0.25">
      <c r="A18" t="s">
        <v>2</v>
      </c>
      <c r="B18">
        <v>2016</v>
      </c>
      <c r="C18" t="s">
        <v>167</v>
      </c>
      <c r="D18" s="7">
        <f>(VLOOKUP(LEFT(C18,LEN(C18)-6),PUBTRA_Replacement_Split_Tech!A:W,13+B18-2016,FALSE)*VLOOKUP(LEFT(C18,18),'AGG Activity_16'!A:K,B18-2016+2,FALSE))*(1-Summary!$C$9)</f>
        <v>0</v>
      </c>
      <c r="G18" s="8"/>
      <c r="H18" s="6"/>
    </row>
    <row r="19" spans="1:8" x14ac:dyDescent="0.25">
      <c r="A19" t="s">
        <v>2</v>
      </c>
      <c r="B19">
        <v>2016</v>
      </c>
      <c r="C19" t="s">
        <v>170</v>
      </c>
      <c r="D19" s="7">
        <f>(VLOOKUP(LEFT(C19,LEN(C19)-6),PUBTRA_Replacement_Split_Tech!A:W,13+B19-2016,FALSE)*VLOOKUP(LEFT(C19,18),'AGG Activity_16'!A:K,B19-2016+2,FALSE))*(1-Summary!$C$9)</f>
        <v>0</v>
      </c>
      <c r="G19" s="8"/>
      <c r="H19" s="6"/>
    </row>
    <row r="20" spans="1:8" x14ac:dyDescent="0.25">
      <c r="A20" t="s">
        <v>2</v>
      </c>
      <c r="B20">
        <v>2016</v>
      </c>
      <c r="C20" t="s">
        <v>174</v>
      </c>
      <c r="D20" s="7">
        <f>(VLOOKUP(LEFT(C20,LEN(C20)-6),PUBTRA_Replacement_Split_Tech!A:W,13+B20-2016,FALSE)*VLOOKUP(LEFT(C20,18),'AGG Activity_16'!A:K,B20-2016+2,FALSE))*(1-Summary!$C$9)</f>
        <v>0</v>
      </c>
      <c r="G20" s="8"/>
      <c r="H20" s="6"/>
    </row>
    <row r="21" spans="1:8" x14ac:dyDescent="0.25">
      <c r="A21" t="s">
        <v>2</v>
      </c>
      <c r="B21">
        <v>2016</v>
      </c>
      <c r="C21" t="s">
        <v>177</v>
      </c>
      <c r="D21" s="7">
        <f>(VLOOKUP(LEFT(C21,LEN(C21)-6),PUBTRA_Replacement_Split_Tech!A:W,13+B21-2016,FALSE)*VLOOKUP(LEFT(C21,18),'AGG Activity_16'!A:K,B21-2016+2,FALSE))*(1-Summary!$C$9)</f>
        <v>0</v>
      </c>
      <c r="G21" s="8"/>
      <c r="H21" s="6"/>
    </row>
    <row r="22" spans="1:8" x14ac:dyDescent="0.25">
      <c r="A22" t="s">
        <v>2</v>
      </c>
      <c r="B22">
        <v>2016</v>
      </c>
      <c r="C22" t="s">
        <v>181</v>
      </c>
      <c r="D22" s="7">
        <f>(VLOOKUP(LEFT(C22,LEN(C22)-6),PUBTRA_Replacement_Split_Tech!A:W,13+B22-2016,FALSE)*VLOOKUP(LEFT(C22,18),'AGG Activity_16'!A:K,B22-2016+2,FALSE))*(1-Summary!$C$9)</f>
        <v>0</v>
      </c>
      <c r="G22" s="8"/>
      <c r="H22" s="6"/>
    </row>
    <row r="23" spans="1:8" x14ac:dyDescent="0.25">
      <c r="A23" t="s">
        <v>2</v>
      </c>
      <c r="B23">
        <v>2016</v>
      </c>
      <c r="C23" t="s">
        <v>184</v>
      </c>
      <c r="D23" s="7">
        <f>(VLOOKUP(LEFT(C23,LEN(C23)-6),PUBTRA_Replacement_Split_Tech!A:W,13+B23-2016,FALSE)*VLOOKUP(LEFT(C23,18),'AGG Activity_16'!A:K,B23-2016+2,FALSE))*(1-Summary!$C$9)</f>
        <v>0</v>
      </c>
      <c r="G23" s="8"/>
      <c r="H23" s="6"/>
    </row>
    <row r="24" spans="1:8" x14ac:dyDescent="0.25">
      <c r="A24" t="s">
        <v>2</v>
      </c>
      <c r="B24">
        <v>2016</v>
      </c>
      <c r="C24" t="s">
        <v>188</v>
      </c>
      <c r="D24" s="7">
        <f>(VLOOKUP(LEFT(C24,LEN(C24)-6),PUBTRA_Replacement_Split_Tech!A:W,13+B24-2016,FALSE)*VLOOKUP(LEFT(C24,18),'AGG Activity_16'!A:K,B24-2016+2,FALSE))*(1-Summary!$C$9)</f>
        <v>0</v>
      </c>
      <c r="G24" s="8"/>
      <c r="H24" s="6"/>
    </row>
    <row r="25" spans="1:8" x14ac:dyDescent="0.25">
      <c r="A25" t="s">
        <v>2</v>
      </c>
      <c r="B25">
        <v>2016</v>
      </c>
      <c r="C25" t="s">
        <v>191</v>
      </c>
      <c r="D25" s="7">
        <f>(VLOOKUP(LEFT(C25,LEN(C25)-6),PUBTRA_Replacement_Split_Tech!A:W,13+B25-2016,FALSE)*VLOOKUP(LEFT(C25,18),'AGG Activity_16'!A:K,B25-2016+2,FALSE))*(1-Summary!$C$9)</f>
        <v>0</v>
      </c>
      <c r="G25" s="8"/>
      <c r="H25" s="6"/>
    </row>
    <row r="26" spans="1:8" x14ac:dyDescent="0.25">
      <c r="A26" t="s">
        <v>2</v>
      </c>
      <c r="B26">
        <v>2016</v>
      </c>
      <c r="C26" t="s">
        <v>194</v>
      </c>
      <c r="D26" s="7">
        <f>(VLOOKUP(LEFT(C26,LEN(C26)-6),PUBTRA_Replacement_Split_Tech!A:W,13+B26-2016,FALSE)*VLOOKUP(LEFT(C26,18),'AGG Activity_16'!A:K,B26-2016+2,FALSE))*(1-Summary!$C$9)</f>
        <v>0</v>
      </c>
      <c r="G26" s="8"/>
      <c r="H26" s="6"/>
    </row>
    <row r="27" spans="1:8" x14ac:dyDescent="0.25">
      <c r="A27" t="s">
        <v>2</v>
      </c>
      <c r="B27">
        <v>2016</v>
      </c>
      <c r="C27" t="s">
        <v>197</v>
      </c>
      <c r="D27" s="7">
        <f>(VLOOKUP(LEFT(C27,LEN(C27)-6),PUBTRA_Replacement_Split_Tech!A:W,13+B27-2016,FALSE)*VLOOKUP(LEFT(C27,18),'AGG Activity_16'!A:K,B27-2016+2,FALSE))*(1-Summary!$C$9)</f>
        <v>0</v>
      </c>
      <c r="G27" s="8"/>
      <c r="H27" s="6"/>
    </row>
    <row r="28" spans="1:8" x14ac:dyDescent="0.25">
      <c r="A28" t="s">
        <v>2</v>
      </c>
      <c r="B28">
        <v>2016</v>
      </c>
      <c r="C28" t="s">
        <v>201</v>
      </c>
      <c r="D28" s="7">
        <f>(VLOOKUP(LEFT(C28,LEN(C28)-6),PUBTRA_Replacement_Split_Tech!A:W,13+B28-2016,FALSE)*VLOOKUP(LEFT(C28,18),'AGG Activity_16'!A:K,B28-2016+2,FALSE))*(1-Summary!$C$9)</f>
        <v>0</v>
      </c>
      <c r="G28" s="8"/>
      <c r="H28" s="6"/>
    </row>
    <row r="29" spans="1:8" x14ac:dyDescent="0.25">
      <c r="A29" t="s">
        <v>2</v>
      </c>
      <c r="B29">
        <f>B2+1</f>
        <v>2017</v>
      </c>
      <c r="C29" t="str">
        <f>C2</f>
        <v>PUBTRAFLEROABUSURBCONVDSL____16</v>
      </c>
      <c r="D29" s="7">
        <f>(VLOOKUP(LEFT(C29,LEN(C29)-6),PUBTRA_Replacement_Split_Tech!A:W,13+B29-2016,FALSE)*VLOOKUP(LEFT(C29,18),'AGG Activity_16'!A:K,B29-2016+2,FALSE))*(1-Summary!$C$9)</f>
        <v>0</v>
      </c>
      <c r="G29" s="8"/>
      <c r="H29" s="6"/>
    </row>
    <row r="30" spans="1:8" x14ac:dyDescent="0.25">
      <c r="A30" t="s">
        <v>2</v>
      </c>
      <c r="B30">
        <f t="shared" ref="B30:B93" si="0">B3+1</f>
        <v>2017</v>
      </c>
      <c r="C30" t="str">
        <f t="shared" ref="C30:C93" si="1">C3</f>
        <v>PUBTRAFLEROACAR___CONVDSL____16</v>
      </c>
      <c r="D30" s="7">
        <f>(VLOOKUP(LEFT(C30,LEN(C30)-6),PUBTRA_Replacement_Split_Tech!A:W,13+B30-2016,FALSE)*VLOOKUP(LEFT(C30,18),'AGG Activity_16'!A:K,B30-2016+2,FALSE))*(1-Summary!$C$9)</f>
        <v>0</v>
      </c>
      <c r="G30" s="8"/>
      <c r="H30" s="6"/>
    </row>
    <row r="31" spans="1:8" x14ac:dyDescent="0.25">
      <c r="A31" t="s">
        <v>2</v>
      </c>
      <c r="B31">
        <f t="shared" si="0"/>
        <v>2017</v>
      </c>
      <c r="C31" t="str">
        <f t="shared" si="1"/>
        <v>PUBTRAFLEROATRUHETCONVDSL____16</v>
      </c>
      <c r="D31" s="7">
        <f>(VLOOKUP(LEFT(C31,LEN(C31)-6),PUBTRA_Replacement_Split_Tech!A:W,13+B31-2016,FALSE)*VLOOKUP(LEFT(C31,18),'AGG Activity_16'!A:K,B31-2016+2,FALSE))*(1-Summary!$C$9)</f>
        <v>0.65454606688028905</v>
      </c>
      <c r="G31" s="8"/>
      <c r="H31" s="6"/>
    </row>
    <row r="32" spans="1:8" x14ac:dyDescent="0.25">
      <c r="A32" t="s">
        <v>2</v>
      </c>
      <c r="B32">
        <f t="shared" si="0"/>
        <v>2017</v>
      </c>
      <c r="C32" t="str">
        <f t="shared" si="1"/>
        <v>PUBTRAFLEROATRULGTCONVDSL____16</v>
      </c>
      <c r="D32" s="7">
        <f>(VLOOKUP(LEFT(C32,LEN(C32)-6),PUBTRA_Replacement_Split_Tech!A:W,13+B32-2016,FALSE)*VLOOKUP(LEFT(C32,18),'AGG Activity_16'!A:K,B32-2016+2,FALSE))*(1-Summary!$C$9)</f>
        <v>0.57115558906715103</v>
      </c>
      <c r="G32" s="8"/>
      <c r="H32" s="6"/>
    </row>
    <row r="33" spans="1:8" x14ac:dyDescent="0.25">
      <c r="A33" t="s">
        <v>2</v>
      </c>
      <c r="B33">
        <f t="shared" si="0"/>
        <v>2017</v>
      </c>
      <c r="C33" t="str">
        <f t="shared" si="1"/>
        <v>PUBTRAFLEROATRUMETCONVDSL____16</v>
      </c>
      <c r="D33" s="7">
        <f>(VLOOKUP(LEFT(C33,LEN(C33)-6),PUBTRA_Replacement_Split_Tech!A:W,13+B33-2016,FALSE)*VLOOKUP(LEFT(C33,18),'AGG Activity_16'!A:K,B33-2016+2,FALSE))*(1-Summary!$C$9)</f>
        <v>0.21878122485684981</v>
      </c>
      <c r="G33" s="8"/>
      <c r="H33" s="6"/>
    </row>
    <row r="34" spans="1:8" x14ac:dyDescent="0.25">
      <c r="A34" t="s">
        <v>2</v>
      </c>
      <c r="B34">
        <f t="shared" si="0"/>
        <v>2017</v>
      </c>
      <c r="C34" t="str">
        <f t="shared" si="1"/>
        <v>PUBTRAPOLROABUSURBCONVDSL____16</v>
      </c>
      <c r="D34" s="7">
        <f>(VLOOKUP(LEFT(C34,LEN(C34)-6),PUBTRA_Replacement_Split_Tech!A:W,13+B34-2016,FALSE)*VLOOKUP(LEFT(C34,18),'AGG Activity_16'!A:K,B34-2016+2,FALSE))*(1-Summary!$C$9)</f>
        <v>1.138994129094412E-3</v>
      </c>
      <c r="G34" s="8"/>
      <c r="H34" s="6"/>
    </row>
    <row r="35" spans="1:8" x14ac:dyDescent="0.25">
      <c r="A35" t="s">
        <v>2</v>
      </c>
      <c r="B35">
        <f t="shared" si="0"/>
        <v>2017</v>
      </c>
      <c r="C35" t="str">
        <f t="shared" si="1"/>
        <v>PUBTRAPOLROACAR___CONVDSL____16</v>
      </c>
      <c r="D35" s="7">
        <f>(VLOOKUP(LEFT(C35,LEN(C35)-6),PUBTRA_Replacement_Split_Tech!A:W,13+B35-2016,FALSE)*VLOOKUP(LEFT(C35,18),'AGG Activity_16'!A:K,B35-2016+2,FALSE))*(1-Summary!$C$9)</f>
        <v>8.3552099373995715E-4</v>
      </c>
      <c r="G35" s="8"/>
      <c r="H35" s="6"/>
    </row>
    <row r="36" spans="1:8" x14ac:dyDescent="0.25">
      <c r="A36" t="s">
        <v>2</v>
      </c>
      <c r="B36">
        <f t="shared" si="0"/>
        <v>2017</v>
      </c>
      <c r="C36" t="str">
        <f t="shared" si="1"/>
        <v>PUBTRAPOLROATRUHETCONVDSL____16</v>
      </c>
      <c r="D36" s="7">
        <f>(VLOOKUP(LEFT(C36,LEN(C36)-6),PUBTRA_Replacement_Split_Tech!A:W,13+B36-2016,FALSE)*VLOOKUP(LEFT(C36,18),'AGG Activity_16'!A:K,B36-2016+2,FALSE))*(1-Summary!$C$9)</f>
        <v>0</v>
      </c>
      <c r="G36" s="8"/>
      <c r="H36" s="6"/>
    </row>
    <row r="37" spans="1:8" x14ac:dyDescent="0.25">
      <c r="A37" t="s">
        <v>2</v>
      </c>
      <c r="B37">
        <f t="shared" si="0"/>
        <v>2017</v>
      </c>
      <c r="C37" t="str">
        <f t="shared" si="1"/>
        <v>PUBTRAPOLROATRULGTCONVDSL____16</v>
      </c>
      <c r="D37" s="7">
        <f>(VLOOKUP(LEFT(C37,LEN(C37)-6),PUBTRA_Replacement_Split_Tech!A:W,13+B37-2016,FALSE)*VLOOKUP(LEFT(C37,18),'AGG Activity_16'!A:K,B37-2016+2,FALSE))*(1-Summary!$C$9)</f>
        <v>2.2906064769022426E-2</v>
      </c>
      <c r="G37" s="8"/>
      <c r="H37" s="6"/>
    </row>
    <row r="38" spans="1:8" x14ac:dyDescent="0.25">
      <c r="A38" t="s">
        <v>2</v>
      </c>
      <c r="B38">
        <f t="shared" si="0"/>
        <v>2017</v>
      </c>
      <c r="C38" t="str">
        <f t="shared" si="1"/>
        <v>PUBTRAPOLROATRUMETCONVDSL____16</v>
      </c>
      <c r="D38" s="7">
        <f>(VLOOKUP(LEFT(C38,LEN(C38)-6),PUBTRA_Replacement_Split_Tech!A:W,13+B38-2016,FALSE)*VLOOKUP(LEFT(C38,18),'AGG Activity_16'!A:K,B38-2016+2,FALSE))*(1-Summary!$C$9)</f>
        <v>3.3524859627203037E-2</v>
      </c>
      <c r="G38" s="8"/>
      <c r="H38" s="6"/>
    </row>
    <row r="39" spans="1:8" x14ac:dyDescent="0.25">
      <c r="A39" t="s">
        <v>2</v>
      </c>
      <c r="B39">
        <f t="shared" si="0"/>
        <v>2017</v>
      </c>
      <c r="C39" t="str">
        <f t="shared" si="1"/>
        <v>PUBTRATHCROABUSURBCONVDSL____16</v>
      </c>
      <c r="D39" s="7">
        <f>(VLOOKUP(LEFT(C39,LEN(C39)-6),PUBTRA_Replacement_Split_Tech!A:W,13+B39-2016,FALSE)*VLOOKUP(LEFT(C39,18),'AGG Activity_16'!A:K,B39-2016+2,FALSE))*(1-Summary!$C$9)</f>
        <v>0</v>
      </c>
      <c r="G39" s="8"/>
      <c r="H39" s="6"/>
    </row>
    <row r="40" spans="1:8" x14ac:dyDescent="0.25">
      <c r="A40" t="s">
        <v>2</v>
      </c>
      <c r="B40">
        <f t="shared" si="0"/>
        <v>2017</v>
      </c>
      <c r="C40" t="str">
        <f t="shared" si="1"/>
        <v>PUBTRATHCROACAR___CONVDSL____16</v>
      </c>
      <c r="D40" s="7">
        <f>(VLOOKUP(LEFT(C40,LEN(C40)-6),PUBTRA_Replacement_Split_Tech!A:W,13+B40-2016,FALSE)*VLOOKUP(LEFT(C40,18),'AGG Activity_16'!A:K,B40-2016+2,FALSE))*(1-Summary!$C$9)</f>
        <v>0</v>
      </c>
      <c r="G40" s="8"/>
      <c r="H40" s="6"/>
    </row>
    <row r="41" spans="1:8" x14ac:dyDescent="0.25">
      <c r="A41" t="s">
        <v>2</v>
      </c>
      <c r="B41">
        <f t="shared" si="0"/>
        <v>2017</v>
      </c>
      <c r="C41" t="str">
        <f t="shared" si="1"/>
        <v>PUBTRATHCROATRUHETCONVDSL____16</v>
      </c>
      <c r="D41" s="7">
        <f>(VLOOKUP(LEFT(C41,LEN(C41)-6),PUBTRA_Replacement_Split_Tech!A:W,13+B41-2016,FALSE)*VLOOKUP(LEFT(C41,18),'AGG Activity_16'!A:K,B41-2016+2,FALSE))*(1-Summary!$C$9)</f>
        <v>0</v>
      </c>
      <c r="G41" s="8"/>
      <c r="H41" s="6"/>
    </row>
    <row r="42" spans="1:8" x14ac:dyDescent="0.25">
      <c r="A42" t="s">
        <v>2</v>
      </c>
      <c r="B42">
        <f t="shared" si="0"/>
        <v>2017</v>
      </c>
      <c r="C42" t="str">
        <f t="shared" si="1"/>
        <v>PUBTRATHCROATRULGTCONVDSL____16</v>
      </c>
      <c r="D42" s="7">
        <f>(VLOOKUP(LEFT(C42,LEN(C42)-6),PUBTRA_Replacement_Split_Tech!A:W,13+B42-2016,FALSE)*VLOOKUP(LEFT(C42,18),'AGG Activity_16'!A:K,B42-2016+2,FALSE))*(1-Summary!$C$9)</f>
        <v>1.2504928937733037E-2</v>
      </c>
      <c r="G42" s="8"/>
      <c r="H42" s="6"/>
    </row>
    <row r="43" spans="1:8" x14ac:dyDescent="0.25">
      <c r="A43" t="s">
        <v>2</v>
      </c>
      <c r="B43">
        <f t="shared" si="0"/>
        <v>2017</v>
      </c>
      <c r="C43" t="str">
        <f t="shared" si="1"/>
        <v>PUBTRATHCROATRUMETCONVDSL____16</v>
      </c>
      <c r="D43" s="7">
        <f>(VLOOKUP(LEFT(C43,LEN(C43)-6),PUBTRA_Replacement_Split_Tech!A:W,13+B43-2016,FALSE)*VLOOKUP(LEFT(C43,18),'AGG Activity_16'!A:K,B43-2016+2,FALSE))*(1-Summary!$C$9)</f>
        <v>1.2888343895182015E-2</v>
      </c>
      <c r="G43" s="8"/>
      <c r="H43" s="6"/>
    </row>
    <row r="44" spans="1:8" x14ac:dyDescent="0.25">
      <c r="A44" t="s">
        <v>2</v>
      </c>
      <c r="B44">
        <f t="shared" si="0"/>
        <v>2017</v>
      </c>
      <c r="C44" t="str">
        <f t="shared" si="1"/>
        <v>PUBTRAFLEROACAR___CONVGAS____16</v>
      </c>
      <c r="D44" s="7">
        <f>(VLOOKUP(LEFT(C44,LEN(C44)-6),PUBTRA_Replacement_Split_Tech!A:W,13+B44-2016,FALSE)*VLOOKUP(LEFT(C44,18),'AGG Activity_16'!A:K,B44-2016+2,FALSE))*(1-Summary!$C$9)</f>
        <v>7.2002694113720983E-2</v>
      </c>
      <c r="G44" s="8"/>
      <c r="H44" s="6"/>
    </row>
    <row r="45" spans="1:8" x14ac:dyDescent="0.25">
      <c r="A45" t="s">
        <v>2</v>
      </c>
      <c r="B45">
        <f t="shared" si="0"/>
        <v>2017</v>
      </c>
      <c r="C45" t="str">
        <f t="shared" si="1"/>
        <v>PUBTRAFLEROAMOR___CONVGAS____16</v>
      </c>
      <c r="D45" s="7">
        <f>(VLOOKUP(LEFT(C45,LEN(C45)-6),PUBTRA_Replacement_Split_Tech!A:W,13+B45-2016,FALSE)*VLOOKUP(LEFT(C45,18),'AGG Activity_16'!A:K,B45-2016+2,FALSE))*(1-Summary!$C$9)</f>
        <v>0</v>
      </c>
      <c r="G45" s="8"/>
      <c r="H45" s="6"/>
    </row>
    <row r="46" spans="1:8" x14ac:dyDescent="0.25">
      <c r="A46" t="s">
        <v>2</v>
      </c>
      <c r="B46">
        <f t="shared" si="0"/>
        <v>2017</v>
      </c>
      <c r="C46" t="str">
        <f t="shared" si="1"/>
        <v>PUBTRAFLEROATRULGTCONVGAS____16</v>
      </c>
      <c r="D46" s="7">
        <f>(VLOOKUP(LEFT(C46,LEN(C46)-6),PUBTRA_Replacement_Split_Tech!A:W,13+B46-2016,FALSE)*VLOOKUP(LEFT(C46,18),'AGG Activity_16'!A:K,B46-2016+2,FALSE))*(1-Summary!$C$9)</f>
        <v>1.0858138616656621</v>
      </c>
      <c r="G46" s="8"/>
      <c r="H46" s="6"/>
    </row>
    <row r="47" spans="1:8" x14ac:dyDescent="0.25">
      <c r="A47" t="s">
        <v>2</v>
      </c>
      <c r="B47">
        <f t="shared" si="0"/>
        <v>2017</v>
      </c>
      <c r="C47" t="str">
        <f t="shared" si="1"/>
        <v>PUBTRAFLEROATRUMETCONVGAS____16</v>
      </c>
      <c r="D47" s="7">
        <f>(VLOOKUP(LEFT(C47,LEN(C47)-6),PUBTRA_Replacement_Split_Tech!A:W,13+B47-2016,FALSE)*VLOOKUP(LEFT(C47,18),'AGG Activity_16'!A:K,B47-2016+2,FALSE))*(1-Summary!$C$9)</f>
        <v>6.5951735685024743E-2</v>
      </c>
      <c r="G47" s="8"/>
      <c r="H47" s="6"/>
    </row>
    <row r="48" spans="1:8" x14ac:dyDescent="0.25">
      <c r="A48" t="s">
        <v>2</v>
      </c>
      <c r="B48">
        <f t="shared" si="0"/>
        <v>2017</v>
      </c>
      <c r="C48" t="str">
        <f t="shared" si="1"/>
        <v>PUBTRAPOLROACAR___CONVGAS____16</v>
      </c>
      <c r="D48" s="7">
        <f>(VLOOKUP(LEFT(C48,LEN(C48)-6),PUBTRA_Replacement_Split_Tech!A:W,13+B48-2016,FALSE)*VLOOKUP(LEFT(C48,18),'AGG Activity_16'!A:K,B48-2016+2,FALSE))*(1-Summary!$C$9)</f>
        <v>1.8447744232391274</v>
      </c>
      <c r="G48" s="8"/>
      <c r="H48" s="6"/>
    </row>
    <row r="49" spans="1:8" x14ac:dyDescent="0.25">
      <c r="A49" t="s">
        <v>2</v>
      </c>
      <c r="B49">
        <f t="shared" si="0"/>
        <v>2017</v>
      </c>
      <c r="C49" t="str">
        <f t="shared" si="1"/>
        <v>PUBTRAPOLROAMOR___CONVGAS____16</v>
      </c>
      <c r="D49" s="7">
        <f>(VLOOKUP(LEFT(C49,LEN(C49)-6),PUBTRA_Replacement_Split_Tech!A:W,13+B49-2016,FALSE)*VLOOKUP(LEFT(C49,18),'AGG Activity_16'!A:K,B49-2016+2,FALSE))*(1-Summary!$C$9)</f>
        <v>2.7828014402562461E-2</v>
      </c>
      <c r="G49" s="8"/>
      <c r="H49" s="6"/>
    </row>
    <row r="50" spans="1:8" x14ac:dyDescent="0.25">
      <c r="A50" t="s">
        <v>2</v>
      </c>
      <c r="B50">
        <f t="shared" si="0"/>
        <v>2017</v>
      </c>
      <c r="C50" t="str">
        <f t="shared" si="1"/>
        <v>PUBTRAPOLROATRULGTCONVGAS____16</v>
      </c>
      <c r="D50" s="7">
        <f>(VLOOKUP(LEFT(C50,LEN(C50)-6),PUBTRA_Replacement_Split_Tech!A:W,13+B50-2016,FALSE)*VLOOKUP(LEFT(C50,18),'AGG Activity_16'!A:K,B50-2016+2,FALSE))*(1-Summary!$C$9)</f>
        <v>0.4445466792530085</v>
      </c>
      <c r="G50" s="8"/>
      <c r="H50" s="6"/>
    </row>
    <row r="51" spans="1:8" x14ac:dyDescent="0.25">
      <c r="A51" t="s">
        <v>2</v>
      </c>
      <c r="B51">
        <f t="shared" si="0"/>
        <v>2017</v>
      </c>
      <c r="C51" t="str">
        <f t="shared" si="1"/>
        <v>PUBTRAPOLROATRUMETCONVGAS____16</v>
      </c>
      <c r="D51" s="7">
        <f>(VLOOKUP(LEFT(C51,LEN(C51)-6),PUBTRA_Replacement_Split_Tech!A:W,13+B51-2016,FALSE)*VLOOKUP(LEFT(C51,18),'AGG Activity_16'!A:K,B51-2016+2,FALSE))*(1-Summary!$C$9)</f>
        <v>2.3983668835064393E-3</v>
      </c>
      <c r="G51" s="8"/>
      <c r="H51" s="6"/>
    </row>
    <row r="52" spans="1:8" x14ac:dyDescent="0.25">
      <c r="A52" t="s">
        <v>2</v>
      </c>
      <c r="B52">
        <f t="shared" si="0"/>
        <v>2017</v>
      </c>
      <c r="C52" t="str">
        <f t="shared" si="1"/>
        <v>PUBTRATHCROACAR___CONVGAS____16</v>
      </c>
      <c r="D52" s="7">
        <f>(VLOOKUP(LEFT(C52,LEN(C52)-6),PUBTRA_Replacement_Split_Tech!A:W,13+B52-2016,FALSE)*VLOOKUP(LEFT(C52,18),'AGG Activity_16'!A:K,B52-2016+2,FALSE))*(1-Summary!$C$9)</f>
        <v>0.36586596904993213</v>
      </c>
      <c r="G52" s="8"/>
      <c r="H52" s="6"/>
    </row>
    <row r="53" spans="1:8" x14ac:dyDescent="0.25">
      <c r="A53" t="s">
        <v>2</v>
      </c>
      <c r="B53">
        <f t="shared" si="0"/>
        <v>2017</v>
      </c>
      <c r="C53" t="str">
        <f t="shared" si="1"/>
        <v>PUBTRATHCROAMOR___CONVGAS____16</v>
      </c>
      <c r="D53" s="7">
        <f>(VLOOKUP(LEFT(C53,LEN(C53)-6),PUBTRA_Replacement_Split_Tech!A:W,13+B53-2016,FALSE)*VLOOKUP(LEFT(C53,18),'AGG Activity_16'!A:K,B53-2016+2,FALSE))*(1-Summary!$C$9)</f>
        <v>0</v>
      </c>
      <c r="G53" s="8"/>
      <c r="H53" s="6"/>
    </row>
    <row r="54" spans="1:8" x14ac:dyDescent="0.25">
      <c r="A54" t="s">
        <v>2</v>
      </c>
      <c r="B54">
        <f t="shared" si="0"/>
        <v>2017</v>
      </c>
      <c r="C54" t="str">
        <f t="shared" si="1"/>
        <v>PUBTRATHCROATRULGTCONVGAS____16</v>
      </c>
      <c r="D54" s="7">
        <f>(VLOOKUP(LEFT(C54,LEN(C54)-6),PUBTRA_Replacement_Split_Tech!A:W,13+B54-2016,FALSE)*VLOOKUP(LEFT(C54,18),'AGG Activity_16'!A:K,B54-2016+2,FALSE))*(1-Summary!$C$9)</f>
        <v>9.0402578204288167E-2</v>
      </c>
      <c r="G54" s="8"/>
      <c r="H54" s="6"/>
    </row>
    <row r="55" spans="1:8" x14ac:dyDescent="0.25">
      <c r="A55" t="s">
        <v>2</v>
      </c>
      <c r="B55">
        <f t="shared" si="0"/>
        <v>2017</v>
      </c>
      <c r="C55" t="str">
        <f t="shared" si="1"/>
        <v>PUBTRATHCROATRUMETCONVGAS____16</v>
      </c>
      <c r="D55" s="7">
        <f>(VLOOKUP(LEFT(C55,LEN(C55)-6),PUBTRA_Replacement_Split_Tech!A:W,13+B55-2016,FALSE)*VLOOKUP(LEFT(C55,18),'AGG Activity_16'!A:K,B55-2016+2,FALSE))*(1-Summary!$C$9)</f>
        <v>3.2996234252022374E-2</v>
      </c>
      <c r="G55" s="8"/>
      <c r="H55" s="6"/>
    </row>
    <row r="56" spans="1:8" x14ac:dyDescent="0.25">
      <c r="A56" t="s">
        <v>2</v>
      </c>
      <c r="B56">
        <f t="shared" si="0"/>
        <v>2018</v>
      </c>
      <c r="C56" t="str">
        <f t="shared" si="1"/>
        <v>PUBTRAFLEROABUSURBCONVDSL____16</v>
      </c>
      <c r="D56" s="7">
        <f>(VLOOKUP(LEFT(C56,LEN(C56)-6),PUBTRA_Replacement_Split_Tech!A:W,13+B56-2016,FALSE)*VLOOKUP(LEFT(C56,18),'AGG Activity_16'!A:K,B56-2016+2,FALSE))*(1-Summary!$C$9)</f>
        <v>0</v>
      </c>
      <c r="G56" s="8"/>
      <c r="H56" s="6"/>
    </row>
    <row r="57" spans="1:8" x14ac:dyDescent="0.25">
      <c r="A57" t="s">
        <v>2</v>
      </c>
      <c r="B57">
        <f t="shared" si="0"/>
        <v>2018</v>
      </c>
      <c r="C57" t="str">
        <f t="shared" si="1"/>
        <v>PUBTRAFLEROACAR___CONVDSL____16</v>
      </c>
      <c r="D57" s="7">
        <f>(VLOOKUP(LEFT(C57,LEN(C57)-6),PUBTRA_Replacement_Split_Tech!A:W,13+B57-2016,FALSE)*VLOOKUP(LEFT(C57,18),'AGG Activity_16'!A:K,B57-2016+2,FALSE))*(1-Summary!$C$9)</f>
        <v>0</v>
      </c>
      <c r="G57" s="8"/>
      <c r="H57" s="6"/>
    </row>
    <row r="58" spans="1:8" x14ac:dyDescent="0.25">
      <c r="A58" t="s">
        <v>2</v>
      </c>
      <c r="B58">
        <f t="shared" si="0"/>
        <v>2018</v>
      </c>
      <c r="C58" t="str">
        <f t="shared" si="1"/>
        <v>PUBTRAFLEROATRUHETCONVDSL____16</v>
      </c>
      <c r="D58" s="7">
        <f>(VLOOKUP(LEFT(C58,LEN(C58)-6),PUBTRA_Replacement_Split_Tech!A:W,13+B58-2016,FALSE)*VLOOKUP(LEFT(C58,18),'AGG Activity_16'!A:K,B58-2016+2,FALSE))*(1-Summary!$C$9)</f>
        <v>1.3576184788575312</v>
      </c>
      <c r="G58" s="8"/>
      <c r="H58" s="6"/>
    </row>
    <row r="59" spans="1:8" x14ac:dyDescent="0.25">
      <c r="A59" t="s">
        <v>2</v>
      </c>
      <c r="B59">
        <f t="shared" si="0"/>
        <v>2018</v>
      </c>
      <c r="C59" t="str">
        <f t="shared" si="1"/>
        <v>PUBTRAFLEROATRULGTCONVDSL____16</v>
      </c>
      <c r="D59" s="7">
        <f>(VLOOKUP(LEFT(C59,LEN(C59)-6),PUBTRA_Replacement_Split_Tech!A:W,13+B59-2016,FALSE)*VLOOKUP(LEFT(C59,18),'AGG Activity_16'!A:K,B59-2016+2,FALSE))*(1-Summary!$C$9)</f>
        <v>1.1844909082329558</v>
      </c>
      <c r="G59" s="8"/>
      <c r="H59" s="6"/>
    </row>
    <row r="60" spans="1:8" x14ac:dyDescent="0.25">
      <c r="A60" t="s">
        <v>2</v>
      </c>
      <c r="B60">
        <f t="shared" si="0"/>
        <v>2018</v>
      </c>
      <c r="C60" t="str">
        <f t="shared" si="1"/>
        <v>PUBTRAFLEROATRUMETCONVDSL____16</v>
      </c>
      <c r="D60" s="7">
        <f>(VLOOKUP(LEFT(C60,LEN(C60)-6),PUBTRA_Replacement_Split_Tech!A:W,13+B60-2016,FALSE)*VLOOKUP(LEFT(C60,18),'AGG Activity_16'!A:K,B60-2016+2,FALSE))*(1-Summary!$C$9)</f>
        <v>0.45370781089410339</v>
      </c>
      <c r="G60" s="8"/>
      <c r="H60" s="6"/>
    </row>
    <row r="61" spans="1:8" x14ac:dyDescent="0.25">
      <c r="A61" t="s">
        <v>2</v>
      </c>
      <c r="B61">
        <f t="shared" si="0"/>
        <v>2018</v>
      </c>
      <c r="C61" t="str">
        <f t="shared" si="1"/>
        <v>PUBTRAPOLROABUSURBCONVDSL____16</v>
      </c>
      <c r="D61" s="7">
        <f>(VLOOKUP(LEFT(C61,LEN(C61)-6),PUBTRA_Replacement_Split_Tech!A:W,13+B61-2016,FALSE)*VLOOKUP(LEFT(C61,18),'AGG Activity_16'!A:K,B61-2016+2,FALSE))*(1-Summary!$C$9)</f>
        <v>2.0623423371809117E-3</v>
      </c>
      <c r="G61" s="8"/>
      <c r="H61" s="6"/>
    </row>
    <row r="62" spans="1:8" x14ac:dyDescent="0.25">
      <c r="A62" t="s">
        <v>2</v>
      </c>
      <c r="B62">
        <f t="shared" si="0"/>
        <v>2018</v>
      </c>
      <c r="C62" t="str">
        <f t="shared" si="1"/>
        <v>PUBTRAPOLROACAR___CONVDSL____16</v>
      </c>
      <c r="D62" s="7">
        <f>(VLOOKUP(LEFT(C62,LEN(C62)-6),PUBTRA_Replacement_Split_Tech!A:W,13+B62-2016,FALSE)*VLOOKUP(LEFT(C62,18),'AGG Activity_16'!A:K,B62-2016+2,FALSE))*(1-Summary!$C$9)</f>
        <v>1.4772097018304732E-3</v>
      </c>
      <c r="G62" s="8"/>
      <c r="H62" s="6"/>
    </row>
    <row r="63" spans="1:8" x14ac:dyDescent="0.25">
      <c r="A63" t="s">
        <v>2</v>
      </c>
      <c r="B63">
        <f t="shared" si="0"/>
        <v>2018</v>
      </c>
      <c r="C63" t="str">
        <f t="shared" si="1"/>
        <v>PUBTRAPOLROATRUHETCONVDSL____16</v>
      </c>
      <c r="D63" s="7">
        <f>(VLOOKUP(LEFT(C63,LEN(C63)-6),PUBTRA_Replacement_Split_Tech!A:W,13+B63-2016,FALSE)*VLOOKUP(LEFT(C63,18),'AGG Activity_16'!A:K,B63-2016+2,FALSE))*(1-Summary!$C$9)</f>
        <v>0</v>
      </c>
      <c r="G63" s="8"/>
      <c r="H63" s="6"/>
    </row>
    <row r="64" spans="1:8" x14ac:dyDescent="0.25">
      <c r="A64" t="s">
        <v>2</v>
      </c>
      <c r="B64">
        <f t="shared" si="0"/>
        <v>2018</v>
      </c>
      <c r="C64" t="str">
        <f t="shared" si="1"/>
        <v>PUBTRAPOLROATRULGTCONVDSL____16</v>
      </c>
      <c r="D64" s="7">
        <f>(VLOOKUP(LEFT(C64,LEN(C64)-6),PUBTRA_Replacement_Split_Tech!A:W,13+B64-2016,FALSE)*VLOOKUP(LEFT(C64,18),'AGG Activity_16'!A:K,B64-2016+2,FALSE))*(1-Summary!$C$9)</f>
        <v>4.7041539410632001E-2</v>
      </c>
      <c r="G64" s="8"/>
      <c r="H64" s="6"/>
    </row>
    <row r="65" spans="1:8" x14ac:dyDescent="0.25">
      <c r="A65" t="s">
        <v>2</v>
      </c>
      <c r="B65">
        <f t="shared" si="0"/>
        <v>2018</v>
      </c>
      <c r="C65" t="str">
        <f t="shared" si="1"/>
        <v>PUBTRAPOLROATRUMETCONVDSL____16</v>
      </c>
      <c r="D65" s="7">
        <f>(VLOOKUP(LEFT(C65,LEN(C65)-6),PUBTRA_Replacement_Split_Tech!A:W,13+B65-2016,FALSE)*VLOOKUP(LEFT(C65,18),'AGG Activity_16'!A:K,B65-2016+2,FALSE))*(1-Summary!$C$9)</f>
        <v>6.719263908251763E-2</v>
      </c>
      <c r="G65" s="8"/>
      <c r="H65" s="6"/>
    </row>
    <row r="66" spans="1:8" x14ac:dyDescent="0.25">
      <c r="A66" t="s">
        <v>2</v>
      </c>
      <c r="B66">
        <f t="shared" si="0"/>
        <v>2018</v>
      </c>
      <c r="C66" t="str">
        <f t="shared" si="1"/>
        <v>PUBTRATHCROABUSURBCONVDSL____16</v>
      </c>
      <c r="D66" s="7">
        <f>(VLOOKUP(LEFT(C66,LEN(C66)-6),PUBTRA_Replacement_Split_Tech!A:W,13+B66-2016,FALSE)*VLOOKUP(LEFT(C66,18),'AGG Activity_16'!A:K,B66-2016+2,FALSE))*(1-Summary!$C$9)</f>
        <v>0</v>
      </c>
      <c r="G66" s="8"/>
      <c r="H66" s="6"/>
    </row>
    <row r="67" spans="1:8" x14ac:dyDescent="0.25">
      <c r="A67" t="s">
        <v>2</v>
      </c>
      <c r="B67">
        <f t="shared" si="0"/>
        <v>2018</v>
      </c>
      <c r="C67" t="str">
        <f t="shared" si="1"/>
        <v>PUBTRATHCROACAR___CONVDSL____16</v>
      </c>
      <c r="D67" s="7">
        <f>(VLOOKUP(LEFT(C67,LEN(C67)-6),PUBTRA_Replacement_Split_Tech!A:W,13+B67-2016,FALSE)*VLOOKUP(LEFT(C67,18),'AGG Activity_16'!A:K,B67-2016+2,FALSE))*(1-Summary!$C$9)</f>
        <v>0</v>
      </c>
      <c r="G67" s="8"/>
      <c r="H67" s="6"/>
    </row>
    <row r="68" spans="1:8" x14ac:dyDescent="0.25">
      <c r="A68" t="s">
        <v>2</v>
      </c>
      <c r="B68">
        <f t="shared" si="0"/>
        <v>2018</v>
      </c>
      <c r="C68" t="str">
        <f t="shared" si="1"/>
        <v>PUBTRATHCROATRUHETCONVDSL____16</v>
      </c>
      <c r="D68" s="7">
        <f>(VLOOKUP(LEFT(C68,LEN(C68)-6),PUBTRA_Replacement_Split_Tech!A:W,13+B68-2016,FALSE)*VLOOKUP(LEFT(C68,18),'AGG Activity_16'!A:K,B68-2016+2,FALSE))*(1-Summary!$C$9)</f>
        <v>0</v>
      </c>
      <c r="G68" s="8"/>
      <c r="H68" s="6"/>
    </row>
    <row r="69" spans="1:8" x14ac:dyDescent="0.25">
      <c r="A69" t="s">
        <v>2</v>
      </c>
      <c r="B69">
        <f t="shared" si="0"/>
        <v>2018</v>
      </c>
      <c r="C69" t="str">
        <f t="shared" si="1"/>
        <v>PUBTRATHCROATRULGTCONVDSL____16</v>
      </c>
      <c r="D69" s="7">
        <f>(VLOOKUP(LEFT(C69,LEN(C69)-6),PUBTRA_Replacement_Split_Tech!A:W,13+B69-2016,FALSE)*VLOOKUP(LEFT(C69,18),'AGG Activity_16'!A:K,B69-2016+2,FALSE))*(1-Summary!$C$9)</f>
        <v>2.4779198426592829E-2</v>
      </c>
      <c r="G69" s="8"/>
      <c r="H69" s="6"/>
    </row>
    <row r="70" spans="1:8" x14ac:dyDescent="0.25">
      <c r="A70" t="s">
        <v>2</v>
      </c>
      <c r="B70">
        <f t="shared" si="0"/>
        <v>2018</v>
      </c>
      <c r="C70" t="str">
        <f t="shared" si="1"/>
        <v>PUBTRATHCROATRUMETCONVDSL____16</v>
      </c>
      <c r="D70" s="7">
        <f>(VLOOKUP(LEFT(C70,LEN(C70)-6),PUBTRA_Replacement_Split_Tech!A:W,13+B70-2016,FALSE)*VLOOKUP(LEFT(C70,18),'AGG Activity_16'!A:K,B70-2016+2,FALSE))*(1-Summary!$C$9)</f>
        <v>2.5809251792518747E-2</v>
      </c>
      <c r="G70" s="8"/>
      <c r="H70" s="6"/>
    </row>
    <row r="71" spans="1:8" x14ac:dyDescent="0.25">
      <c r="A71" t="s">
        <v>2</v>
      </c>
      <c r="B71">
        <f t="shared" si="0"/>
        <v>2018</v>
      </c>
      <c r="C71" t="str">
        <f t="shared" si="1"/>
        <v>PUBTRAFLEROACAR___CONVGAS____16</v>
      </c>
      <c r="D71" s="7">
        <f>(VLOOKUP(LEFT(C71,LEN(C71)-6),PUBTRA_Replacement_Split_Tech!A:W,13+B71-2016,FALSE)*VLOOKUP(LEFT(C71,18),'AGG Activity_16'!A:K,B71-2016+2,FALSE))*(1-Summary!$C$9)</f>
        <v>0.14913318868260148</v>
      </c>
      <c r="G71" s="8"/>
      <c r="H71" s="6"/>
    </row>
    <row r="72" spans="1:8" x14ac:dyDescent="0.25">
      <c r="A72" t="s">
        <v>2</v>
      </c>
      <c r="B72">
        <f t="shared" si="0"/>
        <v>2018</v>
      </c>
      <c r="C72" t="str">
        <f t="shared" si="1"/>
        <v>PUBTRAFLEROAMOR___CONVGAS____16</v>
      </c>
      <c r="D72" s="7">
        <f>(VLOOKUP(LEFT(C72,LEN(C72)-6),PUBTRA_Replacement_Split_Tech!A:W,13+B72-2016,FALSE)*VLOOKUP(LEFT(C72,18),'AGG Activity_16'!A:K,B72-2016+2,FALSE))*(1-Summary!$C$9)</f>
        <v>0</v>
      </c>
      <c r="G72" s="8"/>
      <c r="H72" s="6"/>
    </row>
    <row r="73" spans="1:8" x14ac:dyDescent="0.25">
      <c r="A73" t="s">
        <v>2</v>
      </c>
      <c r="B73">
        <f t="shared" si="0"/>
        <v>2018</v>
      </c>
      <c r="C73" t="str">
        <f t="shared" si="1"/>
        <v>PUBTRAFLEROATRULGTCONVGAS____16</v>
      </c>
      <c r="D73" s="7">
        <f>(VLOOKUP(LEFT(C73,LEN(C73)-6),PUBTRA_Replacement_Split_Tech!A:W,13+B73-2016,FALSE)*VLOOKUP(LEFT(C73,18),'AGG Activity_16'!A:K,B73-2016+2,FALSE))*(1-Summary!$C$9)</f>
        <v>2.2521880204024107</v>
      </c>
      <c r="G73" s="8"/>
      <c r="H73" s="6"/>
    </row>
    <row r="74" spans="1:8" x14ac:dyDescent="0.25">
      <c r="A74" t="s">
        <v>2</v>
      </c>
      <c r="B74">
        <f t="shared" si="0"/>
        <v>2018</v>
      </c>
      <c r="C74" t="str">
        <f t="shared" si="1"/>
        <v>PUBTRAFLEROATRUMETCONVGAS____16</v>
      </c>
      <c r="D74" s="7">
        <f>(VLOOKUP(LEFT(C74,LEN(C74)-6),PUBTRA_Replacement_Split_Tech!A:W,13+B74-2016,FALSE)*VLOOKUP(LEFT(C74,18),'AGG Activity_16'!A:K,B74-2016+2,FALSE))*(1-Summary!$C$9)</f>
        <v>0.13663251169815338</v>
      </c>
      <c r="G74" s="8"/>
      <c r="H74" s="6"/>
    </row>
    <row r="75" spans="1:8" x14ac:dyDescent="0.25">
      <c r="A75" t="s">
        <v>2</v>
      </c>
      <c r="B75">
        <f t="shared" si="0"/>
        <v>2018</v>
      </c>
      <c r="C75" t="str">
        <f t="shared" si="1"/>
        <v>PUBTRAPOLROACAR___CONVGAS____16</v>
      </c>
      <c r="D75" s="7">
        <f>(VLOOKUP(LEFT(C75,LEN(C75)-6),PUBTRA_Replacement_Split_Tech!A:W,13+B75-2016,FALSE)*VLOOKUP(LEFT(C75,18),'AGG Activity_16'!A:K,B75-2016+2,FALSE))*(1-Summary!$C$9)</f>
        <v>3.8260240101599923</v>
      </c>
      <c r="G75" s="8"/>
      <c r="H75" s="6"/>
    </row>
    <row r="76" spans="1:8" x14ac:dyDescent="0.25">
      <c r="A76" t="s">
        <v>2</v>
      </c>
      <c r="B76">
        <f t="shared" si="0"/>
        <v>2018</v>
      </c>
      <c r="C76" t="str">
        <f t="shared" si="1"/>
        <v>PUBTRAPOLROAMOR___CONVGAS____16</v>
      </c>
      <c r="D76" s="7">
        <f>(VLOOKUP(LEFT(C76,LEN(C76)-6),PUBTRA_Replacement_Split_Tech!A:W,13+B76-2016,FALSE)*VLOOKUP(LEFT(C76,18),'AGG Activity_16'!A:K,B76-2016+2,FALSE))*(1-Summary!$C$9)</f>
        <v>4.4308577906721588E-2</v>
      </c>
      <c r="G76" s="8"/>
      <c r="H76" s="6"/>
    </row>
    <row r="77" spans="1:8" x14ac:dyDescent="0.25">
      <c r="A77" t="s">
        <v>2</v>
      </c>
      <c r="B77">
        <f t="shared" si="0"/>
        <v>2018</v>
      </c>
      <c r="C77" t="str">
        <f t="shared" si="1"/>
        <v>PUBTRAPOLROATRULGTCONVGAS____16</v>
      </c>
      <c r="D77" s="7">
        <f>(VLOOKUP(LEFT(C77,LEN(C77)-6),PUBTRA_Replacement_Split_Tech!A:W,13+B77-2016,FALSE)*VLOOKUP(LEFT(C77,18),'AGG Activity_16'!A:K,B77-2016+2,FALSE))*(1-Summary!$C$9)</f>
        <v>0.92126140364217113</v>
      </c>
      <c r="G77" s="8"/>
      <c r="H77" s="6"/>
    </row>
    <row r="78" spans="1:8" x14ac:dyDescent="0.25">
      <c r="A78" t="s">
        <v>2</v>
      </c>
      <c r="B78">
        <f t="shared" si="0"/>
        <v>2018</v>
      </c>
      <c r="C78" t="str">
        <f t="shared" si="1"/>
        <v>PUBTRAPOLROATRUMETCONVGAS____16</v>
      </c>
      <c r="D78" s="7">
        <f>(VLOOKUP(LEFT(C78,LEN(C78)-6),PUBTRA_Replacement_Split_Tech!A:W,13+B78-2016,FALSE)*VLOOKUP(LEFT(C78,18),'AGG Activity_16'!A:K,B78-2016+2,FALSE))*(1-Summary!$C$9)</f>
        <v>4.1062893493220938E-3</v>
      </c>
      <c r="G78" s="8"/>
      <c r="H78" s="6"/>
    </row>
    <row r="79" spans="1:8" x14ac:dyDescent="0.25">
      <c r="A79" t="s">
        <v>2</v>
      </c>
      <c r="B79">
        <f t="shared" si="0"/>
        <v>2018</v>
      </c>
      <c r="C79" t="str">
        <f t="shared" si="1"/>
        <v>PUBTRATHCROACAR___CONVGAS____16</v>
      </c>
      <c r="D79" s="7">
        <f>(VLOOKUP(LEFT(C79,LEN(C79)-6),PUBTRA_Replacement_Split_Tech!A:W,13+B79-2016,FALSE)*VLOOKUP(LEFT(C79,18),'AGG Activity_16'!A:K,B79-2016+2,FALSE))*(1-Summary!$C$9)</f>
        <v>0.75118389484903747</v>
      </c>
      <c r="G79" s="8"/>
      <c r="H79" s="6"/>
    </row>
    <row r="80" spans="1:8" x14ac:dyDescent="0.25">
      <c r="A80" t="s">
        <v>2</v>
      </c>
      <c r="B80">
        <f t="shared" si="0"/>
        <v>2018</v>
      </c>
      <c r="C80" t="str">
        <f t="shared" si="1"/>
        <v>PUBTRATHCROAMOR___CONVGAS____16</v>
      </c>
      <c r="D80" s="7">
        <f>(VLOOKUP(LEFT(C80,LEN(C80)-6),PUBTRA_Replacement_Split_Tech!A:W,13+B80-2016,FALSE)*VLOOKUP(LEFT(C80,18),'AGG Activity_16'!A:K,B80-2016+2,FALSE))*(1-Summary!$C$9)</f>
        <v>0</v>
      </c>
      <c r="G80" s="8"/>
      <c r="H80" s="6"/>
    </row>
    <row r="81" spans="1:8" x14ac:dyDescent="0.25">
      <c r="A81" t="s">
        <v>2</v>
      </c>
      <c r="B81">
        <f t="shared" si="0"/>
        <v>2018</v>
      </c>
      <c r="C81" t="str">
        <f t="shared" si="1"/>
        <v>PUBTRATHCROATRULGTCONVGAS____16</v>
      </c>
      <c r="D81" s="7">
        <f>(VLOOKUP(LEFT(C81,LEN(C81)-6),PUBTRA_Replacement_Split_Tech!A:W,13+B81-2016,FALSE)*VLOOKUP(LEFT(C81,18),'AGG Activity_16'!A:K,B81-2016+2,FALSE))*(1-Summary!$C$9)</f>
        <v>0.18487401566819595</v>
      </c>
      <c r="G81" s="8"/>
      <c r="H81" s="6"/>
    </row>
    <row r="82" spans="1:8" x14ac:dyDescent="0.25">
      <c r="A82" t="s">
        <v>2</v>
      </c>
      <c r="B82">
        <f t="shared" si="0"/>
        <v>2018</v>
      </c>
      <c r="C82" t="str">
        <f t="shared" si="1"/>
        <v>PUBTRATHCROATRUMETCONVGAS____16</v>
      </c>
      <c r="D82" s="7">
        <f>(VLOOKUP(LEFT(C82,LEN(C82)-6),PUBTRA_Replacement_Split_Tech!A:W,13+B82-2016,FALSE)*VLOOKUP(LEFT(C82,18),'AGG Activity_16'!A:K,B82-2016+2,FALSE))*(1-Summary!$C$9)</f>
        <v>6.6783954663298659E-2</v>
      </c>
      <c r="G82" s="8"/>
      <c r="H82" s="6"/>
    </row>
    <row r="83" spans="1:8" x14ac:dyDescent="0.25">
      <c r="A83" t="s">
        <v>2</v>
      </c>
      <c r="B83">
        <f t="shared" si="0"/>
        <v>2019</v>
      </c>
      <c r="C83" t="str">
        <f t="shared" si="1"/>
        <v>PUBTRAFLEROABUSURBCONVDSL____16</v>
      </c>
      <c r="D83" s="7">
        <f>(VLOOKUP(LEFT(C83,LEN(C83)-6),PUBTRA_Replacement_Split_Tech!A:W,13+B83-2016,FALSE)*VLOOKUP(LEFT(C83,18),'AGG Activity_16'!A:K,B83-2016+2,FALSE))*(1-Summary!$C$9)</f>
        <v>0</v>
      </c>
      <c r="G83" s="8"/>
      <c r="H83" s="6"/>
    </row>
    <row r="84" spans="1:8" x14ac:dyDescent="0.25">
      <c r="A84" t="s">
        <v>2</v>
      </c>
      <c r="B84">
        <f t="shared" si="0"/>
        <v>2019</v>
      </c>
      <c r="C84" t="str">
        <f t="shared" si="1"/>
        <v>PUBTRAFLEROACAR___CONVDSL____16</v>
      </c>
      <c r="D84" s="7">
        <f>(VLOOKUP(LEFT(C84,LEN(C84)-6),PUBTRA_Replacement_Split_Tech!A:W,13+B84-2016,FALSE)*VLOOKUP(LEFT(C84,18),'AGG Activity_16'!A:K,B84-2016+2,FALSE))*(1-Summary!$C$9)</f>
        <v>0</v>
      </c>
      <c r="G84" s="8"/>
      <c r="H84" s="6"/>
    </row>
    <row r="85" spans="1:8" x14ac:dyDescent="0.25">
      <c r="A85" t="s">
        <v>2</v>
      </c>
      <c r="B85">
        <f t="shared" si="0"/>
        <v>2019</v>
      </c>
      <c r="C85" t="str">
        <f t="shared" si="1"/>
        <v>PUBTRAFLEROATRUHETCONVDSL____16</v>
      </c>
      <c r="D85" s="7">
        <f>(VLOOKUP(LEFT(C85,LEN(C85)-6),PUBTRA_Replacement_Split_Tech!A:W,13+B85-2016,FALSE)*VLOOKUP(LEFT(C85,18),'AGG Activity_16'!A:K,B85-2016+2,FALSE))*(1-Summary!$C$9)</f>
        <v>2.1929128057620768</v>
      </c>
      <c r="G85" s="8"/>
      <c r="H85" s="6"/>
    </row>
    <row r="86" spans="1:8" x14ac:dyDescent="0.25">
      <c r="A86" t="s">
        <v>2</v>
      </c>
      <c r="B86">
        <f t="shared" si="0"/>
        <v>2019</v>
      </c>
      <c r="C86" t="str">
        <f t="shared" si="1"/>
        <v>PUBTRAFLEROATRULGTCONVDSL____16</v>
      </c>
      <c r="D86" s="7">
        <f>(VLOOKUP(LEFT(C86,LEN(C86)-6),PUBTRA_Replacement_Split_Tech!A:W,13+B86-2016,FALSE)*VLOOKUP(LEFT(C86,18),'AGG Activity_16'!A:K,B86-2016+2,FALSE))*(1-Summary!$C$9)</f>
        <v>1.9132472061422581</v>
      </c>
      <c r="G86" s="8"/>
      <c r="H86" s="6"/>
    </row>
    <row r="87" spans="1:8" x14ac:dyDescent="0.25">
      <c r="A87" t="s">
        <v>2</v>
      </c>
      <c r="B87">
        <f t="shared" si="0"/>
        <v>2019</v>
      </c>
      <c r="C87" t="str">
        <f t="shared" si="1"/>
        <v>PUBTRAFLEROATRUMETCONVDSL____16</v>
      </c>
      <c r="D87" s="7">
        <f>(VLOOKUP(LEFT(C87,LEN(C87)-6),PUBTRA_Replacement_Split_Tech!A:W,13+B87-2016,FALSE)*VLOOKUP(LEFT(C87,18),'AGG Activity_16'!A:K,B87-2016+2,FALSE))*(1-Summary!$C$9)</f>
        <v>0.73285907837046149</v>
      </c>
      <c r="G87" s="8"/>
      <c r="H87" s="6"/>
    </row>
    <row r="88" spans="1:8" x14ac:dyDescent="0.25">
      <c r="A88" t="s">
        <v>2</v>
      </c>
      <c r="B88">
        <f t="shared" si="0"/>
        <v>2019</v>
      </c>
      <c r="C88" t="str">
        <f t="shared" si="1"/>
        <v>PUBTRAPOLROABUSURBCONVDSL____16</v>
      </c>
      <c r="D88" s="7">
        <f>(VLOOKUP(LEFT(C88,LEN(C88)-6),PUBTRA_Replacement_Split_Tech!A:W,13+B88-2016,FALSE)*VLOOKUP(LEFT(C88,18),'AGG Activity_16'!A:K,B88-2016+2,FALSE))*(1-Summary!$C$9)</f>
        <v>3.0051137663389335E-3</v>
      </c>
      <c r="G88" s="8"/>
      <c r="H88" s="6"/>
    </row>
    <row r="89" spans="1:8" x14ac:dyDescent="0.25">
      <c r="A89" t="s">
        <v>2</v>
      </c>
      <c r="B89">
        <f t="shared" si="0"/>
        <v>2019</v>
      </c>
      <c r="C89" t="str">
        <f t="shared" si="1"/>
        <v>PUBTRAPOLROACAR___CONVDSL____16</v>
      </c>
      <c r="D89" s="7">
        <f>(VLOOKUP(LEFT(C89,LEN(C89)-6),PUBTRA_Replacement_Split_Tech!A:W,13+B89-2016,FALSE)*VLOOKUP(LEFT(C89,18),'AGG Activity_16'!A:K,B89-2016+2,FALSE))*(1-Summary!$C$9)</f>
        <v>2.2407393986005292E-3</v>
      </c>
      <c r="G89" s="8"/>
      <c r="H89" s="6"/>
    </row>
    <row r="90" spans="1:8" x14ac:dyDescent="0.25">
      <c r="A90" t="s">
        <v>2</v>
      </c>
      <c r="B90">
        <f t="shared" si="0"/>
        <v>2019</v>
      </c>
      <c r="C90" t="str">
        <f t="shared" si="1"/>
        <v>PUBTRAPOLROATRUHETCONVDSL____16</v>
      </c>
      <c r="D90" s="7">
        <f>(VLOOKUP(LEFT(C90,LEN(C90)-6),PUBTRA_Replacement_Split_Tech!A:W,13+B90-2016,FALSE)*VLOOKUP(LEFT(C90,18),'AGG Activity_16'!A:K,B90-2016+2,FALSE))*(1-Summary!$C$9)</f>
        <v>0</v>
      </c>
      <c r="G90" s="8"/>
      <c r="H90" s="6"/>
    </row>
    <row r="91" spans="1:8" x14ac:dyDescent="0.25">
      <c r="A91" t="s">
        <v>2</v>
      </c>
      <c r="B91">
        <f t="shared" si="0"/>
        <v>2019</v>
      </c>
      <c r="C91" t="str">
        <f t="shared" si="1"/>
        <v>PUBTRAPOLROATRULGTCONVDSL____16</v>
      </c>
      <c r="D91" s="7">
        <f>(VLOOKUP(LEFT(C91,LEN(C91)-6),PUBTRA_Replacement_Split_Tech!A:W,13+B91-2016,FALSE)*VLOOKUP(LEFT(C91,18),'AGG Activity_16'!A:K,B91-2016+2,FALSE))*(1-Summary!$C$9)</f>
        <v>7.5805274148893556E-2</v>
      </c>
      <c r="G91" s="8"/>
      <c r="H91" s="6"/>
    </row>
    <row r="92" spans="1:8" x14ac:dyDescent="0.25">
      <c r="A92" t="s">
        <v>2</v>
      </c>
      <c r="B92">
        <f t="shared" si="0"/>
        <v>2019</v>
      </c>
      <c r="C92" t="str">
        <f t="shared" si="1"/>
        <v>PUBTRAPOLROATRUMETCONVDSL____16</v>
      </c>
      <c r="D92" s="7">
        <f>(VLOOKUP(LEFT(C92,LEN(C92)-6),PUBTRA_Replacement_Split_Tech!A:W,13+B92-2016,FALSE)*VLOOKUP(LEFT(C92,18),'AGG Activity_16'!A:K,B92-2016+2,FALSE))*(1-Summary!$C$9)</f>
        <v>0.10830150323438317</v>
      </c>
      <c r="G92" s="8"/>
      <c r="H92" s="6"/>
    </row>
    <row r="93" spans="1:8" x14ac:dyDescent="0.25">
      <c r="A93" t="s">
        <v>2</v>
      </c>
      <c r="B93">
        <f t="shared" si="0"/>
        <v>2019</v>
      </c>
      <c r="C93" t="str">
        <f t="shared" si="1"/>
        <v>PUBTRATHCROABUSURBCONVDSL____16</v>
      </c>
      <c r="D93" s="7">
        <f>(VLOOKUP(LEFT(C93,LEN(C93)-6),PUBTRA_Replacement_Split_Tech!A:W,13+B93-2016,FALSE)*VLOOKUP(LEFT(C93,18),'AGG Activity_16'!A:K,B93-2016+2,FALSE))*(1-Summary!$C$9)</f>
        <v>0</v>
      </c>
      <c r="G93" s="8"/>
      <c r="H93" s="6"/>
    </row>
    <row r="94" spans="1:8" x14ac:dyDescent="0.25">
      <c r="A94" t="s">
        <v>2</v>
      </c>
      <c r="B94">
        <f t="shared" ref="B94:B157" si="2">B67+1</f>
        <v>2019</v>
      </c>
      <c r="C94" t="str">
        <f t="shared" ref="C94:C157" si="3">C67</f>
        <v>PUBTRATHCROACAR___CONVDSL____16</v>
      </c>
      <c r="D94" s="7">
        <f>(VLOOKUP(LEFT(C94,LEN(C94)-6),PUBTRA_Replacement_Split_Tech!A:W,13+B94-2016,FALSE)*VLOOKUP(LEFT(C94,18),'AGG Activity_16'!A:K,B94-2016+2,FALSE))*(1-Summary!$C$9)</f>
        <v>0</v>
      </c>
      <c r="G94" s="8"/>
      <c r="H94" s="6"/>
    </row>
    <row r="95" spans="1:8" x14ac:dyDescent="0.25">
      <c r="A95" t="s">
        <v>2</v>
      </c>
      <c r="B95">
        <f t="shared" si="2"/>
        <v>2019</v>
      </c>
      <c r="C95" t="str">
        <f t="shared" si="3"/>
        <v>PUBTRATHCROATRUHETCONVDSL____16</v>
      </c>
      <c r="D95" s="7">
        <f>(VLOOKUP(LEFT(C95,LEN(C95)-6),PUBTRA_Replacement_Split_Tech!A:W,13+B95-2016,FALSE)*VLOOKUP(LEFT(C95,18),'AGG Activity_16'!A:K,B95-2016+2,FALSE))*(1-Summary!$C$9)</f>
        <v>0</v>
      </c>
      <c r="G95" s="8"/>
      <c r="H95" s="6"/>
    </row>
    <row r="96" spans="1:8" x14ac:dyDescent="0.25">
      <c r="A96" t="s">
        <v>2</v>
      </c>
      <c r="B96">
        <f t="shared" si="2"/>
        <v>2019</v>
      </c>
      <c r="C96" t="str">
        <f t="shared" si="3"/>
        <v>PUBTRATHCROATRULGTCONVDSL____16</v>
      </c>
      <c r="D96" s="7">
        <f>(VLOOKUP(LEFT(C96,LEN(C96)-6),PUBTRA_Replacement_Split_Tech!A:W,13+B96-2016,FALSE)*VLOOKUP(LEFT(C96,18),'AGG Activity_16'!A:K,B96-2016+2,FALSE))*(1-Summary!$C$9)</f>
        <v>3.9748673602996339E-2</v>
      </c>
      <c r="G96" s="8"/>
      <c r="H96" s="6"/>
    </row>
    <row r="97" spans="1:8" x14ac:dyDescent="0.25">
      <c r="A97" t="s">
        <v>2</v>
      </c>
      <c r="B97">
        <f t="shared" si="2"/>
        <v>2019</v>
      </c>
      <c r="C97" t="str">
        <f t="shared" si="3"/>
        <v>PUBTRATHCROATRUMETCONVDSL____16</v>
      </c>
      <c r="D97" s="7">
        <f>(VLOOKUP(LEFT(C97,LEN(C97)-6),PUBTRA_Replacement_Split_Tech!A:W,13+B97-2016,FALSE)*VLOOKUP(LEFT(C97,18),'AGG Activity_16'!A:K,B97-2016+2,FALSE))*(1-Summary!$C$9)</f>
        <v>4.1408528957989861E-2</v>
      </c>
      <c r="G97" s="8"/>
      <c r="H97" s="6"/>
    </row>
    <row r="98" spans="1:8" x14ac:dyDescent="0.25">
      <c r="A98" t="s">
        <v>2</v>
      </c>
      <c r="B98">
        <f t="shared" si="2"/>
        <v>2019</v>
      </c>
      <c r="C98" t="str">
        <f t="shared" si="3"/>
        <v>PUBTRAFLEROACAR___CONVGAS____16</v>
      </c>
      <c r="D98" s="7">
        <f>(VLOOKUP(LEFT(C98,LEN(C98)-6),PUBTRA_Replacement_Split_Tech!A:W,13+B98-2016,FALSE)*VLOOKUP(LEFT(C98,18),'AGG Activity_16'!A:K,B98-2016+2,FALSE))*(1-Summary!$C$9)</f>
        <v>0.24079525075199457</v>
      </c>
      <c r="G98" s="8"/>
      <c r="H98" s="6"/>
    </row>
    <row r="99" spans="1:8" x14ac:dyDescent="0.25">
      <c r="A99" t="s">
        <v>2</v>
      </c>
      <c r="B99">
        <f t="shared" si="2"/>
        <v>2019</v>
      </c>
      <c r="C99" t="str">
        <f t="shared" si="3"/>
        <v>PUBTRAFLEROAMOR___CONVGAS____16</v>
      </c>
      <c r="D99" s="7">
        <f>(VLOOKUP(LEFT(C99,LEN(C99)-6),PUBTRA_Replacement_Split_Tech!A:W,13+B99-2016,FALSE)*VLOOKUP(LEFT(C99,18),'AGG Activity_16'!A:K,B99-2016+2,FALSE))*(1-Summary!$C$9)</f>
        <v>0</v>
      </c>
      <c r="G99" s="8"/>
      <c r="H99" s="6"/>
    </row>
    <row r="100" spans="1:8" x14ac:dyDescent="0.25">
      <c r="A100" t="s">
        <v>2</v>
      </c>
      <c r="B100">
        <f t="shared" si="2"/>
        <v>2019</v>
      </c>
      <c r="C100" t="str">
        <f t="shared" si="3"/>
        <v>PUBTRAFLEROATRULGTCONVGAS____16</v>
      </c>
      <c r="D100" s="7">
        <f>(VLOOKUP(LEFT(C100,LEN(C100)-6),PUBTRA_Replacement_Split_Tech!A:W,13+B100-2016,FALSE)*VLOOKUP(LEFT(C100,18),'AGG Activity_16'!A:K,B100-2016+2,FALSE))*(1-Summary!$C$9)</f>
        <v>3.6379150871918124</v>
      </c>
      <c r="G100" s="8"/>
      <c r="H100" s="6"/>
    </row>
    <row r="101" spans="1:8" x14ac:dyDescent="0.25">
      <c r="A101" t="s">
        <v>2</v>
      </c>
      <c r="B101">
        <f t="shared" si="2"/>
        <v>2019</v>
      </c>
      <c r="C101" t="str">
        <f t="shared" si="3"/>
        <v>PUBTRAFLEROATRUMETCONVGAS____16</v>
      </c>
      <c r="D101" s="7">
        <f>(VLOOKUP(LEFT(C101,LEN(C101)-6),PUBTRA_Replacement_Split_Tech!A:W,13+B101-2016,FALSE)*VLOOKUP(LEFT(C101,18),'AGG Activity_16'!A:K,B101-2016+2,FALSE))*(1-Summary!$C$9)</f>
        <v>0.22065183859758011</v>
      </c>
      <c r="G101" s="8"/>
      <c r="H101" s="6"/>
    </row>
    <row r="102" spans="1:8" x14ac:dyDescent="0.25">
      <c r="A102" t="s">
        <v>2</v>
      </c>
      <c r="B102">
        <f t="shared" si="2"/>
        <v>2019</v>
      </c>
      <c r="C102" t="str">
        <f t="shared" si="3"/>
        <v>PUBTRAPOLROACAR___CONVGAS____16</v>
      </c>
      <c r="D102" s="7">
        <f>(VLOOKUP(LEFT(C102,LEN(C102)-6),PUBTRA_Replacement_Split_Tech!A:W,13+B102-2016,FALSE)*VLOOKUP(LEFT(C102,18),'AGG Activity_16'!A:K,B102-2016+2,FALSE))*(1-Summary!$C$9)</f>
        <v>6.1797039534620746</v>
      </c>
      <c r="G102" s="8"/>
      <c r="H102" s="6"/>
    </row>
    <row r="103" spans="1:8" x14ac:dyDescent="0.25">
      <c r="A103" t="s">
        <v>2</v>
      </c>
      <c r="B103">
        <f t="shared" si="2"/>
        <v>2019</v>
      </c>
      <c r="C103" t="str">
        <f t="shared" si="3"/>
        <v>PUBTRAPOLROAMOR___CONVGAS____16</v>
      </c>
      <c r="D103" s="7">
        <f>(VLOOKUP(LEFT(C103,LEN(C103)-6),PUBTRA_Replacement_Split_Tech!A:W,13+B103-2016,FALSE)*VLOOKUP(LEFT(C103,18),'AGG Activity_16'!A:K,B103-2016+2,FALSE))*(1-Summary!$C$9)</f>
        <v>6.5475608614205455E-2</v>
      </c>
      <c r="G103" s="8"/>
      <c r="H103" s="6"/>
    </row>
    <row r="104" spans="1:8" x14ac:dyDescent="0.25">
      <c r="A104" t="s">
        <v>2</v>
      </c>
      <c r="B104">
        <f t="shared" si="2"/>
        <v>2019</v>
      </c>
      <c r="C104" t="str">
        <f t="shared" si="3"/>
        <v>PUBTRAPOLROATRULGTCONVGAS____16</v>
      </c>
      <c r="D104" s="7">
        <f>(VLOOKUP(LEFT(C104,LEN(C104)-6),PUBTRA_Replacement_Split_Tech!A:W,13+B104-2016,FALSE)*VLOOKUP(LEFT(C104,18),'AGG Activity_16'!A:K,B104-2016+2,FALSE))*(1-Summary!$C$9)</f>
        <v>1.4875896434558136</v>
      </c>
      <c r="G104" s="8"/>
      <c r="H104" s="6"/>
    </row>
    <row r="105" spans="1:8" x14ac:dyDescent="0.25">
      <c r="A105" t="s">
        <v>2</v>
      </c>
      <c r="B105">
        <f t="shared" si="2"/>
        <v>2019</v>
      </c>
      <c r="C105" t="str">
        <f t="shared" si="3"/>
        <v>PUBTRAPOLROATRUMETCONVGAS____16</v>
      </c>
      <c r="D105" s="7">
        <f>(VLOOKUP(LEFT(C105,LEN(C105)-6),PUBTRA_Replacement_Split_Tech!A:W,13+B105-2016,FALSE)*VLOOKUP(LEFT(C105,18),'AGG Activity_16'!A:K,B105-2016+2,FALSE))*(1-Summary!$C$9)</f>
        <v>6.3285659933439908E-3</v>
      </c>
      <c r="G105" s="8"/>
      <c r="H105" s="6"/>
    </row>
    <row r="106" spans="1:8" x14ac:dyDescent="0.25">
      <c r="A106" t="s">
        <v>2</v>
      </c>
      <c r="B106">
        <f t="shared" si="2"/>
        <v>2019</v>
      </c>
      <c r="C106" t="str">
        <f t="shared" si="3"/>
        <v>PUBTRATHCROACAR___CONVGAS____16</v>
      </c>
      <c r="D106" s="7">
        <f>(VLOOKUP(LEFT(C106,LEN(C106)-6),PUBTRA_Replacement_Split_Tech!A:W,13+B106-2016,FALSE)*VLOOKUP(LEFT(C106,18),'AGG Activity_16'!A:K,B106-2016+2,FALSE))*(1-Summary!$C$9)</f>
        <v>1.2111959960205976</v>
      </c>
      <c r="G106" s="8"/>
      <c r="H106" s="6"/>
    </row>
    <row r="107" spans="1:8" x14ac:dyDescent="0.25">
      <c r="A107" t="s">
        <v>2</v>
      </c>
      <c r="B107">
        <f t="shared" si="2"/>
        <v>2019</v>
      </c>
      <c r="C107" t="str">
        <f t="shared" si="3"/>
        <v>PUBTRATHCROAMOR___CONVGAS____16</v>
      </c>
      <c r="D107" s="7">
        <f>(VLOOKUP(LEFT(C107,LEN(C107)-6),PUBTRA_Replacement_Split_Tech!A:W,13+B107-2016,FALSE)*VLOOKUP(LEFT(C107,18),'AGG Activity_16'!A:K,B107-2016+2,FALSE))*(1-Summary!$C$9)</f>
        <v>0</v>
      </c>
      <c r="G107" s="8"/>
      <c r="H107" s="6"/>
    </row>
    <row r="108" spans="1:8" x14ac:dyDescent="0.25">
      <c r="A108" t="s">
        <v>2</v>
      </c>
      <c r="B108">
        <f t="shared" si="2"/>
        <v>2019</v>
      </c>
      <c r="C108" t="str">
        <f t="shared" si="3"/>
        <v>PUBTRATHCROATRULGTCONVGAS____16</v>
      </c>
      <c r="D108" s="7">
        <f>(VLOOKUP(LEFT(C108,LEN(C108)-6),PUBTRA_Replacement_Split_Tech!A:W,13+B108-2016,FALSE)*VLOOKUP(LEFT(C108,18),'AGG Activity_16'!A:K,B108-2016+2,FALSE))*(1-Summary!$C$9)</f>
        <v>0.29798405637182884</v>
      </c>
      <c r="G108" s="8"/>
      <c r="H108" s="6"/>
    </row>
    <row r="109" spans="1:8" x14ac:dyDescent="0.25">
      <c r="A109" t="s">
        <v>2</v>
      </c>
      <c r="B109">
        <f t="shared" si="2"/>
        <v>2019</v>
      </c>
      <c r="C109" t="str">
        <f t="shared" si="3"/>
        <v>PUBTRATHCROATRUMETCONVGAS____16</v>
      </c>
      <c r="D109" s="7">
        <f>(VLOOKUP(LEFT(C109,LEN(C109)-6),PUBTRA_Replacement_Split_Tech!A:W,13+B109-2016,FALSE)*VLOOKUP(LEFT(C109,18),'AGG Activity_16'!A:K,B109-2016+2,FALSE))*(1-Summary!$C$9)</f>
        <v>0.10752232943029442</v>
      </c>
      <c r="G109" s="8"/>
      <c r="H109" s="6"/>
    </row>
    <row r="110" spans="1:8" x14ac:dyDescent="0.25">
      <c r="A110" t="s">
        <v>2</v>
      </c>
      <c r="B110">
        <f t="shared" si="2"/>
        <v>2020</v>
      </c>
      <c r="C110" t="str">
        <f t="shared" si="3"/>
        <v>PUBTRAFLEROABUSURBCONVDSL____16</v>
      </c>
      <c r="D110" s="7">
        <f>(VLOOKUP(LEFT(C110,LEN(C110)-6),PUBTRA_Replacement_Split_Tech!A:W,13+B110-2016,FALSE)*VLOOKUP(LEFT(C110,18),'AGG Activity_16'!A:K,B110-2016+2,FALSE))*(1-Summary!$C$9)</f>
        <v>0</v>
      </c>
      <c r="G110" s="8"/>
      <c r="H110" s="6"/>
    </row>
    <row r="111" spans="1:8" x14ac:dyDescent="0.25">
      <c r="A111" t="s">
        <v>2</v>
      </c>
      <c r="B111">
        <f t="shared" si="2"/>
        <v>2020</v>
      </c>
      <c r="C111" t="str">
        <f t="shared" si="3"/>
        <v>PUBTRAFLEROACAR___CONVDSL____16</v>
      </c>
      <c r="D111" s="7">
        <f>(VLOOKUP(LEFT(C111,LEN(C111)-6),PUBTRA_Replacement_Split_Tech!A:W,13+B111-2016,FALSE)*VLOOKUP(LEFT(C111,18),'AGG Activity_16'!A:K,B111-2016+2,FALSE))*(1-Summary!$C$9)</f>
        <v>0</v>
      </c>
      <c r="G111" s="8"/>
      <c r="H111" s="6"/>
    </row>
    <row r="112" spans="1:8" x14ac:dyDescent="0.25">
      <c r="A112" t="s">
        <v>2</v>
      </c>
      <c r="B112">
        <f t="shared" si="2"/>
        <v>2020</v>
      </c>
      <c r="C112" t="str">
        <f t="shared" si="3"/>
        <v>PUBTRAFLEROATRUHETCONVDSL____16</v>
      </c>
      <c r="D112" s="7">
        <f>(VLOOKUP(LEFT(C112,LEN(C112)-6),PUBTRA_Replacement_Split_Tech!A:W,13+B112-2016,FALSE)*VLOOKUP(LEFT(C112,18),'AGG Activity_16'!A:K,B112-2016+2,FALSE))*(1-Summary!$C$9)</f>
        <v>8.4032277483989581</v>
      </c>
      <c r="G112" s="8"/>
      <c r="H112" s="6"/>
    </row>
    <row r="113" spans="1:8" x14ac:dyDescent="0.25">
      <c r="A113" t="s">
        <v>2</v>
      </c>
      <c r="B113">
        <f t="shared" si="2"/>
        <v>2020</v>
      </c>
      <c r="C113" t="str">
        <f t="shared" si="3"/>
        <v>PUBTRAFLEROATRULGTCONVDSL____16</v>
      </c>
      <c r="D113" s="7">
        <f>(VLOOKUP(LEFT(C113,LEN(C113)-6),PUBTRA_Replacement_Split_Tech!A:W,13+B113-2016,FALSE)*VLOOKUP(LEFT(C113,18),'AGG Activity_16'!A:K,B113-2016+2,FALSE))*(1-Summary!$C$9)</f>
        <v>7.3300995020213513</v>
      </c>
      <c r="G113" s="8"/>
      <c r="H113" s="6"/>
    </row>
    <row r="114" spans="1:8" x14ac:dyDescent="0.25">
      <c r="A114" t="s">
        <v>2</v>
      </c>
      <c r="B114">
        <f t="shared" si="2"/>
        <v>2020</v>
      </c>
      <c r="C114" t="str">
        <f t="shared" si="3"/>
        <v>PUBTRAFLEROATRUMETCONVDSL____16</v>
      </c>
      <c r="D114" s="7">
        <f>(VLOOKUP(LEFT(C114,LEN(C114)-6),PUBTRA_Replacement_Split_Tech!A:W,13+B114-2016,FALSE)*VLOOKUP(LEFT(C114,18),'AGG Activity_16'!A:K,B114-2016+2,FALSE))*(1-Summary!$C$9)</f>
        <v>2.8077195607369183</v>
      </c>
      <c r="G114" s="8"/>
      <c r="H114" s="6"/>
    </row>
    <row r="115" spans="1:8" x14ac:dyDescent="0.25">
      <c r="A115" t="s">
        <v>2</v>
      </c>
      <c r="B115">
        <f t="shared" si="2"/>
        <v>2020</v>
      </c>
      <c r="C115" t="str">
        <f t="shared" si="3"/>
        <v>PUBTRAPOLROABUSURBCONVDSL____16</v>
      </c>
      <c r="D115" s="7">
        <f>(VLOOKUP(LEFT(C115,LEN(C115)-6),PUBTRA_Replacement_Split_Tech!A:W,13+B115-2016,FALSE)*VLOOKUP(LEFT(C115,18),'AGG Activity_16'!A:K,B115-2016+2,FALSE))*(1-Summary!$C$9)</f>
        <v>9.1967604649363984E-3</v>
      </c>
      <c r="G115" s="8"/>
      <c r="H115" s="6"/>
    </row>
    <row r="116" spans="1:8" x14ac:dyDescent="0.25">
      <c r="A116" t="s">
        <v>2</v>
      </c>
      <c r="B116">
        <f t="shared" si="2"/>
        <v>2020</v>
      </c>
      <c r="C116" t="str">
        <f t="shared" si="3"/>
        <v>PUBTRAPOLROACAR___CONVDSL____16</v>
      </c>
      <c r="D116" s="7">
        <f>(VLOOKUP(LEFT(C116,LEN(C116)-6),PUBTRA_Replacement_Split_Tech!A:W,13+B116-2016,FALSE)*VLOOKUP(LEFT(C116,18),'AGG Activity_16'!A:K,B116-2016+2,FALSE))*(1-Summary!$C$9)</f>
        <v>7.8121136627618392E-3</v>
      </c>
      <c r="G116" s="8"/>
      <c r="H116" s="6"/>
    </row>
    <row r="117" spans="1:8" x14ac:dyDescent="0.25">
      <c r="A117" t="s">
        <v>2</v>
      </c>
      <c r="B117">
        <f t="shared" si="2"/>
        <v>2020</v>
      </c>
      <c r="C117" t="str">
        <f t="shared" si="3"/>
        <v>PUBTRAPOLROATRUHETCONVDSL____16</v>
      </c>
      <c r="D117" s="7">
        <f>(VLOOKUP(LEFT(C117,LEN(C117)-6),PUBTRA_Replacement_Split_Tech!A:W,13+B117-2016,FALSE)*VLOOKUP(LEFT(C117,18),'AGG Activity_16'!A:K,B117-2016+2,FALSE))*(1-Summary!$C$9)</f>
        <v>0</v>
      </c>
      <c r="G117" s="8"/>
      <c r="H117" s="6"/>
    </row>
    <row r="118" spans="1:8" x14ac:dyDescent="0.25">
      <c r="A118" t="s">
        <v>2</v>
      </c>
      <c r="B118">
        <f t="shared" si="2"/>
        <v>2020</v>
      </c>
      <c r="C118" t="str">
        <f t="shared" si="3"/>
        <v>PUBTRAPOLROATRULGTCONVDSL____16</v>
      </c>
      <c r="D118" s="7">
        <f>(VLOOKUP(LEFT(C118,LEN(C118)-6),PUBTRA_Replacement_Split_Tech!A:W,13+B118-2016,FALSE)*VLOOKUP(LEFT(C118,18),'AGG Activity_16'!A:K,B118-2016+2,FALSE))*(1-Summary!$C$9)</f>
        <v>0.2886323569220785</v>
      </c>
      <c r="G118" s="8"/>
      <c r="H118" s="6"/>
    </row>
    <row r="119" spans="1:8" x14ac:dyDescent="0.25">
      <c r="A119" t="s">
        <v>2</v>
      </c>
      <c r="B119">
        <f t="shared" si="2"/>
        <v>2020</v>
      </c>
      <c r="C119" t="str">
        <f t="shared" si="3"/>
        <v>PUBTRAPOLROATRUMETCONVDSL____16</v>
      </c>
      <c r="D119" s="7">
        <f>(VLOOKUP(LEFT(C119,LEN(C119)-6),PUBTRA_Replacement_Split_Tech!A:W,13+B119-2016,FALSE)*VLOOKUP(LEFT(C119,18),'AGG Activity_16'!A:K,B119-2016+2,FALSE))*(1-Summary!$C$9)</f>
        <v>0.40291502602515794</v>
      </c>
      <c r="G119" s="8"/>
      <c r="H119" s="6"/>
    </row>
    <row r="120" spans="1:8" x14ac:dyDescent="0.25">
      <c r="A120" t="s">
        <v>2</v>
      </c>
      <c r="B120">
        <f t="shared" si="2"/>
        <v>2020</v>
      </c>
      <c r="C120" t="str">
        <f t="shared" si="3"/>
        <v>PUBTRATHCROABUSURBCONVDSL____16</v>
      </c>
      <c r="D120" s="7">
        <f>(VLOOKUP(LEFT(C120,LEN(C120)-6),PUBTRA_Replacement_Split_Tech!A:W,13+B120-2016,FALSE)*VLOOKUP(LEFT(C120,18),'AGG Activity_16'!A:K,B120-2016+2,FALSE))*(1-Summary!$C$9)</f>
        <v>0</v>
      </c>
      <c r="G120" s="8"/>
      <c r="H120" s="6"/>
    </row>
    <row r="121" spans="1:8" x14ac:dyDescent="0.25">
      <c r="A121" t="s">
        <v>2</v>
      </c>
      <c r="B121">
        <f t="shared" si="2"/>
        <v>2020</v>
      </c>
      <c r="C121" t="str">
        <f t="shared" si="3"/>
        <v>PUBTRATHCROACAR___CONVDSL____16</v>
      </c>
      <c r="D121" s="7">
        <f>(VLOOKUP(LEFT(C121,LEN(C121)-6),PUBTRA_Replacement_Split_Tech!A:W,13+B121-2016,FALSE)*VLOOKUP(LEFT(C121,18),'AGG Activity_16'!A:K,B121-2016+2,FALSE))*(1-Summary!$C$9)</f>
        <v>0</v>
      </c>
      <c r="G121" s="8"/>
      <c r="H121" s="6"/>
    </row>
    <row r="122" spans="1:8" x14ac:dyDescent="0.25">
      <c r="A122" t="s">
        <v>2</v>
      </c>
      <c r="B122">
        <f t="shared" si="2"/>
        <v>2020</v>
      </c>
      <c r="C122" t="str">
        <f t="shared" si="3"/>
        <v>PUBTRATHCROATRUHETCONVDSL____16</v>
      </c>
      <c r="D122" s="7">
        <f>(VLOOKUP(LEFT(C122,LEN(C122)-6),PUBTRA_Replacement_Split_Tech!A:W,13+B122-2016,FALSE)*VLOOKUP(LEFT(C122,18),'AGG Activity_16'!A:K,B122-2016+2,FALSE))*(1-Summary!$C$9)</f>
        <v>0</v>
      </c>
      <c r="G122" s="8"/>
      <c r="H122" s="6"/>
    </row>
    <row r="123" spans="1:8" x14ac:dyDescent="0.25">
      <c r="A123" t="s">
        <v>2</v>
      </c>
      <c r="B123">
        <f t="shared" si="2"/>
        <v>2020</v>
      </c>
      <c r="C123" t="str">
        <f t="shared" si="3"/>
        <v>PUBTRATHCROATRULGTCONVDSL____16</v>
      </c>
      <c r="D123" s="7">
        <f>(VLOOKUP(LEFT(C123,LEN(C123)-6),PUBTRA_Replacement_Split_Tech!A:W,13+B123-2016,FALSE)*VLOOKUP(LEFT(C123,18),'AGG Activity_16'!A:K,B123-2016+2,FALSE))*(1-Summary!$C$9)</f>
        <v>0.14725038563687365</v>
      </c>
      <c r="G123" s="8"/>
      <c r="H123" s="6"/>
    </row>
    <row r="124" spans="1:8" x14ac:dyDescent="0.25">
      <c r="A124" t="s">
        <v>2</v>
      </c>
      <c r="B124">
        <f t="shared" si="2"/>
        <v>2020</v>
      </c>
      <c r="C124" t="str">
        <f t="shared" si="3"/>
        <v>PUBTRATHCROATRUMETCONVDSL____16</v>
      </c>
      <c r="D124" s="7">
        <f>(VLOOKUP(LEFT(C124,LEN(C124)-6),PUBTRA_Replacement_Split_Tech!A:W,13+B124-2016,FALSE)*VLOOKUP(LEFT(C124,18),'AGG Activity_16'!A:K,B124-2016+2,FALSE))*(1-Summary!$C$9)</f>
        <v>0.1525318535648694</v>
      </c>
      <c r="G124" s="8"/>
      <c r="H124" s="6"/>
    </row>
    <row r="125" spans="1:8" x14ac:dyDescent="0.25">
      <c r="A125" t="s">
        <v>2</v>
      </c>
      <c r="B125">
        <f t="shared" si="2"/>
        <v>2020</v>
      </c>
      <c r="C125" t="str">
        <f t="shared" si="3"/>
        <v>PUBTRAFLEROACAR___CONVGAS____16</v>
      </c>
      <c r="D125" s="7">
        <f>(VLOOKUP(LEFT(C125,LEN(C125)-6),PUBTRA_Replacement_Split_Tech!A:W,13+B125-2016,FALSE)*VLOOKUP(LEFT(C125,18),'AGG Activity_16'!A:K,B125-2016+2,FALSE))*(1-Summary!$C$9)</f>
        <v>0.92186896570941168</v>
      </c>
      <c r="G125" s="8"/>
      <c r="H125" s="6"/>
    </row>
    <row r="126" spans="1:8" x14ac:dyDescent="0.25">
      <c r="A126" t="s">
        <v>2</v>
      </c>
      <c r="B126">
        <f t="shared" si="2"/>
        <v>2020</v>
      </c>
      <c r="C126" t="str">
        <f t="shared" si="3"/>
        <v>PUBTRAFLEROAMOR___CONVGAS____16</v>
      </c>
      <c r="D126" s="7">
        <f>(VLOOKUP(LEFT(C126,LEN(C126)-6),PUBTRA_Replacement_Split_Tech!A:W,13+B126-2016,FALSE)*VLOOKUP(LEFT(C126,18),'AGG Activity_16'!A:K,B126-2016+2,FALSE))*(1-Summary!$C$9)</f>
        <v>0</v>
      </c>
      <c r="G126" s="8"/>
      <c r="H126" s="6"/>
    </row>
    <row r="127" spans="1:8" x14ac:dyDescent="0.25">
      <c r="A127" t="s">
        <v>2</v>
      </c>
      <c r="B127">
        <f t="shared" si="2"/>
        <v>2020</v>
      </c>
      <c r="C127" t="str">
        <f t="shared" si="3"/>
        <v>PUBTRAFLEROATRULGTCONVGAS____16</v>
      </c>
      <c r="D127" s="7">
        <f>(VLOOKUP(LEFT(C127,LEN(C127)-6),PUBTRA_Replacement_Split_Tech!A:W,13+B127-2016,FALSE)*VLOOKUP(LEFT(C127,18),'AGG Activity_16'!A:K,B127-2016+2,FALSE))*(1-Summary!$C$9)</f>
        <v>13.939627426906622</v>
      </c>
      <c r="G127" s="8"/>
      <c r="H127" s="6"/>
    </row>
    <row r="128" spans="1:8" x14ac:dyDescent="0.25">
      <c r="A128" t="s">
        <v>2</v>
      </c>
      <c r="B128">
        <f t="shared" si="2"/>
        <v>2020</v>
      </c>
      <c r="C128" t="str">
        <f t="shared" si="3"/>
        <v>PUBTRAFLEROATRUMETCONVGAS____16</v>
      </c>
      <c r="D128" s="7">
        <f>(VLOOKUP(LEFT(C128,LEN(C128)-6),PUBTRA_Replacement_Split_Tech!A:W,13+B128-2016,FALSE)*VLOOKUP(LEFT(C128,18),'AGG Activity_16'!A:K,B128-2016+2,FALSE))*(1-Summary!$C$9)</f>
        <v>0.84473811455802894</v>
      </c>
      <c r="G128" s="8"/>
      <c r="H128" s="6"/>
    </row>
    <row r="129" spans="1:8" x14ac:dyDescent="0.25">
      <c r="A129" t="s">
        <v>2</v>
      </c>
      <c r="B129">
        <f t="shared" si="2"/>
        <v>2020</v>
      </c>
      <c r="C129" t="str">
        <f t="shared" si="3"/>
        <v>PUBTRAPOLROACAR___CONVGAS____16</v>
      </c>
      <c r="D129" s="7">
        <f>(VLOOKUP(LEFT(C129,LEN(C129)-6),PUBTRA_Replacement_Split_Tech!A:W,13+B129-2016,FALSE)*VLOOKUP(LEFT(C129,18),'AGG Activity_16'!A:K,B129-2016+2,FALSE))*(1-Summary!$C$9)</f>
        <v>23.679159209802084</v>
      </c>
      <c r="G129" s="8"/>
      <c r="H129" s="6"/>
    </row>
    <row r="130" spans="1:8" x14ac:dyDescent="0.25">
      <c r="A130" t="s">
        <v>2</v>
      </c>
      <c r="B130">
        <f t="shared" si="2"/>
        <v>2020</v>
      </c>
      <c r="C130" t="str">
        <f t="shared" si="3"/>
        <v>PUBTRAPOLROAMOR___CONVGAS____16</v>
      </c>
      <c r="D130" s="7">
        <f>(VLOOKUP(LEFT(C130,LEN(C130)-6),PUBTRA_Replacement_Split_Tech!A:W,13+B130-2016,FALSE)*VLOOKUP(LEFT(C130,18),'AGG Activity_16'!A:K,B130-2016+2,FALSE))*(1-Summary!$C$9)</f>
        <v>0.13766124881342628</v>
      </c>
      <c r="G130" s="8"/>
      <c r="H130" s="6"/>
    </row>
    <row r="131" spans="1:8" x14ac:dyDescent="0.25">
      <c r="A131" t="s">
        <v>2</v>
      </c>
      <c r="B131">
        <f t="shared" si="2"/>
        <v>2020</v>
      </c>
      <c r="C131" t="str">
        <f t="shared" si="3"/>
        <v>PUBTRAPOLROATRULGTCONVGAS____16</v>
      </c>
      <c r="D131" s="7">
        <f>(VLOOKUP(LEFT(C131,LEN(C131)-6),PUBTRA_Replacement_Split_Tech!A:W,13+B131-2016,FALSE)*VLOOKUP(LEFT(C131,18),'AGG Activity_16'!A:K,B131-2016+2,FALSE))*(1-Summary!$C$9)</f>
        <v>5.6972154147087508</v>
      </c>
      <c r="G131" s="8"/>
      <c r="H131" s="6"/>
    </row>
    <row r="132" spans="1:8" x14ac:dyDescent="0.25">
      <c r="A132" t="s">
        <v>2</v>
      </c>
      <c r="B132">
        <f t="shared" si="2"/>
        <v>2020</v>
      </c>
      <c r="C132" t="str">
        <f t="shared" si="3"/>
        <v>PUBTRAPOLROATRUMETCONVGAS____16</v>
      </c>
      <c r="D132" s="7">
        <f>(VLOOKUP(LEFT(C132,LEN(C132)-6),PUBTRA_Replacement_Split_Tech!A:W,13+B132-2016,FALSE)*VLOOKUP(LEFT(C132,18),'AGG Activity_16'!A:K,B132-2016+2,FALSE))*(1-Summary!$C$9)</f>
        <v>2.0866367678131416E-2</v>
      </c>
      <c r="G132" s="8"/>
      <c r="H132" s="6"/>
    </row>
    <row r="133" spans="1:8" x14ac:dyDescent="0.25">
      <c r="A133" t="s">
        <v>2</v>
      </c>
      <c r="B133">
        <f t="shared" si="2"/>
        <v>2020</v>
      </c>
      <c r="C133" t="str">
        <f t="shared" si="3"/>
        <v>PUBTRATHCROACAR___CONVGAS____16</v>
      </c>
      <c r="D133" s="7">
        <f>(VLOOKUP(LEFT(C133,LEN(C133)-6),PUBTRA_Replacement_Split_Tech!A:W,13+B133-2016,FALSE)*VLOOKUP(LEFT(C133,18),'AGG Activity_16'!A:K,B133-2016+2,FALSE))*(1-Summary!$C$9)</f>
        <v>4.6139045088710073</v>
      </c>
      <c r="G133" s="8"/>
      <c r="H133" s="6"/>
    </row>
    <row r="134" spans="1:8" x14ac:dyDescent="0.25">
      <c r="A134" t="s">
        <v>2</v>
      </c>
      <c r="B134">
        <f t="shared" si="2"/>
        <v>2020</v>
      </c>
      <c r="C134" t="str">
        <f t="shared" si="3"/>
        <v>PUBTRATHCROAMOR___CONVGAS____16</v>
      </c>
      <c r="D134" s="7">
        <f>(VLOOKUP(LEFT(C134,LEN(C134)-6),PUBTRA_Replacement_Split_Tech!A:W,13+B134-2016,FALSE)*VLOOKUP(LEFT(C134,18),'AGG Activity_16'!A:K,B134-2016+2,FALSE))*(1-Summary!$C$9)</f>
        <v>0</v>
      </c>
      <c r="G134" s="8"/>
      <c r="H134" s="6"/>
    </row>
    <row r="135" spans="1:8" x14ac:dyDescent="0.25">
      <c r="A135" t="s">
        <v>2</v>
      </c>
      <c r="B135">
        <f t="shared" si="2"/>
        <v>2020</v>
      </c>
      <c r="C135" t="str">
        <f t="shared" si="3"/>
        <v>PUBTRATHCROATRULGTCONVGAS____16</v>
      </c>
      <c r="D135" s="7">
        <f>(VLOOKUP(LEFT(C135,LEN(C135)-6),PUBTRA_Replacement_Split_Tech!A:W,13+B135-2016,FALSE)*VLOOKUP(LEFT(C135,18),'AGG Activity_16'!A:K,B135-2016+2,FALSE))*(1-Summary!$C$9)</f>
        <v>1.131122950278453</v>
      </c>
      <c r="G135" s="8"/>
      <c r="H135" s="6"/>
    </row>
    <row r="136" spans="1:8" x14ac:dyDescent="0.25">
      <c r="A136" t="s">
        <v>2</v>
      </c>
      <c r="B136">
        <f t="shared" si="2"/>
        <v>2020</v>
      </c>
      <c r="C136" t="str">
        <f t="shared" si="3"/>
        <v>PUBTRATHCROATRUMETCONVGAS____16</v>
      </c>
      <c r="D136" s="7">
        <f>(VLOOKUP(LEFT(C136,LEN(C136)-6),PUBTRA_Replacement_Split_Tech!A:W,13+B136-2016,FALSE)*VLOOKUP(LEFT(C136,18),'AGG Activity_16'!A:K,B136-2016+2,FALSE))*(1-Summary!$C$9)</f>
        <v>0.40172926281423954</v>
      </c>
      <c r="G136" s="8"/>
      <c r="H136" s="6"/>
    </row>
    <row r="137" spans="1:8" x14ac:dyDescent="0.25">
      <c r="A137" t="s">
        <v>2</v>
      </c>
      <c r="B137">
        <f t="shared" si="2"/>
        <v>2021</v>
      </c>
      <c r="C137" t="str">
        <f t="shared" si="3"/>
        <v>PUBTRAFLEROABUSURBCONVDSL____16</v>
      </c>
      <c r="D137" s="7">
        <f>(VLOOKUP(LEFT(C137,LEN(C137)-6),PUBTRA_Replacement_Split_Tech!A:W,13+B137-2016,FALSE)*VLOOKUP(LEFT(C137,18),'AGG Activity_16'!A:K,B137-2016+2,FALSE))*(1-Summary!$C$9)</f>
        <v>0</v>
      </c>
      <c r="G137" s="8"/>
      <c r="H137" s="6"/>
    </row>
    <row r="138" spans="1:8" x14ac:dyDescent="0.25">
      <c r="A138" t="s">
        <v>2</v>
      </c>
      <c r="B138">
        <f t="shared" si="2"/>
        <v>2021</v>
      </c>
      <c r="C138" t="str">
        <f t="shared" si="3"/>
        <v>PUBTRAFLEROACAR___CONVDSL____16</v>
      </c>
      <c r="D138" s="7">
        <f>(VLOOKUP(LEFT(C138,LEN(C138)-6),PUBTRA_Replacement_Split_Tech!A:W,13+B138-2016,FALSE)*VLOOKUP(LEFT(C138,18),'AGG Activity_16'!A:K,B138-2016+2,FALSE))*(1-Summary!$C$9)</f>
        <v>0</v>
      </c>
      <c r="G138" s="8"/>
      <c r="H138" s="6"/>
    </row>
    <row r="139" spans="1:8" x14ac:dyDescent="0.25">
      <c r="A139" t="s">
        <v>2</v>
      </c>
      <c r="B139">
        <f t="shared" si="2"/>
        <v>2021</v>
      </c>
      <c r="C139" t="str">
        <f t="shared" si="3"/>
        <v>PUBTRAFLEROATRUHETCONVDSL____16</v>
      </c>
      <c r="D139" s="7">
        <f>(VLOOKUP(LEFT(C139,LEN(C139)-6),PUBTRA_Replacement_Split_Tech!A:W,13+B139-2016,FALSE)*VLOOKUP(LEFT(C139,18),'AGG Activity_16'!A:K,B139-2016+2,FALSE))*(1-Summary!$C$9)</f>
        <v>9.242019693260568</v>
      </c>
      <c r="G139" s="8"/>
      <c r="H139" s="6"/>
    </row>
    <row r="140" spans="1:8" x14ac:dyDescent="0.25">
      <c r="A140" t="s">
        <v>2</v>
      </c>
      <c r="B140">
        <f t="shared" si="2"/>
        <v>2021</v>
      </c>
      <c r="C140" t="str">
        <f t="shared" si="3"/>
        <v>PUBTRAFLEROATRULGTCONVDSL____16</v>
      </c>
      <c r="D140" s="7">
        <f>(VLOOKUP(LEFT(C140,LEN(C140)-6),PUBTRA_Replacement_Split_Tech!A:W,13+B140-2016,FALSE)*VLOOKUP(LEFT(C140,18),'AGG Activity_16'!A:K,B140-2016+2,FALSE))*(1-Summary!$C$9)</f>
        <v>8.0617803831033612</v>
      </c>
      <c r="G140" s="8"/>
      <c r="H140" s="6"/>
    </row>
    <row r="141" spans="1:8" x14ac:dyDescent="0.25">
      <c r="A141" t="s">
        <v>2</v>
      </c>
      <c r="B141">
        <f t="shared" si="2"/>
        <v>2021</v>
      </c>
      <c r="C141" t="str">
        <f t="shared" si="3"/>
        <v>PUBTRAFLEROATRUMETCONVDSL____16</v>
      </c>
      <c r="D141" s="7">
        <f>(VLOOKUP(LEFT(C141,LEN(C141)-6),PUBTRA_Replacement_Split_Tech!A:W,13+B141-2016,FALSE)*VLOOKUP(LEFT(C141,18),'AGG Activity_16'!A:K,B141-2016+2,FALSE))*(1-Summary!$C$9)</f>
        <v>3.0879931597490677</v>
      </c>
      <c r="G141" s="8"/>
      <c r="H141" s="6"/>
    </row>
    <row r="142" spans="1:8" x14ac:dyDescent="0.25">
      <c r="A142" t="s">
        <v>2</v>
      </c>
      <c r="B142">
        <f t="shared" si="2"/>
        <v>2021</v>
      </c>
      <c r="C142" t="str">
        <f t="shared" si="3"/>
        <v>PUBTRAPOLROABUSURBCONVDSL____16</v>
      </c>
      <c r="D142" s="7">
        <f>(VLOOKUP(LEFT(C142,LEN(C142)-6),PUBTRA_Replacement_Split_Tech!A:W,13+B142-2016,FALSE)*VLOOKUP(LEFT(C142,18),'AGG Activity_16'!A:K,B142-2016+2,FALSE))*(1-Summary!$C$9)</f>
        <v>1.0184516568552416E-2</v>
      </c>
      <c r="G142" s="8"/>
      <c r="H142" s="6"/>
    </row>
    <row r="143" spans="1:8" x14ac:dyDescent="0.25">
      <c r="A143" t="s">
        <v>2</v>
      </c>
      <c r="B143">
        <f t="shared" si="2"/>
        <v>2021</v>
      </c>
      <c r="C143" t="str">
        <f t="shared" si="3"/>
        <v>PUBTRAPOLROACAR___CONVDSL____16</v>
      </c>
      <c r="D143" s="7">
        <f>(VLOOKUP(LEFT(C143,LEN(C143)-6),PUBTRA_Replacement_Split_Tech!A:W,13+B143-2016,FALSE)*VLOOKUP(LEFT(C143,18),'AGG Activity_16'!A:K,B143-2016+2,FALSE))*(1-Summary!$C$9)</f>
        <v>8.5793615909983464E-3</v>
      </c>
      <c r="G143" s="8"/>
      <c r="H143" s="6"/>
    </row>
    <row r="144" spans="1:8" x14ac:dyDescent="0.25">
      <c r="A144" t="s">
        <v>2</v>
      </c>
      <c r="B144">
        <f t="shared" si="2"/>
        <v>2021</v>
      </c>
      <c r="C144" t="str">
        <f t="shared" si="3"/>
        <v>PUBTRAPOLROATRUHETCONVDSL____16</v>
      </c>
      <c r="D144" s="7">
        <f>(VLOOKUP(LEFT(C144,LEN(C144)-6),PUBTRA_Replacement_Split_Tech!A:W,13+B144-2016,FALSE)*VLOOKUP(LEFT(C144,18),'AGG Activity_16'!A:K,B144-2016+2,FALSE))*(1-Summary!$C$9)</f>
        <v>0</v>
      </c>
      <c r="G144" s="8"/>
      <c r="H144" s="6"/>
    </row>
    <row r="145" spans="1:8" x14ac:dyDescent="0.25">
      <c r="A145" t="s">
        <v>2</v>
      </c>
      <c r="B145">
        <f t="shared" si="2"/>
        <v>2021</v>
      </c>
      <c r="C145" t="str">
        <f t="shared" si="3"/>
        <v>PUBTRAPOLROATRULGTCONVDSL____16</v>
      </c>
      <c r="D145" s="7">
        <f>(VLOOKUP(LEFT(C145,LEN(C145)-6),PUBTRA_Replacement_Split_Tech!A:W,13+B145-2016,FALSE)*VLOOKUP(LEFT(C145,18),'AGG Activity_16'!A:K,B145-2016+2,FALSE))*(1-Summary!$C$9)</f>
        <v>0.3174559034881525</v>
      </c>
      <c r="G145" s="8"/>
      <c r="H145" s="6"/>
    </row>
    <row r="146" spans="1:8" x14ac:dyDescent="0.25">
      <c r="A146" t="s">
        <v>2</v>
      </c>
      <c r="B146">
        <f t="shared" si="2"/>
        <v>2021</v>
      </c>
      <c r="C146" t="str">
        <f t="shared" si="3"/>
        <v>PUBTRAPOLROATRUMETCONVDSL____16</v>
      </c>
      <c r="D146" s="7">
        <f>(VLOOKUP(LEFT(C146,LEN(C146)-6),PUBTRA_Replacement_Split_Tech!A:W,13+B146-2016,FALSE)*VLOOKUP(LEFT(C146,18),'AGG Activity_16'!A:K,B146-2016+2,FALSE))*(1-Summary!$C$9)</f>
        <v>0.44326051728768984</v>
      </c>
      <c r="G146" s="8"/>
      <c r="H146" s="6"/>
    </row>
    <row r="147" spans="1:8" x14ac:dyDescent="0.25">
      <c r="A147" t="s">
        <v>2</v>
      </c>
      <c r="B147">
        <f t="shared" si="2"/>
        <v>2021</v>
      </c>
      <c r="C147" t="str">
        <f t="shared" si="3"/>
        <v>PUBTRATHCROABUSURBCONVDSL____16</v>
      </c>
      <c r="D147" s="7">
        <f>(VLOOKUP(LEFT(C147,LEN(C147)-6),PUBTRA_Replacement_Split_Tech!A:W,13+B147-2016,FALSE)*VLOOKUP(LEFT(C147,18),'AGG Activity_16'!A:K,B147-2016+2,FALSE))*(1-Summary!$C$9)</f>
        <v>0</v>
      </c>
      <c r="G147" s="8"/>
      <c r="H147" s="6"/>
    </row>
    <row r="148" spans="1:8" x14ac:dyDescent="0.25">
      <c r="A148" t="s">
        <v>2</v>
      </c>
      <c r="B148">
        <f t="shared" si="2"/>
        <v>2021</v>
      </c>
      <c r="C148" t="str">
        <f t="shared" si="3"/>
        <v>PUBTRATHCROACAR___CONVDSL____16</v>
      </c>
      <c r="D148" s="7">
        <f>(VLOOKUP(LEFT(C148,LEN(C148)-6),PUBTRA_Replacement_Split_Tech!A:W,13+B148-2016,FALSE)*VLOOKUP(LEFT(C148,18),'AGG Activity_16'!A:K,B148-2016+2,FALSE))*(1-Summary!$C$9)</f>
        <v>0</v>
      </c>
      <c r="G148" s="8"/>
      <c r="H148" s="6"/>
    </row>
    <row r="149" spans="1:8" x14ac:dyDescent="0.25">
      <c r="A149" t="s">
        <v>2</v>
      </c>
      <c r="B149">
        <f t="shared" si="2"/>
        <v>2021</v>
      </c>
      <c r="C149" t="str">
        <f t="shared" si="3"/>
        <v>PUBTRATHCROATRUHETCONVDSL____16</v>
      </c>
      <c r="D149" s="7">
        <f>(VLOOKUP(LEFT(C149,LEN(C149)-6),PUBTRA_Replacement_Split_Tech!A:W,13+B149-2016,FALSE)*VLOOKUP(LEFT(C149,18),'AGG Activity_16'!A:K,B149-2016+2,FALSE))*(1-Summary!$C$9)</f>
        <v>0</v>
      </c>
      <c r="G149" s="8"/>
      <c r="H149" s="6"/>
    </row>
    <row r="150" spans="1:8" x14ac:dyDescent="0.25">
      <c r="A150" t="s">
        <v>2</v>
      </c>
      <c r="B150">
        <f t="shared" si="2"/>
        <v>2021</v>
      </c>
      <c r="C150" t="str">
        <f t="shared" si="3"/>
        <v>PUBTRATHCROATRULGTCONVDSL____16</v>
      </c>
      <c r="D150" s="7">
        <f>(VLOOKUP(LEFT(C150,LEN(C150)-6),PUBTRA_Replacement_Split_Tech!A:W,13+B150-2016,FALSE)*VLOOKUP(LEFT(C150,18),'AGG Activity_16'!A:K,B150-2016+2,FALSE))*(1-Summary!$C$9)</f>
        <v>0.16201257076731831</v>
      </c>
      <c r="G150" s="8"/>
      <c r="H150" s="6"/>
    </row>
    <row r="151" spans="1:8" x14ac:dyDescent="0.25">
      <c r="A151" t="s">
        <v>2</v>
      </c>
      <c r="B151">
        <f t="shared" si="2"/>
        <v>2021</v>
      </c>
      <c r="C151" t="str">
        <f t="shared" si="3"/>
        <v>PUBTRATHCROATRUMETCONVDSL____16</v>
      </c>
      <c r="D151" s="7">
        <f>(VLOOKUP(LEFT(C151,LEN(C151)-6),PUBTRA_Replacement_Split_Tech!A:W,13+B151-2016,FALSE)*VLOOKUP(LEFT(C151,18),'AGG Activity_16'!A:K,B151-2016+2,FALSE))*(1-Summary!$C$9)</f>
        <v>0.16781832744524444</v>
      </c>
      <c r="G151" s="8"/>
      <c r="H151" s="6"/>
    </row>
    <row r="152" spans="1:8" x14ac:dyDescent="0.25">
      <c r="A152" t="s">
        <v>2</v>
      </c>
      <c r="B152">
        <f t="shared" si="2"/>
        <v>2021</v>
      </c>
      <c r="C152" t="str">
        <f t="shared" si="3"/>
        <v>PUBTRAFLEROACAR___CONVGAS____16</v>
      </c>
      <c r="D152" s="7">
        <f>(VLOOKUP(LEFT(C152,LEN(C152)-6),PUBTRA_Replacement_Split_Tech!A:W,13+B152-2016,FALSE)*VLOOKUP(LEFT(C152,18),'AGG Activity_16'!A:K,B152-2016+2,FALSE))*(1-Summary!$C$9)</f>
        <v>1.013917662279626</v>
      </c>
      <c r="G152" s="8"/>
      <c r="H152" s="6"/>
    </row>
    <row r="153" spans="1:8" x14ac:dyDescent="0.25">
      <c r="A153" t="s">
        <v>2</v>
      </c>
      <c r="B153">
        <f t="shared" si="2"/>
        <v>2021</v>
      </c>
      <c r="C153" t="str">
        <f t="shared" si="3"/>
        <v>PUBTRAFLEROAMOR___CONVGAS____16</v>
      </c>
      <c r="D153" s="7">
        <f>(VLOOKUP(LEFT(C153,LEN(C153)-6),PUBTRA_Replacement_Split_Tech!A:W,13+B153-2016,FALSE)*VLOOKUP(LEFT(C153,18),'AGG Activity_16'!A:K,B153-2016+2,FALSE))*(1-Summary!$C$9)</f>
        <v>0</v>
      </c>
      <c r="G153" s="8"/>
      <c r="H153" s="6"/>
    </row>
    <row r="154" spans="1:8" x14ac:dyDescent="0.25">
      <c r="A154" t="s">
        <v>2</v>
      </c>
      <c r="B154">
        <f t="shared" si="2"/>
        <v>2021</v>
      </c>
      <c r="C154" t="str">
        <f t="shared" si="3"/>
        <v>PUBTRAFLEROATRULGTCONVGAS____16</v>
      </c>
      <c r="D154" s="7">
        <f>(VLOOKUP(LEFT(C154,LEN(C154)-6),PUBTRA_Replacement_Split_Tech!A:W,13+B154-2016,FALSE)*VLOOKUP(LEFT(C154,18),'AGG Activity_16'!A:K,B154-2016+2,FALSE))*(1-Summary!$C$9)</f>
        <v>15.331063727162034</v>
      </c>
      <c r="G154" s="8"/>
      <c r="H154" s="6"/>
    </row>
    <row r="155" spans="1:8" x14ac:dyDescent="0.25">
      <c r="A155" t="s">
        <v>2</v>
      </c>
      <c r="B155">
        <f t="shared" si="2"/>
        <v>2021</v>
      </c>
      <c r="C155" t="str">
        <f t="shared" si="3"/>
        <v>PUBTRAFLEROATRUMETCONVGAS____16</v>
      </c>
      <c r="D155" s="7">
        <f>(VLOOKUP(LEFT(C155,LEN(C155)-6),PUBTRA_Replacement_Split_Tech!A:W,13+B155-2016,FALSE)*VLOOKUP(LEFT(C155,18),'AGG Activity_16'!A:K,B155-2016+2,FALSE))*(1-Summary!$C$9)</f>
        <v>0.92906465445257058</v>
      </c>
      <c r="G155" s="8"/>
      <c r="H155" s="6"/>
    </row>
    <row r="156" spans="1:8" x14ac:dyDescent="0.25">
      <c r="A156" t="s">
        <v>2</v>
      </c>
      <c r="B156">
        <f t="shared" si="2"/>
        <v>2021</v>
      </c>
      <c r="C156" t="str">
        <f t="shared" si="3"/>
        <v>PUBTRAPOLROACAR___CONVGAS____16</v>
      </c>
      <c r="D156" s="7">
        <f>(VLOOKUP(LEFT(C156,LEN(C156)-6),PUBTRA_Replacement_Split_Tech!A:W,13+B156-2016,FALSE)*VLOOKUP(LEFT(C156,18),'AGG Activity_16'!A:K,B156-2016+2,FALSE))*(1-Summary!$C$9)</f>
        <v>26.042797207979117</v>
      </c>
      <c r="G156" s="8"/>
      <c r="H156" s="6"/>
    </row>
    <row r="157" spans="1:8" x14ac:dyDescent="0.25">
      <c r="A157" t="s">
        <v>2</v>
      </c>
      <c r="B157">
        <f t="shared" si="2"/>
        <v>2021</v>
      </c>
      <c r="C157" t="str">
        <f t="shared" si="3"/>
        <v>PUBTRAPOLROAMOR___CONVGAS____16</v>
      </c>
      <c r="D157" s="7">
        <f>(VLOOKUP(LEFT(C157,LEN(C157)-6),PUBTRA_Replacement_Split_Tech!A:W,13+B157-2016,FALSE)*VLOOKUP(LEFT(C157,18),'AGG Activity_16'!A:K,B157-2016+2,FALSE))*(1-Summary!$C$9)</f>
        <v>0.15200503638970758</v>
      </c>
      <c r="G157" s="8"/>
      <c r="H157" s="6"/>
    </row>
    <row r="158" spans="1:8" x14ac:dyDescent="0.25">
      <c r="A158" t="s">
        <v>2</v>
      </c>
      <c r="B158">
        <f t="shared" ref="B158:B190" si="4">B131+1</f>
        <v>2021</v>
      </c>
      <c r="C158" t="str">
        <f t="shared" ref="C158:C190" si="5">C131</f>
        <v>PUBTRAPOLROATRULGTCONVGAS____16</v>
      </c>
      <c r="D158" s="7">
        <f>(VLOOKUP(LEFT(C158,LEN(C158)-6),PUBTRA_Replacement_Split_Tech!A:W,13+B158-2016,FALSE)*VLOOKUP(LEFT(C158,18),'AGG Activity_16'!A:K,B158-2016+2,FALSE))*(1-Summary!$C$9)</f>
        <v>6.2659299198714145</v>
      </c>
      <c r="G158" s="8"/>
      <c r="H158" s="6"/>
    </row>
    <row r="159" spans="1:8" x14ac:dyDescent="0.25">
      <c r="A159" t="s">
        <v>2</v>
      </c>
      <c r="B159">
        <f t="shared" si="4"/>
        <v>2021</v>
      </c>
      <c r="C159" t="str">
        <f t="shared" si="5"/>
        <v>PUBTRAPOLROATRUMETCONVGAS____16</v>
      </c>
      <c r="D159" s="7">
        <f>(VLOOKUP(LEFT(C159,LEN(C159)-6),PUBTRA_Replacement_Split_Tech!A:W,13+B159-2016,FALSE)*VLOOKUP(LEFT(C159,18),'AGG Activity_16'!A:K,B159-2016+2,FALSE))*(1-Summary!$C$9)</f>
        <v>2.299641175271902E-2</v>
      </c>
      <c r="G159" s="8"/>
      <c r="H159" s="6"/>
    </row>
    <row r="160" spans="1:8" x14ac:dyDescent="0.25">
      <c r="A160" t="s">
        <v>2</v>
      </c>
      <c r="B160">
        <f t="shared" si="4"/>
        <v>2021</v>
      </c>
      <c r="C160" t="str">
        <f t="shared" si="5"/>
        <v>PUBTRATHCROACAR___CONVGAS____16</v>
      </c>
      <c r="D160" s="7">
        <f>(VLOOKUP(LEFT(C160,LEN(C160)-6),PUBTRA_Replacement_Split_Tech!A:W,13+B160-2016,FALSE)*VLOOKUP(LEFT(C160,18),'AGG Activity_16'!A:K,B160-2016+2,FALSE))*(1-Summary!$C$9)</f>
        <v>5.0749882923893663</v>
      </c>
      <c r="G160" s="8"/>
      <c r="H160" s="6"/>
    </row>
    <row r="161" spans="1:8" x14ac:dyDescent="0.25">
      <c r="A161" t="s">
        <v>2</v>
      </c>
      <c r="B161">
        <f t="shared" si="4"/>
        <v>2021</v>
      </c>
      <c r="C161" t="str">
        <f t="shared" si="5"/>
        <v>PUBTRATHCROAMOR___CONVGAS____16</v>
      </c>
      <c r="D161" s="7">
        <f>(VLOOKUP(LEFT(C161,LEN(C161)-6),PUBTRA_Replacement_Split_Tech!A:W,13+B161-2016,FALSE)*VLOOKUP(LEFT(C161,18),'AGG Activity_16'!A:K,B161-2016+2,FALSE))*(1-Summary!$C$9)</f>
        <v>0</v>
      </c>
      <c r="G161" s="8"/>
      <c r="H161" s="6"/>
    </row>
    <row r="162" spans="1:8" x14ac:dyDescent="0.25">
      <c r="A162" t="s">
        <v>2</v>
      </c>
      <c r="B162">
        <f t="shared" si="4"/>
        <v>2021</v>
      </c>
      <c r="C162" t="str">
        <f t="shared" si="5"/>
        <v>PUBTRATHCROATRULGTCONVGAS____16</v>
      </c>
      <c r="D162" s="7">
        <f>(VLOOKUP(LEFT(C162,LEN(C162)-6),PUBTRA_Replacement_Split_Tech!A:W,13+B162-2016,FALSE)*VLOOKUP(LEFT(C162,18),'AGG Activity_16'!A:K,B162-2016+2,FALSE))*(1-Summary!$C$9)</f>
        <v>1.2442114056044922</v>
      </c>
      <c r="G162" s="8"/>
      <c r="H162" s="6"/>
    </row>
    <row r="163" spans="1:8" x14ac:dyDescent="0.25">
      <c r="A163" t="s">
        <v>2</v>
      </c>
      <c r="B163">
        <f t="shared" si="4"/>
        <v>2021</v>
      </c>
      <c r="C163" t="str">
        <f t="shared" si="5"/>
        <v>PUBTRATHCROATRUMETCONVGAS____16</v>
      </c>
      <c r="D163" s="7">
        <f>(VLOOKUP(LEFT(C163,LEN(C163)-6),PUBTRA_Replacement_Split_Tech!A:W,13+B163-2016,FALSE)*VLOOKUP(LEFT(C163,18),'AGG Activity_16'!A:K,B163-2016+2,FALSE))*(1-Summary!$C$9)</f>
        <v>0.4419847630955156</v>
      </c>
      <c r="G163" s="8"/>
      <c r="H163" s="6"/>
    </row>
    <row r="164" spans="1:8" x14ac:dyDescent="0.25">
      <c r="A164" t="s">
        <v>2</v>
      </c>
      <c r="B164">
        <f t="shared" si="4"/>
        <v>2022</v>
      </c>
      <c r="C164" t="str">
        <f t="shared" si="5"/>
        <v>PUBTRAFLEROABUSURBCONVDSL____16</v>
      </c>
      <c r="D164" s="7">
        <f>(VLOOKUP(LEFT(C164,LEN(C164)-6),PUBTRA_Replacement_Split_Tech!A:W,13+B164-2016,FALSE)*VLOOKUP(LEFT(C164,18),'AGG Activity_16'!A:K,B164-2016+2,FALSE))*(1-Summary!$C$9)</f>
        <v>0</v>
      </c>
      <c r="G164" s="8"/>
      <c r="H164" s="6"/>
    </row>
    <row r="165" spans="1:8" x14ac:dyDescent="0.25">
      <c r="A165" t="s">
        <v>2</v>
      </c>
      <c r="B165">
        <f t="shared" si="4"/>
        <v>2022</v>
      </c>
      <c r="C165" t="str">
        <f t="shared" si="5"/>
        <v>PUBTRAFLEROACAR___CONVDSL____16</v>
      </c>
      <c r="D165" s="7">
        <f>(VLOOKUP(LEFT(C165,LEN(C165)-6),PUBTRA_Replacement_Split_Tech!A:W,13+B165-2016,FALSE)*VLOOKUP(LEFT(C165,18),'AGG Activity_16'!A:K,B165-2016+2,FALSE))*(1-Summary!$C$9)</f>
        <v>0</v>
      </c>
      <c r="G165" s="8"/>
      <c r="H165" s="6"/>
    </row>
    <row r="166" spans="1:8" x14ac:dyDescent="0.25">
      <c r="A166" t="s">
        <v>2</v>
      </c>
      <c r="B166">
        <f t="shared" si="4"/>
        <v>2022</v>
      </c>
      <c r="C166" t="str">
        <f t="shared" si="5"/>
        <v>PUBTRAFLEROATRUHETCONVDSL____16</v>
      </c>
      <c r="D166" s="7">
        <f>(VLOOKUP(LEFT(C166,LEN(C166)-6),PUBTRA_Replacement_Split_Tech!A:W,13+B166-2016,FALSE)*VLOOKUP(LEFT(C166,18),'AGG Activity_16'!A:K,B166-2016+2,FALSE))*(1-Summary!$C$9)</f>
        <v>10.024845990172834</v>
      </c>
      <c r="G166" s="8"/>
      <c r="H166" s="6"/>
    </row>
    <row r="167" spans="1:8" x14ac:dyDescent="0.25">
      <c r="A167" t="s">
        <v>2</v>
      </c>
      <c r="B167">
        <f t="shared" si="4"/>
        <v>2022</v>
      </c>
      <c r="C167" t="str">
        <f t="shared" si="5"/>
        <v>PUBTRAFLEROATRULGTCONVDSL____16</v>
      </c>
      <c r="D167" s="7">
        <f>(VLOOKUP(LEFT(C167,LEN(C167)-6),PUBTRA_Replacement_Split_Tech!A:W,13+B167-2016,FALSE)*VLOOKUP(LEFT(C167,18),'AGG Activity_16'!A:K,B167-2016+2,FALSE))*(1-Summary!$C$9)</f>
        <v>8.7445602901282378</v>
      </c>
      <c r="G167" s="8"/>
      <c r="H167" s="6"/>
    </row>
    <row r="168" spans="1:8" x14ac:dyDescent="0.25">
      <c r="A168" t="s">
        <v>2</v>
      </c>
      <c r="B168">
        <f t="shared" si="4"/>
        <v>2022</v>
      </c>
      <c r="C168" t="str">
        <f t="shared" si="5"/>
        <v>PUBTRAFLEROATRUMETCONVDSL____16</v>
      </c>
      <c r="D168" s="7">
        <f>(VLOOKUP(LEFT(C168,LEN(C168)-6),PUBTRA_Replacement_Split_Tech!A:W,13+B168-2016,FALSE)*VLOOKUP(LEFT(C168,18),'AGG Activity_16'!A:K,B168-2016+2,FALSE))*(1-Summary!$C$9)</f>
        <v>3.3495254810594686</v>
      </c>
      <c r="G168" s="8"/>
      <c r="H168" s="6"/>
    </row>
    <row r="169" spans="1:8" x14ac:dyDescent="0.25">
      <c r="A169" t="s">
        <v>2</v>
      </c>
      <c r="B169">
        <f t="shared" si="4"/>
        <v>2022</v>
      </c>
      <c r="C169" t="str">
        <f t="shared" si="5"/>
        <v>PUBTRAPOLROABUSURBCONVDSL____16</v>
      </c>
      <c r="D169" s="7">
        <f>(VLOOKUP(LEFT(C169,LEN(C169)-6),PUBTRA_Replacement_Split_Tech!A:W,13+B169-2016,FALSE)*VLOOKUP(LEFT(C169,18),'AGG Activity_16'!A:K,B169-2016+2,FALSE))*(1-Summary!$C$9)</f>
        <v>1.1091291361848957E-2</v>
      </c>
      <c r="G169" s="8"/>
      <c r="H169" s="6"/>
    </row>
    <row r="170" spans="1:8" x14ac:dyDescent="0.25">
      <c r="A170" t="s">
        <v>2</v>
      </c>
      <c r="B170">
        <f t="shared" si="4"/>
        <v>2022</v>
      </c>
      <c r="C170" t="str">
        <f t="shared" si="5"/>
        <v>PUBTRAPOLROACAR___CONVDSL____16</v>
      </c>
      <c r="D170" s="7">
        <f>(VLOOKUP(LEFT(C170,LEN(C170)-6),PUBTRA_Replacement_Split_Tech!A:W,13+B170-2016,FALSE)*VLOOKUP(LEFT(C170,18),'AGG Activity_16'!A:K,B170-2016+2,FALSE))*(1-Summary!$C$9)</f>
        <v>9.0352455826758146E-3</v>
      </c>
      <c r="G170" s="8"/>
      <c r="H170" s="6"/>
    </row>
    <row r="171" spans="1:8" x14ac:dyDescent="0.25">
      <c r="A171" t="s">
        <v>2</v>
      </c>
      <c r="B171">
        <f t="shared" si="4"/>
        <v>2022</v>
      </c>
      <c r="C171" t="str">
        <f t="shared" si="5"/>
        <v>PUBTRAPOLROATRUHETCONVDSL____16</v>
      </c>
      <c r="D171" s="7">
        <f>(VLOOKUP(LEFT(C171,LEN(C171)-6),PUBTRA_Replacement_Split_Tech!A:W,13+B171-2016,FALSE)*VLOOKUP(LEFT(C171,18),'AGG Activity_16'!A:K,B171-2016+2,FALSE))*(1-Summary!$C$9)</f>
        <v>0</v>
      </c>
      <c r="G171" s="8"/>
      <c r="H171" s="6"/>
    </row>
    <row r="172" spans="1:8" x14ac:dyDescent="0.25">
      <c r="A172" t="s">
        <v>2</v>
      </c>
      <c r="B172">
        <f t="shared" si="4"/>
        <v>2022</v>
      </c>
      <c r="C172" t="str">
        <f t="shared" si="5"/>
        <v>PUBTRAPOLROATRULGTCONVDSL____16</v>
      </c>
      <c r="D172" s="7">
        <f>(VLOOKUP(LEFT(C172,LEN(C172)-6),PUBTRA_Replacement_Split_Tech!A:W,13+B172-2016,FALSE)*VLOOKUP(LEFT(C172,18),'AGG Activity_16'!A:K,B172-2016+2,FALSE))*(1-Summary!$C$9)</f>
        <v>0.34405803232936949</v>
      </c>
      <c r="G172" s="8"/>
      <c r="H172" s="6"/>
    </row>
    <row r="173" spans="1:8" x14ac:dyDescent="0.25">
      <c r="A173" t="s">
        <v>2</v>
      </c>
      <c r="B173">
        <f t="shared" si="4"/>
        <v>2022</v>
      </c>
      <c r="C173" t="str">
        <f t="shared" si="5"/>
        <v>PUBTRAPOLROATRUMETCONVDSL____16</v>
      </c>
      <c r="D173" s="7">
        <f>(VLOOKUP(LEFT(C173,LEN(C173)-6),PUBTRA_Replacement_Split_Tech!A:W,13+B173-2016,FALSE)*VLOOKUP(LEFT(C173,18),'AGG Activity_16'!A:K,B173-2016+2,FALSE))*(1-Summary!$C$9)</f>
        <v>0.48047017884540161</v>
      </c>
      <c r="G173" s="8"/>
      <c r="H173" s="6"/>
    </row>
    <row r="174" spans="1:8" x14ac:dyDescent="0.25">
      <c r="A174" t="s">
        <v>2</v>
      </c>
      <c r="B174">
        <f t="shared" si="4"/>
        <v>2022</v>
      </c>
      <c r="C174" t="str">
        <f t="shared" si="5"/>
        <v>PUBTRATHCROABUSURBCONVDSL____16</v>
      </c>
      <c r="D174" s="7">
        <f>(VLOOKUP(LEFT(C174,LEN(C174)-6),PUBTRA_Replacement_Split_Tech!A:W,13+B174-2016,FALSE)*VLOOKUP(LEFT(C174,18),'AGG Activity_16'!A:K,B174-2016+2,FALSE))*(1-Summary!$C$9)</f>
        <v>0</v>
      </c>
      <c r="G174" s="8"/>
      <c r="H174" s="6"/>
    </row>
    <row r="175" spans="1:8" x14ac:dyDescent="0.25">
      <c r="A175" t="s">
        <v>2</v>
      </c>
      <c r="B175">
        <f t="shared" si="4"/>
        <v>2022</v>
      </c>
      <c r="C175" t="str">
        <f t="shared" si="5"/>
        <v>PUBTRATHCROACAR___CONVDSL____16</v>
      </c>
      <c r="D175" s="7">
        <f>(VLOOKUP(LEFT(C175,LEN(C175)-6),PUBTRA_Replacement_Split_Tech!A:W,13+B175-2016,FALSE)*VLOOKUP(LEFT(C175,18),'AGG Activity_16'!A:K,B175-2016+2,FALSE))*(1-Summary!$C$9)</f>
        <v>0</v>
      </c>
      <c r="G175" s="8"/>
      <c r="H175" s="6"/>
    </row>
    <row r="176" spans="1:8" x14ac:dyDescent="0.25">
      <c r="A176" t="s">
        <v>2</v>
      </c>
      <c r="B176">
        <f t="shared" si="4"/>
        <v>2022</v>
      </c>
      <c r="C176" t="str">
        <f t="shared" si="5"/>
        <v>PUBTRATHCROATRUHETCONVDSL____16</v>
      </c>
      <c r="D176" s="7">
        <f>(VLOOKUP(LEFT(C176,LEN(C176)-6),PUBTRA_Replacement_Split_Tech!A:W,13+B176-2016,FALSE)*VLOOKUP(LEFT(C176,18),'AGG Activity_16'!A:K,B176-2016+2,FALSE))*(1-Summary!$C$9)</f>
        <v>0</v>
      </c>
      <c r="G176" s="8"/>
      <c r="H176" s="6"/>
    </row>
    <row r="177" spans="1:8" x14ac:dyDescent="0.25">
      <c r="A177" t="s">
        <v>2</v>
      </c>
      <c r="B177">
        <f t="shared" si="4"/>
        <v>2022</v>
      </c>
      <c r="C177" t="str">
        <f t="shared" si="5"/>
        <v>PUBTRATHCROATRULGTCONVDSL____16</v>
      </c>
      <c r="D177" s="7">
        <f>(VLOOKUP(LEFT(C177,LEN(C177)-6),PUBTRA_Replacement_Split_Tech!A:W,13+B177-2016,FALSE)*VLOOKUP(LEFT(C177,18),'AGG Activity_16'!A:K,B177-2016+2,FALSE))*(1-Summary!$C$9)</f>
        <v>0.17535989794898751</v>
      </c>
      <c r="G177" s="8"/>
      <c r="H177" s="6"/>
    </row>
    <row r="178" spans="1:8" x14ac:dyDescent="0.25">
      <c r="A178" t="s">
        <v>2</v>
      </c>
      <c r="B178">
        <f t="shared" si="4"/>
        <v>2022</v>
      </c>
      <c r="C178" t="str">
        <f t="shared" si="5"/>
        <v>PUBTRATHCROATRUMETCONVDSL____16</v>
      </c>
      <c r="D178" s="7">
        <f>(VLOOKUP(LEFT(C178,LEN(C178)-6),PUBTRA_Replacement_Split_Tech!A:W,13+B178-2016,FALSE)*VLOOKUP(LEFT(C178,18),'AGG Activity_16'!A:K,B178-2016+2,FALSE))*(1-Summary!$C$9)</f>
        <v>0.18179309211578995</v>
      </c>
      <c r="G178" s="8"/>
      <c r="H178" s="6"/>
    </row>
    <row r="179" spans="1:8" x14ac:dyDescent="0.25">
      <c r="A179" t="s">
        <v>2</v>
      </c>
      <c r="B179">
        <f t="shared" si="4"/>
        <v>2022</v>
      </c>
      <c r="C179" t="str">
        <f t="shared" si="5"/>
        <v>PUBTRAFLEROACAR___CONVGAS____16</v>
      </c>
      <c r="D179" s="7">
        <f>(VLOOKUP(LEFT(C179,LEN(C179)-6),PUBTRA_Replacement_Split_Tech!A:W,13+B179-2016,FALSE)*VLOOKUP(LEFT(C179,18),'AGG Activity_16'!A:K,B179-2016+2,FALSE))*(1-Summary!$C$9)</f>
        <v>1.099719065748523</v>
      </c>
      <c r="G179" s="8"/>
      <c r="H179" s="6"/>
    </row>
    <row r="180" spans="1:8" x14ac:dyDescent="0.25">
      <c r="A180" t="s">
        <v>2</v>
      </c>
      <c r="B180">
        <f t="shared" si="4"/>
        <v>2022</v>
      </c>
      <c r="C180" t="str">
        <f t="shared" si="5"/>
        <v>PUBTRAFLEROAMOR___CONVGAS____16</v>
      </c>
      <c r="D180" s="7">
        <f>(VLOOKUP(LEFT(C180,LEN(C180)-6),PUBTRA_Replacement_Split_Tech!A:W,13+B180-2016,FALSE)*VLOOKUP(LEFT(C180,18),'AGG Activity_16'!A:K,B180-2016+2,FALSE))*(1-Summary!$C$9)</f>
        <v>0</v>
      </c>
      <c r="G180" s="8"/>
      <c r="H180" s="6"/>
    </row>
    <row r="181" spans="1:8" x14ac:dyDescent="0.25">
      <c r="A181" t="s">
        <v>2</v>
      </c>
      <c r="B181">
        <f t="shared" si="4"/>
        <v>2022</v>
      </c>
      <c r="C181" t="str">
        <f t="shared" si="5"/>
        <v>PUBTRAFLEROATRULGTCONVGAS____16</v>
      </c>
      <c r="D181" s="7">
        <f>(VLOOKUP(LEFT(C181,LEN(C181)-6),PUBTRA_Replacement_Split_Tech!A:W,13+B181-2016,FALSE)*VLOOKUP(LEFT(C181,18),'AGG Activity_16'!A:K,B181-2016+2,FALSE))*(1-Summary!$C$9)</f>
        <v>16.629722592347786</v>
      </c>
    </row>
    <row r="182" spans="1:8" x14ac:dyDescent="0.25">
      <c r="A182" t="s">
        <v>2</v>
      </c>
      <c r="B182">
        <f t="shared" si="4"/>
        <v>2022</v>
      </c>
      <c r="C182" t="str">
        <f t="shared" si="5"/>
        <v>PUBTRAFLEROATRUMETCONVGAS____16</v>
      </c>
      <c r="D182" s="7">
        <f>(VLOOKUP(LEFT(C182,LEN(C182)-6),PUBTRA_Replacement_Split_Tech!A:W,13+B182-2016,FALSE)*VLOOKUP(LEFT(C182,18),'AGG Activity_16'!A:K,B182-2016+2,FALSE))*(1-Summary!$C$9)</f>
        <v>1.0076838833485136</v>
      </c>
    </row>
    <row r="183" spans="1:8" x14ac:dyDescent="0.25">
      <c r="A183" t="s">
        <v>2</v>
      </c>
      <c r="B183">
        <f t="shared" si="4"/>
        <v>2022</v>
      </c>
      <c r="C183" t="str">
        <f t="shared" si="5"/>
        <v>PUBTRAPOLROACAR___CONVGAS____16</v>
      </c>
      <c r="D183" s="7">
        <f>(VLOOKUP(LEFT(C183,LEN(C183)-6),PUBTRA_Replacement_Split_Tech!A:W,13+B183-2016,FALSE)*VLOOKUP(LEFT(C183,18),'AGG Activity_16'!A:K,B183-2016+2,FALSE))*(1-Summary!$C$9)</f>
        <v>28.248875124445814</v>
      </c>
    </row>
    <row r="184" spans="1:8" x14ac:dyDescent="0.25">
      <c r="A184" t="s">
        <v>2</v>
      </c>
      <c r="B184">
        <f t="shared" si="4"/>
        <v>2022</v>
      </c>
      <c r="C184" t="str">
        <f t="shared" si="5"/>
        <v>PUBTRAPOLROAMOR___CONVGAS____16</v>
      </c>
      <c r="D184" s="7">
        <f>(VLOOKUP(LEFT(C184,LEN(C184)-6),PUBTRA_Replacement_Split_Tech!A:W,13+B184-2016,FALSE)*VLOOKUP(LEFT(C184,18),'AGG Activity_16'!A:K,B184-2016+2,FALSE))*(1-Summary!$C$9)</f>
        <v>0.16306868113202877</v>
      </c>
    </row>
    <row r="185" spans="1:8" x14ac:dyDescent="0.25">
      <c r="A185" t="s">
        <v>2</v>
      </c>
      <c r="B185">
        <f t="shared" si="4"/>
        <v>2022</v>
      </c>
      <c r="C185" t="str">
        <f t="shared" si="5"/>
        <v>PUBTRAPOLROATRULGTCONVGAS____16</v>
      </c>
      <c r="D185" s="7">
        <f>(VLOOKUP(LEFT(C185,LEN(C185)-6),PUBTRA_Replacement_Split_Tech!A:W,13+B185-2016,FALSE)*VLOOKUP(LEFT(C185,18),'AGG Activity_16'!A:K,B185-2016+2,FALSE))*(1-Summary!$C$9)</f>
        <v>6.7964186273375944</v>
      </c>
    </row>
    <row r="186" spans="1:8" x14ac:dyDescent="0.25">
      <c r="A186" t="s">
        <v>2</v>
      </c>
      <c r="B186">
        <f t="shared" si="4"/>
        <v>2022</v>
      </c>
      <c r="C186" t="str">
        <f t="shared" si="5"/>
        <v>PUBTRAPOLROATRUMETCONVGAS____16</v>
      </c>
      <c r="D186" s="7">
        <f>(VLOOKUP(LEFT(C186,LEN(C186)-6),PUBTRA_Replacement_Split_Tech!A:W,13+B186-2016,FALSE)*VLOOKUP(LEFT(C186,18),'AGG Activity_16'!A:K,B186-2016+2,FALSE))*(1-Summary!$C$9)</f>
        <v>2.4703534635925086E-2</v>
      </c>
    </row>
    <row r="187" spans="1:8" x14ac:dyDescent="0.25">
      <c r="A187" t="s">
        <v>2</v>
      </c>
      <c r="B187">
        <f t="shared" si="4"/>
        <v>2022</v>
      </c>
      <c r="C187" t="str">
        <f t="shared" si="5"/>
        <v>PUBTRATHCROACAR___CONVGAS____16</v>
      </c>
      <c r="D187" s="7">
        <f>(VLOOKUP(LEFT(C187,LEN(C187)-6),PUBTRA_Replacement_Split_Tech!A:W,13+B187-2016,FALSE)*VLOOKUP(LEFT(C187,18),'AGG Activity_16'!A:K,B187-2016+2,FALSE))*(1-Summary!$C$9)</f>
        <v>5.5036020432331316</v>
      </c>
    </row>
    <row r="188" spans="1:8" x14ac:dyDescent="0.25">
      <c r="A188" t="s">
        <v>2</v>
      </c>
      <c r="B188">
        <f t="shared" si="4"/>
        <v>2022</v>
      </c>
      <c r="C188" t="str">
        <f t="shared" si="5"/>
        <v>PUBTRATHCROAMOR___CONVGAS____16</v>
      </c>
      <c r="D188" s="7">
        <f>(VLOOKUP(LEFT(C188,LEN(C188)-6),PUBTRA_Replacement_Split_Tech!A:W,13+B188-2016,FALSE)*VLOOKUP(LEFT(C188,18),'AGG Activity_16'!A:K,B188-2016+2,FALSE))*(1-Summary!$C$9)</f>
        <v>0</v>
      </c>
    </row>
    <row r="189" spans="1:8" x14ac:dyDescent="0.25">
      <c r="A189" t="s">
        <v>2</v>
      </c>
      <c r="B189">
        <f t="shared" si="4"/>
        <v>2022</v>
      </c>
      <c r="C189" t="str">
        <f t="shared" si="5"/>
        <v>PUBTRATHCROATRULGTCONVGAS____16</v>
      </c>
      <c r="D189" s="7">
        <f>(VLOOKUP(LEFT(C189,LEN(C189)-6),PUBTRA_Replacement_Split_Tech!A:W,13+B189-2016,FALSE)*VLOOKUP(LEFT(C189,18),'AGG Activity_16'!A:K,B189-2016+2,FALSE))*(1-Summary!$C$9)</f>
        <v>1.3491428386642124</v>
      </c>
    </row>
    <row r="190" spans="1:8" x14ac:dyDescent="0.25">
      <c r="A190" t="s">
        <v>2</v>
      </c>
      <c r="B190">
        <f t="shared" si="4"/>
        <v>2022</v>
      </c>
      <c r="C190" t="str">
        <f t="shared" si="5"/>
        <v>PUBTRATHCROATRUMETCONVGAS____16</v>
      </c>
      <c r="D190" s="7">
        <f>(VLOOKUP(LEFT(C190,LEN(C190)-6),PUBTRA_Replacement_Split_Tech!A:W,13+B190-2016,FALSE)*VLOOKUP(LEFT(C190,18),'AGG Activity_16'!A:K,B190-2016+2,FALSE))*(1-Summary!$C$9)</f>
        <v>0.47906126974178215</v>
      </c>
    </row>
    <row r="191" spans="1:8" x14ac:dyDescent="0.25">
      <c r="D191" s="7"/>
    </row>
    <row r="192" spans="1:8" x14ac:dyDescent="0.25">
      <c r="D192" s="7"/>
    </row>
    <row r="193" spans="4:4" x14ac:dyDescent="0.25">
      <c r="D193" s="7"/>
    </row>
    <row r="194" spans="4:4" x14ac:dyDescent="0.25">
      <c r="D194" s="7"/>
    </row>
    <row r="195" spans="4:4" x14ac:dyDescent="0.25">
      <c r="D195" s="7"/>
    </row>
    <row r="196" spans="4:4" x14ac:dyDescent="0.25">
      <c r="D196" s="7"/>
    </row>
    <row r="197" spans="4:4" x14ac:dyDescent="0.25">
      <c r="D197" s="7"/>
    </row>
    <row r="198" spans="4:4" x14ac:dyDescent="0.25">
      <c r="D198" s="7"/>
    </row>
    <row r="199" spans="4:4" x14ac:dyDescent="0.25">
      <c r="D199" s="7"/>
    </row>
    <row r="200" spans="4:4" x14ac:dyDescent="0.25">
      <c r="D200" s="7"/>
    </row>
    <row r="201" spans="4:4" x14ac:dyDescent="0.25">
      <c r="D201" s="7"/>
    </row>
    <row r="202" spans="4:4" x14ac:dyDescent="0.25">
      <c r="D202" s="7"/>
    </row>
    <row r="203" spans="4:4" x14ac:dyDescent="0.25">
      <c r="D203" s="7"/>
    </row>
    <row r="204" spans="4:4" x14ac:dyDescent="0.25">
      <c r="D204" s="7"/>
    </row>
    <row r="205" spans="4:4" x14ac:dyDescent="0.25">
      <c r="D205" s="7"/>
    </row>
    <row r="206" spans="4:4" x14ac:dyDescent="0.25">
      <c r="D206" s="7"/>
    </row>
    <row r="207" spans="4:4" x14ac:dyDescent="0.25">
      <c r="D207" s="7"/>
    </row>
    <row r="208" spans="4:4" x14ac:dyDescent="0.25">
      <c r="D208" s="7"/>
    </row>
    <row r="209" spans="4:4" x14ac:dyDescent="0.25">
      <c r="D209" s="7"/>
    </row>
    <row r="210" spans="4:4" x14ac:dyDescent="0.25">
      <c r="D210" s="7"/>
    </row>
    <row r="211" spans="4:4" x14ac:dyDescent="0.25">
      <c r="D211" s="7"/>
    </row>
    <row r="212" spans="4:4" x14ac:dyDescent="0.25">
      <c r="D212" s="7"/>
    </row>
    <row r="213" spans="4:4" x14ac:dyDescent="0.25">
      <c r="D213" s="7"/>
    </row>
    <row r="214" spans="4:4" x14ac:dyDescent="0.25">
      <c r="D214" s="7"/>
    </row>
    <row r="215" spans="4:4" x14ac:dyDescent="0.25">
      <c r="D215" s="7"/>
    </row>
    <row r="216" spans="4:4" x14ac:dyDescent="0.25">
      <c r="D216" s="7"/>
    </row>
    <row r="217" spans="4:4" x14ac:dyDescent="0.25">
      <c r="D217" s="7"/>
    </row>
    <row r="218" spans="4:4" x14ac:dyDescent="0.25">
      <c r="D218" s="7"/>
    </row>
    <row r="219" spans="4:4" x14ac:dyDescent="0.25">
      <c r="D219" s="7"/>
    </row>
    <row r="220" spans="4:4" x14ac:dyDescent="0.25">
      <c r="D220" s="7"/>
    </row>
    <row r="221" spans="4:4" x14ac:dyDescent="0.25">
      <c r="D221" s="7"/>
    </row>
    <row r="222" spans="4:4" x14ac:dyDescent="0.25">
      <c r="D222" s="7"/>
    </row>
    <row r="223" spans="4:4" x14ac:dyDescent="0.25">
      <c r="D223" s="7"/>
    </row>
    <row r="224" spans="4:4" x14ac:dyDescent="0.25">
      <c r="D224" s="7"/>
    </row>
    <row r="225" spans="4:4" x14ac:dyDescent="0.25">
      <c r="D225" s="7"/>
    </row>
    <row r="226" spans="4:4" x14ac:dyDescent="0.25">
      <c r="D226" s="7"/>
    </row>
    <row r="227" spans="4:4" x14ac:dyDescent="0.25">
      <c r="D227" s="7"/>
    </row>
    <row r="228" spans="4:4" x14ac:dyDescent="0.25">
      <c r="D228" s="7"/>
    </row>
    <row r="229" spans="4:4" x14ac:dyDescent="0.25">
      <c r="D229" s="7"/>
    </row>
    <row r="230" spans="4:4" x14ac:dyDescent="0.25">
      <c r="D230" s="7"/>
    </row>
    <row r="231" spans="4:4" x14ac:dyDescent="0.25">
      <c r="D231" s="7"/>
    </row>
    <row r="232" spans="4:4" x14ac:dyDescent="0.25">
      <c r="D232" s="7"/>
    </row>
    <row r="233" spans="4:4" x14ac:dyDescent="0.25">
      <c r="D233" s="7"/>
    </row>
    <row r="234" spans="4:4" x14ac:dyDescent="0.25">
      <c r="D234" s="7"/>
    </row>
    <row r="235" spans="4:4" x14ac:dyDescent="0.25">
      <c r="D235" s="7"/>
    </row>
    <row r="236" spans="4:4" x14ac:dyDescent="0.25">
      <c r="D236" s="7"/>
    </row>
    <row r="237" spans="4:4" x14ac:dyDescent="0.25">
      <c r="D237" s="7"/>
    </row>
    <row r="238" spans="4:4" x14ac:dyDescent="0.25">
      <c r="D238" s="7"/>
    </row>
    <row r="239" spans="4:4" x14ac:dyDescent="0.25">
      <c r="D239" s="7"/>
    </row>
    <row r="240" spans="4:4" x14ac:dyDescent="0.25">
      <c r="D240" s="7"/>
    </row>
    <row r="241" spans="4:4" x14ac:dyDescent="0.25">
      <c r="D241" s="7"/>
    </row>
    <row r="242" spans="4:4" x14ac:dyDescent="0.25">
      <c r="D242" s="7"/>
    </row>
    <row r="243" spans="4:4" x14ac:dyDescent="0.25">
      <c r="D243" s="7"/>
    </row>
    <row r="244" spans="4:4" x14ac:dyDescent="0.25">
      <c r="D244" s="7"/>
    </row>
    <row r="245" spans="4:4" x14ac:dyDescent="0.25">
      <c r="D245" s="7"/>
    </row>
    <row r="246" spans="4:4" x14ac:dyDescent="0.25">
      <c r="D246" s="7"/>
    </row>
    <row r="247" spans="4:4" x14ac:dyDescent="0.25">
      <c r="D247" s="7"/>
    </row>
    <row r="248" spans="4:4" x14ac:dyDescent="0.25">
      <c r="D248" s="7"/>
    </row>
    <row r="249" spans="4:4" x14ac:dyDescent="0.25">
      <c r="D249" s="7"/>
    </row>
    <row r="250" spans="4:4" x14ac:dyDescent="0.25">
      <c r="D250" s="7"/>
    </row>
    <row r="443" spans="4:8" x14ac:dyDescent="0.25">
      <c r="D443" s="7"/>
      <c r="H443" s="6"/>
    </row>
    <row r="444" spans="4:8" x14ac:dyDescent="0.25">
      <c r="D444" s="7"/>
      <c r="H444" s="6"/>
    </row>
    <row r="445" spans="4:8" x14ac:dyDescent="0.25">
      <c r="D445" s="7"/>
      <c r="H445" s="6"/>
    </row>
    <row r="446" spans="4:8" x14ac:dyDescent="0.25">
      <c r="D446" s="7"/>
      <c r="H446" s="6"/>
    </row>
    <row r="447" spans="4:8" x14ac:dyDescent="0.25">
      <c r="D447" s="7"/>
      <c r="H447" s="6"/>
    </row>
    <row r="448" spans="4:8" x14ac:dyDescent="0.25">
      <c r="D448" s="7"/>
      <c r="H448" s="6"/>
    </row>
    <row r="449" spans="4:8" x14ac:dyDescent="0.25">
      <c r="D449" s="7"/>
      <c r="H449" s="6"/>
    </row>
    <row r="450" spans="4:8" x14ac:dyDescent="0.25">
      <c r="D450" s="7"/>
      <c r="H450" s="6"/>
    </row>
    <row r="451" spans="4:8" x14ac:dyDescent="0.25">
      <c r="D451" s="7"/>
      <c r="H451" s="6"/>
    </row>
    <row r="452" spans="4:8" x14ac:dyDescent="0.25">
      <c r="D452" s="7"/>
      <c r="H452" s="6"/>
    </row>
    <row r="453" spans="4:8" x14ac:dyDescent="0.25">
      <c r="D453" s="7"/>
      <c r="H453" s="6"/>
    </row>
    <row r="454" spans="4:8" x14ac:dyDescent="0.25">
      <c r="D454" s="7"/>
      <c r="H454" s="6"/>
    </row>
    <row r="455" spans="4:8" x14ac:dyDescent="0.25">
      <c r="D455" s="7"/>
      <c r="H455" s="6"/>
    </row>
    <row r="456" spans="4:8" x14ac:dyDescent="0.25">
      <c r="D456" s="7"/>
      <c r="H456" s="6"/>
    </row>
    <row r="457" spans="4:8" x14ac:dyDescent="0.25">
      <c r="D457" s="7"/>
      <c r="H457" s="6"/>
    </row>
    <row r="458" spans="4:8" x14ac:dyDescent="0.25">
      <c r="D458" s="7"/>
      <c r="H458" s="6"/>
    </row>
    <row r="459" spans="4:8" x14ac:dyDescent="0.25">
      <c r="D459" s="7"/>
      <c r="H459" s="6"/>
    </row>
    <row r="460" spans="4:8" x14ac:dyDescent="0.25">
      <c r="D460" s="7"/>
      <c r="H460" s="6"/>
    </row>
    <row r="461" spans="4:8" x14ac:dyDescent="0.25">
      <c r="D461" s="7"/>
      <c r="H461" s="6"/>
    </row>
    <row r="462" spans="4:8" x14ac:dyDescent="0.25">
      <c r="D462" s="7"/>
      <c r="H462" s="6"/>
    </row>
    <row r="463" spans="4:8" x14ac:dyDescent="0.25">
      <c r="D463" s="7"/>
      <c r="H463" s="6"/>
    </row>
    <row r="464" spans="4:8" x14ac:dyDescent="0.25">
      <c r="D464" s="7"/>
      <c r="H464" s="6"/>
    </row>
    <row r="465" spans="4:8" x14ac:dyDescent="0.25">
      <c r="D465" s="7"/>
      <c r="H465" s="6"/>
    </row>
    <row r="466" spans="4:8" x14ac:dyDescent="0.25">
      <c r="D466" s="7"/>
      <c r="H466" s="6"/>
    </row>
    <row r="467" spans="4:8" x14ac:dyDescent="0.25">
      <c r="D467" s="7"/>
      <c r="H467" s="6"/>
    </row>
    <row r="468" spans="4:8" x14ac:dyDescent="0.25">
      <c r="D468" s="7"/>
      <c r="H468" s="6"/>
    </row>
    <row r="469" spans="4:8" x14ac:dyDescent="0.25">
      <c r="D469" s="7"/>
      <c r="H469" s="6"/>
    </row>
    <row r="470" spans="4:8" x14ac:dyDescent="0.25">
      <c r="D470" s="7"/>
      <c r="H470" s="6"/>
    </row>
    <row r="471" spans="4:8" x14ac:dyDescent="0.25">
      <c r="D471" s="7"/>
      <c r="H471" s="6"/>
    </row>
    <row r="472" spans="4:8" x14ac:dyDescent="0.25">
      <c r="D472" s="7"/>
      <c r="H472" s="6"/>
    </row>
    <row r="473" spans="4:8" x14ac:dyDescent="0.25">
      <c r="D473" s="7"/>
      <c r="H473" s="6"/>
    </row>
    <row r="474" spans="4:8" x14ac:dyDescent="0.25">
      <c r="D474" s="7"/>
      <c r="H474" s="6"/>
    </row>
    <row r="475" spans="4:8" x14ac:dyDescent="0.25">
      <c r="D475" s="7"/>
      <c r="H475" s="6"/>
    </row>
    <row r="476" spans="4:8" x14ac:dyDescent="0.25">
      <c r="D476" s="7"/>
      <c r="H476" s="6"/>
    </row>
    <row r="477" spans="4:8" x14ac:dyDescent="0.25">
      <c r="D477" s="7"/>
      <c r="H477" s="6"/>
    </row>
    <row r="478" spans="4:8" x14ac:dyDescent="0.25">
      <c r="D478" s="7"/>
      <c r="H478" s="6"/>
    </row>
    <row r="479" spans="4:8" x14ac:dyDescent="0.25">
      <c r="D479" s="7"/>
      <c r="H479" s="6"/>
    </row>
    <row r="480" spans="4:8" x14ac:dyDescent="0.25">
      <c r="D480" s="7"/>
      <c r="H480" s="6"/>
    </row>
    <row r="481" spans="4:8" x14ac:dyDescent="0.25">
      <c r="D481" s="7"/>
      <c r="H481" s="6"/>
    </row>
    <row r="482" spans="4:8" x14ac:dyDescent="0.25">
      <c r="D482" s="7"/>
      <c r="H482" s="6"/>
    </row>
    <row r="483" spans="4:8" x14ac:dyDescent="0.25">
      <c r="D483" s="7"/>
      <c r="H483" s="6"/>
    </row>
    <row r="484" spans="4:8" x14ac:dyDescent="0.25">
      <c r="D484" s="7"/>
      <c r="H484" s="6"/>
    </row>
    <row r="485" spans="4:8" x14ac:dyDescent="0.25">
      <c r="D485" s="7"/>
      <c r="H485" s="6"/>
    </row>
    <row r="486" spans="4:8" x14ac:dyDescent="0.25">
      <c r="D486" s="7"/>
      <c r="H486" s="6"/>
    </row>
    <row r="487" spans="4:8" x14ac:dyDescent="0.25">
      <c r="D487" s="7"/>
      <c r="H487" s="6"/>
    </row>
    <row r="488" spans="4:8" x14ac:dyDescent="0.25">
      <c r="D488" s="7"/>
      <c r="H488" s="6"/>
    </row>
    <row r="489" spans="4:8" x14ac:dyDescent="0.25">
      <c r="D489" s="7"/>
      <c r="H489" s="6"/>
    </row>
    <row r="490" spans="4:8" x14ac:dyDescent="0.25">
      <c r="D490" s="7"/>
      <c r="H490" s="6"/>
    </row>
    <row r="491" spans="4:8" x14ac:dyDescent="0.25">
      <c r="D491" s="7"/>
      <c r="H491" s="6"/>
    </row>
    <row r="492" spans="4:8" x14ac:dyDescent="0.25">
      <c r="D492" s="7"/>
      <c r="H492" s="6"/>
    </row>
    <row r="493" spans="4:8" x14ac:dyDescent="0.25">
      <c r="D493" s="7"/>
      <c r="H493" s="6"/>
    </row>
    <row r="494" spans="4:8" x14ac:dyDescent="0.25">
      <c r="D494" s="7"/>
      <c r="H494" s="6"/>
    </row>
    <row r="495" spans="4:8" x14ac:dyDescent="0.25">
      <c r="D495" s="7"/>
      <c r="H495" s="6"/>
    </row>
    <row r="496" spans="4:8" x14ac:dyDescent="0.25">
      <c r="D496" s="7"/>
      <c r="H496" s="6"/>
    </row>
    <row r="497" spans="4:8" x14ac:dyDescent="0.25">
      <c r="D497" s="7"/>
      <c r="H497" s="6"/>
    </row>
    <row r="498" spans="4:8" x14ac:dyDescent="0.25">
      <c r="D498" s="7"/>
      <c r="H498" s="6"/>
    </row>
    <row r="499" spans="4:8" x14ac:dyDescent="0.25">
      <c r="D499" s="7"/>
      <c r="H499" s="6"/>
    </row>
    <row r="500" spans="4:8" x14ac:dyDescent="0.25">
      <c r="D500" s="7"/>
      <c r="H500" s="6"/>
    </row>
    <row r="501" spans="4:8" x14ac:dyDescent="0.25">
      <c r="D501" s="7"/>
      <c r="H501" s="6"/>
    </row>
    <row r="502" spans="4:8" x14ac:dyDescent="0.25">
      <c r="D502" s="7"/>
      <c r="H502" s="6"/>
    </row>
    <row r="503" spans="4:8" x14ac:dyDescent="0.25">
      <c r="D503" s="7"/>
      <c r="H503" s="6"/>
    </row>
    <row r="504" spans="4:8" x14ac:dyDescent="0.25">
      <c r="D504" s="7"/>
      <c r="H504" s="6"/>
    </row>
    <row r="505" spans="4:8" x14ac:dyDescent="0.25">
      <c r="D505" s="7"/>
      <c r="H505" s="6"/>
    </row>
    <row r="506" spans="4:8" x14ac:dyDescent="0.25">
      <c r="D506" s="7"/>
      <c r="H506" s="6"/>
    </row>
    <row r="507" spans="4:8" x14ac:dyDescent="0.25">
      <c r="D507" s="7"/>
      <c r="H507" s="6"/>
    </row>
    <row r="508" spans="4:8" x14ac:dyDescent="0.25">
      <c r="D508" s="7"/>
      <c r="H508" s="6"/>
    </row>
    <row r="509" spans="4:8" x14ac:dyDescent="0.25">
      <c r="D509" s="7"/>
      <c r="H509" s="6"/>
    </row>
    <row r="510" spans="4:8" x14ac:dyDescent="0.25">
      <c r="D510" s="7"/>
      <c r="H510" s="6"/>
    </row>
    <row r="511" spans="4:8" x14ac:dyDescent="0.25">
      <c r="D511" s="7"/>
      <c r="H511" s="6"/>
    </row>
    <row r="512" spans="4:8" x14ac:dyDescent="0.25">
      <c r="D512" s="7"/>
      <c r="H512" s="6"/>
    </row>
    <row r="513" spans="4:8" x14ac:dyDescent="0.25">
      <c r="D513" s="7"/>
      <c r="H513" s="6"/>
    </row>
    <row r="514" spans="4:8" x14ac:dyDescent="0.25">
      <c r="D514" s="7"/>
      <c r="H514" s="6"/>
    </row>
    <row r="515" spans="4:8" x14ac:dyDescent="0.25">
      <c r="D515" s="7"/>
      <c r="H515" s="6"/>
    </row>
    <row r="516" spans="4:8" x14ac:dyDescent="0.25">
      <c r="D516" s="7"/>
      <c r="H516" s="6"/>
    </row>
    <row r="517" spans="4:8" x14ac:dyDescent="0.25">
      <c r="D517" s="7"/>
      <c r="H517" s="6"/>
    </row>
    <row r="518" spans="4:8" x14ac:dyDescent="0.25">
      <c r="D518" s="7"/>
      <c r="H518" s="6"/>
    </row>
    <row r="519" spans="4:8" x14ac:dyDescent="0.25">
      <c r="D519" s="7"/>
      <c r="H519" s="6"/>
    </row>
    <row r="520" spans="4:8" x14ac:dyDescent="0.25">
      <c r="D520" s="7"/>
      <c r="H520" s="6"/>
    </row>
    <row r="521" spans="4:8" x14ac:dyDescent="0.25">
      <c r="D521" s="7"/>
      <c r="H521" s="6"/>
    </row>
    <row r="522" spans="4:8" x14ac:dyDescent="0.25">
      <c r="D522" s="7"/>
      <c r="H522" s="6"/>
    </row>
    <row r="523" spans="4:8" x14ac:dyDescent="0.25">
      <c r="D523" s="7"/>
      <c r="H523" s="6"/>
    </row>
    <row r="524" spans="4:8" x14ac:dyDescent="0.25">
      <c r="D524" s="7"/>
      <c r="H524" s="6"/>
    </row>
    <row r="525" spans="4:8" x14ac:dyDescent="0.25">
      <c r="D525" s="7"/>
      <c r="H525" s="6"/>
    </row>
    <row r="526" spans="4:8" x14ac:dyDescent="0.25">
      <c r="D526" s="7"/>
      <c r="H526" s="6"/>
    </row>
    <row r="527" spans="4:8" x14ac:dyDescent="0.25">
      <c r="D527" s="7"/>
      <c r="H527" s="6"/>
    </row>
    <row r="528" spans="4:8" x14ac:dyDescent="0.25">
      <c r="D528" s="7"/>
      <c r="H528" s="6"/>
    </row>
    <row r="529" spans="4:8" x14ac:dyDescent="0.25">
      <c r="D529" s="7"/>
      <c r="H529" s="6"/>
    </row>
    <row r="530" spans="4:8" x14ac:dyDescent="0.25">
      <c r="D530" s="7"/>
      <c r="H530" s="6"/>
    </row>
    <row r="531" spans="4:8" x14ac:dyDescent="0.25">
      <c r="D531" s="7"/>
      <c r="H531" s="6"/>
    </row>
    <row r="532" spans="4:8" x14ac:dyDescent="0.25">
      <c r="D532" s="7"/>
      <c r="H532" s="6"/>
    </row>
    <row r="533" spans="4:8" x14ac:dyDescent="0.25">
      <c r="D533" s="7"/>
      <c r="H533" s="6"/>
    </row>
    <row r="534" spans="4:8" x14ac:dyDescent="0.25">
      <c r="D534" s="7"/>
      <c r="H534" s="6"/>
    </row>
    <row r="535" spans="4:8" x14ac:dyDescent="0.25">
      <c r="D535" s="7"/>
      <c r="H535" s="6"/>
    </row>
    <row r="536" spans="4:8" x14ac:dyDescent="0.25">
      <c r="D536" s="7"/>
      <c r="H536" s="6"/>
    </row>
    <row r="537" spans="4:8" x14ac:dyDescent="0.25">
      <c r="D537" s="7"/>
      <c r="H537" s="6"/>
    </row>
    <row r="538" spans="4:8" x14ac:dyDescent="0.25">
      <c r="D538" s="7"/>
      <c r="H538" s="6"/>
    </row>
    <row r="539" spans="4:8" x14ac:dyDescent="0.25">
      <c r="D539" s="7"/>
      <c r="H539" s="6"/>
    </row>
    <row r="540" spans="4:8" x14ac:dyDescent="0.25">
      <c r="D540" s="7"/>
      <c r="H540" s="6"/>
    </row>
    <row r="541" spans="4:8" x14ac:dyDescent="0.25">
      <c r="D541" s="7"/>
      <c r="H541" s="6"/>
    </row>
    <row r="542" spans="4:8" x14ac:dyDescent="0.25">
      <c r="D542" s="7"/>
      <c r="H542" s="6"/>
    </row>
    <row r="543" spans="4:8" x14ac:dyDescent="0.25">
      <c r="D543" s="7"/>
      <c r="H543" s="6"/>
    </row>
    <row r="544" spans="4:8" x14ac:dyDescent="0.25">
      <c r="D544" s="7"/>
      <c r="H544" s="6"/>
    </row>
    <row r="545" spans="4:8" x14ac:dyDescent="0.25">
      <c r="D545" s="7"/>
      <c r="H545" s="6"/>
    </row>
    <row r="546" spans="4:8" x14ac:dyDescent="0.25">
      <c r="D546" s="7"/>
      <c r="H546" s="6"/>
    </row>
    <row r="547" spans="4:8" x14ac:dyDescent="0.25">
      <c r="D547" s="7"/>
      <c r="H547" s="6"/>
    </row>
    <row r="548" spans="4:8" x14ac:dyDescent="0.25">
      <c r="D548" s="7"/>
      <c r="H548" s="6"/>
    </row>
    <row r="549" spans="4:8" x14ac:dyDescent="0.25">
      <c r="D549" s="7"/>
      <c r="H549" s="6"/>
    </row>
    <row r="550" spans="4:8" x14ac:dyDescent="0.25">
      <c r="D550" s="7"/>
      <c r="H550" s="6"/>
    </row>
    <row r="551" spans="4:8" x14ac:dyDescent="0.25">
      <c r="D551" s="7"/>
      <c r="H551" s="6"/>
    </row>
    <row r="552" spans="4:8" x14ac:dyDescent="0.25">
      <c r="D552" s="7"/>
      <c r="H552" s="6"/>
    </row>
    <row r="553" spans="4:8" x14ac:dyDescent="0.25">
      <c r="D553" s="7"/>
      <c r="H553" s="6"/>
    </row>
    <row r="554" spans="4:8" x14ac:dyDescent="0.25">
      <c r="D554" s="7"/>
      <c r="H554" s="6"/>
    </row>
    <row r="555" spans="4:8" x14ac:dyDescent="0.25">
      <c r="D555" s="7"/>
      <c r="H555" s="6"/>
    </row>
    <row r="556" spans="4:8" x14ac:dyDescent="0.25">
      <c r="D556" s="7"/>
      <c r="H556" s="6"/>
    </row>
    <row r="557" spans="4:8" x14ac:dyDescent="0.25">
      <c r="D557" s="7"/>
      <c r="H557" s="6"/>
    </row>
    <row r="558" spans="4:8" x14ac:dyDescent="0.25">
      <c r="D558" s="7"/>
      <c r="H558" s="6"/>
    </row>
    <row r="559" spans="4:8" x14ac:dyDescent="0.25">
      <c r="D559" s="7"/>
      <c r="H559" s="6"/>
    </row>
    <row r="560" spans="4:8" x14ac:dyDescent="0.25">
      <c r="D560" s="7"/>
      <c r="H560" s="6"/>
    </row>
    <row r="561" spans="4:8" x14ac:dyDescent="0.25">
      <c r="D561" s="7"/>
      <c r="H561" s="6"/>
    </row>
    <row r="562" spans="4:8" x14ac:dyDescent="0.25">
      <c r="D562" s="7"/>
      <c r="H562" s="6"/>
    </row>
    <row r="563" spans="4:8" x14ac:dyDescent="0.25">
      <c r="D563" s="7"/>
      <c r="H563" s="6"/>
    </row>
    <row r="564" spans="4:8" x14ac:dyDescent="0.25">
      <c r="D564" s="7"/>
      <c r="H564" s="6"/>
    </row>
    <row r="565" spans="4:8" x14ac:dyDescent="0.25">
      <c r="D565" s="7"/>
      <c r="H565" s="6"/>
    </row>
    <row r="566" spans="4:8" x14ac:dyDescent="0.25">
      <c r="D566" s="7"/>
      <c r="H566" s="6"/>
    </row>
    <row r="567" spans="4:8" x14ac:dyDescent="0.25">
      <c r="D567" s="7"/>
      <c r="H567" s="6"/>
    </row>
    <row r="568" spans="4:8" x14ac:dyDescent="0.25">
      <c r="D568" s="7"/>
      <c r="H568" s="6"/>
    </row>
    <row r="569" spans="4:8" x14ac:dyDescent="0.25">
      <c r="D569" s="7"/>
      <c r="H569" s="6"/>
    </row>
    <row r="570" spans="4:8" x14ac:dyDescent="0.25">
      <c r="D570" s="7"/>
      <c r="H570" s="6"/>
    </row>
    <row r="571" spans="4:8" x14ac:dyDescent="0.25">
      <c r="D571" s="7"/>
      <c r="H571" s="6"/>
    </row>
    <row r="572" spans="4:8" x14ac:dyDescent="0.25">
      <c r="D572" s="7"/>
      <c r="H572" s="6"/>
    </row>
    <row r="573" spans="4:8" x14ac:dyDescent="0.25">
      <c r="D573" s="7"/>
      <c r="H573" s="6"/>
    </row>
    <row r="574" spans="4:8" x14ac:dyDescent="0.25">
      <c r="D574" s="7"/>
      <c r="H574" s="6"/>
    </row>
    <row r="575" spans="4:8" x14ac:dyDescent="0.25">
      <c r="D575" s="7"/>
      <c r="H575" s="6"/>
    </row>
    <row r="576" spans="4:8" x14ac:dyDescent="0.25">
      <c r="D576" s="7"/>
      <c r="H576" s="6"/>
    </row>
    <row r="577" spans="4:8" x14ac:dyDescent="0.25">
      <c r="D577" s="7"/>
      <c r="H577" s="6"/>
    </row>
    <row r="578" spans="4:8" x14ac:dyDescent="0.25">
      <c r="D578" s="7"/>
      <c r="H578" s="6"/>
    </row>
    <row r="579" spans="4:8" x14ac:dyDescent="0.25">
      <c r="D579" s="7"/>
      <c r="H579" s="6"/>
    </row>
    <row r="580" spans="4:8" x14ac:dyDescent="0.25">
      <c r="D580" s="7"/>
      <c r="H580" s="6"/>
    </row>
    <row r="581" spans="4:8" x14ac:dyDescent="0.25">
      <c r="D581" s="7"/>
      <c r="H581" s="6"/>
    </row>
    <row r="582" spans="4:8" x14ac:dyDescent="0.25">
      <c r="D582" s="7"/>
      <c r="H582" s="6"/>
    </row>
    <row r="583" spans="4:8" x14ac:dyDescent="0.25">
      <c r="D583" s="7"/>
      <c r="H583" s="6"/>
    </row>
    <row r="584" spans="4:8" x14ac:dyDescent="0.25">
      <c r="D584" s="7"/>
      <c r="H584" s="6"/>
    </row>
    <row r="585" spans="4:8" x14ac:dyDescent="0.25">
      <c r="D585" s="7"/>
      <c r="H585" s="6"/>
    </row>
    <row r="586" spans="4:8" x14ac:dyDescent="0.25">
      <c r="D586" s="7"/>
      <c r="H586" s="6"/>
    </row>
    <row r="587" spans="4:8" x14ac:dyDescent="0.25">
      <c r="D587" s="7"/>
      <c r="H587" s="6"/>
    </row>
    <row r="588" spans="4:8" x14ac:dyDescent="0.25">
      <c r="D588" s="7"/>
      <c r="H588" s="6"/>
    </row>
    <row r="589" spans="4:8" x14ac:dyDescent="0.25">
      <c r="D589" s="7"/>
      <c r="H589" s="6"/>
    </row>
    <row r="590" spans="4:8" x14ac:dyDescent="0.25">
      <c r="D590" s="7"/>
      <c r="H590" s="6"/>
    </row>
    <row r="591" spans="4:8" x14ac:dyDescent="0.25">
      <c r="D591" s="7"/>
      <c r="H591" s="6"/>
    </row>
    <row r="592" spans="4:8" x14ac:dyDescent="0.25">
      <c r="D592" s="7"/>
      <c r="H592" s="6"/>
    </row>
    <row r="593" spans="4:8" x14ac:dyDescent="0.25">
      <c r="D593" s="7"/>
      <c r="H593" s="6"/>
    </row>
    <row r="594" spans="4:8" x14ac:dyDescent="0.25">
      <c r="D594" s="7"/>
      <c r="H594" s="6"/>
    </row>
    <row r="595" spans="4:8" x14ac:dyDescent="0.25">
      <c r="D595" s="7"/>
      <c r="H595" s="6"/>
    </row>
    <row r="596" spans="4:8" x14ac:dyDescent="0.25">
      <c r="D596" s="7"/>
      <c r="H596" s="6"/>
    </row>
    <row r="597" spans="4:8" x14ac:dyDescent="0.25">
      <c r="D597" s="7"/>
      <c r="H597" s="6"/>
    </row>
    <row r="598" spans="4:8" x14ac:dyDescent="0.25">
      <c r="D598" s="7"/>
      <c r="H598" s="6"/>
    </row>
    <row r="599" spans="4:8" x14ac:dyDescent="0.25">
      <c r="D599" s="7"/>
      <c r="H599" s="6"/>
    </row>
    <row r="600" spans="4:8" x14ac:dyDescent="0.25">
      <c r="D600" s="7"/>
      <c r="H600" s="6"/>
    </row>
    <row r="601" spans="4:8" x14ac:dyDescent="0.25">
      <c r="D601" s="7"/>
      <c r="H601" s="6"/>
    </row>
    <row r="602" spans="4:8" x14ac:dyDescent="0.25">
      <c r="D602" s="7"/>
      <c r="H602" s="6"/>
    </row>
    <row r="603" spans="4:8" x14ac:dyDescent="0.25">
      <c r="D603" s="7"/>
      <c r="H603" s="6"/>
    </row>
    <row r="604" spans="4:8" x14ac:dyDescent="0.25">
      <c r="D604" s="7"/>
      <c r="H604" s="6"/>
    </row>
    <row r="605" spans="4:8" x14ac:dyDescent="0.25">
      <c r="D605" s="7"/>
      <c r="H605" s="6"/>
    </row>
    <row r="606" spans="4:8" x14ac:dyDescent="0.25">
      <c r="D606" s="7"/>
      <c r="H606" s="6"/>
    </row>
    <row r="607" spans="4:8" x14ac:dyDescent="0.25">
      <c r="D607" s="7"/>
      <c r="H607" s="6"/>
    </row>
    <row r="608" spans="4:8" x14ac:dyDescent="0.25">
      <c r="D608" s="7"/>
      <c r="H608" s="6"/>
    </row>
    <row r="609" spans="4:8" x14ac:dyDescent="0.25">
      <c r="D609" s="7"/>
      <c r="H609" s="6"/>
    </row>
    <row r="610" spans="4:8" x14ac:dyDescent="0.25">
      <c r="D610" s="7"/>
      <c r="H610" s="6"/>
    </row>
    <row r="611" spans="4:8" x14ac:dyDescent="0.25">
      <c r="D611" s="7"/>
      <c r="H611" s="6"/>
    </row>
    <row r="612" spans="4:8" x14ac:dyDescent="0.25">
      <c r="D612" s="7"/>
      <c r="H612" s="6"/>
    </row>
    <row r="613" spans="4:8" x14ac:dyDescent="0.25">
      <c r="D613" s="7"/>
      <c r="H613" s="6"/>
    </row>
    <row r="614" spans="4:8" x14ac:dyDescent="0.25">
      <c r="D614" s="7"/>
      <c r="H614" s="6"/>
    </row>
    <row r="615" spans="4:8" x14ac:dyDescent="0.25">
      <c r="D615" s="7"/>
      <c r="H615" s="6"/>
    </row>
    <row r="616" spans="4:8" x14ac:dyDescent="0.25">
      <c r="D616" s="7"/>
      <c r="H616" s="6"/>
    </row>
    <row r="617" spans="4:8" x14ac:dyDescent="0.25">
      <c r="D617" s="7"/>
      <c r="H617" s="6"/>
    </row>
    <row r="618" spans="4:8" x14ac:dyDescent="0.25">
      <c r="D618" s="7"/>
      <c r="H618" s="6"/>
    </row>
    <row r="619" spans="4:8" x14ac:dyDescent="0.25">
      <c r="D619" s="7"/>
      <c r="H619" s="6"/>
    </row>
    <row r="620" spans="4:8" x14ac:dyDescent="0.25">
      <c r="D620" s="7"/>
      <c r="H620" s="6"/>
    </row>
    <row r="621" spans="4:8" x14ac:dyDescent="0.25">
      <c r="D621" s="7"/>
      <c r="H621" s="6"/>
    </row>
    <row r="622" spans="4:8" x14ac:dyDescent="0.25">
      <c r="D622" s="7"/>
      <c r="H622" s="6"/>
    </row>
    <row r="623" spans="4:8" x14ac:dyDescent="0.25">
      <c r="D623" s="7"/>
      <c r="H623" s="6"/>
    </row>
    <row r="624" spans="4:8" x14ac:dyDescent="0.25">
      <c r="D624" s="7"/>
      <c r="H624" s="6"/>
    </row>
    <row r="625" spans="4:8" x14ac:dyDescent="0.25">
      <c r="D625" s="7"/>
      <c r="H625" s="6"/>
    </row>
    <row r="626" spans="4:8" x14ac:dyDescent="0.25">
      <c r="D626" s="7"/>
      <c r="H626" s="6"/>
    </row>
    <row r="627" spans="4:8" x14ac:dyDescent="0.25">
      <c r="D627" s="7"/>
      <c r="H627" s="6"/>
    </row>
    <row r="628" spans="4:8" x14ac:dyDescent="0.25">
      <c r="D628" s="7"/>
      <c r="H628" s="6"/>
    </row>
    <row r="629" spans="4:8" x14ac:dyDescent="0.25">
      <c r="D629" s="7"/>
      <c r="H629" s="6"/>
    </row>
    <row r="630" spans="4:8" x14ac:dyDescent="0.25">
      <c r="D630" s="7"/>
      <c r="H630" s="6"/>
    </row>
    <row r="631" spans="4:8" x14ac:dyDescent="0.25">
      <c r="D631" s="7"/>
      <c r="H631" s="6"/>
    </row>
    <row r="632" spans="4:8" x14ac:dyDescent="0.25">
      <c r="D632" s="7"/>
      <c r="H632" s="6"/>
    </row>
    <row r="633" spans="4:8" x14ac:dyDescent="0.25">
      <c r="D633" s="7"/>
      <c r="H633" s="6"/>
    </row>
    <row r="634" spans="4:8" x14ac:dyDescent="0.25">
      <c r="D634" s="7"/>
      <c r="H634" s="6"/>
    </row>
    <row r="635" spans="4:8" x14ac:dyDescent="0.25">
      <c r="D635" s="7"/>
      <c r="H635" s="6"/>
    </row>
    <row r="636" spans="4:8" x14ac:dyDescent="0.25">
      <c r="D636" s="7"/>
      <c r="H636" s="6"/>
    </row>
    <row r="637" spans="4:8" x14ac:dyDescent="0.25">
      <c r="D637" s="7"/>
      <c r="H637" s="6"/>
    </row>
    <row r="638" spans="4:8" x14ac:dyDescent="0.25">
      <c r="D638" s="7"/>
      <c r="H638" s="6"/>
    </row>
    <row r="639" spans="4:8" x14ac:dyDescent="0.25">
      <c r="D639" s="7"/>
      <c r="H639" s="6"/>
    </row>
    <row r="640" spans="4:8" x14ac:dyDescent="0.25">
      <c r="D640" s="7"/>
      <c r="H640" s="6"/>
    </row>
    <row r="641" spans="4:8" x14ac:dyDescent="0.25">
      <c r="D641" s="7"/>
      <c r="H641" s="6"/>
    </row>
    <row r="642" spans="4:8" x14ac:dyDescent="0.25">
      <c r="D642" s="7"/>
      <c r="H642" s="6"/>
    </row>
    <row r="643" spans="4:8" x14ac:dyDescent="0.25">
      <c r="D643" s="7"/>
      <c r="H643" s="6"/>
    </row>
    <row r="644" spans="4:8" x14ac:dyDescent="0.25">
      <c r="D644" s="7"/>
      <c r="H644" s="6"/>
    </row>
    <row r="645" spans="4:8" x14ac:dyDescent="0.25">
      <c r="D645" s="7"/>
      <c r="H645" s="6"/>
    </row>
    <row r="646" spans="4:8" x14ac:dyDescent="0.25">
      <c r="D646" s="7"/>
      <c r="H646" s="6"/>
    </row>
    <row r="647" spans="4:8" x14ac:dyDescent="0.25">
      <c r="D647" s="7"/>
      <c r="H647" s="6"/>
    </row>
    <row r="648" spans="4:8" x14ac:dyDescent="0.25">
      <c r="D648" s="7"/>
      <c r="H648" s="6"/>
    </row>
    <row r="649" spans="4:8" x14ac:dyDescent="0.25">
      <c r="D649" s="7"/>
      <c r="H649" s="6"/>
    </row>
    <row r="650" spans="4:8" x14ac:dyDescent="0.25">
      <c r="D650" s="7"/>
      <c r="H650" s="6"/>
    </row>
    <row r="651" spans="4:8" x14ac:dyDescent="0.25">
      <c r="D651" s="7"/>
      <c r="H651" s="6"/>
    </row>
    <row r="652" spans="4:8" x14ac:dyDescent="0.25">
      <c r="D652" s="7"/>
      <c r="H652" s="6"/>
    </row>
    <row r="653" spans="4:8" x14ac:dyDescent="0.25">
      <c r="D653" s="7"/>
      <c r="H653" s="6"/>
    </row>
    <row r="654" spans="4:8" x14ac:dyDescent="0.25">
      <c r="D654" s="7"/>
      <c r="H654" s="6"/>
    </row>
    <row r="655" spans="4:8" x14ac:dyDescent="0.25">
      <c r="D655" s="7"/>
      <c r="H655" s="6"/>
    </row>
    <row r="656" spans="4:8" x14ac:dyDescent="0.25">
      <c r="D656" s="7"/>
      <c r="H656" s="6"/>
    </row>
    <row r="657" spans="4:8" x14ac:dyDescent="0.25">
      <c r="D657" s="7"/>
      <c r="H657" s="6"/>
    </row>
    <row r="658" spans="4:8" x14ac:dyDescent="0.25">
      <c r="D658" s="7"/>
      <c r="H658" s="6"/>
    </row>
    <row r="659" spans="4:8" x14ac:dyDescent="0.25">
      <c r="D659" s="7"/>
      <c r="H659" s="6"/>
    </row>
    <row r="660" spans="4:8" x14ac:dyDescent="0.25">
      <c r="D660" s="7"/>
      <c r="H660" s="6"/>
    </row>
    <row r="661" spans="4:8" x14ac:dyDescent="0.25">
      <c r="D661" s="7"/>
      <c r="H661" s="6"/>
    </row>
    <row r="662" spans="4:8" x14ac:dyDescent="0.25">
      <c r="D662" s="7"/>
      <c r="H662" s="6"/>
    </row>
    <row r="663" spans="4:8" x14ac:dyDescent="0.25">
      <c r="D663" s="7"/>
      <c r="H663" s="6"/>
    </row>
    <row r="664" spans="4:8" x14ac:dyDescent="0.25">
      <c r="D664" s="7"/>
      <c r="H664" s="6"/>
    </row>
    <row r="665" spans="4:8" x14ac:dyDescent="0.25">
      <c r="D665" s="7"/>
      <c r="H665" s="6"/>
    </row>
    <row r="666" spans="4:8" x14ac:dyDescent="0.25">
      <c r="D666" s="7"/>
      <c r="H666" s="6"/>
    </row>
    <row r="667" spans="4:8" x14ac:dyDescent="0.25">
      <c r="D667" s="7"/>
      <c r="H667" s="6"/>
    </row>
    <row r="668" spans="4:8" x14ac:dyDescent="0.25">
      <c r="D668" s="7"/>
      <c r="H668" s="6"/>
    </row>
    <row r="669" spans="4:8" x14ac:dyDescent="0.25">
      <c r="D669" s="7"/>
      <c r="H669" s="6"/>
    </row>
    <row r="670" spans="4:8" x14ac:dyDescent="0.25">
      <c r="D670" s="7"/>
      <c r="H670" s="6"/>
    </row>
    <row r="671" spans="4:8" x14ac:dyDescent="0.25">
      <c r="D671" s="7"/>
      <c r="H671" s="6"/>
    </row>
    <row r="672" spans="4:8" x14ac:dyDescent="0.25">
      <c r="D672" s="7"/>
      <c r="H672" s="6"/>
    </row>
    <row r="673" spans="4:8" x14ac:dyDescent="0.25">
      <c r="D673" s="7"/>
      <c r="H673" s="6"/>
    </row>
    <row r="674" spans="4:8" x14ac:dyDescent="0.25">
      <c r="D674" s="7"/>
      <c r="H674" s="6"/>
    </row>
    <row r="675" spans="4:8" x14ac:dyDescent="0.25">
      <c r="D675" s="7"/>
      <c r="H675" s="6"/>
    </row>
    <row r="676" spans="4:8" x14ac:dyDescent="0.25">
      <c r="D676" s="7"/>
      <c r="H676" s="6"/>
    </row>
    <row r="677" spans="4:8" x14ac:dyDescent="0.25">
      <c r="D677" s="7"/>
      <c r="H677" s="6"/>
    </row>
    <row r="678" spans="4:8" x14ac:dyDescent="0.25">
      <c r="D678" s="7"/>
      <c r="H678" s="6"/>
    </row>
    <row r="679" spans="4:8" x14ac:dyDescent="0.25">
      <c r="D679" s="7"/>
      <c r="H679" s="6"/>
    </row>
    <row r="680" spans="4:8" x14ac:dyDescent="0.25">
      <c r="D680" s="7"/>
      <c r="H680" s="6"/>
    </row>
    <row r="681" spans="4:8" x14ac:dyDescent="0.25">
      <c r="D681" s="7"/>
      <c r="H681" s="6"/>
    </row>
    <row r="682" spans="4:8" x14ac:dyDescent="0.25">
      <c r="D682" s="7"/>
      <c r="H682" s="6"/>
    </row>
    <row r="683" spans="4:8" x14ac:dyDescent="0.25">
      <c r="D683" s="7"/>
      <c r="H683" s="6"/>
    </row>
    <row r="684" spans="4:8" x14ac:dyDescent="0.25">
      <c r="D684" s="7"/>
      <c r="H684" s="6"/>
    </row>
    <row r="685" spans="4:8" x14ac:dyDescent="0.25">
      <c r="D685" s="7"/>
      <c r="H685" s="6"/>
    </row>
    <row r="686" spans="4:8" x14ac:dyDescent="0.25">
      <c r="D686" s="7"/>
      <c r="H686" s="6"/>
    </row>
    <row r="687" spans="4:8" x14ac:dyDescent="0.25">
      <c r="D687" s="7"/>
      <c r="H687" s="6"/>
    </row>
    <row r="688" spans="4:8" x14ac:dyDescent="0.25">
      <c r="D688" s="7"/>
      <c r="H688" s="6"/>
    </row>
    <row r="689" spans="4:8" x14ac:dyDescent="0.25">
      <c r="D689" s="7"/>
      <c r="H689" s="6"/>
    </row>
    <row r="690" spans="4:8" x14ac:dyDescent="0.25">
      <c r="D690" s="7"/>
      <c r="H690" s="6"/>
    </row>
    <row r="691" spans="4:8" x14ac:dyDescent="0.25">
      <c r="D691" s="7"/>
      <c r="H691" s="6"/>
    </row>
    <row r="692" spans="4:8" x14ac:dyDescent="0.25">
      <c r="D692" s="7"/>
      <c r="H692" s="6"/>
    </row>
    <row r="693" spans="4:8" x14ac:dyDescent="0.25">
      <c r="D693" s="7"/>
      <c r="H693" s="6"/>
    </row>
    <row r="694" spans="4:8" x14ac:dyDescent="0.25">
      <c r="D694" s="7"/>
      <c r="H694" s="6"/>
    </row>
    <row r="695" spans="4:8" x14ac:dyDescent="0.25">
      <c r="D695" s="7"/>
      <c r="H695" s="6"/>
    </row>
    <row r="696" spans="4:8" x14ac:dyDescent="0.25">
      <c r="D696" s="7"/>
      <c r="H696" s="6"/>
    </row>
    <row r="697" spans="4:8" x14ac:dyDescent="0.25">
      <c r="D697" s="7"/>
      <c r="H697" s="6"/>
    </row>
    <row r="698" spans="4:8" x14ac:dyDescent="0.25">
      <c r="D698" s="7"/>
      <c r="H698" s="6"/>
    </row>
    <row r="699" spans="4:8" x14ac:dyDescent="0.25">
      <c r="D699" s="7"/>
      <c r="H699" s="6"/>
    </row>
    <row r="700" spans="4:8" x14ac:dyDescent="0.25">
      <c r="D700" s="7"/>
      <c r="H700" s="6"/>
    </row>
    <row r="701" spans="4:8" x14ac:dyDescent="0.25">
      <c r="D701" s="7"/>
      <c r="H701" s="6"/>
    </row>
    <row r="702" spans="4:8" x14ac:dyDescent="0.25">
      <c r="D702" s="7"/>
      <c r="H702" s="6"/>
    </row>
    <row r="703" spans="4:8" x14ac:dyDescent="0.25">
      <c r="D703" s="7"/>
      <c r="H703" s="6"/>
    </row>
    <row r="704" spans="4:8" x14ac:dyDescent="0.25">
      <c r="D704" s="7"/>
      <c r="H704" s="6"/>
    </row>
    <row r="705" spans="4:8" x14ac:dyDescent="0.25">
      <c r="D705" s="7"/>
      <c r="H705" s="6"/>
    </row>
    <row r="706" spans="4:8" x14ac:dyDescent="0.25">
      <c r="D706" s="7"/>
      <c r="H706" s="6"/>
    </row>
    <row r="707" spans="4:8" x14ac:dyDescent="0.25">
      <c r="D707" s="7"/>
      <c r="H707" s="6"/>
    </row>
    <row r="708" spans="4:8" x14ac:dyDescent="0.25">
      <c r="D708" s="7"/>
      <c r="H708" s="6"/>
    </row>
    <row r="709" spans="4:8" x14ac:dyDescent="0.25">
      <c r="D709" s="7"/>
      <c r="H709" s="6"/>
    </row>
    <row r="710" spans="4:8" x14ac:dyDescent="0.25">
      <c r="D710" s="7"/>
      <c r="H710" s="6"/>
    </row>
    <row r="711" spans="4:8" x14ac:dyDescent="0.25">
      <c r="D711" s="7"/>
      <c r="H711" s="6"/>
    </row>
    <row r="712" spans="4:8" x14ac:dyDescent="0.25">
      <c r="D712" s="7"/>
      <c r="H712" s="6"/>
    </row>
    <row r="713" spans="4:8" x14ac:dyDescent="0.25">
      <c r="D713" s="7"/>
      <c r="H713" s="6"/>
    </row>
    <row r="714" spans="4:8" x14ac:dyDescent="0.25">
      <c r="D714" s="7"/>
      <c r="H714" s="6"/>
    </row>
    <row r="715" spans="4:8" x14ac:dyDescent="0.25">
      <c r="D715" s="7"/>
      <c r="H715" s="6"/>
    </row>
    <row r="716" spans="4:8" x14ac:dyDescent="0.25">
      <c r="D716" s="7"/>
      <c r="H716" s="6"/>
    </row>
    <row r="717" spans="4:8" x14ac:dyDescent="0.25">
      <c r="D717" s="7"/>
      <c r="H717" s="6"/>
    </row>
    <row r="718" spans="4:8" x14ac:dyDescent="0.25">
      <c r="D718" s="7"/>
      <c r="H718" s="6"/>
    </row>
    <row r="719" spans="4:8" x14ac:dyDescent="0.25">
      <c r="D719" s="7"/>
      <c r="H719" s="6"/>
    </row>
    <row r="720" spans="4:8" x14ac:dyDescent="0.25">
      <c r="D720" s="7"/>
      <c r="H720" s="6"/>
    </row>
    <row r="721" spans="4:8" x14ac:dyDescent="0.25">
      <c r="D721" s="7"/>
      <c r="H721" s="6"/>
    </row>
    <row r="722" spans="4:8" x14ac:dyDescent="0.25">
      <c r="D722" s="7"/>
      <c r="H722" s="6"/>
    </row>
    <row r="723" spans="4:8" x14ac:dyDescent="0.25">
      <c r="D723" s="7"/>
      <c r="H723" s="6"/>
    </row>
    <row r="724" spans="4:8" x14ac:dyDescent="0.25">
      <c r="D724" s="7"/>
      <c r="H724" s="6"/>
    </row>
    <row r="725" spans="4:8" x14ac:dyDescent="0.25">
      <c r="D725" s="7"/>
      <c r="H725" s="6"/>
    </row>
    <row r="726" spans="4:8" x14ac:dyDescent="0.25">
      <c r="D726" s="7"/>
      <c r="H726" s="6"/>
    </row>
    <row r="727" spans="4:8" x14ac:dyDescent="0.25">
      <c r="D727" s="7"/>
      <c r="H727" s="6"/>
    </row>
    <row r="728" spans="4:8" x14ac:dyDescent="0.25">
      <c r="D728" s="7"/>
      <c r="H728" s="6"/>
    </row>
    <row r="729" spans="4:8" x14ac:dyDescent="0.25">
      <c r="D729" s="7"/>
      <c r="H729" s="6"/>
    </row>
    <row r="730" spans="4:8" x14ac:dyDescent="0.25">
      <c r="D730" s="7"/>
      <c r="H730" s="6"/>
    </row>
    <row r="731" spans="4:8" x14ac:dyDescent="0.25">
      <c r="D731" s="7"/>
      <c r="H731" s="6"/>
    </row>
    <row r="732" spans="4:8" x14ac:dyDescent="0.25">
      <c r="D732" s="7"/>
      <c r="H732" s="6"/>
    </row>
    <row r="733" spans="4:8" x14ac:dyDescent="0.25">
      <c r="D733" s="7"/>
      <c r="H733" s="6"/>
    </row>
    <row r="734" spans="4:8" x14ac:dyDescent="0.25">
      <c r="D734" s="7"/>
      <c r="H734" s="6"/>
    </row>
    <row r="735" spans="4:8" x14ac:dyDescent="0.25">
      <c r="D735" s="7"/>
      <c r="H735" s="6"/>
    </row>
    <row r="736" spans="4:8" x14ac:dyDescent="0.25">
      <c r="D736" s="7"/>
      <c r="H736" s="6"/>
    </row>
    <row r="737" spans="4:8" x14ac:dyDescent="0.25">
      <c r="D737" s="7"/>
      <c r="H737" s="6"/>
    </row>
    <row r="738" spans="4:8" x14ac:dyDescent="0.25">
      <c r="D738" s="7"/>
      <c r="H738" s="6"/>
    </row>
    <row r="739" spans="4:8" x14ac:dyDescent="0.25">
      <c r="D739" s="7"/>
      <c r="H739" s="6"/>
    </row>
    <row r="740" spans="4:8" x14ac:dyDescent="0.25">
      <c r="D740" s="7"/>
      <c r="H740" s="6"/>
    </row>
    <row r="741" spans="4:8" x14ac:dyDescent="0.25">
      <c r="D741" s="7"/>
      <c r="H741" s="6"/>
    </row>
    <row r="742" spans="4:8" x14ac:dyDescent="0.25">
      <c r="D742" s="7"/>
      <c r="H742" s="6"/>
    </row>
    <row r="743" spans="4:8" x14ac:dyDescent="0.25">
      <c r="D743" s="7"/>
      <c r="H743" s="6"/>
    </row>
    <row r="744" spans="4:8" x14ac:dyDescent="0.25">
      <c r="D744" s="7"/>
      <c r="H744" s="6"/>
    </row>
    <row r="745" spans="4:8" x14ac:dyDescent="0.25">
      <c r="D745" s="7"/>
      <c r="H745" s="6"/>
    </row>
    <row r="746" spans="4:8" x14ac:dyDescent="0.25">
      <c r="D746" s="7"/>
      <c r="H746" s="6"/>
    </row>
    <row r="747" spans="4:8" x14ac:dyDescent="0.25">
      <c r="D747" s="7"/>
      <c r="H747" s="6"/>
    </row>
    <row r="748" spans="4:8" x14ac:dyDescent="0.25">
      <c r="D748" s="7"/>
      <c r="H748" s="6"/>
    </row>
    <row r="749" spans="4:8" x14ac:dyDescent="0.25">
      <c r="D749" s="7"/>
      <c r="H749" s="6"/>
    </row>
    <row r="750" spans="4:8" x14ac:dyDescent="0.25">
      <c r="D750" s="7"/>
      <c r="H750" s="6"/>
    </row>
    <row r="751" spans="4:8" x14ac:dyDescent="0.25">
      <c r="D751" s="7"/>
      <c r="H751" s="6"/>
    </row>
    <row r="752" spans="4:8" x14ac:dyDescent="0.25">
      <c r="D752" s="7"/>
      <c r="H752" s="6"/>
    </row>
    <row r="753" spans="4:8" x14ac:dyDescent="0.25">
      <c r="D753" s="7"/>
      <c r="H753" s="6"/>
    </row>
    <row r="754" spans="4:8" x14ac:dyDescent="0.25">
      <c r="D754" s="7"/>
      <c r="H754" s="6"/>
    </row>
    <row r="755" spans="4:8" x14ac:dyDescent="0.25">
      <c r="D755" s="7"/>
      <c r="H755" s="6"/>
    </row>
    <row r="756" spans="4:8" x14ac:dyDescent="0.25">
      <c r="D756" s="7"/>
      <c r="H756" s="6"/>
    </row>
    <row r="757" spans="4:8" x14ac:dyDescent="0.25">
      <c r="D757" s="7"/>
      <c r="H757" s="6"/>
    </row>
    <row r="758" spans="4:8" x14ac:dyDescent="0.25">
      <c r="D758" s="7"/>
      <c r="H758" s="6"/>
    </row>
    <row r="759" spans="4:8" x14ac:dyDescent="0.25">
      <c r="D759" s="7"/>
      <c r="H759" s="6"/>
    </row>
    <row r="760" spans="4:8" x14ac:dyDescent="0.25">
      <c r="D760" s="7"/>
      <c r="H760" s="6"/>
    </row>
    <row r="761" spans="4:8" x14ac:dyDescent="0.25">
      <c r="D761" s="7"/>
      <c r="H761" s="6"/>
    </row>
    <row r="762" spans="4:8" x14ac:dyDescent="0.25">
      <c r="D762" s="7"/>
      <c r="H762" s="6"/>
    </row>
    <row r="763" spans="4:8" x14ac:dyDescent="0.25">
      <c r="D763" s="7"/>
      <c r="H763" s="6"/>
    </row>
    <row r="764" spans="4:8" x14ac:dyDescent="0.25">
      <c r="D764" s="7"/>
      <c r="H764" s="6"/>
    </row>
    <row r="765" spans="4:8" x14ac:dyDescent="0.25">
      <c r="D765" s="7"/>
      <c r="H765" s="6"/>
    </row>
    <row r="766" spans="4:8" x14ac:dyDescent="0.25">
      <c r="D766" s="7"/>
      <c r="H766" s="6"/>
    </row>
    <row r="767" spans="4:8" x14ac:dyDescent="0.25">
      <c r="D767" s="7"/>
      <c r="H767" s="6"/>
    </row>
    <row r="768" spans="4:8" x14ac:dyDescent="0.25">
      <c r="D768" s="7"/>
      <c r="H768" s="6"/>
    </row>
    <row r="769" spans="4:8" x14ac:dyDescent="0.25">
      <c r="D769" s="7"/>
      <c r="H769" s="6"/>
    </row>
    <row r="770" spans="4:8" x14ac:dyDescent="0.25">
      <c r="D770" s="7"/>
      <c r="H770" s="6"/>
    </row>
    <row r="771" spans="4:8" x14ac:dyDescent="0.25">
      <c r="D771" s="7"/>
      <c r="H771" s="6"/>
    </row>
    <row r="772" spans="4:8" x14ac:dyDescent="0.25">
      <c r="D772" s="7"/>
      <c r="H772" s="6"/>
    </row>
    <row r="773" spans="4:8" x14ac:dyDescent="0.25">
      <c r="D773" s="7"/>
      <c r="H773" s="6"/>
    </row>
    <row r="774" spans="4:8" x14ac:dyDescent="0.25">
      <c r="D774" s="7"/>
      <c r="H774" s="6"/>
    </row>
    <row r="775" spans="4:8" x14ac:dyDescent="0.25">
      <c r="D775" s="7"/>
      <c r="H775" s="6"/>
    </row>
    <row r="776" spans="4:8" x14ac:dyDescent="0.25">
      <c r="D776" s="7"/>
      <c r="H776" s="6"/>
    </row>
    <row r="777" spans="4:8" x14ac:dyDescent="0.25">
      <c r="D777" s="7"/>
      <c r="H777" s="6"/>
    </row>
    <row r="778" spans="4:8" x14ac:dyDescent="0.25">
      <c r="D778" s="7"/>
      <c r="H778" s="6"/>
    </row>
    <row r="779" spans="4:8" x14ac:dyDescent="0.25">
      <c r="D779" s="7"/>
      <c r="H779" s="6"/>
    </row>
    <row r="780" spans="4:8" x14ac:dyDescent="0.25">
      <c r="D780" s="7"/>
      <c r="H780" s="6"/>
    </row>
    <row r="781" spans="4:8" x14ac:dyDescent="0.25">
      <c r="D781" s="7"/>
      <c r="H781" s="6"/>
    </row>
    <row r="782" spans="4:8" x14ac:dyDescent="0.25">
      <c r="D782" s="7"/>
      <c r="H782" s="6"/>
    </row>
    <row r="783" spans="4:8" x14ac:dyDescent="0.25">
      <c r="D783" s="7"/>
      <c r="H783" s="6"/>
    </row>
    <row r="784" spans="4:8" x14ac:dyDescent="0.25">
      <c r="D784" s="7"/>
      <c r="H784" s="6"/>
    </row>
    <row r="785" spans="4:8" x14ac:dyDescent="0.25">
      <c r="D785" s="7"/>
      <c r="H785" s="6"/>
    </row>
    <row r="786" spans="4:8" x14ac:dyDescent="0.25">
      <c r="D786" s="7"/>
      <c r="H786" s="6"/>
    </row>
    <row r="787" spans="4:8" x14ac:dyDescent="0.25">
      <c r="D787" s="7"/>
      <c r="H787" s="6"/>
    </row>
    <row r="788" spans="4:8" x14ac:dyDescent="0.25">
      <c r="D788" s="7"/>
      <c r="H788" s="6"/>
    </row>
    <row r="789" spans="4:8" x14ac:dyDescent="0.25">
      <c r="D789" s="7"/>
      <c r="H789" s="6"/>
    </row>
    <row r="790" spans="4:8" x14ac:dyDescent="0.25">
      <c r="D790" s="7"/>
      <c r="H790" s="6"/>
    </row>
    <row r="791" spans="4:8" x14ac:dyDescent="0.25">
      <c r="D791" s="7"/>
      <c r="H791" s="6"/>
    </row>
    <row r="792" spans="4:8" x14ac:dyDescent="0.25">
      <c r="D792" s="7"/>
      <c r="H792" s="6"/>
    </row>
    <row r="793" spans="4:8" x14ac:dyDescent="0.25">
      <c r="D793" s="7"/>
      <c r="H793" s="6"/>
    </row>
    <row r="794" spans="4:8" x14ac:dyDescent="0.25">
      <c r="D794" s="7"/>
      <c r="H794" s="6"/>
    </row>
    <row r="795" spans="4:8" x14ac:dyDescent="0.25">
      <c r="D795" s="7"/>
      <c r="H795" s="6"/>
    </row>
    <row r="796" spans="4:8" x14ac:dyDescent="0.25">
      <c r="D796" s="7"/>
      <c r="H796" s="6"/>
    </row>
    <row r="797" spans="4:8" x14ac:dyDescent="0.25">
      <c r="D797" s="7"/>
      <c r="H797" s="6"/>
    </row>
    <row r="798" spans="4:8" x14ac:dyDescent="0.25">
      <c r="D798" s="7"/>
      <c r="H798" s="6"/>
    </row>
    <row r="799" spans="4:8" x14ac:dyDescent="0.25">
      <c r="D799" s="7"/>
      <c r="H799" s="6"/>
    </row>
    <row r="800" spans="4:8" x14ac:dyDescent="0.25">
      <c r="D800" s="7"/>
      <c r="H800" s="6"/>
    </row>
    <row r="801" spans="4:8" x14ac:dyDescent="0.25">
      <c r="D801" s="7"/>
      <c r="H801" s="6"/>
    </row>
    <row r="802" spans="4:8" x14ac:dyDescent="0.25">
      <c r="D802" s="7"/>
      <c r="H802" s="6"/>
    </row>
    <row r="803" spans="4:8" x14ac:dyDescent="0.25">
      <c r="D803" s="7"/>
      <c r="H803" s="6"/>
    </row>
    <row r="804" spans="4:8" x14ac:dyDescent="0.25">
      <c r="D804" s="7"/>
      <c r="H804" s="6"/>
    </row>
    <row r="805" spans="4:8" x14ac:dyDescent="0.25">
      <c r="D805" s="7"/>
      <c r="H805" s="6"/>
    </row>
    <row r="806" spans="4:8" x14ac:dyDescent="0.25">
      <c r="D806" s="7"/>
      <c r="H806" s="6"/>
    </row>
    <row r="807" spans="4:8" x14ac:dyDescent="0.25">
      <c r="D807" s="7"/>
      <c r="H807" s="6"/>
    </row>
    <row r="808" spans="4:8" x14ac:dyDescent="0.25">
      <c r="D808" s="7"/>
      <c r="H808" s="6"/>
    </row>
    <row r="809" spans="4:8" x14ac:dyDescent="0.25">
      <c r="D809" s="7"/>
      <c r="H809" s="6"/>
    </row>
    <row r="810" spans="4:8" x14ac:dyDescent="0.25">
      <c r="D810" s="7"/>
      <c r="H810" s="6"/>
    </row>
    <row r="811" spans="4:8" x14ac:dyDescent="0.25">
      <c r="D811" s="7"/>
      <c r="H811" s="6"/>
    </row>
    <row r="812" spans="4:8" x14ac:dyDescent="0.25">
      <c r="D812" s="7"/>
      <c r="H812" s="6"/>
    </row>
    <row r="813" spans="4:8" x14ac:dyDescent="0.25">
      <c r="D813" s="7"/>
      <c r="H813" s="6"/>
    </row>
    <row r="814" spans="4:8" x14ac:dyDescent="0.25">
      <c r="D814" s="7"/>
      <c r="H814" s="6"/>
    </row>
    <row r="815" spans="4:8" x14ac:dyDescent="0.25">
      <c r="D815" s="7"/>
      <c r="H815" s="6"/>
    </row>
    <row r="816" spans="4:8" x14ac:dyDescent="0.25">
      <c r="D816" s="7"/>
      <c r="H816" s="6"/>
    </row>
    <row r="817" spans="4:8" x14ac:dyDescent="0.25">
      <c r="D817" s="7"/>
      <c r="H817" s="6"/>
    </row>
    <row r="818" spans="4:8" x14ac:dyDescent="0.25">
      <c r="D818" s="7"/>
      <c r="H818" s="6"/>
    </row>
    <row r="819" spans="4:8" x14ac:dyDescent="0.25">
      <c r="D819" s="7"/>
      <c r="H819" s="6"/>
    </row>
    <row r="820" spans="4:8" x14ac:dyDescent="0.25">
      <c r="D820" s="7"/>
      <c r="H820" s="6"/>
    </row>
    <row r="821" spans="4:8" x14ac:dyDescent="0.25">
      <c r="D821" s="7"/>
      <c r="H821" s="6"/>
    </row>
    <row r="822" spans="4:8" x14ac:dyDescent="0.25">
      <c r="D822" s="7"/>
      <c r="H822" s="6"/>
    </row>
    <row r="823" spans="4:8" x14ac:dyDescent="0.25">
      <c r="D823" s="7"/>
      <c r="H823" s="6"/>
    </row>
    <row r="824" spans="4:8" x14ac:dyDescent="0.25">
      <c r="D824" s="7"/>
      <c r="H824" s="6"/>
    </row>
    <row r="825" spans="4:8" x14ac:dyDescent="0.25">
      <c r="D825" s="7"/>
      <c r="H825" s="6"/>
    </row>
    <row r="826" spans="4:8" x14ac:dyDescent="0.25">
      <c r="D826" s="7"/>
      <c r="H826" s="6"/>
    </row>
    <row r="827" spans="4:8" x14ac:dyDescent="0.25">
      <c r="D827" s="7"/>
      <c r="H827" s="6"/>
    </row>
    <row r="828" spans="4:8" x14ac:dyDescent="0.25">
      <c r="D828" s="7"/>
      <c r="H828" s="6"/>
    </row>
    <row r="829" spans="4:8" x14ac:dyDescent="0.25">
      <c r="D829" s="7"/>
      <c r="H829" s="6"/>
    </row>
    <row r="830" spans="4:8" x14ac:dyDescent="0.25">
      <c r="D830" s="7"/>
      <c r="H830" s="6"/>
    </row>
    <row r="831" spans="4:8" x14ac:dyDescent="0.25">
      <c r="D831" s="7"/>
      <c r="H831" s="6"/>
    </row>
    <row r="832" spans="4:8" x14ac:dyDescent="0.25">
      <c r="D832" s="7"/>
      <c r="H832" s="6"/>
    </row>
    <row r="833" spans="4:8" x14ac:dyDescent="0.25">
      <c r="D833" s="7"/>
      <c r="H833" s="6"/>
    </row>
    <row r="834" spans="4:8" x14ac:dyDescent="0.25">
      <c r="D834" s="7"/>
      <c r="H834" s="6"/>
    </row>
    <row r="835" spans="4:8" x14ac:dyDescent="0.25">
      <c r="D835" s="7"/>
      <c r="H835" s="6"/>
    </row>
    <row r="836" spans="4:8" x14ac:dyDescent="0.25">
      <c r="D836" s="7"/>
      <c r="H836" s="6"/>
    </row>
    <row r="837" spans="4:8" x14ac:dyDescent="0.25">
      <c r="D837" s="7"/>
      <c r="H837" s="6"/>
    </row>
    <row r="838" spans="4:8" x14ac:dyDescent="0.25">
      <c r="D838" s="7"/>
      <c r="H838" s="6"/>
    </row>
    <row r="839" spans="4:8" x14ac:dyDescent="0.25">
      <c r="D839" s="7"/>
      <c r="H839" s="6"/>
    </row>
    <row r="840" spans="4:8" x14ac:dyDescent="0.25">
      <c r="D840" s="7"/>
      <c r="H840" s="6"/>
    </row>
    <row r="841" spans="4:8" x14ac:dyDescent="0.25">
      <c r="D841" s="7"/>
      <c r="H841" s="6"/>
    </row>
    <row r="842" spans="4:8" x14ac:dyDescent="0.25">
      <c r="D842" s="7"/>
      <c r="H842" s="6"/>
    </row>
    <row r="843" spans="4:8" x14ac:dyDescent="0.25">
      <c r="D843" s="7"/>
      <c r="H843" s="6"/>
    </row>
    <row r="844" spans="4:8" x14ac:dyDescent="0.25">
      <c r="D844" s="7"/>
      <c r="H844" s="6"/>
    </row>
    <row r="845" spans="4:8" x14ac:dyDescent="0.25">
      <c r="D845" s="7"/>
      <c r="H845" s="6"/>
    </row>
    <row r="846" spans="4:8" x14ac:dyDescent="0.25">
      <c r="D846" s="7"/>
      <c r="H846" s="6"/>
    </row>
    <row r="847" spans="4:8" x14ac:dyDescent="0.25">
      <c r="D847" s="7"/>
      <c r="H847" s="6"/>
    </row>
    <row r="848" spans="4:8" x14ac:dyDescent="0.25">
      <c r="D848" s="7"/>
      <c r="H848" s="6"/>
    </row>
    <row r="849" spans="4:8" x14ac:dyDescent="0.25">
      <c r="D849" s="7"/>
      <c r="H849" s="6"/>
    </row>
    <row r="850" spans="4:8" x14ac:dyDescent="0.25">
      <c r="D850" s="7"/>
      <c r="H850" s="6"/>
    </row>
    <row r="851" spans="4:8" x14ac:dyDescent="0.25">
      <c r="D851" s="7"/>
      <c r="H851" s="6"/>
    </row>
    <row r="852" spans="4:8" x14ac:dyDescent="0.25">
      <c r="D852" s="7"/>
      <c r="H852" s="6"/>
    </row>
    <row r="853" spans="4:8" x14ac:dyDescent="0.25">
      <c r="D853" s="7"/>
      <c r="H853" s="6"/>
    </row>
    <row r="854" spans="4:8" x14ac:dyDescent="0.25">
      <c r="D854" s="7"/>
      <c r="H854" s="6"/>
    </row>
    <row r="855" spans="4:8" x14ac:dyDescent="0.25">
      <c r="D855" s="7"/>
      <c r="H855" s="6"/>
    </row>
    <row r="856" spans="4:8" x14ac:dyDescent="0.25">
      <c r="D856" s="7"/>
      <c r="H856" s="6"/>
    </row>
    <row r="857" spans="4:8" x14ac:dyDescent="0.25">
      <c r="D857" s="7"/>
      <c r="H857" s="6"/>
    </row>
    <row r="858" spans="4:8" x14ac:dyDescent="0.25">
      <c r="D858" s="7"/>
      <c r="H858" s="6"/>
    </row>
    <row r="859" spans="4:8" x14ac:dyDescent="0.25">
      <c r="D859" s="7"/>
      <c r="H859" s="6"/>
    </row>
    <row r="860" spans="4:8" x14ac:dyDescent="0.25">
      <c r="D860" s="7"/>
      <c r="H860" s="6"/>
    </row>
    <row r="861" spans="4:8" x14ac:dyDescent="0.25">
      <c r="D861" s="7"/>
      <c r="H861" s="6"/>
    </row>
    <row r="862" spans="4:8" x14ac:dyDescent="0.25">
      <c r="D862" s="7"/>
      <c r="H862" s="6"/>
    </row>
    <row r="863" spans="4:8" x14ac:dyDescent="0.25">
      <c r="D863" s="7"/>
      <c r="H863" s="6"/>
    </row>
    <row r="864" spans="4:8" x14ac:dyDescent="0.25">
      <c r="D864" s="7"/>
      <c r="H864" s="6"/>
    </row>
    <row r="865" spans="4:8" x14ac:dyDescent="0.25">
      <c r="D865" s="7"/>
      <c r="H865" s="6"/>
    </row>
    <row r="866" spans="4:8" x14ac:dyDescent="0.25">
      <c r="D866" s="7"/>
      <c r="H866" s="6"/>
    </row>
    <row r="867" spans="4:8" x14ac:dyDescent="0.25">
      <c r="D867" s="7"/>
      <c r="H867" s="6"/>
    </row>
    <row r="868" spans="4:8" x14ac:dyDescent="0.25">
      <c r="D868" s="7"/>
      <c r="H868" s="6"/>
    </row>
    <row r="869" spans="4:8" x14ac:dyDescent="0.25">
      <c r="D869" s="7"/>
      <c r="H869" s="6"/>
    </row>
    <row r="870" spans="4:8" x14ac:dyDescent="0.25">
      <c r="D870" s="7"/>
      <c r="H870" s="6"/>
    </row>
    <row r="871" spans="4:8" x14ac:dyDescent="0.25">
      <c r="D871" s="7"/>
      <c r="H871" s="6"/>
    </row>
    <row r="872" spans="4:8" x14ac:dyDescent="0.25">
      <c r="D872" s="7"/>
      <c r="H872" s="6"/>
    </row>
    <row r="873" spans="4:8" x14ac:dyDescent="0.25">
      <c r="D873" s="7"/>
      <c r="H873" s="6"/>
    </row>
    <row r="874" spans="4:8" x14ac:dyDescent="0.25">
      <c r="D874" s="7"/>
      <c r="H874" s="6"/>
    </row>
    <row r="875" spans="4:8" x14ac:dyDescent="0.25">
      <c r="D875" s="7"/>
      <c r="H875" s="6"/>
    </row>
    <row r="876" spans="4:8" x14ac:dyDescent="0.25">
      <c r="D876" s="7"/>
      <c r="H876" s="6"/>
    </row>
    <row r="877" spans="4:8" x14ac:dyDescent="0.25">
      <c r="D877" s="7"/>
      <c r="H877" s="6"/>
    </row>
    <row r="878" spans="4:8" x14ac:dyDescent="0.25">
      <c r="D878" s="7"/>
      <c r="H878" s="6"/>
    </row>
    <row r="879" spans="4:8" x14ac:dyDescent="0.25">
      <c r="D879" s="7"/>
      <c r="H879" s="6"/>
    </row>
    <row r="880" spans="4:8" x14ac:dyDescent="0.25">
      <c r="D880" s="7"/>
      <c r="H880" s="6"/>
    </row>
    <row r="881" spans="4:8" x14ac:dyDescent="0.25">
      <c r="D881" s="7"/>
      <c r="H881" s="6"/>
    </row>
    <row r="882" spans="4:8" x14ac:dyDescent="0.25">
      <c r="D882" s="7"/>
      <c r="H882" s="6"/>
    </row>
    <row r="883" spans="4:8" x14ac:dyDescent="0.25">
      <c r="D883" s="7"/>
      <c r="H883" s="6"/>
    </row>
    <row r="884" spans="4:8" x14ac:dyDescent="0.25">
      <c r="D884" s="7"/>
      <c r="H884" s="6"/>
    </row>
    <row r="885" spans="4:8" x14ac:dyDescent="0.25">
      <c r="D885" s="7"/>
      <c r="H885" s="6"/>
    </row>
    <row r="886" spans="4:8" x14ac:dyDescent="0.25">
      <c r="D886" s="7"/>
      <c r="H886" s="6"/>
    </row>
    <row r="887" spans="4:8" x14ac:dyDescent="0.25">
      <c r="D887" s="7"/>
      <c r="H887" s="6"/>
    </row>
    <row r="888" spans="4:8" x14ac:dyDescent="0.25">
      <c r="D888" s="7"/>
      <c r="H888" s="6"/>
    </row>
    <row r="889" spans="4:8" x14ac:dyDescent="0.25">
      <c r="D889" s="7"/>
      <c r="H889" s="6"/>
    </row>
    <row r="890" spans="4:8" x14ac:dyDescent="0.25">
      <c r="D890" s="7"/>
      <c r="H890" s="6"/>
    </row>
    <row r="891" spans="4:8" x14ac:dyDescent="0.25">
      <c r="D891" s="7"/>
      <c r="H891" s="6"/>
    </row>
    <row r="892" spans="4:8" x14ac:dyDescent="0.25">
      <c r="D892" s="7"/>
      <c r="H892" s="6"/>
    </row>
    <row r="893" spans="4:8" x14ac:dyDescent="0.25">
      <c r="D893" s="7"/>
      <c r="H893" s="6"/>
    </row>
    <row r="894" spans="4:8" x14ac:dyDescent="0.25">
      <c r="D894" s="7"/>
      <c r="H894" s="6"/>
    </row>
    <row r="895" spans="4:8" x14ac:dyDescent="0.25">
      <c r="D895" s="7"/>
      <c r="H895" s="6"/>
    </row>
    <row r="896" spans="4:8" x14ac:dyDescent="0.25">
      <c r="D896" s="7"/>
      <c r="H896" s="6"/>
    </row>
    <row r="897" spans="4:8" x14ac:dyDescent="0.25">
      <c r="D897" s="7"/>
      <c r="H897" s="6"/>
    </row>
    <row r="898" spans="4:8" x14ac:dyDescent="0.25">
      <c r="D898" s="7"/>
      <c r="H898" s="6"/>
    </row>
    <row r="899" spans="4:8" x14ac:dyDescent="0.25">
      <c r="D899" s="7"/>
      <c r="H899" s="6"/>
    </row>
    <row r="900" spans="4:8" x14ac:dyDescent="0.25">
      <c r="D900" s="7"/>
      <c r="H900" s="6"/>
    </row>
    <row r="901" spans="4:8" x14ac:dyDescent="0.25">
      <c r="D901" s="7"/>
      <c r="H901" s="6"/>
    </row>
    <row r="902" spans="4:8" x14ac:dyDescent="0.25">
      <c r="D902" s="7"/>
      <c r="H902" s="6"/>
    </row>
    <row r="903" spans="4:8" x14ac:dyDescent="0.25">
      <c r="D903" s="7"/>
      <c r="H903" s="6"/>
    </row>
    <row r="904" spans="4:8" x14ac:dyDescent="0.25">
      <c r="D904" s="7"/>
      <c r="H904" s="6"/>
    </row>
    <row r="905" spans="4:8" x14ac:dyDescent="0.25">
      <c r="D905" s="7"/>
      <c r="H905" s="6"/>
    </row>
    <row r="906" spans="4:8" x14ac:dyDescent="0.25">
      <c r="D906" s="7"/>
      <c r="H906" s="6"/>
    </row>
    <row r="907" spans="4:8" x14ac:dyDescent="0.25">
      <c r="D907" s="7"/>
      <c r="H907" s="6"/>
    </row>
    <row r="908" spans="4:8" x14ac:dyDescent="0.25">
      <c r="D908" s="7"/>
      <c r="H908" s="6"/>
    </row>
    <row r="909" spans="4:8" x14ac:dyDescent="0.25">
      <c r="D909" s="7"/>
      <c r="H909" s="6"/>
    </row>
    <row r="910" spans="4:8" x14ac:dyDescent="0.25">
      <c r="D910" s="7"/>
      <c r="H910" s="6"/>
    </row>
    <row r="911" spans="4:8" x14ac:dyDescent="0.25">
      <c r="D911" s="7"/>
      <c r="H911" s="6"/>
    </row>
    <row r="912" spans="4:8" x14ac:dyDescent="0.25">
      <c r="D912" s="7"/>
      <c r="H912" s="6"/>
    </row>
    <row r="913" spans="4:8" x14ac:dyDescent="0.25">
      <c r="D913" s="7"/>
      <c r="H913" s="6"/>
    </row>
    <row r="914" spans="4:8" x14ac:dyDescent="0.25">
      <c r="D914" s="7"/>
      <c r="H914" s="6"/>
    </row>
    <row r="915" spans="4:8" x14ac:dyDescent="0.25">
      <c r="D915" s="7"/>
      <c r="H915" s="6"/>
    </row>
    <row r="916" spans="4:8" x14ac:dyDescent="0.25">
      <c r="D916" s="7"/>
      <c r="H916" s="6"/>
    </row>
    <row r="917" spans="4:8" x14ac:dyDescent="0.25">
      <c r="D917" s="7"/>
      <c r="H917" s="6"/>
    </row>
    <row r="918" spans="4:8" x14ac:dyDescent="0.25">
      <c r="D918" s="7"/>
      <c r="H918" s="6"/>
    </row>
    <row r="919" spans="4:8" x14ac:dyDescent="0.25">
      <c r="D919" s="7"/>
      <c r="H919" s="6"/>
    </row>
    <row r="920" spans="4:8" x14ac:dyDescent="0.25">
      <c r="D920" s="7"/>
      <c r="H920" s="6"/>
    </row>
    <row r="921" spans="4:8" x14ac:dyDescent="0.25">
      <c r="D921" s="7"/>
      <c r="H921" s="6"/>
    </row>
    <row r="922" spans="4:8" x14ac:dyDescent="0.25">
      <c r="D922" s="7"/>
      <c r="H922" s="6"/>
    </row>
    <row r="923" spans="4:8" x14ac:dyDescent="0.25">
      <c r="D923" s="7"/>
      <c r="H923" s="6"/>
    </row>
    <row r="924" spans="4:8" x14ac:dyDescent="0.25">
      <c r="D924" s="7"/>
      <c r="H924" s="6"/>
    </row>
    <row r="925" spans="4:8" x14ac:dyDescent="0.25">
      <c r="D925" s="7"/>
      <c r="H925" s="6"/>
    </row>
    <row r="926" spans="4:8" x14ac:dyDescent="0.25">
      <c r="D926" s="7"/>
      <c r="H926" s="6"/>
    </row>
    <row r="927" spans="4:8" x14ac:dyDescent="0.25">
      <c r="D927" s="7"/>
      <c r="H927" s="6"/>
    </row>
    <row r="928" spans="4:8" x14ac:dyDescent="0.25">
      <c r="D928" s="7"/>
      <c r="H928" s="6"/>
    </row>
    <row r="929" spans="4:8" x14ac:dyDescent="0.25">
      <c r="D929" s="7"/>
      <c r="H929" s="6"/>
    </row>
    <row r="930" spans="4:8" x14ac:dyDescent="0.25">
      <c r="D930" s="7"/>
      <c r="H930" s="6"/>
    </row>
    <row r="931" spans="4:8" x14ac:dyDescent="0.25">
      <c r="D931" s="7"/>
      <c r="H931" s="6"/>
    </row>
    <row r="932" spans="4:8" x14ac:dyDescent="0.25">
      <c r="D932" s="7"/>
      <c r="H932" s="6"/>
    </row>
    <row r="933" spans="4:8" x14ac:dyDescent="0.25">
      <c r="D933" s="7"/>
      <c r="H933" s="6"/>
    </row>
    <row r="934" spans="4:8" x14ac:dyDescent="0.25">
      <c r="D934" s="7"/>
      <c r="H934" s="6"/>
    </row>
    <row r="935" spans="4:8" x14ac:dyDescent="0.25">
      <c r="D935" s="7"/>
      <c r="H935" s="6"/>
    </row>
    <row r="936" spans="4:8" x14ac:dyDescent="0.25">
      <c r="D936" s="7"/>
      <c r="H936" s="6"/>
    </row>
    <row r="937" spans="4:8" x14ac:dyDescent="0.25">
      <c r="D937" s="7"/>
      <c r="H937" s="6"/>
    </row>
    <row r="938" spans="4:8" x14ac:dyDescent="0.25">
      <c r="D938" s="7"/>
      <c r="H938" s="6"/>
    </row>
    <row r="939" spans="4:8" x14ac:dyDescent="0.25">
      <c r="D939" s="7"/>
      <c r="H939" s="6"/>
    </row>
    <row r="940" spans="4:8" x14ac:dyDescent="0.25">
      <c r="D940" s="7"/>
      <c r="H940" s="6"/>
    </row>
    <row r="941" spans="4:8" x14ac:dyDescent="0.25">
      <c r="D941" s="7"/>
      <c r="H941" s="6"/>
    </row>
    <row r="942" spans="4:8" x14ac:dyDescent="0.25">
      <c r="D942" s="7"/>
      <c r="H942" s="6"/>
    </row>
    <row r="943" spans="4:8" x14ac:dyDescent="0.25">
      <c r="D943" s="7"/>
      <c r="H943" s="6"/>
    </row>
    <row r="944" spans="4:8" x14ac:dyDescent="0.25">
      <c r="D944" s="7"/>
      <c r="H944" s="6"/>
    </row>
    <row r="945" spans="4:8" x14ac:dyDescent="0.25">
      <c r="D945" s="7"/>
      <c r="H945" s="6"/>
    </row>
    <row r="946" spans="4:8" x14ac:dyDescent="0.25">
      <c r="D946" s="7"/>
      <c r="H946" s="6"/>
    </row>
    <row r="947" spans="4:8" x14ac:dyDescent="0.25">
      <c r="D947" s="7"/>
      <c r="H947" s="6"/>
    </row>
    <row r="948" spans="4:8" x14ac:dyDescent="0.25">
      <c r="D948" s="7"/>
      <c r="H948" s="6"/>
    </row>
    <row r="949" spans="4:8" x14ac:dyDescent="0.25">
      <c r="D949" s="7"/>
      <c r="H949" s="6"/>
    </row>
    <row r="950" spans="4:8" x14ac:dyDescent="0.25">
      <c r="D950" s="7"/>
      <c r="H950" s="6"/>
    </row>
    <row r="951" spans="4:8" x14ac:dyDescent="0.25">
      <c r="D951" s="7"/>
      <c r="H951" s="6"/>
    </row>
    <row r="952" spans="4:8" x14ac:dyDescent="0.25">
      <c r="D952" s="7"/>
      <c r="H952" s="6"/>
    </row>
    <row r="953" spans="4:8" x14ac:dyDescent="0.25">
      <c r="D953" s="7"/>
      <c r="H953" s="6"/>
    </row>
    <row r="954" spans="4:8" x14ac:dyDescent="0.25">
      <c r="D954" s="7"/>
      <c r="H954" s="6"/>
    </row>
    <row r="955" spans="4:8" x14ac:dyDescent="0.25">
      <c r="D955" s="7"/>
      <c r="H955" s="6"/>
    </row>
    <row r="956" spans="4:8" x14ac:dyDescent="0.25">
      <c r="D956" s="7"/>
      <c r="H956" s="6"/>
    </row>
    <row r="957" spans="4:8" x14ac:dyDescent="0.25">
      <c r="D957" s="7"/>
      <c r="H957" s="6"/>
    </row>
    <row r="958" spans="4:8" x14ac:dyDescent="0.25">
      <c r="D958" s="7"/>
      <c r="H958" s="6"/>
    </row>
    <row r="959" spans="4:8" x14ac:dyDescent="0.25">
      <c r="D959" s="7"/>
      <c r="H959" s="6"/>
    </row>
    <row r="960" spans="4:8" x14ac:dyDescent="0.25">
      <c r="D960" s="7"/>
      <c r="H960" s="6"/>
    </row>
    <row r="961" spans="4:8" x14ac:dyDescent="0.25">
      <c r="D961" s="7"/>
      <c r="H961" s="6"/>
    </row>
    <row r="962" spans="4:8" x14ac:dyDescent="0.25">
      <c r="D962" s="7"/>
      <c r="H962" s="6"/>
    </row>
    <row r="963" spans="4:8" x14ac:dyDescent="0.25">
      <c r="D963" s="7"/>
      <c r="H963" s="6"/>
    </row>
    <row r="964" spans="4:8" x14ac:dyDescent="0.25">
      <c r="D964" s="7"/>
      <c r="H964" s="6"/>
    </row>
    <row r="965" spans="4:8" x14ac:dyDescent="0.25">
      <c r="D965" s="7"/>
      <c r="H965" s="6"/>
    </row>
    <row r="966" spans="4:8" x14ac:dyDescent="0.25">
      <c r="D966" s="7"/>
      <c r="H966" s="6"/>
    </row>
    <row r="967" spans="4:8" x14ac:dyDescent="0.25">
      <c r="D967" s="7"/>
      <c r="H967" s="6"/>
    </row>
    <row r="968" spans="4:8" x14ac:dyDescent="0.25">
      <c r="D968" s="7"/>
      <c r="H968" s="6"/>
    </row>
    <row r="969" spans="4:8" x14ac:dyDescent="0.25">
      <c r="D969" s="7"/>
      <c r="H969" s="6"/>
    </row>
    <row r="970" spans="4:8" x14ac:dyDescent="0.25">
      <c r="D970" s="7"/>
      <c r="H970" s="6"/>
    </row>
    <row r="971" spans="4:8" x14ac:dyDescent="0.25">
      <c r="D971" s="7"/>
      <c r="H971" s="6"/>
    </row>
    <row r="972" spans="4:8" x14ac:dyDescent="0.25">
      <c r="D972" s="7"/>
      <c r="H972" s="6"/>
    </row>
    <row r="973" spans="4:8" x14ac:dyDescent="0.25">
      <c r="D973" s="7"/>
      <c r="H973" s="6"/>
    </row>
    <row r="974" spans="4:8" x14ac:dyDescent="0.25">
      <c r="D974" s="7"/>
      <c r="H974" s="6"/>
    </row>
    <row r="975" spans="4:8" x14ac:dyDescent="0.25">
      <c r="D975" s="7"/>
      <c r="H975" s="6"/>
    </row>
    <row r="976" spans="4:8" x14ac:dyDescent="0.25">
      <c r="D976" s="7"/>
      <c r="H976" s="6"/>
    </row>
    <row r="977" spans="4:8" x14ac:dyDescent="0.25">
      <c r="D977" s="7"/>
      <c r="H977" s="6"/>
    </row>
    <row r="978" spans="4:8" x14ac:dyDescent="0.25">
      <c r="D978" s="7"/>
      <c r="H978" s="6"/>
    </row>
    <row r="979" spans="4:8" x14ac:dyDescent="0.25">
      <c r="D979" s="7"/>
      <c r="H979" s="6"/>
    </row>
    <row r="980" spans="4:8" x14ac:dyDescent="0.25">
      <c r="D980" s="7"/>
      <c r="H980" s="6"/>
    </row>
    <row r="981" spans="4:8" x14ac:dyDescent="0.25">
      <c r="D981" s="7"/>
      <c r="H981" s="6"/>
    </row>
    <row r="982" spans="4:8" x14ac:dyDescent="0.25">
      <c r="D982" s="7"/>
      <c r="H982" s="6"/>
    </row>
    <row r="983" spans="4:8" x14ac:dyDescent="0.25">
      <c r="D983" s="7"/>
      <c r="H983" s="6"/>
    </row>
    <row r="984" spans="4:8" x14ac:dyDescent="0.25">
      <c r="D984" s="7"/>
      <c r="H984" s="6"/>
    </row>
    <row r="985" spans="4:8" x14ac:dyDescent="0.25">
      <c r="D985" s="7"/>
      <c r="H985" s="6"/>
    </row>
    <row r="986" spans="4:8" x14ac:dyDescent="0.25">
      <c r="D986" s="7"/>
      <c r="H986" s="6"/>
    </row>
    <row r="987" spans="4:8" x14ac:dyDescent="0.25">
      <c r="D987" s="7"/>
      <c r="H987" s="6"/>
    </row>
    <row r="988" spans="4:8" x14ac:dyDescent="0.25">
      <c r="D988" s="7"/>
      <c r="H988" s="6"/>
    </row>
    <row r="989" spans="4:8" x14ac:dyDescent="0.25">
      <c r="D989" s="7"/>
      <c r="H989" s="6"/>
    </row>
    <row r="990" spans="4:8" x14ac:dyDescent="0.25">
      <c r="D990" s="7"/>
      <c r="H990" s="6"/>
    </row>
    <row r="991" spans="4:8" x14ac:dyDescent="0.25">
      <c r="D991" s="7"/>
      <c r="H991" s="6"/>
    </row>
    <row r="992" spans="4:8" x14ac:dyDescent="0.25">
      <c r="D992" s="7"/>
      <c r="H992" s="6"/>
    </row>
    <row r="993" spans="4:8" x14ac:dyDescent="0.25">
      <c r="D993" s="7"/>
      <c r="H993" s="6"/>
    </row>
    <row r="994" spans="4:8" x14ac:dyDescent="0.25">
      <c r="D994" s="7"/>
      <c r="H994" s="6"/>
    </row>
    <row r="995" spans="4:8" x14ac:dyDescent="0.25">
      <c r="D995" s="7"/>
      <c r="H995" s="6"/>
    </row>
    <row r="996" spans="4:8" x14ac:dyDescent="0.25">
      <c r="D996" s="7"/>
      <c r="H996" s="6"/>
    </row>
    <row r="997" spans="4:8" x14ac:dyDescent="0.25">
      <c r="D997" s="7"/>
      <c r="H997" s="6"/>
    </row>
    <row r="998" spans="4:8" x14ac:dyDescent="0.25">
      <c r="D998" s="7"/>
      <c r="H998" s="6"/>
    </row>
    <row r="999" spans="4:8" x14ac:dyDescent="0.25">
      <c r="D999" s="7"/>
      <c r="H999" s="6"/>
    </row>
    <row r="1000" spans="4:8" x14ac:dyDescent="0.25">
      <c r="D1000" s="7"/>
      <c r="H1000" s="6"/>
    </row>
    <row r="1001" spans="4:8" x14ac:dyDescent="0.25">
      <c r="D1001" s="7"/>
      <c r="H1001" s="6"/>
    </row>
    <row r="1002" spans="4:8" x14ac:dyDescent="0.25">
      <c r="D1002" s="7"/>
      <c r="H1002" s="6"/>
    </row>
    <row r="1003" spans="4:8" x14ac:dyDescent="0.25">
      <c r="D1003" s="7"/>
      <c r="H1003" s="6"/>
    </row>
    <row r="1004" spans="4:8" x14ac:dyDescent="0.25">
      <c r="D1004" s="7"/>
      <c r="H1004" s="6"/>
    </row>
    <row r="1005" spans="4:8" x14ac:dyDescent="0.25">
      <c r="D1005" s="7"/>
      <c r="H1005" s="6"/>
    </row>
    <row r="1006" spans="4:8" x14ac:dyDescent="0.25">
      <c r="D1006" s="7"/>
      <c r="H1006" s="6"/>
    </row>
    <row r="1007" spans="4:8" x14ac:dyDescent="0.25">
      <c r="D1007" s="7"/>
      <c r="H1007" s="6"/>
    </row>
    <row r="1008" spans="4:8" x14ac:dyDescent="0.25">
      <c r="D1008" s="7"/>
      <c r="H1008" s="6"/>
    </row>
    <row r="1009" spans="4:8" x14ac:dyDescent="0.25">
      <c r="D1009" s="7"/>
      <c r="H1009" s="6"/>
    </row>
    <row r="1010" spans="4:8" x14ac:dyDescent="0.25">
      <c r="D1010" s="7"/>
      <c r="H1010" s="6"/>
    </row>
    <row r="1011" spans="4:8" x14ac:dyDescent="0.25">
      <c r="D1011" s="7"/>
      <c r="H1011" s="6"/>
    </row>
    <row r="1012" spans="4:8" x14ac:dyDescent="0.25">
      <c r="D1012" s="7"/>
      <c r="H1012" s="6"/>
    </row>
    <row r="1013" spans="4:8" x14ac:dyDescent="0.25">
      <c r="D1013" s="7"/>
      <c r="H1013" s="6"/>
    </row>
    <row r="1014" spans="4:8" x14ac:dyDescent="0.25">
      <c r="D1014" s="7"/>
      <c r="H1014" s="6"/>
    </row>
    <row r="1015" spans="4:8" x14ac:dyDescent="0.25">
      <c r="D1015" s="7"/>
      <c r="H1015" s="6"/>
    </row>
    <row r="1016" spans="4:8" x14ac:dyDescent="0.25">
      <c r="D1016" s="7"/>
      <c r="H1016" s="6"/>
    </row>
    <row r="1017" spans="4:8" x14ac:dyDescent="0.25">
      <c r="D1017" s="7"/>
      <c r="H1017" s="6"/>
    </row>
    <row r="1018" spans="4:8" x14ac:dyDescent="0.25">
      <c r="D1018" s="7"/>
      <c r="H1018" s="6"/>
    </row>
    <row r="1019" spans="4:8" x14ac:dyDescent="0.25">
      <c r="D1019" s="7"/>
      <c r="H1019" s="6"/>
    </row>
    <row r="1020" spans="4:8" x14ac:dyDescent="0.25">
      <c r="D1020" s="7"/>
      <c r="H1020" s="6"/>
    </row>
    <row r="1021" spans="4:8" x14ac:dyDescent="0.25">
      <c r="D1021" s="7"/>
      <c r="H1021" s="6"/>
    </row>
    <row r="1022" spans="4:8" x14ac:dyDescent="0.25">
      <c r="D1022" s="7"/>
      <c r="H1022" s="6"/>
    </row>
    <row r="1023" spans="4:8" x14ac:dyDescent="0.25">
      <c r="D1023" s="7"/>
      <c r="H1023" s="6"/>
    </row>
    <row r="1024" spans="4:8" x14ac:dyDescent="0.25">
      <c r="D1024" s="7"/>
      <c r="H1024" s="6"/>
    </row>
    <row r="1025" spans="4:8" x14ac:dyDescent="0.25">
      <c r="D1025" s="7"/>
      <c r="H1025" s="6"/>
    </row>
    <row r="1026" spans="4:8" x14ac:dyDescent="0.25">
      <c r="D1026" s="7"/>
      <c r="H1026" s="6"/>
    </row>
    <row r="1027" spans="4:8" x14ac:dyDescent="0.25">
      <c r="D1027" s="7"/>
      <c r="H1027" s="6"/>
    </row>
    <row r="1028" spans="4:8" x14ac:dyDescent="0.25">
      <c r="D1028" s="7"/>
      <c r="H1028" s="6"/>
    </row>
    <row r="1029" spans="4:8" x14ac:dyDescent="0.25">
      <c r="D1029" s="7"/>
      <c r="H1029" s="6"/>
    </row>
    <row r="1030" spans="4:8" x14ac:dyDescent="0.25">
      <c r="D1030" s="7"/>
      <c r="H1030" s="6"/>
    </row>
    <row r="1031" spans="4:8" x14ac:dyDescent="0.25">
      <c r="D1031" s="7"/>
      <c r="H1031" s="6"/>
    </row>
    <row r="1032" spans="4:8" x14ac:dyDescent="0.25">
      <c r="D1032" s="7"/>
      <c r="H1032" s="6"/>
    </row>
    <row r="1033" spans="4:8" x14ac:dyDescent="0.25">
      <c r="D1033" s="7"/>
      <c r="H1033" s="6"/>
    </row>
    <row r="1034" spans="4:8" x14ac:dyDescent="0.25">
      <c r="D1034" s="7"/>
      <c r="H1034" s="6"/>
    </row>
    <row r="1035" spans="4:8" x14ac:dyDescent="0.25">
      <c r="D1035" s="7"/>
      <c r="H1035" s="6"/>
    </row>
    <row r="1036" spans="4:8" x14ac:dyDescent="0.25">
      <c r="D1036" s="7"/>
      <c r="H1036" s="6"/>
    </row>
    <row r="1037" spans="4:8" x14ac:dyDescent="0.25">
      <c r="D1037" s="7"/>
      <c r="H1037" s="6"/>
    </row>
    <row r="1038" spans="4:8" x14ac:dyDescent="0.25">
      <c r="D1038" s="7"/>
      <c r="H1038" s="6"/>
    </row>
    <row r="1039" spans="4:8" x14ac:dyDescent="0.25">
      <c r="D1039" s="7"/>
      <c r="H1039" s="6"/>
    </row>
    <row r="1040" spans="4:8" x14ac:dyDescent="0.25">
      <c r="D1040" s="7"/>
      <c r="H1040" s="6"/>
    </row>
    <row r="1041" spans="4:8" x14ac:dyDescent="0.25">
      <c r="D1041" s="7"/>
      <c r="H1041" s="6"/>
    </row>
    <row r="1042" spans="4:8" x14ac:dyDescent="0.25">
      <c r="D1042" s="7"/>
      <c r="H1042" s="6"/>
    </row>
    <row r="1043" spans="4:8" x14ac:dyDescent="0.25">
      <c r="D1043" s="7"/>
      <c r="H1043" s="6"/>
    </row>
    <row r="1044" spans="4:8" x14ac:dyDescent="0.25">
      <c r="D1044" s="7"/>
      <c r="H1044" s="6"/>
    </row>
    <row r="1045" spans="4:8" x14ac:dyDescent="0.25">
      <c r="D1045" s="7"/>
      <c r="H1045" s="6"/>
    </row>
    <row r="1046" spans="4:8" x14ac:dyDescent="0.25">
      <c r="D1046" s="7"/>
      <c r="H1046" s="6"/>
    </row>
    <row r="1047" spans="4:8" x14ac:dyDescent="0.25">
      <c r="D1047" s="7"/>
      <c r="H1047" s="6"/>
    </row>
    <row r="1048" spans="4:8" x14ac:dyDescent="0.25">
      <c r="D1048" s="7"/>
      <c r="H1048" s="6"/>
    </row>
    <row r="1049" spans="4:8" x14ac:dyDescent="0.25">
      <c r="D1049" s="7"/>
      <c r="H1049" s="6"/>
    </row>
    <row r="1050" spans="4:8" x14ac:dyDescent="0.25">
      <c r="D1050" s="7"/>
      <c r="H1050" s="6"/>
    </row>
    <row r="1051" spans="4:8" x14ac:dyDescent="0.25">
      <c r="D1051" s="7"/>
      <c r="H1051" s="6"/>
    </row>
    <row r="1052" spans="4:8" x14ac:dyDescent="0.25">
      <c r="D1052" s="7"/>
      <c r="H1052" s="6"/>
    </row>
    <row r="1053" spans="4:8" x14ac:dyDescent="0.25">
      <c r="D1053" s="7"/>
      <c r="H1053" s="6"/>
    </row>
    <row r="1054" spans="4:8" x14ac:dyDescent="0.25">
      <c r="D1054" s="7"/>
      <c r="H1054" s="6"/>
    </row>
    <row r="1055" spans="4:8" x14ac:dyDescent="0.25">
      <c r="D1055" s="7"/>
      <c r="H1055" s="6"/>
    </row>
    <row r="1056" spans="4:8" x14ac:dyDescent="0.25">
      <c r="D1056" s="7"/>
      <c r="H1056" s="6"/>
    </row>
    <row r="1057" spans="4:8" x14ac:dyDescent="0.25">
      <c r="D1057" s="7"/>
      <c r="H1057" s="6"/>
    </row>
    <row r="1058" spans="4:8" x14ac:dyDescent="0.25">
      <c r="D1058" s="7"/>
      <c r="H1058" s="6"/>
    </row>
    <row r="1059" spans="4:8" x14ac:dyDescent="0.25">
      <c r="D1059" s="7"/>
      <c r="H1059" s="6"/>
    </row>
    <row r="1060" spans="4:8" x14ac:dyDescent="0.25">
      <c r="D1060" s="7"/>
      <c r="H1060" s="6"/>
    </row>
    <row r="1061" spans="4:8" x14ac:dyDescent="0.25">
      <c r="D1061" s="7"/>
      <c r="H1061" s="6"/>
    </row>
    <row r="1062" spans="4:8" x14ac:dyDescent="0.25">
      <c r="D1062" s="7"/>
      <c r="H1062" s="6"/>
    </row>
    <row r="1063" spans="4:8" x14ac:dyDescent="0.25">
      <c r="D1063" s="7"/>
      <c r="H1063" s="6"/>
    </row>
    <row r="1064" spans="4:8" x14ac:dyDescent="0.25">
      <c r="D1064" s="7"/>
      <c r="H1064" s="6"/>
    </row>
    <row r="1065" spans="4:8" x14ac:dyDescent="0.25">
      <c r="D1065" s="7"/>
      <c r="H1065" s="6"/>
    </row>
    <row r="1066" spans="4:8" x14ac:dyDescent="0.25">
      <c r="D1066" s="7"/>
      <c r="H1066" s="6"/>
    </row>
    <row r="1067" spans="4:8" x14ac:dyDescent="0.25">
      <c r="D1067" s="7"/>
      <c r="H1067" s="6"/>
    </row>
    <row r="1068" spans="4:8" x14ac:dyDescent="0.25">
      <c r="D1068" s="7"/>
      <c r="H1068" s="6"/>
    </row>
    <row r="1069" spans="4:8" x14ac:dyDescent="0.25">
      <c r="D1069" s="7"/>
      <c r="H1069" s="6"/>
    </row>
    <row r="1070" spans="4:8" x14ac:dyDescent="0.25">
      <c r="D1070" s="7"/>
      <c r="H1070" s="6"/>
    </row>
    <row r="1071" spans="4:8" x14ac:dyDescent="0.25">
      <c r="D1071" s="7"/>
      <c r="H1071" s="6"/>
    </row>
    <row r="1072" spans="4:8" x14ac:dyDescent="0.25">
      <c r="D1072" s="7"/>
      <c r="H1072" s="6"/>
    </row>
    <row r="1073" spans="4:8" x14ac:dyDescent="0.25">
      <c r="D1073" s="7"/>
      <c r="H1073" s="6"/>
    </row>
    <row r="1074" spans="4:8" x14ac:dyDescent="0.25">
      <c r="D1074" s="7"/>
      <c r="H1074" s="6"/>
    </row>
    <row r="1075" spans="4:8" x14ac:dyDescent="0.25">
      <c r="D1075" s="7"/>
      <c r="H1075" s="6"/>
    </row>
    <row r="1076" spans="4:8" x14ac:dyDescent="0.25">
      <c r="D1076" s="7"/>
      <c r="H1076" s="6"/>
    </row>
    <row r="1077" spans="4:8" x14ac:dyDescent="0.25">
      <c r="D1077" s="7"/>
      <c r="H1077" s="6"/>
    </row>
    <row r="1078" spans="4:8" x14ac:dyDescent="0.25">
      <c r="D1078" s="7"/>
      <c r="H1078" s="6"/>
    </row>
    <row r="1079" spans="4:8" x14ac:dyDescent="0.25">
      <c r="D1079" s="7"/>
      <c r="H1079" s="6"/>
    </row>
    <row r="1080" spans="4:8" x14ac:dyDescent="0.25">
      <c r="D1080" s="7"/>
      <c r="H1080" s="6"/>
    </row>
    <row r="1081" spans="4:8" x14ac:dyDescent="0.25">
      <c r="D1081" s="7"/>
      <c r="H1081" s="6"/>
    </row>
    <row r="1082" spans="4:8" x14ac:dyDescent="0.25">
      <c r="D1082" s="7"/>
      <c r="H1082" s="6"/>
    </row>
    <row r="1083" spans="4:8" x14ac:dyDescent="0.25">
      <c r="D1083" s="7"/>
      <c r="H1083" s="6"/>
    </row>
    <row r="1084" spans="4:8" x14ac:dyDescent="0.25">
      <c r="D1084" s="7"/>
      <c r="H1084" s="6"/>
    </row>
    <row r="1085" spans="4:8" x14ac:dyDescent="0.25">
      <c r="D1085" s="7"/>
      <c r="H1085" s="6"/>
    </row>
    <row r="1086" spans="4:8" x14ac:dyDescent="0.25">
      <c r="D1086" s="7"/>
      <c r="H1086" s="6"/>
    </row>
    <row r="1087" spans="4:8" x14ac:dyDescent="0.25">
      <c r="D1087" s="7"/>
      <c r="H1087" s="6"/>
    </row>
    <row r="1088" spans="4:8" x14ac:dyDescent="0.25">
      <c r="D1088" s="7"/>
      <c r="H1088" s="6"/>
    </row>
    <row r="1089" spans="4:8" x14ac:dyDescent="0.25">
      <c r="D1089" s="7"/>
      <c r="H1089" s="6"/>
    </row>
    <row r="1090" spans="4:8" x14ac:dyDescent="0.25">
      <c r="D1090" s="7"/>
      <c r="H1090" s="6"/>
    </row>
    <row r="1091" spans="4:8" x14ac:dyDescent="0.25">
      <c r="D1091" s="7"/>
      <c r="H1091" s="6"/>
    </row>
    <row r="1092" spans="4:8" x14ac:dyDescent="0.25">
      <c r="D1092" s="7"/>
      <c r="H1092" s="6"/>
    </row>
    <row r="1093" spans="4:8" x14ac:dyDescent="0.25">
      <c r="D1093" s="7"/>
      <c r="H1093" s="6"/>
    </row>
    <row r="1094" spans="4:8" x14ac:dyDescent="0.25">
      <c r="D1094" s="7"/>
      <c r="H1094" s="6"/>
    </row>
    <row r="1095" spans="4:8" x14ac:dyDescent="0.25">
      <c r="D1095" s="7"/>
      <c r="H1095" s="6"/>
    </row>
    <row r="1096" spans="4:8" x14ac:dyDescent="0.25">
      <c r="D1096" s="7"/>
      <c r="H1096" s="6"/>
    </row>
    <row r="1097" spans="4:8" x14ac:dyDescent="0.25">
      <c r="D1097" s="7"/>
      <c r="H1097" s="6"/>
    </row>
    <row r="1098" spans="4:8" x14ac:dyDescent="0.25">
      <c r="D1098" s="7"/>
      <c r="H1098" s="6"/>
    </row>
    <row r="1099" spans="4:8" x14ac:dyDescent="0.25">
      <c r="D1099" s="7"/>
      <c r="H1099" s="6"/>
    </row>
    <row r="1100" spans="4:8" x14ac:dyDescent="0.25">
      <c r="D1100" s="7"/>
      <c r="H1100" s="6"/>
    </row>
    <row r="1101" spans="4:8" x14ac:dyDescent="0.25">
      <c r="D1101" s="7"/>
      <c r="H1101" s="6"/>
    </row>
    <row r="1102" spans="4:8" x14ac:dyDescent="0.25">
      <c r="D1102" s="7"/>
      <c r="H1102" s="6"/>
    </row>
    <row r="1103" spans="4:8" x14ac:dyDescent="0.25">
      <c r="D1103" s="7"/>
      <c r="H1103" s="6"/>
    </row>
    <row r="1104" spans="4:8" x14ac:dyDescent="0.25">
      <c r="D1104" s="7"/>
      <c r="H1104" s="6"/>
    </row>
    <row r="1105" spans="4:8" x14ac:dyDescent="0.25">
      <c r="D1105" s="7"/>
      <c r="H1105" s="6"/>
    </row>
    <row r="1106" spans="4:8" x14ac:dyDescent="0.25">
      <c r="D1106" s="7"/>
      <c r="H1106" s="6"/>
    </row>
    <row r="1107" spans="4:8" x14ac:dyDescent="0.25">
      <c r="D1107" s="7"/>
      <c r="H1107" s="6"/>
    </row>
    <row r="1108" spans="4:8" x14ac:dyDescent="0.25">
      <c r="D1108" s="7"/>
      <c r="H1108" s="6"/>
    </row>
    <row r="1109" spans="4:8" x14ac:dyDescent="0.25">
      <c r="D1109" s="7"/>
      <c r="H1109" s="6"/>
    </row>
    <row r="1110" spans="4:8" x14ac:dyDescent="0.25">
      <c r="D1110" s="7"/>
      <c r="H1110" s="6"/>
    </row>
    <row r="1111" spans="4:8" x14ac:dyDescent="0.25">
      <c r="D1111" s="7"/>
      <c r="H1111" s="6"/>
    </row>
    <row r="1112" spans="4:8" x14ac:dyDescent="0.25">
      <c r="D1112" s="7"/>
      <c r="H1112" s="6"/>
    </row>
    <row r="1113" spans="4:8" x14ac:dyDescent="0.25">
      <c r="D1113" s="7"/>
      <c r="H1113" s="6"/>
    </row>
    <row r="1114" spans="4:8" x14ac:dyDescent="0.25">
      <c r="D1114" s="7"/>
      <c r="H1114" s="6"/>
    </row>
    <row r="1115" spans="4:8" x14ac:dyDescent="0.25">
      <c r="D1115" s="7"/>
      <c r="H1115" s="6"/>
    </row>
    <row r="1116" spans="4:8" x14ac:dyDescent="0.25">
      <c r="D1116" s="7"/>
      <c r="H1116" s="6"/>
    </row>
    <row r="1117" spans="4:8" x14ac:dyDescent="0.25">
      <c r="D1117" s="7"/>
      <c r="H1117" s="6"/>
    </row>
    <row r="1118" spans="4:8" x14ac:dyDescent="0.25">
      <c r="D1118" s="7"/>
      <c r="H1118" s="6"/>
    </row>
    <row r="1119" spans="4:8" x14ac:dyDescent="0.25">
      <c r="D1119" s="7"/>
      <c r="H1119" s="6"/>
    </row>
    <row r="1120" spans="4:8" x14ac:dyDescent="0.25">
      <c r="D1120" s="7"/>
      <c r="H1120" s="6"/>
    </row>
    <row r="1121" spans="4:8" x14ac:dyDescent="0.25">
      <c r="D1121" s="7"/>
      <c r="H1121" s="6"/>
    </row>
    <row r="1122" spans="4:8" x14ac:dyDescent="0.25">
      <c r="D1122" s="7"/>
      <c r="H1122" s="6"/>
    </row>
    <row r="1123" spans="4:8" x14ac:dyDescent="0.25">
      <c r="D1123" s="7"/>
      <c r="H1123" s="6"/>
    </row>
    <row r="1124" spans="4:8" x14ac:dyDescent="0.25">
      <c r="D1124" s="7"/>
      <c r="H1124" s="6"/>
    </row>
    <row r="1125" spans="4:8" x14ac:dyDescent="0.25">
      <c r="D1125" s="7"/>
      <c r="H1125" s="6"/>
    </row>
    <row r="1126" spans="4:8" x14ac:dyDescent="0.25">
      <c r="D1126" s="7"/>
      <c r="H1126" s="6"/>
    </row>
    <row r="1127" spans="4:8" x14ac:dyDescent="0.25">
      <c r="D1127" s="7"/>
      <c r="H1127" s="6"/>
    </row>
    <row r="1128" spans="4:8" x14ac:dyDescent="0.25">
      <c r="D1128" s="7"/>
      <c r="H1128" s="6"/>
    </row>
    <row r="1129" spans="4:8" x14ac:dyDescent="0.25">
      <c r="D1129" s="7"/>
      <c r="H1129" s="6"/>
    </row>
    <row r="1130" spans="4:8" x14ac:dyDescent="0.25">
      <c r="D1130" s="7"/>
      <c r="H1130" s="6"/>
    </row>
    <row r="1131" spans="4:8" x14ac:dyDescent="0.25">
      <c r="D1131" s="7"/>
      <c r="H1131" s="6"/>
    </row>
    <row r="1132" spans="4:8" x14ac:dyDescent="0.25">
      <c r="D1132" s="7"/>
      <c r="H1132" s="6"/>
    </row>
    <row r="1133" spans="4:8" x14ac:dyDescent="0.25">
      <c r="D1133" s="7"/>
      <c r="H1133" s="6"/>
    </row>
    <row r="1134" spans="4:8" x14ac:dyDescent="0.25">
      <c r="D1134" s="7"/>
      <c r="H1134" s="6"/>
    </row>
    <row r="1135" spans="4:8" x14ac:dyDescent="0.25">
      <c r="D1135" s="7"/>
      <c r="H1135" s="6"/>
    </row>
    <row r="1136" spans="4:8" x14ac:dyDescent="0.25">
      <c r="D1136" s="7"/>
      <c r="H1136" s="6"/>
    </row>
    <row r="1137" spans="4:8" x14ac:dyDescent="0.25">
      <c r="D1137" s="7"/>
      <c r="H1137" s="6"/>
    </row>
    <row r="1138" spans="4:8" x14ac:dyDescent="0.25">
      <c r="D1138" s="7"/>
      <c r="H1138" s="6"/>
    </row>
    <row r="1139" spans="4:8" x14ac:dyDescent="0.25">
      <c r="D1139" s="7"/>
      <c r="H1139" s="6"/>
    </row>
    <row r="1140" spans="4:8" x14ac:dyDescent="0.25">
      <c r="D1140" s="7"/>
      <c r="H1140" s="6"/>
    </row>
    <row r="1141" spans="4:8" x14ac:dyDescent="0.25">
      <c r="D1141" s="7"/>
      <c r="H1141" s="6"/>
    </row>
    <row r="1142" spans="4:8" x14ac:dyDescent="0.25">
      <c r="D1142" s="7"/>
      <c r="H1142" s="6"/>
    </row>
    <row r="1143" spans="4:8" x14ac:dyDescent="0.25">
      <c r="D1143" s="7"/>
      <c r="H1143" s="6"/>
    </row>
    <row r="1144" spans="4:8" x14ac:dyDescent="0.25">
      <c r="D1144" s="7"/>
      <c r="H1144" s="6"/>
    </row>
    <row r="1145" spans="4:8" x14ac:dyDescent="0.25">
      <c r="D1145" s="7"/>
      <c r="H1145" s="6"/>
    </row>
    <row r="1146" spans="4:8" x14ac:dyDescent="0.25">
      <c r="D1146" s="7"/>
      <c r="H1146" s="6"/>
    </row>
    <row r="1147" spans="4:8" x14ac:dyDescent="0.25">
      <c r="D1147" s="7"/>
      <c r="H1147" s="6"/>
    </row>
    <row r="1148" spans="4:8" x14ac:dyDescent="0.25">
      <c r="D1148" s="7"/>
      <c r="H1148" s="6"/>
    </row>
    <row r="1149" spans="4:8" x14ac:dyDescent="0.25">
      <c r="D1149" s="7"/>
      <c r="H1149" s="6"/>
    </row>
    <row r="1150" spans="4:8" x14ac:dyDescent="0.25">
      <c r="D1150" s="7"/>
      <c r="H1150" s="6"/>
    </row>
    <row r="1151" spans="4:8" x14ac:dyDescent="0.25">
      <c r="D1151" s="7"/>
      <c r="H1151" s="6"/>
    </row>
    <row r="1152" spans="4:8" x14ac:dyDescent="0.25">
      <c r="D1152" s="7"/>
      <c r="H1152" s="6"/>
    </row>
    <row r="1153" spans="4:8" x14ac:dyDescent="0.25">
      <c r="D1153" s="7"/>
      <c r="H1153" s="6"/>
    </row>
    <row r="1154" spans="4:8" x14ac:dyDescent="0.25">
      <c r="D1154" s="7"/>
      <c r="H1154" s="6"/>
    </row>
    <row r="1155" spans="4:8" x14ac:dyDescent="0.25">
      <c r="D1155" s="7"/>
      <c r="H1155" s="6"/>
    </row>
    <row r="1156" spans="4:8" x14ac:dyDescent="0.25">
      <c r="D1156" s="7"/>
      <c r="H1156" s="6"/>
    </row>
    <row r="1157" spans="4:8" x14ac:dyDescent="0.25">
      <c r="D1157" s="7"/>
      <c r="H1157" s="6"/>
    </row>
    <row r="1158" spans="4:8" x14ac:dyDescent="0.25">
      <c r="D1158" s="7"/>
      <c r="H1158" s="6"/>
    </row>
    <row r="1159" spans="4:8" x14ac:dyDescent="0.25">
      <c r="D1159" s="7"/>
      <c r="H1159" s="6"/>
    </row>
    <row r="1160" spans="4:8" x14ac:dyDescent="0.25">
      <c r="D1160" s="7"/>
      <c r="H1160" s="6"/>
    </row>
    <row r="1161" spans="4:8" x14ac:dyDescent="0.25">
      <c r="D1161" s="7"/>
      <c r="H1161" s="6"/>
    </row>
    <row r="1162" spans="4:8" x14ac:dyDescent="0.25">
      <c r="D1162" s="7"/>
      <c r="H1162" s="6"/>
    </row>
    <row r="1163" spans="4:8" x14ac:dyDescent="0.25">
      <c r="D1163" s="7"/>
      <c r="H1163" s="6"/>
    </row>
    <row r="1164" spans="4:8" x14ac:dyDescent="0.25">
      <c r="D1164" s="7"/>
      <c r="H1164" s="6"/>
    </row>
    <row r="1165" spans="4:8" x14ac:dyDescent="0.25">
      <c r="D1165" s="7"/>
      <c r="H1165" s="6"/>
    </row>
    <row r="1166" spans="4:8" x14ac:dyDescent="0.25">
      <c r="D1166" s="7"/>
      <c r="H1166" s="6"/>
    </row>
    <row r="1167" spans="4:8" x14ac:dyDescent="0.25">
      <c r="D1167" s="7"/>
      <c r="H1167" s="6"/>
    </row>
    <row r="1168" spans="4:8" x14ac:dyDescent="0.25">
      <c r="D1168" s="7"/>
      <c r="H1168" s="6"/>
    </row>
    <row r="1169" spans="4:8" x14ac:dyDescent="0.25">
      <c r="D1169" s="7"/>
      <c r="H1169" s="6"/>
    </row>
    <row r="1170" spans="4:8" x14ac:dyDescent="0.25">
      <c r="D1170" s="7"/>
      <c r="H1170" s="6"/>
    </row>
    <row r="1171" spans="4:8" x14ac:dyDescent="0.25">
      <c r="D1171" s="7"/>
      <c r="H1171" s="6"/>
    </row>
    <row r="1172" spans="4:8" x14ac:dyDescent="0.25">
      <c r="D1172" s="7"/>
      <c r="H1172" s="6"/>
    </row>
    <row r="1173" spans="4:8" x14ac:dyDescent="0.25">
      <c r="D1173" s="7"/>
      <c r="H1173" s="6"/>
    </row>
    <row r="1174" spans="4:8" x14ac:dyDescent="0.25">
      <c r="D1174" s="7"/>
      <c r="H1174" s="6"/>
    </row>
    <row r="1175" spans="4:8" x14ac:dyDescent="0.25">
      <c r="D1175" s="7"/>
      <c r="H1175" s="6"/>
    </row>
    <row r="1176" spans="4:8" x14ac:dyDescent="0.25">
      <c r="D1176" s="7"/>
      <c r="H1176" s="6"/>
    </row>
    <row r="1177" spans="4:8" x14ac:dyDescent="0.25">
      <c r="D1177" s="7"/>
      <c r="H1177" s="6"/>
    </row>
    <row r="1178" spans="4:8" x14ac:dyDescent="0.25">
      <c r="D1178" s="7"/>
      <c r="H1178" s="6"/>
    </row>
    <row r="1179" spans="4:8" x14ac:dyDescent="0.25">
      <c r="D1179" s="7"/>
      <c r="H1179" s="6"/>
    </row>
    <row r="1180" spans="4:8" x14ac:dyDescent="0.25">
      <c r="D1180" s="7"/>
      <c r="H1180" s="6"/>
    </row>
    <row r="1181" spans="4:8" x14ac:dyDescent="0.25">
      <c r="D1181" s="7"/>
      <c r="H1181" s="6"/>
    </row>
    <row r="1182" spans="4:8" x14ac:dyDescent="0.25">
      <c r="D1182" s="7"/>
      <c r="H1182" s="6"/>
    </row>
    <row r="1183" spans="4:8" x14ac:dyDescent="0.25">
      <c r="D1183" s="7"/>
      <c r="H1183" s="6"/>
    </row>
    <row r="1184" spans="4:8" x14ac:dyDescent="0.25">
      <c r="D1184" s="7"/>
      <c r="H1184" s="6"/>
    </row>
    <row r="1185" spans="4:8" x14ac:dyDescent="0.25">
      <c r="D1185" s="7"/>
      <c r="H1185" s="6"/>
    </row>
    <row r="1186" spans="4:8" x14ac:dyDescent="0.25">
      <c r="D1186" s="7"/>
      <c r="H1186" s="6"/>
    </row>
    <row r="1187" spans="4:8" x14ac:dyDescent="0.25">
      <c r="D1187" s="7"/>
      <c r="H1187" s="6"/>
    </row>
    <row r="1188" spans="4:8" x14ac:dyDescent="0.25">
      <c r="D1188" s="7"/>
      <c r="H1188" s="6"/>
    </row>
    <row r="1189" spans="4:8" x14ac:dyDescent="0.25">
      <c r="D1189" s="7"/>
      <c r="H1189" s="6"/>
    </row>
    <row r="1190" spans="4:8" x14ac:dyDescent="0.25">
      <c r="D1190" s="7"/>
      <c r="H1190" s="6"/>
    </row>
    <row r="1191" spans="4:8" x14ac:dyDescent="0.25">
      <c r="D1191" s="7"/>
      <c r="H1191" s="6"/>
    </row>
    <row r="1192" spans="4:8" x14ac:dyDescent="0.25">
      <c r="D1192" s="7"/>
      <c r="H1192" s="6"/>
    </row>
    <row r="1193" spans="4:8" x14ac:dyDescent="0.25">
      <c r="D1193" s="7"/>
      <c r="H1193" s="6"/>
    </row>
    <row r="1194" spans="4:8" x14ac:dyDescent="0.25">
      <c r="D1194" s="7"/>
      <c r="H1194" s="6"/>
    </row>
    <row r="1195" spans="4:8" x14ac:dyDescent="0.25">
      <c r="D1195" s="7"/>
      <c r="H1195" s="6"/>
    </row>
    <row r="1196" spans="4:8" x14ac:dyDescent="0.25">
      <c r="D1196" s="7"/>
      <c r="H1196" s="6"/>
    </row>
    <row r="1197" spans="4:8" x14ac:dyDescent="0.25">
      <c r="D1197" s="7"/>
      <c r="H1197" s="6"/>
    </row>
    <row r="1198" spans="4:8" x14ac:dyDescent="0.25">
      <c r="D1198" s="7"/>
      <c r="H1198" s="6"/>
    </row>
    <row r="1199" spans="4:8" x14ac:dyDescent="0.25">
      <c r="D1199" s="7"/>
      <c r="H1199" s="6"/>
    </row>
    <row r="1200" spans="4:8" x14ac:dyDescent="0.25">
      <c r="D1200" s="7"/>
      <c r="H1200" s="6"/>
    </row>
    <row r="1201" spans="4:8" x14ac:dyDescent="0.25">
      <c r="D1201" s="7"/>
      <c r="H1201" s="6"/>
    </row>
    <row r="1202" spans="4:8" x14ac:dyDescent="0.25">
      <c r="D1202" s="7"/>
      <c r="H1202" s="6"/>
    </row>
    <row r="1203" spans="4:8" x14ac:dyDescent="0.25">
      <c r="D1203" s="7"/>
      <c r="H1203" s="6"/>
    </row>
    <row r="1204" spans="4:8" x14ac:dyDescent="0.25">
      <c r="D1204" s="7"/>
      <c r="H1204" s="6"/>
    </row>
    <row r="1205" spans="4:8" x14ac:dyDescent="0.25">
      <c r="D1205" s="7"/>
      <c r="H1205" s="6"/>
    </row>
    <row r="1206" spans="4:8" x14ac:dyDescent="0.25">
      <c r="D1206" s="7"/>
      <c r="H1206" s="6"/>
    </row>
    <row r="1207" spans="4:8" x14ac:dyDescent="0.25">
      <c r="D1207" s="7"/>
      <c r="H1207" s="6"/>
    </row>
    <row r="1208" spans="4:8" x14ac:dyDescent="0.25">
      <c r="D1208" s="7"/>
      <c r="H1208" s="6"/>
    </row>
    <row r="1209" spans="4:8" x14ac:dyDescent="0.25">
      <c r="D1209" s="7"/>
      <c r="H1209" s="6"/>
    </row>
    <row r="1210" spans="4:8" x14ac:dyDescent="0.25">
      <c r="D1210" s="7"/>
      <c r="H1210" s="6"/>
    </row>
    <row r="1211" spans="4:8" x14ac:dyDescent="0.25">
      <c r="D1211" s="7"/>
      <c r="H1211" s="6"/>
    </row>
    <row r="1212" spans="4:8" x14ac:dyDescent="0.25">
      <c r="D1212" s="7"/>
      <c r="H1212" s="6"/>
    </row>
    <row r="1213" spans="4:8" x14ac:dyDescent="0.25">
      <c r="D1213" s="7"/>
      <c r="H1213" s="6"/>
    </row>
    <row r="1214" spans="4:8" x14ac:dyDescent="0.25">
      <c r="D1214" s="7"/>
      <c r="H1214" s="6"/>
    </row>
    <row r="1215" spans="4:8" x14ac:dyDescent="0.25">
      <c r="D1215" s="7"/>
      <c r="H1215" s="6"/>
    </row>
    <row r="1216" spans="4:8" x14ac:dyDescent="0.25">
      <c r="D1216" s="7"/>
      <c r="H1216" s="6"/>
    </row>
    <row r="1217" spans="4:8" x14ac:dyDescent="0.25">
      <c r="D1217" s="7"/>
      <c r="H1217" s="6"/>
    </row>
    <row r="1218" spans="4:8" x14ac:dyDescent="0.25">
      <c r="D1218" s="7"/>
      <c r="H1218" s="6"/>
    </row>
    <row r="1219" spans="4:8" x14ac:dyDescent="0.25">
      <c r="D1219" s="7"/>
      <c r="H1219" s="6"/>
    </row>
    <row r="1220" spans="4:8" x14ac:dyDescent="0.25">
      <c r="D1220" s="7"/>
      <c r="H1220" s="6"/>
    </row>
    <row r="1221" spans="4:8" x14ac:dyDescent="0.25">
      <c r="D1221" s="7"/>
      <c r="H1221" s="6"/>
    </row>
    <row r="1222" spans="4:8" x14ac:dyDescent="0.25">
      <c r="D1222" s="7"/>
      <c r="H1222" s="6"/>
    </row>
    <row r="1223" spans="4:8" x14ac:dyDescent="0.25">
      <c r="D1223" s="7"/>
      <c r="H1223" s="6"/>
    </row>
    <row r="1224" spans="4:8" x14ac:dyDescent="0.25">
      <c r="D1224" s="7"/>
      <c r="H1224" s="6"/>
    </row>
    <row r="1225" spans="4:8" x14ac:dyDescent="0.25">
      <c r="D1225" s="7"/>
      <c r="H1225" s="6"/>
    </row>
    <row r="1226" spans="4:8" x14ac:dyDescent="0.25">
      <c r="D1226" s="7"/>
      <c r="H1226" s="6"/>
    </row>
    <row r="1227" spans="4:8" x14ac:dyDescent="0.25">
      <c r="D1227" s="7"/>
      <c r="H1227" s="6"/>
    </row>
    <row r="1228" spans="4:8" x14ac:dyDescent="0.25">
      <c r="D1228" s="7"/>
      <c r="H1228" s="6"/>
    </row>
    <row r="1229" spans="4:8" x14ac:dyDescent="0.25">
      <c r="D1229" s="7"/>
      <c r="H1229" s="6"/>
    </row>
    <row r="1230" spans="4:8" x14ac:dyDescent="0.25">
      <c r="D1230" s="7"/>
      <c r="H1230" s="6"/>
    </row>
    <row r="1231" spans="4:8" x14ac:dyDescent="0.25">
      <c r="D1231" s="7"/>
      <c r="H1231" s="6"/>
    </row>
    <row r="1232" spans="4:8" x14ac:dyDescent="0.25">
      <c r="D1232" s="7"/>
      <c r="H1232" s="6"/>
    </row>
    <row r="1233" spans="4:8" x14ac:dyDescent="0.25">
      <c r="D1233" s="7"/>
      <c r="H1233" s="6"/>
    </row>
    <row r="1234" spans="4:8" x14ac:dyDescent="0.25">
      <c r="D1234" s="7"/>
      <c r="H1234" s="6"/>
    </row>
    <row r="1235" spans="4:8" x14ac:dyDescent="0.25">
      <c r="D1235" s="7"/>
      <c r="H1235" s="6"/>
    </row>
    <row r="1236" spans="4:8" x14ac:dyDescent="0.25">
      <c r="D1236" s="7"/>
      <c r="H1236" s="6"/>
    </row>
    <row r="1237" spans="4:8" x14ac:dyDescent="0.25">
      <c r="D1237" s="7"/>
      <c r="H1237" s="6"/>
    </row>
    <row r="1238" spans="4:8" x14ac:dyDescent="0.25">
      <c r="D1238" s="7"/>
      <c r="H1238" s="6"/>
    </row>
    <row r="1239" spans="4:8" x14ac:dyDescent="0.25">
      <c r="D1239" s="7"/>
      <c r="H1239" s="6"/>
    </row>
    <row r="1240" spans="4:8" x14ac:dyDescent="0.25">
      <c r="D1240" s="7"/>
      <c r="H1240" s="6"/>
    </row>
    <row r="1241" spans="4:8" x14ac:dyDescent="0.25">
      <c r="D1241" s="7"/>
      <c r="H1241" s="6"/>
    </row>
    <row r="1242" spans="4:8" x14ac:dyDescent="0.25">
      <c r="D1242" s="7"/>
      <c r="H1242" s="6"/>
    </row>
    <row r="1243" spans="4:8" x14ac:dyDescent="0.25">
      <c r="D1243" s="7"/>
      <c r="H1243" s="6"/>
    </row>
    <row r="1244" spans="4:8" x14ac:dyDescent="0.25">
      <c r="D1244" s="7"/>
      <c r="H1244" s="6"/>
    </row>
    <row r="1245" spans="4:8" x14ac:dyDescent="0.25">
      <c r="D1245" s="7"/>
      <c r="H1245" s="6"/>
    </row>
    <row r="1246" spans="4:8" x14ac:dyDescent="0.25">
      <c r="D1246" s="7"/>
      <c r="H1246" s="6"/>
    </row>
    <row r="1247" spans="4:8" x14ac:dyDescent="0.25">
      <c r="D1247" s="7"/>
      <c r="H1247" s="6"/>
    </row>
    <row r="1248" spans="4:8" x14ac:dyDescent="0.25">
      <c r="D1248" s="7"/>
      <c r="H1248" s="6"/>
    </row>
    <row r="1249" spans="4:8" x14ac:dyDescent="0.25">
      <c r="D1249" s="7"/>
      <c r="H1249" s="6"/>
    </row>
    <row r="1250" spans="4:8" x14ac:dyDescent="0.25">
      <c r="D1250" s="7"/>
      <c r="H1250" s="6"/>
    </row>
    <row r="1251" spans="4:8" x14ac:dyDescent="0.25">
      <c r="D1251" s="7"/>
      <c r="H1251" s="6"/>
    </row>
    <row r="1252" spans="4:8" x14ac:dyDescent="0.25">
      <c r="D1252" s="7"/>
      <c r="H1252" s="6"/>
    </row>
    <row r="1253" spans="4:8" x14ac:dyDescent="0.25">
      <c r="D1253" s="7"/>
      <c r="H1253" s="6"/>
    </row>
    <row r="1254" spans="4:8" x14ac:dyDescent="0.25">
      <c r="D1254" s="7"/>
      <c r="H1254" s="6"/>
    </row>
    <row r="1255" spans="4:8" x14ac:dyDescent="0.25">
      <c r="D1255" s="7"/>
      <c r="H1255" s="6"/>
    </row>
    <row r="1256" spans="4:8" x14ac:dyDescent="0.25">
      <c r="D1256" s="7"/>
      <c r="H1256" s="6"/>
    </row>
    <row r="1257" spans="4:8" x14ac:dyDescent="0.25">
      <c r="D1257" s="7"/>
      <c r="H1257" s="6"/>
    </row>
    <row r="1258" spans="4:8" x14ac:dyDescent="0.25">
      <c r="D1258" s="7"/>
      <c r="H1258" s="6"/>
    </row>
    <row r="1259" spans="4:8" x14ac:dyDescent="0.25">
      <c r="D1259" s="7"/>
      <c r="H1259" s="6"/>
    </row>
    <row r="1260" spans="4:8" x14ac:dyDescent="0.25">
      <c r="D1260" s="7"/>
      <c r="H1260" s="6"/>
    </row>
    <row r="1261" spans="4:8" x14ac:dyDescent="0.25">
      <c r="D1261" s="7"/>
      <c r="H1261" s="6"/>
    </row>
    <row r="1262" spans="4:8" x14ac:dyDescent="0.25">
      <c r="D1262" s="7"/>
      <c r="H1262" s="6"/>
    </row>
    <row r="1263" spans="4:8" x14ac:dyDescent="0.25">
      <c r="D1263" s="7"/>
      <c r="H1263" s="6"/>
    </row>
    <row r="1264" spans="4:8" x14ac:dyDescent="0.25">
      <c r="D1264" s="7"/>
      <c r="H1264" s="6"/>
    </row>
    <row r="1265" spans="4:8" x14ac:dyDescent="0.25">
      <c r="D1265" s="7"/>
      <c r="H1265" s="6"/>
    </row>
    <row r="1266" spans="4:8" x14ac:dyDescent="0.25">
      <c r="D1266" s="7"/>
      <c r="H1266" s="6"/>
    </row>
    <row r="1267" spans="4:8" x14ac:dyDescent="0.25">
      <c r="D1267" s="7"/>
      <c r="H1267" s="6"/>
    </row>
    <row r="1268" spans="4:8" x14ac:dyDescent="0.25">
      <c r="D1268" s="7"/>
      <c r="H1268" s="6"/>
    </row>
    <row r="1269" spans="4:8" x14ac:dyDescent="0.25">
      <c r="D1269" s="7"/>
      <c r="H1269" s="6"/>
    </row>
    <row r="1270" spans="4:8" x14ac:dyDescent="0.25">
      <c r="D1270" s="7"/>
      <c r="H1270" s="6"/>
    </row>
    <row r="1271" spans="4:8" x14ac:dyDescent="0.25">
      <c r="D1271" s="7"/>
      <c r="H1271" s="6"/>
    </row>
    <row r="1272" spans="4:8" x14ac:dyDescent="0.25">
      <c r="D1272" s="7"/>
      <c r="H1272" s="6"/>
    </row>
    <row r="1273" spans="4:8" x14ac:dyDescent="0.25">
      <c r="D1273" s="7"/>
      <c r="H1273" s="6"/>
    </row>
    <row r="1274" spans="4:8" x14ac:dyDescent="0.25">
      <c r="D1274" s="7"/>
      <c r="H1274" s="6"/>
    </row>
    <row r="1275" spans="4:8" x14ac:dyDescent="0.25">
      <c r="D1275" s="7"/>
      <c r="H1275" s="6"/>
    </row>
    <row r="1276" spans="4:8" x14ac:dyDescent="0.25">
      <c r="D1276" s="7"/>
      <c r="H1276" s="6"/>
    </row>
    <row r="1277" spans="4:8" x14ac:dyDescent="0.25">
      <c r="D1277" s="7"/>
      <c r="H1277" s="6"/>
    </row>
    <row r="1278" spans="4:8" x14ac:dyDescent="0.25">
      <c r="D1278" s="7"/>
      <c r="H1278" s="6"/>
    </row>
    <row r="1279" spans="4:8" x14ac:dyDescent="0.25">
      <c r="D1279" s="7"/>
      <c r="H1279" s="6"/>
    </row>
    <row r="1280" spans="4:8" x14ac:dyDescent="0.25">
      <c r="D1280" s="7"/>
      <c r="H1280" s="6"/>
    </row>
    <row r="1281" spans="4:8" x14ac:dyDescent="0.25">
      <c r="D1281" s="7"/>
      <c r="H1281" s="6"/>
    </row>
    <row r="1282" spans="4:8" x14ac:dyDescent="0.25">
      <c r="D1282" s="7"/>
      <c r="H1282" s="6"/>
    </row>
    <row r="1283" spans="4:8" x14ac:dyDescent="0.25">
      <c r="D1283" s="7"/>
      <c r="H1283" s="6"/>
    </row>
    <row r="1284" spans="4:8" x14ac:dyDescent="0.25">
      <c r="D1284" s="7"/>
      <c r="H1284" s="6"/>
    </row>
    <row r="1285" spans="4:8" x14ac:dyDescent="0.25">
      <c r="D1285" s="7"/>
      <c r="H1285" s="6"/>
    </row>
    <row r="1286" spans="4:8" x14ac:dyDescent="0.25">
      <c r="D1286" s="7"/>
      <c r="H1286" s="6"/>
    </row>
    <row r="1287" spans="4:8" x14ac:dyDescent="0.25">
      <c r="D1287" s="7"/>
      <c r="H1287" s="6"/>
    </row>
    <row r="1288" spans="4:8" x14ac:dyDescent="0.25">
      <c r="D1288" s="7"/>
      <c r="H1288" s="6"/>
    </row>
    <row r="1289" spans="4:8" x14ac:dyDescent="0.25">
      <c r="D1289" s="7"/>
      <c r="H1289" s="6"/>
    </row>
    <row r="1290" spans="4:8" x14ac:dyDescent="0.25">
      <c r="D1290" s="7"/>
      <c r="H1290" s="6"/>
    </row>
    <row r="1291" spans="4:8" x14ac:dyDescent="0.25">
      <c r="D1291" s="7"/>
      <c r="H1291" s="6"/>
    </row>
    <row r="1292" spans="4:8" x14ac:dyDescent="0.25">
      <c r="D1292" s="7"/>
      <c r="H1292" s="6"/>
    </row>
    <row r="1293" spans="4:8" x14ac:dyDescent="0.25">
      <c r="D1293" s="7"/>
      <c r="H1293" s="6"/>
    </row>
    <row r="1294" spans="4:8" x14ac:dyDescent="0.25">
      <c r="D1294" s="7"/>
      <c r="H1294" s="6"/>
    </row>
    <row r="1295" spans="4:8" x14ac:dyDescent="0.25">
      <c r="D1295" s="7"/>
      <c r="H1295" s="6"/>
    </row>
    <row r="1296" spans="4:8" x14ac:dyDescent="0.25">
      <c r="D1296" s="7"/>
      <c r="H1296" s="6"/>
    </row>
    <row r="1297" spans="4:8" x14ac:dyDescent="0.25">
      <c r="D1297" s="7"/>
      <c r="H1297" s="6"/>
    </row>
    <row r="1298" spans="4:8" x14ac:dyDescent="0.25">
      <c r="D1298" s="7"/>
      <c r="H1298" s="6"/>
    </row>
    <row r="1299" spans="4:8" x14ac:dyDescent="0.25">
      <c r="D1299" s="7"/>
      <c r="H1299" s="6"/>
    </row>
    <row r="1300" spans="4:8" x14ac:dyDescent="0.25">
      <c r="D1300" s="7"/>
      <c r="H1300" s="6"/>
    </row>
    <row r="1301" spans="4:8" x14ac:dyDescent="0.25">
      <c r="D1301" s="7"/>
      <c r="H1301" s="6"/>
    </row>
    <row r="1302" spans="4:8" x14ac:dyDescent="0.25">
      <c r="D1302" s="7"/>
      <c r="H1302" s="6"/>
    </row>
    <row r="1303" spans="4:8" x14ac:dyDescent="0.25">
      <c r="D1303" s="7"/>
      <c r="H1303" s="6"/>
    </row>
    <row r="1304" spans="4:8" x14ac:dyDescent="0.25">
      <c r="D1304" s="7"/>
      <c r="H1304" s="6"/>
    </row>
    <row r="1305" spans="4:8" x14ac:dyDescent="0.25">
      <c r="D1305" s="7"/>
      <c r="H1305" s="6"/>
    </row>
    <row r="1306" spans="4:8" x14ac:dyDescent="0.25">
      <c r="D1306" s="7"/>
      <c r="H1306" s="6"/>
    </row>
    <row r="1307" spans="4:8" x14ac:dyDescent="0.25">
      <c r="D1307" s="7"/>
      <c r="H1307" s="6"/>
    </row>
    <row r="1308" spans="4:8" x14ac:dyDescent="0.25">
      <c r="D1308" s="7"/>
      <c r="H1308" s="6"/>
    </row>
    <row r="1309" spans="4:8" x14ac:dyDescent="0.25">
      <c r="D1309" s="7"/>
      <c r="H1309" s="6"/>
    </row>
    <row r="1310" spans="4:8" x14ac:dyDescent="0.25">
      <c r="D1310" s="7"/>
      <c r="H1310" s="6"/>
    </row>
    <row r="1311" spans="4:8" x14ac:dyDescent="0.25">
      <c r="D1311" s="7"/>
      <c r="H1311" s="6"/>
    </row>
    <row r="1312" spans="4:8" x14ac:dyDescent="0.25">
      <c r="D1312" s="7"/>
      <c r="H1312" s="6"/>
    </row>
    <row r="1313" spans="4:8" x14ac:dyDescent="0.25">
      <c r="D1313" s="7"/>
      <c r="H1313" s="6"/>
    </row>
    <row r="1314" spans="4:8" x14ac:dyDescent="0.25">
      <c r="D1314" s="7"/>
      <c r="H1314" s="6"/>
    </row>
    <row r="1315" spans="4:8" x14ac:dyDescent="0.25">
      <c r="D1315" s="7"/>
      <c r="H1315" s="6"/>
    </row>
    <row r="1316" spans="4:8" x14ac:dyDescent="0.25">
      <c r="D1316" s="7"/>
      <c r="H1316" s="6"/>
    </row>
    <row r="1317" spans="4:8" x14ac:dyDescent="0.25">
      <c r="D1317" s="7"/>
      <c r="H1317" s="6"/>
    </row>
    <row r="1318" spans="4:8" x14ac:dyDescent="0.25">
      <c r="D1318" s="7"/>
      <c r="H1318" s="6"/>
    </row>
    <row r="1319" spans="4:8" x14ac:dyDescent="0.25">
      <c r="D1319" s="7"/>
      <c r="H1319" s="6"/>
    </row>
    <row r="1320" spans="4:8" x14ac:dyDescent="0.25">
      <c r="D1320" s="7"/>
      <c r="H1320" s="6"/>
    </row>
    <row r="1321" spans="4:8" x14ac:dyDescent="0.25">
      <c r="D1321" s="7"/>
      <c r="H1321" s="6"/>
    </row>
    <row r="1322" spans="4:8" x14ac:dyDescent="0.25">
      <c r="D1322" s="7"/>
      <c r="H1322" s="6"/>
    </row>
    <row r="1323" spans="4:8" x14ac:dyDescent="0.25">
      <c r="D1323" s="7"/>
      <c r="H1323" s="6"/>
    </row>
    <row r="1324" spans="4:8" x14ac:dyDescent="0.25">
      <c r="D1324" s="7"/>
      <c r="H1324" s="6"/>
    </row>
    <row r="1325" spans="4:8" x14ac:dyDescent="0.25">
      <c r="D1325" s="7"/>
      <c r="H1325" s="6"/>
    </row>
    <row r="1326" spans="4:8" x14ac:dyDescent="0.25">
      <c r="D1326" s="7"/>
      <c r="H1326" s="6"/>
    </row>
    <row r="1327" spans="4:8" x14ac:dyDescent="0.25">
      <c r="D1327" s="7"/>
      <c r="H1327" s="6"/>
    </row>
    <row r="1328" spans="4:8" x14ac:dyDescent="0.25">
      <c r="D1328" s="7"/>
      <c r="H1328" s="6"/>
    </row>
    <row r="1329" spans="4:8" x14ac:dyDescent="0.25">
      <c r="D1329" s="7"/>
      <c r="H1329" s="6"/>
    </row>
    <row r="1330" spans="4:8" x14ac:dyDescent="0.25">
      <c r="D1330" s="7"/>
      <c r="H1330" s="6"/>
    </row>
    <row r="1331" spans="4:8" x14ac:dyDescent="0.25">
      <c r="D1331" s="7"/>
      <c r="H1331" s="6"/>
    </row>
    <row r="1332" spans="4:8" x14ac:dyDescent="0.25">
      <c r="D1332" s="7"/>
      <c r="H1332" s="6"/>
    </row>
    <row r="1333" spans="4:8" x14ac:dyDescent="0.25">
      <c r="D1333" s="7"/>
      <c r="H1333" s="6"/>
    </row>
    <row r="1334" spans="4:8" x14ac:dyDescent="0.25">
      <c r="D1334" s="7"/>
      <c r="H1334" s="6"/>
    </row>
    <row r="1335" spans="4:8" x14ac:dyDescent="0.25">
      <c r="D1335" s="7"/>
      <c r="H1335" s="6"/>
    </row>
    <row r="1336" spans="4:8" x14ac:dyDescent="0.25">
      <c r="D1336" s="7"/>
      <c r="H1336" s="6"/>
    </row>
    <row r="1337" spans="4:8" x14ac:dyDescent="0.25">
      <c r="D1337" s="7"/>
      <c r="H1337" s="6"/>
    </row>
    <row r="1338" spans="4:8" x14ac:dyDescent="0.25">
      <c r="D1338" s="7"/>
      <c r="H1338" s="6"/>
    </row>
    <row r="1339" spans="4:8" x14ac:dyDescent="0.25">
      <c r="D1339" s="7"/>
      <c r="H1339" s="6"/>
    </row>
    <row r="1340" spans="4:8" x14ac:dyDescent="0.25">
      <c r="D1340" s="7"/>
      <c r="H1340" s="6"/>
    </row>
    <row r="1341" spans="4:8" x14ac:dyDescent="0.25">
      <c r="D1341" s="7"/>
      <c r="H1341" s="6"/>
    </row>
    <row r="1342" spans="4:8" x14ac:dyDescent="0.25">
      <c r="D1342" s="7"/>
      <c r="H1342" s="6"/>
    </row>
    <row r="1343" spans="4:8" x14ac:dyDescent="0.25">
      <c r="D1343" s="7"/>
      <c r="H1343" s="6"/>
    </row>
    <row r="1344" spans="4:8" x14ac:dyDescent="0.25">
      <c r="D1344" s="7"/>
      <c r="H1344" s="6"/>
    </row>
    <row r="1345" spans="4:8" x14ac:dyDescent="0.25">
      <c r="D1345" s="7"/>
      <c r="H1345" s="6"/>
    </row>
    <row r="1346" spans="4:8" x14ac:dyDescent="0.25">
      <c r="D1346" s="7"/>
      <c r="H1346" s="6"/>
    </row>
    <row r="1347" spans="4:8" x14ac:dyDescent="0.25">
      <c r="D1347" s="7"/>
      <c r="H1347" s="6"/>
    </row>
    <row r="1348" spans="4:8" x14ac:dyDescent="0.25">
      <c r="D1348" s="7"/>
      <c r="H1348" s="6"/>
    </row>
    <row r="1349" spans="4:8" x14ac:dyDescent="0.25">
      <c r="D1349" s="7"/>
      <c r="H1349" s="6"/>
    </row>
    <row r="1350" spans="4:8" x14ac:dyDescent="0.25">
      <c r="D1350" s="7"/>
      <c r="H1350" s="6"/>
    </row>
    <row r="1351" spans="4:8" x14ac:dyDescent="0.25">
      <c r="D1351" s="7"/>
      <c r="H1351" s="6"/>
    </row>
    <row r="1352" spans="4:8" x14ac:dyDescent="0.25">
      <c r="D1352" s="7"/>
      <c r="H1352" s="6"/>
    </row>
    <row r="1353" spans="4:8" x14ac:dyDescent="0.25">
      <c r="D1353" s="7"/>
      <c r="H1353" s="6"/>
    </row>
    <row r="1354" spans="4:8" x14ac:dyDescent="0.25">
      <c r="D1354" s="7"/>
      <c r="H1354" s="6"/>
    </row>
    <row r="1355" spans="4:8" x14ac:dyDescent="0.25">
      <c r="D1355" s="7"/>
      <c r="H1355" s="6"/>
    </row>
    <row r="1356" spans="4:8" x14ac:dyDescent="0.25">
      <c r="D1356" s="7"/>
      <c r="H1356" s="6"/>
    </row>
    <row r="1357" spans="4:8" x14ac:dyDescent="0.25">
      <c r="D1357" s="7"/>
      <c r="H1357" s="6"/>
    </row>
    <row r="1358" spans="4:8" x14ac:dyDescent="0.25">
      <c r="D1358" s="7"/>
      <c r="H1358" s="6"/>
    </row>
    <row r="1359" spans="4:8" x14ac:dyDescent="0.25">
      <c r="D1359" s="7"/>
      <c r="H1359" s="6"/>
    </row>
    <row r="1360" spans="4:8" x14ac:dyDescent="0.25">
      <c r="D1360" s="7"/>
      <c r="H1360" s="6"/>
    </row>
    <row r="1361" spans="4:8" x14ac:dyDescent="0.25">
      <c r="D1361" s="7"/>
      <c r="H1361" s="6"/>
    </row>
    <row r="1362" spans="4:8" x14ac:dyDescent="0.25">
      <c r="D1362" s="7"/>
      <c r="H1362" s="6"/>
    </row>
    <row r="1363" spans="4:8" x14ac:dyDescent="0.25">
      <c r="D1363" s="7"/>
      <c r="H1363" s="6"/>
    </row>
    <row r="1364" spans="4:8" x14ac:dyDescent="0.25">
      <c r="D1364" s="7"/>
      <c r="H1364" s="6"/>
    </row>
    <row r="1365" spans="4:8" x14ac:dyDescent="0.25">
      <c r="D1365" s="7"/>
      <c r="H1365" s="6"/>
    </row>
    <row r="1366" spans="4:8" x14ac:dyDescent="0.25">
      <c r="D1366" s="7"/>
      <c r="H1366" s="6"/>
    </row>
    <row r="1367" spans="4:8" x14ac:dyDescent="0.25">
      <c r="D1367" s="7"/>
      <c r="H1367" s="6"/>
    </row>
    <row r="1368" spans="4:8" x14ac:dyDescent="0.25">
      <c r="D1368" s="7"/>
      <c r="H1368" s="6"/>
    </row>
    <row r="1369" spans="4:8" x14ac:dyDescent="0.25">
      <c r="D1369" s="7"/>
      <c r="H1369" s="6"/>
    </row>
    <row r="1370" spans="4:8" x14ac:dyDescent="0.25">
      <c r="D1370" s="7"/>
      <c r="H1370" s="6"/>
    </row>
    <row r="1371" spans="4:8" x14ac:dyDescent="0.25">
      <c r="D1371" s="7"/>
      <c r="H1371" s="6"/>
    </row>
    <row r="1372" spans="4:8" x14ac:dyDescent="0.25">
      <c r="D1372" s="7"/>
      <c r="H1372" s="6"/>
    </row>
    <row r="1373" spans="4:8" x14ac:dyDescent="0.25">
      <c r="D1373" s="7"/>
      <c r="H1373" s="6"/>
    </row>
    <row r="1374" spans="4:8" x14ac:dyDescent="0.25">
      <c r="D1374" s="7"/>
      <c r="H1374" s="6"/>
    </row>
    <row r="1375" spans="4:8" x14ac:dyDescent="0.25">
      <c r="D1375" s="7"/>
      <c r="H1375" s="6"/>
    </row>
    <row r="1376" spans="4:8" x14ac:dyDescent="0.25">
      <c r="D1376" s="7"/>
      <c r="H1376" s="6"/>
    </row>
    <row r="1377" spans="4:8" x14ac:dyDescent="0.25">
      <c r="D1377" s="7"/>
      <c r="H1377" s="6"/>
    </row>
    <row r="1378" spans="4:8" x14ac:dyDescent="0.25">
      <c r="D1378" s="7"/>
      <c r="H1378" s="6"/>
    </row>
    <row r="1379" spans="4:8" x14ac:dyDescent="0.25">
      <c r="D1379" s="7"/>
      <c r="H1379" s="6"/>
    </row>
    <row r="1380" spans="4:8" x14ac:dyDescent="0.25">
      <c r="D1380" s="7"/>
      <c r="H1380" s="6"/>
    </row>
    <row r="1381" spans="4:8" x14ac:dyDescent="0.25">
      <c r="D1381" s="7"/>
      <c r="H1381" s="6"/>
    </row>
    <row r="1382" spans="4:8" x14ac:dyDescent="0.25">
      <c r="D1382" s="7"/>
      <c r="H1382" s="6"/>
    </row>
    <row r="1383" spans="4:8" x14ac:dyDescent="0.25">
      <c r="D1383" s="7"/>
      <c r="H1383" s="6"/>
    </row>
    <row r="1384" spans="4:8" x14ac:dyDescent="0.25">
      <c r="D1384" s="7"/>
      <c r="H1384" s="6"/>
    </row>
    <row r="1385" spans="4:8" x14ac:dyDescent="0.25">
      <c r="D1385" s="7"/>
      <c r="H1385" s="6"/>
    </row>
    <row r="1386" spans="4:8" x14ac:dyDescent="0.25">
      <c r="D1386" s="7"/>
      <c r="H1386" s="6"/>
    </row>
    <row r="1387" spans="4:8" x14ac:dyDescent="0.25">
      <c r="D1387" s="7"/>
      <c r="H1387" s="6"/>
    </row>
    <row r="1388" spans="4:8" x14ac:dyDescent="0.25">
      <c r="D1388" s="7"/>
      <c r="H1388" s="6"/>
    </row>
    <row r="1389" spans="4:8" x14ac:dyDescent="0.25">
      <c r="D1389" s="7"/>
      <c r="H1389" s="6"/>
    </row>
    <row r="1390" spans="4:8" x14ac:dyDescent="0.25">
      <c r="D1390" s="7"/>
      <c r="H1390" s="6"/>
    </row>
    <row r="1391" spans="4:8" x14ac:dyDescent="0.25">
      <c r="D1391" s="7"/>
      <c r="H1391" s="6"/>
    </row>
    <row r="1392" spans="4:8" x14ac:dyDescent="0.25">
      <c r="D1392" s="7"/>
      <c r="H1392" s="6"/>
    </row>
    <row r="1393" spans="4:8" x14ac:dyDescent="0.25">
      <c r="D1393" s="7"/>
      <c r="H1393" s="6"/>
    </row>
    <row r="1394" spans="4:8" x14ac:dyDescent="0.25">
      <c r="D1394" s="7"/>
      <c r="H1394" s="6"/>
    </row>
    <row r="1395" spans="4:8" x14ac:dyDescent="0.25">
      <c r="D1395" s="7"/>
      <c r="H1395" s="6"/>
    </row>
    <row r="1396" spans="4:8" x14ac:dyDescent="0.25">
      <c r="D1396" s="7"/>
      <c r="H1396" s="6"/>
    </row>
    <row r="1397" spans="4:8" x14ac:dyDescent="0.25">
      <c r="D1397" s="7"/>
      <c r="H1397" s="6"/>
    </row>
    <row r="1398" spans="4:8" x14ac:dyDescent="0.25">
      <c r="D1398" s="7"/>
      <c r="H1398" s="6"/>
    </row>
    <row r="1399" spans="4:8" x14ac:dyDescent="0.25">
      <c r="D1399" s="7"/>
      <c r="H1399" s="6"/>
    </row>
    <row r="1400" spans="4:8" x14ac:dyDescent="0.25">
      <c r="D1400" s="7"/>
      <c r="H1400" s="6"/>
    </row>
    <row r="1401" spans="4:8" x14ac:dyDescent="0.25">
      <c r="D1401" s="7"/>
      <c r="H1401" s="6"/>
    </row>
    <row r="1402" spans="4:8" x14ac:dyDescent="0.25">
      <c r="D1402" s="7"/>
      <c r="H1402" s="6"/>
    </row>
    <row r="1403" spans="4:8" x14ac:dyDescent="0.25">
      <c r="D1403" s="7"/>
      <c r="H1403" s="6"/>
    </row>
    <row r="1404" spans="4:8" x14ac:dyDescent="0.25">
      <c r="D1404" s="7"/>
      <c r="H1404" s="6"/>
    </row>
    <row r="1405" spans="4:8" x14ac:dyDescent="0.25">
      <c r="D1405" s="7"/>
      <c r="H1405" s="6"/>
    </row>
    <row r="1406" spans="4:8" x14ac:dyDescent="0.25">
      <c r="D1406" s="7"/>
      <c r="H1406" s="6"/>
    </row>
    <row r="1407" spans="4:8" x14ac:dyDescent="0.25">
      <c r="D1407" s="7"/>
      <c r="H1407" s="6"/>
    </row>
    <row r="1408" spans="4:8" x14ac:dyDescent="0.25">
      <c r="D1408" s="7"/>
      <c r="H1408" s="6"/>
    </row>
    <row r="1409" spans="4:8" x14ac:dyDescent="0.25">
      <c r="D1409" s="7"/>
      <c r="H1409" s="6"/>
    </row>
    <row r="1410" spans="4:8" x14ac:dyDescent="0.25">
      <c r="D1410" s="7"/>
      <c r="H1410" s="6"/>
    </row>
    <row r="1411" spans="4:8" x14ac:dyDescent="0.25">
      <c r="D1411" s="7"/>
      <c r="H1411" s="6"/>
    </row>
    <row r="1412" spans="4:8" x14ac:dyDescent="0.25">
      <c r="D1412" s="7"/>
      <c r="H1412" s="6"/>
    </row>
    <row r="1413" spans="4:8" x14ac:dyDescent="0.25">
      <c r="D1413" s="7"/>
      <c r="H1413" s="6"/>
    </row>
    <row r="1414" spans="4:8" x14ac:dyDescent="0.25">
      <c r="D1414" s="7"/>
      <c r="H1414" s="6"/>
    </row>
    <row r="1415" spans="4:8" x14ac:dyDescent="0.25">
      <c r="D1415" s="7"/>
      <c r="H1415" s="6"/>
    </row>
    <row r="1416" spans="4:8" x14ac:dyDescent="0.25">
      <c r="D1416" s="7"/>
      <c r="H1416" s="6"/>
    </row>
    <row r="1417" spans="4:8" x14ac:dyDescent="0.25">
      <c r="D1417" s="7"/>
      <c r="H1417" s="6"/>
    </row>
    <row r="1418" spans="4:8" x14ac:dyDescent="0.25">
      <c r="D1418" s="7"/>
      <c r="H1418" s="6"/>
    </row>
    <row r="1419" spans="4:8" x14ac:dyDescent="0.25">
      <c r="D1419" s="7"/>
      <c r="H1419" s="6"/>
    </row>
    <row r="1420" spans="4:8" x14ac:dyDescent="0.25">
      <c r="D1420" s="7"/>
      <c r="H1420" s="6"/>
    </row>
    <row r="1421" spans="4:8" x14ac:dyDescent="0.25">
      <c r="D1421" s="7"/>
      <c r="H1421" s="6"/>
    </row>
    <row r="1422" spans="4:8" x14ac:dyDescent="0.25">
      <c r="D1422" s="7"/>
      <c r="H1422" s="6"/>
    </row>
    <row r="1423" spans="4:8" x14ac:dyDescent="0.25">
      <c r="D1423" s="7"/>
      <c r="H1423" s="6"/>
    </row>
    <row r="1424" spans="4:8" x14ac:dyDescent="0.25">
      <c r="D1424" s="7"/>
      <c r="H1424" s="6"/>
    </row>
    <row r="1425" spans="4:8" x14ac:dyDescent="0.25">
      <c r="D1425" s="7"/>
      <c r="H1425" s="6"/>
    </row>
    <row r="1426" spans="4:8" x14ac:dyDescent="0.25">
      <c r="D1426" s="7"/>
      <c r="H1426" s="6"/>
    </row>
    <row r="1427" spans="4:8" x14ac:dyDescent="0.25">
      <c r="D1427" s="7"/>
      <c r="H1427" s="6"/>
    </row>
    <row r="1428" spans="4:8" x14ac:dyDescent="0.25">
      <c r="D1428" s="7"/>
      <c r="H1428" s="6"/>
    </row>
    <row r="1429" spans="4:8" x14ac:dyDescent="0.25">
      <c r="D1429" s="7"/>
      <c r="H1429" s="6"/>
    </row>
    <row r="1430" spans="4:8" x14ac:dyDescent="0.25">
      <c r="D1430" s="7"/>
      <c r="H1430" s="6"/>
    </row>
    <row r="1431" spans="4:8" x14ac:dyDescent="0.25">
      <c r="D1431" s="7"/>
      <c r="H1431" s="6"/>
    </row>
    <row r="1432" spans="4:8" x14ac:dyDescent="0.25">
      <c r="D1432" s="7"/>
      <c r="H1432" s="6"/>
    </row>
    <row r="1433" spans="4:8" x14ac:dyDescent="0.25">
      <c r="D1433" s="7"/>
      <c r="H1433" s="6"/>
    </row>
    <row r="1434" spans="4:8" x14ac:dyDescent="0.25">
      <c r="D1434" s="7"/>
      <c r="H1434" s="6"/>
    </row>
    <row r="1435" spans="4:8" x14ac:dyDescent="0.25">
      <c r="D1435" s="7"/>
      <c r="H1435" s="6"/>
    </row>
    <row r="1436" spans="4:8" x14ac:dyDescent="0.25">
      <c r="D1436" s="7"/>
      <c r="H1436" s="6"/>
    </row>
    <row r="1437" spans="4:8" x14ac:dyDescent="0.25">
      <c r="D1437" s="7"/>
      <c r="H1437" s="6"/>
    </row>
    <row r="1438" spans="4:8" x14ac:dyDescent="0.25">
      <c r="D1438" s="7"/>
      <c r="H1438" s="6"/>
    </row>
    <row r="1439" spans="4:8" x14ac:dyDescent="0.25">
      <c r="D1439" s="7"/>
      <c r="H1439" s="6"/>
    </row>
    <row r="1440" spans="4:8" x14ac:dyDescent="0.25">
      <c r="D1440" s="7"/>
      <c r="H1440" s="6"/>
    </row>
    <row r="1441" spans="4:8" x14ac:dyDescent="0.25">
      <c r="D1441" s="7"/>
      <c r="H1441" s="6"/>
    </row>
    <row r="1442" spans="4:8" x14ac:dyDescent="0.25">
      <c r="D1442" s="7"/>
      <c r="H1442" s="6"/>
    </row>
    <row r="1443" spans="4:8" x14ac:dyDescent="0.25">
      <c r="D1443" s="7"/>
      <c r="H1443" s="6"/>
    </row>
    <row r="1444" spans="4:8" x14ac:dyDescent="0.25">
      <c r="D1444" s="7"/>
      <c r="H1444" s="6"/>
    </row>
    <row r="1445" spans="4:8" x14ac:dyDescent="0.25">
      <c r="D1445" s="7"/>
      <c r="H1445" s="6"/>
    </row>
    <row r="1446" spans="4:8" x14ac:dyDescent="0.25">
      <c r="D1446" s="7"/>
      <c r="H1446" s="6"/>
    </row>
    <row r="1447" spans="4:8" x14ac:dyDescent="0.25">
      <c r="D1447" s="7"/>
      <c r="H1447" s="6"/>
    </row>
    <row r="1448" spans="4:8" x14ac:dyDescent="0.25">
      <c r="D1448" s="7"/>
      <c r="H1448" s="6"/>
    </row>
    <row r="1449" spans="4:8" x14ac:dyDescent="0.25">
      <c r="D1449" s="7"/>
      <c r="H1449" s="6"/>
    </row>
    <row r="1450" spans="4:8" x14ac:dyDescent="0.25">
      <c r="D1450" s="7"/>
      <c r="H1450" s="6"/>
    </row>
    <row r="1451" spans="4:8" x14ac:dyDescent="0.25">
      <c r="D1451" s="7"/>
      <c r="H1451" s="6"/>
    </row>
    <row r="1452" spans="4:8" x14ac:dyDescent="0.25">
      <c r="D1452" s="7"/>
      <c r="H1452" s="6"/>
    </row>
    <row r="1453" spans="4:8" x14ac:dyDescent="0.25">
      <c r="D1453" s="7"/>
      <c r="H1453" s="6"/>
    </row>
    <row r="1454" spans="4:8" x14ac:dyDescent="0.25">
      <c r="D1454" s="7"/>
      <c r="H1454" s="6"/>
    </row>
    <row r="1455" spans="4:8" x14ac:dyDescent="0.25">
      <c r="D1455" s="7"/>
      <c r="H1455" s="6"/>
    </row>
    <row r="1456" spans="4:8" x14ac:dyDescent="0.25">
      <c r="D1456" s="7"/>
      <c r="H1456" s="6"/>
    </row>
    <row r="1457" spans="4:8" x14ac:dyDescent="0.25">
      <c r="D1457" s="7"/>
      <c r="H1457" s="6"/>
    </row>
    <row r="1458" spans="4:8" x14ac:dyDescent="0.25">
      <c r="D1458" s="7"/>
      <c r="H1458" s="6"/>
    </row>
    <row r="1459" spans="4:8" x14ac:dyDescent="0.25">
      <c r="D1459" s="7"/>
      <c r="H1459" s="6"/>
    </row>
    <row r="1460" spans="4:8" x14ac:dyDescent="0.25">
      <c r="D1460" s="7"/>
      <c r="H1460" s="6"/>
    </row>
    <row r="1461" spans="4:8" x14ac:dyDescent="0.25">
      <c r="D1461" s="7"/>
      <c r="H1461" s="6"/>
    </row>
    <row r="1462" spans="4:8" x14ac:dyDescent="0.25">
      <c r="D1462" s="7"/>
      <c r="H1462" s="6"/>
    </row>
    <row r="1463" spans="4:8" x14ac:dyDescent="0.25">
      <c r="D1463" s="7"/>
      <c r="H1463" s="6"/>
    </row>
    <row r="1464" spans="4:8" x14ac:dyDescent="0.25">
      <c r="D1464" s="7"/>
      <c r="H1464" s="6"/>
    </row>
    <row r="1465" spans="4:8" x14ac:dyDescent="0.25">
      <c r="D1465" s="7"/>
      <c r="H1465" s="6"/>
    </row>
    <row r="1466" spans="4:8" x14ac:dyDescent="0.25">
      <c r="D1466" s="7"/>
      <c r="H1466" s="6"/>
    </row>
    <row r="1467" spans="4:8" x14ac:dyDescent="0.25">
      <c r="D1467" s="7"/>
      <c r="H1467" s="6"/>
    </row>
    <row r="1468" spans="4:8" x14ac:dyDescent="0.25">
      <c r="D1468" s="7"/>
      <c r="H1468" s="6"/>
    </row>
    <row r="1469" spans="4:8" x14ac:dyDescent="0.25">
      <c r="D1469" s="7"/>
      <c r="H1469" s="6"/>
    </row>
    <row r="1470" spans="4:8" x14ac:dyDescent="0.25">
      <c r="D1470" s="7"/>
      <c r="H1470" s="6"/>
    </row>
    <row r="1471" spans="4:8" x14ac:dyDescent="0.25">
      <c r="D1471" s="7"/>
      <c r="H1471" s="6"/>
    </row>
    <row r="1472" spans="4:8" x14ac:dyDescent="0.25">
      <c r="D1472" s="7"/>
      <c r="H1472" s="6"/>
    </row>
    <row r="1473" spans="4:8" x14ac:dyDescent="0.25">
      <c r="D1473" s="7"/>
      <c r="H1473" s="6"/>
    </row>
    <row r="1474" spans="4:8" x14ac:dyDescent="0.25">
      <c r="D1474" s="7"/>
      <c r="H1474" s="6"/>
    </row>
    <row r="1475" spans="4:8" x14ac:dyDescent="0.25">
      <c r="D1475" s="7"/>
      <c r="H1475" s="6"/>
    </row>
    <row r="1476" spans="4:8" x14ac:dyDescent="0.25">
      <c r="D1476" s="7"/>
      <c r="H1476" s="6"/>
    </row>
    <row r="1477" spans="4:8" x14ac:dyDescent="0.25">
      <c r="D1477" s="7"/>
      <c r="H1477" s="6"/>
    </row>
    <row r="1478" spans="4:8" x14ac:dyDescent="0.25">
      <c r="D1478" s="7"/>
      <c r="H1478" s="6"/>
    </row>
    <row r="1479" spans="4:8" x14ac:dyDescent="0.25">
      <c r="D1479" s="7"/>
      <c r="H1479" s="6"/>
    </row>
    <row r="1480" spans="4:8" x14ac:dyDescent="0.25">
      <c r="D1480" s="7"/>
      <c r="H1480" s="6"/>
    </row>
    <row r="1481" spans="4:8" x14ac:dyDescent="0.25">
      <c r="D1481" s="7"/>
      <c r="H1481" s="6"/>
    </row>
    <row r="1482" spans="4:8" x14ac:dyDescent="0.25">
      <c r="D1482" s="7"/>
      <c r="H1482" s="6"/>
    </row>
    <row r="1483" spans="4:8" x14ac:dyDescent="0.25">
      <c r="D1483" s="7"/>
      <c r="H1483" s="6"/>
    </row>
    <row r="1484" spans="4:8" x14ac:dyDescent="0.25">
      <c r="D1484" s="7"/>
      <c r="H1484" s="6"/>
    </row>
    <row r="1485" spans="4:8" x14ac:dyDescent="0.25">
      <c r="D1485" s="7"/>
      <c r="H1485" s="6"/>
    </row>
    <row r="1486" spans="4:8" x14ac:dyDescent="0.25">
      <c r="D1486" s="7"/>
      <c r="H1486" s="6"/>
    </row>
    <row r="1487" spans="4:8" x14ac:dyDescent="0.25">
      <c r="D1487" s="7"/>
      <c r="H1487" s="6"/>
    </row>
    <row r="1488" spans="4:8" x14ac:dyDescent="0.25">
      <c r="D1488" s="7"/>
      <c r="H1488" s="6"/>
    </row>
    <row r="1489" spans="4:8" x14ac:dyDescent="0.25">
      <c r="D1489" s="7"/>
      <c r="H1489" s="6"/>
    </row>
    <row r="1490" spans="4:8" x14ac:dyDescent="0.25">
      <c r="D1490" s="7"/>
      <c r="H1490" s="6"/>
    </row>
    <row r="1491" spans="4:8" x14ac:dyDescent="0.25">
      <c r="D1491" s="7"/>
      <c r="H1491" s="6"/>
    </row>
    <row r="1492" spans="4:8" x14ac:dyDescent="0.25">
      <c r="D1492" s="7"/>
      <c r="H1492" s="6"/>
    </row>
    <row r="1493" spans="4:8" x14ac:dyDescent="0.25">
      <c r="D1493" s="7"/>
      <c r="H1493" s="6"/>
    </row>
    <row r="1494" spans="4:8" x14ac:dyDescent="0.25">
      <c r="D1494" s="7"/>
      <c r="H1494" s="6"/>
    </row>
    <row r="1495" spans="4:8" x14ac:dyDescent="0.25">
      <c r="D1495" s="7"/>
      <c r="H1495" s="6"/>
    </row>
    <row r="1496" spans="4:8" x14ac:dyDescent="0.25">
      <c r="D1496" s="7"/>
      <c r="H1496" s="6"/>
    </row>
    <row r="1497" spans="4:8" x14ac:dyDescent="0.25">
      <c r="D1497" s="7"/>
      <c r="H1497" s="6"/>
    </row>
    <row r="1498" spans="4:8" x14ac:dyDescent="0.25">
      <c r="D1498" s="7"/>
      <c r="H1498" s="6"/>
    </row>
    <row r="1499" spans="4:8" x14ac:dyDescent="0.25">
      <c r="D1499" s="7"/>
      <c r="H1499" s="6"/>
    </row>
    <row r="1500" spans="4:8" x14ac:dyDescent="0.25">
      <c r="D1500" s="7"/>
      <c r="H1500" s="6"/>
    </row>
    <row r="1501" spans="4:8" x14ac:dyDescent="0.25">
      <c r="D1501" s="7"/>
      <c r="H1501" s="6"/>
    </row>
    <row r="1502" spans="4:8" x14ac:dyDescent="0.25">
      <c r="D1502" s="7"/>
      <c r="H1502" s="6"/>
    </row>
    <row r="1503" spans="4:8" x14ac:dyDescent="0.25">
      <c r="D1503" s="7"/>
      <c r="H1503" s="6"/>
    </row>
    <row r="1504" spans="4:8" x14ac:dyDescent="0.25">
      <c r="D1504" s="7"/>
      <c r="H1504" s="6"/>
    </row>
    <row r="1505" spans="4:8" x14ac:dyDescent="0.25">
      <c r="D1505" s="7"/>
      <c r="H1505" s="6"/>
    </row>
    <row r="1506" spans="4:8" x14ac:dyDescent="0.25">
      <c r="D1506" s="7"/>
      <c r="H1506" s="6"/>
    </row>
    <row r="1507" spans="4:8" x14ac:dyDescent="0.25">
      <c r="D1507" s="7"/>
      <c r="H1507" s="6"/>
    </row>
    <row r="1508" spans="4:8" x14ac:dyDescent="0.25">
      <c r="D1508" s="7"/>
      <c r="H1508" s="6"/>
    </row>
    <row r="1509" spans="4:8" x14ac:dyDescent="0.25">
      <c r="D1509" s="7"/>
      <c r="H1509" s="6"/>
    </row>
    <row r="1510" spans="4:8" x14ac:dyDescent="0.25">
      <c r="D1510" s="7"/>
      <c r="H1510" s="6"/>
    </row>
    <row r="1511" spans="4:8" x14ac:dyDescent="0.25">
      <c r="D1511" s="7"/>
      <c r="H1511" s="6"/>
    </row>
    <row r="1512" spans="4:8" x14ac:dyDescent="0.25">
      <c r="D1512" s="7"/>
      <c r="H1512" s="6"/>
    </row>
    <row r="1513" spans="4:8" x14ac:dyDescent="0.25">
      <c r="D1513" s="7"/>
      <c r="H1513" s="6"/>
    </row>
    <row r="1514" spans="4:8" x14ac:dyDescent="0.25">
      <c r="D1514" s="7"/>
      <c r="H1514" s="6"/>
    </row>
    <row r="1515" spans="4:8" x14ac:dyDescent="0.25">
      <c r="D1515" s="7"/>
      <c r="H1515" s="6"/>
    </row>
    <row r="1516" spans="4:8" x14ac:dyDescent="0.25">
      <c r="D1516" s="7"/>
      <c r="H1516" s="6"/>
    </row>
    <row r="1517" spans="4:8" x14ac:dyDescent="0.25">
      <c r="D1517" s="7"/>
      <c r="H1517" s="6"/>
    </row>
    <row r="1518" spans="4:8" x14ac:dyDescent="0.25">
      <c r="D1518" s="7"/>
      <c r="H1518" s="6"/>
    </row>
    <row r="1519" spans="4:8" x14ac:dyDescent="0.25">
      <c r="D1519" s="7"/>
      <c r="H1519" s="6"/>
    </row>
    <row r="1520" spans="4:8" x14ac:dyDescent="0.25">
      <c r="D1520" s="7"/>
      <c r="H1520" s="6"/>
    </row>
    <row r="1521" spans="4:8" x14ac:dyDescent="0.25">
      <c r="D1521" s="7"/>
      <c r="H1521" s="6"/>
    </row>
    <row r="1522" spans="4:8" x14ac:dyDescent="0.25">
      <c r="D1522" s="7"/>
      <c r="H1522" s="6"/>
    </row>
    <row r="1523" spans="4:8" x14ac:dyDescent="0.25">
      <c r="D1523" s="7"/>
      <c r="H1523" s="6"/>
    </row>
    <row r="1524" spans="4:8" x14ac:dyDescent="0.25">
      <c r="D1524" s="7"/>
      <c r="H1524" s="6"/>
    </row>
    <row r="1525" spans="4:8" x14ac:dyDescent="0.25">
      <c r="D1525" s="7"/>
      <c r="H1525" s="6"/>
    </row>
    <row r="1526" spans="4:8" x14ac:dyDescent="0.25">
      <c r="D1526" s="7"/>
      <c r="H1526" s="6"/>
    </row>
    <row r="1527" spans="4:8" x14ac:dyDescent="0.25">
      <c r="D1527" s="7"/>
      <c r="H1527" s="6"/>
    </row>
    <row r="1528" spans="4:8" x14ac:dyDescent="0.25">
      <c r="D1528" s="7"/>
      <c r="H1528" s="6"/>
    </row>
    <row r="1529" spans="4:8" x14ac:dyDescent="0.25">
      <c r="D1529" s="7"/>
      <c r="H1529" s="6"/>
    </row>
    <row r="1530" spans="4:8" x14ac:dyDescent="0.25">
      <c r="D1530" s="7"/>
      <c r="H1530" s="6"/>
    </row>
    <row r="1531" spans="4:8" x14ac:dyDescent="0.25">
      <c r="D1531" s="7"/>
      <c r="H1531" s="6"/>
    </row>
    <row r="1532" spans="4:8" x14ac:dyDescent="0.25">
      <c r="D1532" s="7"/>
      <c r="H1532" s="6"/>
    </row>
    <row r="1533" spans="4:8" x14ac:dyDescent="0.25">
      <c r="D1533" s="7"/>
      <c r="H1533" s="6"/>
    </row>
    <row r="1534" spans="4:8" x14ac:dyDescent="0.25">
      <c r="D1534" s="7"/>
      <c r="H1534" s="6"/>
    </row>
    <row r="1535" spans="4:8" x14ac:dyDescent="0.25">
      <c r="D1535" s="7"/>
      <c r="H1535" s="6"/>
    </row>
    <row r="1536" spans="4:8" x14ac:dyDescent="0.25">
      <c r="D1536" s="7"/>
      <c r="H1536" s="6"/>
    </row>
    <row r="1537" spans="4:8" x14ac:dyDescent="0.25">
      <c r="D1537" s="7"/>
      <c r="H1537" s="6"/>
    </row>
    <row r="1538" spans="4:8" x14ac:dyDescent="0.25">
      <c r="D1538" s="7"/>
      <c r="H1538" s="6"/>
    </row>
    <row r="1539" spans="4:8" x14ac:dyDescent="0.25">
      <c r="D1539" s="7"/>
      <c r="H1539" s="6"/>
    </row>
    <row r="1540" spans="4:8" x14ac:dyDescent="0.25">
      <c r="D1540" s="7"/>
      <c r="H1540" s="6"/>
    </row>
    <row r="1541" spans="4:8" x14ac:dyDescent="0.25">
      <c r="D1541" s="7"/>
      <c r="H1541" s="6"/>
    </row>
    <row r="1542" spans="4:8" x14ac:dyDescent="0.25">
      <c r="D1542" s="7"/>
      <c r="H1542" s="6"/>
    </row>
    <row r="1543" spans="4:8" x14ac:dyDescent="0.25">
      <c r="D1543" s="7"/>
      <c r="H1543" s="6"/>
    </row>
    <row r="1544" spans="4:8" x14ac:dyDescent="0.25">
      <c r="D1544" s="7"/>
      <c r="H1544" s="6"/>
    </row>
    <row r="1545" spans="4:8" x14ac:dyDescent="0.25">
      <c r="D1545" s="7"/>
      <c r="H1545" s="6"/>
    </row>
    <row r="1546" spans="4:8" x14ac:dyDescent="0.25">
      <c r="D1546" s="7"/>
      <c r="H1546" s="6"/>
    </row>
    <row r="1547" spans="4:8" x14ac:dyDescent="0.25">
      <c r="D1547" s="7"/>
      <c r="H1547" s="6"/>
    </row>
    <row r="1548" spans="4:8" x14ac:dyDescent="0.25">
      <c r="D1548" s="7"/>
      <c r="H1548" s="6"/>
    </row>
    <row r="1549" spans="4:8" x14ac:dyDescent="0.25">
      <c r="D1549" s="7"/>
      <c r="H1549" s="6"/>
    </row>
    <row r="1550" spans="4:8" x14ac:dyDescent="0.25">
      <c r="D1550" s="7"/>
      <c r="H1550" s="6"/>
    </row>
    <row r="1551" spans="4:8" x14ac:dyDescent="0.25">
      <c r="D1551" s="7"/>
      <c r="H1551" s="6"/>
    </row>
    <row r="1552" spans="4:8" x14ac:dyDescent="0.25">
      <c r="D1552" s="7"/>
      <c r="H1552" s="6"/>
    </row>
    <row r="1553" spans="4:8" x14ac:dyDescent="0.25">
      <c r="D1553" s="7"/>
      <c r="H1553" s="6"/>
    </row>
    <row r="1554" spans="4:8" x14ac:dyDescent="0.25">
      <c r="D1554" s="7"/>
      <c r="H1554" s="6"/>
    </row>
    <row r="1555" spans="4:8" x14ac:dyDescent="0.25">
      <c r="D1555" s="7"/>
      <c r="H1555" s="6"/>
    </row>
    <row r="1556" spans="4:8" x14ac:dyDescent="0.25">
      <c r="D1556" s="7"/>
      <c r="H1556" s="6"/>
    </row>
    <row r="1557" spans="4:8" x14ac:dyDescent="0.25">
      <c r="D1557" s="7"/>
      <c r="H1557" s="6"/>
    </row>
    <row r="1558" spans="4:8" x14ac:dyDescent="0.25">
      <c r="D1558" s="7"/>
      <c r="H1558" s="6"/>
    </row>
    <row r="1559" spans="4:8" x14ac:dyDescent="0.25">
      <c r="D1559" s="7"/>
      <c r="H1559" s="6"/>
    </row>
    <row r="1560" spans="4:8" x14ac:dyDescent="0.25">
      <c r="D1560" s="7"/>
      <c r="H1560" s="6"/>
    </row>
    <row r="1561" spans="4:8" x14ac:dyDescent="0.25">
      <c r="D1561" s="7"/>
      <c r="H1561" s="6"/>
    </row>
    <row r="1562" spans="4:8" x14ac:dyDescent="0.25">
      <c r="D1562" s="7"/>
      <c r="H1562" s="6"/>
    </row>
    <row r="1563" spans="4:8" x14ac:dyDescent="0.25">
      <c r="D1563" s="7"/>
      <c r="H1563" s="6"/>
    </row>
    <row r="1564" spans="4:8" x14ac:dyDescent="0.25">
      <c r="D1564" s="7"/>
      <c r="H1564" s="6"/>
    </row>
    <row r="1565" spans="4:8" x14ac:dyDescent="0.25">
      <c r="D1565" s="7"/>
      <c r="H1565" s="6"/>
    </row>
    <row r="1566" spans="4:8" x14ac:dyDescent="0.25">
      <c r="D1566" s="7"/>
      <c r="H1566" s="6"/>
    </row>
    <row r="1567" spans="4:8" x14ac:dyDescent="0.25">
      <c r="D1567" s="7"/>
      <c r="H1567" s="6"/>
    </row>
    <row r="1568" spans="4:8" x14ac:dyDescent="0.25">
      <c r="D1568" s="7"/>
      <c r="H1568" s="6"/>
    </row>
    <row r="1569" spans="4:8" x14ac:dyDescent="0.25">
      <c r="D1569" s="7"/>
      <c r="H1569" s="6"/>
    </row>
    <row r="1570" spans="4:8" x14ac:dyDescent="0.25">
      <c r="D1570" s="7"/>
      <c r="H1570" s="6"/>
    </row>
    <row r="1571" spans="4:8" x14ac:dyDescent="0.25">
      <c r="D1571" s="7"/>
      <c r="H1571" s="6"/>
    </row>
    <row r="1572" spans="4:8" x14ac:dyDescent="0.25">
      <c r="D1572" s="7"/>
      <c r="H1572" s="6"/>
    </row>
    <row r="1573" spans="4:8" x14ac:dyDescent="0.25">
      <c r="D1573" s="7"/>
      <c r="H1573" s="6"/>
    </row>
    <row r="1574" spans="4:8" x14ac:dyDescent="0.25">
      <c r="D1574" s="7"/>
      <c r="H1574" s="6"/>
    </row>
    <row r="1575" spans="4:8" x14ac:dyDescent="0.25">
      <c r="D1575" s="7"/>
      <c r="H1575" s="6"/>
    </row>
    <row r="1576" spans="4:8" x14ac:dyDescent="0.25">
      <c r="D1576" s="7"/>
      <c r="H1576" s="6"/>
    </row>
    <row r="1577" spans="4:8" x14ac:dyDescent="0.25">
      <c r="D1577" s="7"/>
      <c r="H1577" s="6"/>
    </row>
    <row r="1578" spans="4:8" x14ac:dyDescent="0.25">
      <c r="D1578" s="7"/>
      <c r="H1578" s="6"/>
    </row>
    <row r="1579" spans="4:8" x14ac:dyDescent="0.25">
      <c r="D1579" s="7"/>
      <c r="H1579" s="6"/>
    </row>
    <row r="1580" spans="4:8" x14ac:dyDescent="0.25">
      <c r="D1580" s="7"/>
      <c r="H1580" s="6"/>
    </row>
    <row r="1581" spans="4:8" x14ac:dyDescent="0.25">
      <c r="D1581" s="7"/>
      <c r="H1581" s="6"/>
    </row>
    <row r="1582" spans="4:8" x14ac:dyDescent="0.25">
      <c r="D1582" s="7"/>
      <c r="H1582" s="6"/>
    </row>
    <row r="1583" spans="4:8" x14ac:dyDescent="0.25">
      <c r="D1583" s="7"/>
      <c r="H1583" s="6"/>
    </row>
    <row r="1584" spans="4:8" x14ac:dyDescent="0.25">
      <c r="D1584" s="7"/>
      <c r="H1584" s="6"/>
    </row>
    <row r="1585" spans="4:8" x14ac:dyDescent="0.25">
      <c r="D1585" s="7"/>
      <c r="H1585" s="6"/>
    </row>
    <row r="1586" spans="4:8" x14ac:dyDescent="0.25">
      <c r="D1586" s="7"/>
      <c r="H1586" s="6"/>
    </row>
    <row r="1587" spans="4:8" x14ac:dyDescent="0.25">
      <c r="D1587" s="7"/>
      <c r="H1587" s="6"/>
    </row>
    <row r="1588" spans="4:8" x14ac:dyDescent="0.25">
      <c r="D1588" s="7"/>
      <c r="H1588" s="6"/>
    </row>
    <row r="1589" spans="4:8" x14ac:dyDescent="0.25">
      <c r="D1589" s="7"/>
      <c r="H1589" s="6"/>
    </row>
    <row r="1590" spans="4:8" x14ac:dyDescent="0.25">
      <c r="D1590" s="7"/>
      <c r="H1590" s="6"/>
    </row>
    <row r="1591" spans="4:8" x14ac:dyDescent="0.25">
      <c r="D1591" s="7"/>
      <c r="H1591" s="6"/>
    </row>
    <row r="1592" spans="4:8" x14ac:dyDescent="0.25">
      <c r="D1592" s="7"/>
      <c r="H1592" s="6"/>
    </row>
    <row r="1593" spans="4:8" x14ac:dyDescent="0.25">
      <c r="D1593" s="7"/>
      <c r="H1593" s="6"/>
    </row>
    <row r="1594" spans="4:8" x14ac:dyDescent="0.25">
      <c r="D1594" s="7"/>
      <c r="H1594" s="6"/>
    </row>
    <row r="1595" spans="4:8" x14ac:dyDescent="0.25">
      <c r="D1595" s="7"/>
      <c r="H1595" s="6"/>
    </row>
    <row r="1596" spans="4:8" x14ac:dyDescent="0.25">
      <c r="D1596" s="7"/>
      <c r="H1596" s="6"/>
    </row>
    <row r="1597" spans="4:8" x14ac:dyDescent="0.25">
      <c r="D1597" s="7"/>
      <c r="H1597" s="6"/>
    </row>
    <row r="1598" spans="4:8" x14ac:dyDescent="0.25">
      <c r="D1598" s="7"/>
      <c r="H1598" s="6"/>
    </row>
    <row r="1599" spans="4:8" x14ac:dyDescent="0.25">
      <c r="D1599" s="7"/>
      <c r="H1599" s="6"/>
    </row>
    <row r="1600" spans="4:8" x14ac:dyDescent="0.25">
      <c r="D1600" s="7"/>
      <c r="H1600" s="6"/>
    </row>
    <row r="1601" spans="4:8" x14ac:dyDescent="0.25">
      <c r="D1601" s="7"/>
      <c r="H1601" s="6"/>
    </row>
    <row r="1602" spans="4:8" x14ac:dyDescent="0.25">
      <c r="D1602" s="7"/>
      <c r="H1602" s="6"/>
    </row>
    <row r="1603" spans="4:8" x14ac:dyDescent="0.25">
      <c r="D1603" s="7"/>
      <c r="H1603" s="6"/>
    </row>
    <row r="1604" spans="4:8" x14ac:dyDescent="0.25">
      <c r="D1604" s="7"/>
      <c r="H1604" s="6"/>
    </row>
    <row r="1605" spans="4:8" x14ac:dyDescent="0.25">
      <c r="D1605" s="7"/>
      <c r="H1605" s="6"/>
    </row>
    <row r="1606" spans="4:8" x14ac:dyDescent="0.25">
      <c r="D1606" s="7"/>
      <c r="H1606" s="6"/>
    </row>
    <row r="1607" spans="4:8" x14ac:dyDescent="0.25">
      <c r="D1607" s="7"/>
      <c r="H1607" s="6"/>
    </row>
    <row r="1608" spans="4:8" x14ac:dyDescent="0.25">
      <c r="D1608" s="7"/>
      <c r="H1608" s="6"/>
    </row>
    <row r="1609" spans="4:8" x14ac:dyDescent="0.25">
      <c r="D1609" s="7"/>
      <c r="H1609" s="6"/>
    </row>
    <row r="1610" spans="4:8" x14ac:dyDescent="0.25">
      <c r="D1610" s="7"/>
      <c r="H1610" s="6"/>
    </row>
    <row r="1611" spans="4:8" x14ac:dyDescent="0.25">
      <c r="D1611" s="7"/>
      <c r="H1611" s="6"/>
    </row>
    <row r="1612" spans="4:8" x14ac:dyDescent="0.25">
      <c r="D1612" s="7"/>
      <c r="H1612" s="6"/>
    </row>
    <row r="1613" spans="4:8" x14ac:dyDescent="0.25">
      <c r="D1613" s="7"/>
      <c r="H1613" s="6"/>
    </row>
    <row r="1614" spans="4:8" x14ac:dyDescent="0.25">
      <c r="D1614" s="7"/>
      <c r="H1614" s="6"/>
    </row>
    <row r="1615" spans="4:8" x14ac:dyDescent="0.25">
      <c r="D1615" s="7"/>
      <c r="H1615" s="6"/>
    </row>
    <row r="1616" spans="4:8" x14ac:dyDescent="0.25">
      <c r="D1616" s="7"/>
      <c r="H1616" s="6"/>
    </row>
    <row r="1617" spans="4:8" x14ac:dyDescent="0.25">
      <c r="D1617" s="7"/>
      <c r="H1617" s="6"/>
    </row>
    <row r="1618" spans="4:8" x14ac:dyDescent="0.25">
      <c r="D1618" s="7"/>
      <c r="H1618" s="6"/>
    </row>
    <row r="1619" spans="4:8" x14ac:dyDescent="0.25">
      <c r="D1619" s="7"/>
      <c r="H1619" s="6"/>
    </row>
    <row r="1620" spans="4:8" x14ac:dyDescent="0.25">
      <c r="D1620" s="7"/>
      <c r="H1620" s="6"/>
    </row>
    <row r="1621" spans="4:8" x14ac:dyDescent="0.25">
      <c r="D1621" s="7"/>
      <c r="H1621" s="6"/>
    </row>
    <row r="1622" spans="4:8" x14ac:dyDescent="0.25">
      <c r="D1622" s="7"/>
      <c r="H1622" s="6"/>
    </row>
    <row r="1623" spans="4:8" x14ac:dyDescent="0.25">
      <c r="D1623" s="7"/>
      <c r="H1623" s="6"/>
    </row>
    <row r="1624" spans="4:8" x14ac:dyDescent="0.25">
      <c r="D1624" s="7"/>
      <c r="H1624" s="6"/>
    </row>
    <row r="1625" spans="4:8" x14ac:dyDescent="0.25">
      <c r="D1625" s="7"/>
      <c r="H1625" s="6"/>
    </row>
    <row r="1626" spans="4:8" x14ac:dyDescent="0.25">
      <c r="D1626" s="7"/>
      <c r="H1626" s="6"/>
    </row>
    <row r="1627" spans="4:8" x14ac:dyDescent="0.25">
      <c r="D1627" s="7"/>
      <c r="H1627" s="6"/>
    </row>
    <row r="1628" spans="4:8" x14ac:dyDescent="0.25">
      <c r="D1628" s="7"/>
      <c r="H1628" s="6"/>
    </row>
    <row r="1629" spans="4:8" x14ac:dyDescent="0.25">
      <c r="D1629" s="7"/>
      <c r="H1629" s="6"/>
    </row>
    <row r="1630" spans="4:8" x14ac:dyDescent="0.25">
      <c r="D1630" s="7"/>
      <c r="H1630" s="6"/>
    </row>
    <row r="1631" spans="4:8" x14ac:dyDescent="0.25">
      <c r="D1631" s="7"/>
      <c r="H1631" s="6"/>
    </row>
    <row r="1632" spans="4:8" x14ac:dyDescent="0.25">
      <c r="D1632" s="7"/>
      <c r="H1632" s="6"/>
    </row>
    <row r="1633" spans="4:8" x14ac:dyDescent="0.25">
      <c r="D1633" s="7"/>
      <c r="H1633" s="6"/>
    </row>
    <row r="1634" spans="4:8" x14ac:dyDescent="0.25">
      <c r="D1634" s="7"/>
      <c r="H1634" s="6"/>
    </row>
    <row r="1635" spans="4:8" x14ac:dyDescent="0.25">
      <c r="D1635" s="7"/>
      <c r="H1635" s="6"/>
    </row>
    <row r="1636" spans="4:8" x14ac:dyDescent="0.25">
      <c r="D1636" s="7"/>
      <c r="H1636" s="6"/>
    </row>
    <row r="1637" spans="4:8" x14ac:dyDescent="0.25">
      <c r="D1637" s="7"/>
      <c r="H1637" s="6"/>
    </row>
    <row r="1638" spans="4:8" x14ac:dyDescent="0.25">
      <c r="D1638" s="7"/>
      <c r="H1638" s="6"/>
    </row>
    <row r="1639" spans="4:8" x14ac:dyDescent="0.25">
      <c r="D1639" s="7"/>
      <c r="H1639" s="6"/>
    </row>
    <row r="1640" spans="4:8" x14ac:dyDescent="0.25">
      <c r="D1640" s="7"/>
      <c r="H1640" s="6"/>
    </row>
    <row r="1641" spans="4:8" x14ac:dyDescent="0.25">
      <c r="D1641" s="7"/>
      <c r="H1641" s="6"/>
    </row>
    <row r="1642" spans="4:8" x14ac:dyDescent="0.25">
      <c r="D1642" s="7"/>
      <c r="H1642" s="6"/>
    </row>
    <row r="1643" spans="4:8" x14ac:dyDescent="0.25">
      <c r="D1643" s="7"/>
      <c r="H1643" s="6"/>
    </row>
    <row r="1644" spans="4:8" x14ac:dyDescent="0.25">
      <c r="D1644" s="7"/>
      <c r="H1644" s="6"/>
    </row>
    <row r="1645" spans="4:8" x14ac:dyDescent="0.25">
      <c r="D1645" s="7"/>
      <c r="H1645" s="6"/>
    </row>
    <row r="1646" spans="4:8" x14ac:dyDescent="0.25">
      <c r="D1646" s="7"/>
      <c r="H1646" s="6"/>
    </row>
    <row r="1647" spans="4:8" x14ac:dyDescent="0.25">
      <c r="D1647" s="7"/>
      <c r="H1647" s="6"/>
    </row>
    <row r="1648" spans="4:8" x14ac:dyDescent="0.25">
      <c r="D1648" s="7"/>
      <c r="H1648" s="6"/>
    </row>
    <row r="1649" spans="4:8" x14ac:dyDescent="0.25">
      <c r="D1649" s="7"/>
      <c r="H1649" s="6"/>
    </row>
    <row r="1650" spans="4:8" x14ac:dyDescent="0.25">
      <c r="D1650" s="7"/>
      <c r="H1650" s="6"/>
    </row>
    <row r="1651" spans="4:8" x14ac:dyDescent="0.25">
      <c r="D1651" s="7"/>
      <c r="H1651" s="6"/>
    </row>
    <row r="1652" spans="4:8" x14ac:dyDescent="0.25">
      <c r="D1652" s="7"/>
      <c r="H1652" s="6"/>
    </row>
    <row r="1653" spans="4:8" x14ac:dyDescent="0.25">
      <c r="D1653" s="7"/>
      <c r="H1653" s="6"/>
    </row>
    <row r="1654" spans="4:8" x14ac:dyDescent="0.25">
      <c r="D1654" s="7"/>
      <c r="H1654" s="6"/>
    </row>
    <row r="1655" spans="4:8" x14ac:dyDescent="0.25">
      <c r="D1655" s="7"/>
      <c r="H1655" s="6"/>
    </row>
    <row r="1656" spans="4:8" x14ac:dyDescent="0.25">
      <c r="D1656" s="7"/>
      <c r="H1656" s="6"/>
    </row>
    <row r="1657" spans="4:8" x14ac:dyDescent="0.25">
      <c r="D1657" s="7"/>
      <c r="H1657" s="6"/>
    </row>
    <row r="1658" spans="4:8" x14ac:dyDescent="0.25">
      <c r="D1658" s="7"/>
      <c r="H1658" s="6"/>
    </row>
    <row r="1659" spans="4:8" x14ac:dyDescent="0.25">
      <c r="D1659" s="7"/>
      <c r="H1659" s="6"/>
    </row>
    <row r="1660" spans="4:8" x14ac:dyDescent="0.25">
      <c r="D1660" s="7"/>
      <c r="H1660" s="6"/>
    </row>
    <row r="1661" spans="4:8" x14ac:dyDescent="0.25">
      <c r="D1661" s="7"/>
      <c r="H1661" s="6"/>
    </row>
    <row r="1662" spans="4:8" x14ac:dyDescent="0.25">
      <c r="D1662" s="7"/>
      <c r="H1662" s="6"/>
    </row>
    <row r="1663" spans="4:8" x14ac:dyDescent="0.25">
      <c r="D1663" s="7"/>
      <c r="H1663" s="6"/>
    </row>
    <row r="1664" spans="4:8" x14ac:dyDescent="0.25">
      <c r="D1664" s="7"/>
      <c r="H1664" s="6"/>
    </row>
    <row r="1665" spans="4:8" x14ac:dyDescent="0.25">
      <c r="D1665" s="7"/>
      <c r="H1665" s="6"/>
    </row>
    <row r="1666" spans="4:8" x14ac:dyDescent="0.25">
      <c r="D1666" s="7"/>
      <c r="H1666" s="6"/>
    </row>
    <row r="1667" spans="4:8" x14ac:dyDescent="0.25">
      <c r="D1667" s="7"/>
      <c r="H1667" s="6"/>
    </row>
    <row r="1668" spans="4:8" x14ac:dyDescent="0.25">
      <c r="D1668" s="7"/>
      <c r="H1668" s="6"/>
    </row>
    <row r="1669" spans="4:8" x14ac:dyDescent="0.25">
      <c r="D1669" s="7"/>
      <c r="H1669" s="6"/>
    </row>
    <row r="1670" spans="4:8" x14ac:dyDescent="0.25">
      <c r="D1670" s="7"/>
      <c r="H1670" s="6"/>
    </row>
    <row r="1671" spans="4:8" x14ac:dyDescent="0.25">
      <c r="D1671" s="7"/>
      <c r="H1671" s="6"/>
    </row>
    <row r="1672" spans="4:8" x14ac:dyDescent="0.25">
      <c r="D1672" s="7"/>
      <c r="H1672" s="6"/>
    </row>
    <row r="1673" spans="4:8" x14ac:dyDescent="0.25">
      <c r="D1673" s="7"/>
      <c r="H1673" s="6"/>
    </row>
    <row r="1674" spans="4:8" x14ac:dyDescent="0.25">
      <c r="D1674" s="7"/>
      <c r="H1674" s="6"/>
    </row>
    <row r="1675" spans="4:8" x14ac:dyDescent="0.25">
      <c r="D1675" s="7"/>
      <c r="H1675" s="6"/>
    </row>
    <row r="1676" spans="4:8" x14ac:dyDescent="0.25">
      <c r="D1676" s="7"/>
      <c r="H1676" s="6"/>
    </row>
    <row r="1677" spans="4:8" x14ac:dyDescent="0.25">
      <c r="D1677" s="7"/>
      <c r="H1677" s="6"/>
    </row>
    <row r="1678" spans="4:8" x14ac:dyDescent="0.25">
      <c r="D1678" s="7"/>
      <c r="H1678" s="6"/>
    </row>
    <row r="1679" spans="4:8" x14ac:dyDescent="0.25">
      <c r="D1679" s="7"/>
      <c r="H1679" s="6"/>
    </row>
    <row r="1680" spans="4:8" x14ac:dyDescent="0.25">
      <c r="D1680" s="7"/>
      <c r="H1680" s="6"/>
    </row>
    <row r="1681" spans="4:8" x14ac:dyDescent="0.25">
      <c r="D1681" s="7"/>
      <c r="H1681" s="6"/>
    </row>
    <row r="1682" spans="4:8" x14ac:dyDescent="0.25">
      <c r="D1682" s="7"/>
      <c r="H1682" s="6"/>
    </row>
    <row r="1683" spans="4:8" x14ac:dyDescent="0.25">
      <c r="D1683" s="7"/>
      <c r="H1683" s="6"/>
    </row>
    <row r="1684" spans="4:8" x14ac:dyDescent="0.25">
      <c r="D1684" s="7"/>
      <c r="H1684" s="6"/>
    </row>
    <row r="1685" spans="4:8" x14ac:dyDescent="0.25">
      <c r="D1685" s="7"/>
      <c r="H1685" s="6"/>
    </row>
    <row r="1686" spans="4:8" x14ac:dyDescent="0.25">
      <c r="D1686" s="7"/>
      <c r="H1686" s="6"/>
    </row>
    <row r="1687" spans="4:8" x14ac:dyDescent="0.25">
      <c r="D1687" s="7"/>
      <c r="H1687" s="6"/>
    </row>
    <row r="1688" spans="4:8" x14ac:dyDescent="0.25">
      <c r="D1688" s="7"/>
      <c r="H1688" s="6"/>
    </row>
    <row r="1689" spans="4:8" x14ac:dyDescent="0.25">
      <c r="D1689" s="7"/>
      <c r="H1689" s="6"/>
    </row>
    <row r="1690" spans="4:8" x14ac:dyDescent="0.25">
      <c r="D1690" s="7"/>
      <c r="H1690" s="6"/>
    </row>
    <row r="1691" spans="4:8" x14ac:dyDescent="0.25">
      <c r="D1691" s="7"/>
      <c r="H1691" s="6"/>
    </row>
    <row r="1692" spans="4:8" x14ac:dyDescent="0.25">
      <c r="D1692" s="7"/>
      <c r="H1692" s="6"/>
    </row>
    <row r="1693" spans="4:8" x14ac:dyDescent="0.25">
      <c r="D1693" s="7"/>
      <c r="H1693" s="6"/>
    </row>
    <row r="1694" spans="4:8" x14ac:dyDescent="0.25">
      <c r="D1694" s="7"/>
      <c r="H1694" s="6"/>
    </row>
    <row r="1695" spans="4:8" x14ac:dyDescent="0.25">
      <c r="D1695" s="7"/>
      <c r="H1695" s="6"/>
    </row>
    <row r="1696" spans="4:8" x14ac:dyDescent="0.25">
      <c r="D1696" s="7"/>
      <c r="H1696" s="6"/>
    </row>
    <row r="1697" spans="4:8" x14ac:dyDescent="0.25">
      <c r="D1697" s="7"/>
      <c r="H1697" s="6"/>
    </row>
    <row r="1698" spans="4:8" x14ac:dyDescent="0.25">
      <c r="D1698" s="7"/>
      <c r="H1698" s="6"/>
    </row>
    <row r="1699" spans="4:8" x14ac:dyDescent="0.25">
      <c r="D1699" s="7"/>
      <c r="H1699" s="6"/>
    </row>
    <row r="1700" spans="4:8" x14ac:dyDescent="0.25">
      <c r="D1700" s="7"/>
      <c r="H1700" s="6"/>
    </row>
    <row r="1701" spans="4:8" x14ac:dyDescent="0.25">
      <c r="D1701" s="7"/>
      <c r="H1701" s="6"/>
    </row>
    <row r="1702" spans="4:8" x14ac:dyDescent="0.25">
      <c r="D1702" s="7"/>
      <c r="H1702" s="6"/>
    </row>
    <row r="1703" spans="4:8" x14ac:dyDescent="0.25">
      <c r="D1703" s="7"/>
      <c r="H1703" s="6"/>
    </row>
    <row r="1704" spans="4:8" x14ac:dyDescent="0.25">
      <c r="D1704" s="7"/>
      <c r="H1704" s="6"/>
    </row>
    <row r="1705" spans="4:8" x14ac:dyDescent="0.25">
      <c r="D1705" s="7"/>
      <c r="H1705" s="6"/>
    </row>
    <row r="1706" spans="4:8" x14ac:dyDescent="0.25">
      <c r="D1706" s="7"/>
      <c r="H1706" s="6"/>
    </row>
    <row r="1707" spans="4:8" x14ac:dyDescent="0.25">
      <c r="D1707" s="7"/>
      <c r="H1707" s="6"/>
    </row>
    <row r="1708" spans="4:8" x14ac:dyDescent="0.25">
      <c r="D1708" s="7"/>
      <c r="H1708" s="6"/>
    </row>
    <row r="1709" spans="4:8" x14ac:dyDescent="0.25">
      <c r="D1709" s="7"/>
      <c r="H1709" s="6"/>
    </row>
    <row r="1710" spans="4:8" x14ac:dyDescent="0.25">
      <c r="D1710" s="7"/>
      <c r="H1710" s="6"/>
    </row>
    <row r="1711" spans="4:8" x14ac:dyDescent="0.25">
      <c r="D1711" s="7"/>
      <c r="H1711" s="6"/>
    </row>
    <row r="1712" spans="4:8" x14ac:dyDescent="0.25">
      <c r="D1712" s="7"/>
      <c r="H1712" s="6"/>
    </row>
    <row r="1713" spans="4:8" x14ac:dyDescent="0.25">
      <c r="D1713" s="7"/>
      <c r="H1713" s="6"/>
    </row>
    <row r="1714" spans="4:8" x14ac:dyDescent="0.25">
      <c r="D1714" s="7"/>
      <c r="H1714" s="6"/>
    </row>
    <row r="1715" spans="4:8" x14ac:dyDescent="0.25">
      <c r="D1715" s="7"/>
      <c r="H1715" s="6"/>
    </row>
    <row r="1716" spans="4:8" x14ac:dyDescent="0.25">
      <c r="D1716" s="7"/>
      <c r="H1716" s="6"/>
    </row>
    <row r="1717" spans="4:8" x14ac:dyDescent="0.25">
      <c r="D1717" s="7"/>
      <c r="H1717" s="6"/>
    </row>
    <row r="1718" spans="4:8" x14ac:dyDescent="0.25">
      <c r="D1718" s="7"/>
      <c r="H1718" s="6"/>
    </row>
    <row r="1719" spans="4:8" x14ac:dyDescent="0.25">
      <c r="D1719" s="7"/>
      <c r="H1719" s="6"/>
    </row>
    <row r="1720" spans="4:8" x14ac:dyDescent="0.25">
      <c r="D1720" s="7"/>
      <c r="H1720" s="6"/>
    </row>
    <row r="1721" spans="4:8" x14ac:dyDescent="0.25">
      <c r="D1721" s="7"/>
      <c r="H1721" s="6"/>
    </row>
    <row r="1722" spans="4:8" x14ac:dyDescent="0.25">
      <c r="D1722" s="7"/>
      <c r="H1722" s="6"/>
    </row>
    <row r="1723" spans="4:8" x14ac:dyDescent="0.25">
      <c r="D1723" s="7"/>
      <c r="H1723" s="6"/>
    </row>
    <row r="1724" spans="4:8" x14ac:dyDescent="0.25">
      <c r="D1724" s="7"/>
      <c r="H1724" s="6"/>
    </row>
    <row r="1725" spans="4:8" x14ac:dyDescent="0.25">
      <c r="D1725" s="7"/>
      <c r="H1725" s="6"/>
    </row>
    <row r="1726" spans="4:8" x14ac:dyDescent="0.25">
      <c r="D1726" s="7"/>
      <c r="H1726" s="6"/>
    </row>
    <row r="1727" spans="4:8" x14ac:dyDescent="0.25">
      <c r="D1727" s="7"/>
      <c r="H1727" s="6"/>
    </row>
    <row r="1728" spans="4:8" x14ac:dyDescent="0.25">
      <c r="D1728" s="7"/>
      <c r="H1728" s="6"/>
    </row>
    <row r="1729" spans="4:8" x14ac:dyDescent="0.25">
      <c r="D1729" s="7"/>
      <c r="H1729" s="6"/>
    </row>
    <row r="1730" spans="4:8" x14ac:dyDescent="0.25">
      <c r="D1730" s="7"/>
      <c r="H1730" s="6"/>
    </row>
    <row r="1731" spans="4:8" x14ac:dyDescent="0.25">
      <c r="D1731" s="7"/>
      <c r="H1731" s="6"/>
    </row>
    <row r="1732" spans="4:8" x14ac:dyDescent="0.25">
      <c r="D1732" s="7"/>
      <c r="H1732" s="6"/>
    </row>
    <row r="1733" spans="4:8" x14ac:dyDescent="0.25">
      <c r="D1733" s="7"/>
      <c r="H1733" s="6"/>
    </row>
    <row r="1734" spans="4:8" x14ac:dyDescent="0.25">
      <c r="D1734" s="7"/>
      <c r="H1734" s="6"/>
    </row>
    <row r="1735" spans="4:8" x14ac:dyDescent="0.25">
      <c r="D1735" s="7"/>
      <c r="H1735" s="6"/>
    </row>
    <row r="1736" spans="4:8" x14ac:dyDescent="0.25">
      <c r="D1736" s="7"/>
      <c r="H1736" s="6"/>
    </row>
    <row r="1737" spans="4:8" x14ac:dyDescent="0.25">
      <c r="D1737" s="7"/>
      <c r="H1737" s="6"/>
    </row>
    <row r="1738" spans="4:8" x14ac:dyDescent="0.25">
      <c r="D1738" s="7"/>
      <c r="H1738" s="6"/>
    </row>
    <row r="1739" spans="4:8" x14ac:dyDescent="0.25">
      <c r="D1739" s="7"/>
      <c r="H1739" s="6"/>
    </row>
    <row r="1740" spans="4:8" x14ac:dyDescent="0.25">
      <c r="D1740" s="7"/>
      <c r="H1740" s="6"/>
    </row>
    <row r="1741" spans="4:8" x14ac:dyDescent="0.25">
      <c r="D1741" s="7"/>
      <c r="H1741" s="6"/>
    </row>
    <row r="1742" spans="4:8" x14ac:dyDescent="0.25">
      <c r="D1742" s="7"/>
      <c r="H1742" s="6"/>
    </row>
    <row r="1743" spans="4:8" x14ac:dyDescent="0.25">
      <c r="D1743" s="7"/>
      <c r="H1743" s="6"/>
    </row>
    <row r="1744" spans="4:8" x14ac:dyDescent="0.25">
      <c r="D1744" s="7"/>
      <c r="H1744" s="6"/>
    </row>
    <row r="1745" spans="4:8" x14ac:dyDescent="0.25">
      <c r="D1745" s="7"/>
      <c r="H1745" s="6"/>
    </row>
    <row r="1746" spans="4:8" x14ac:dyDescent="0.25">
      <c r="D1746" s="7"/>
      <c r="H1746" s="6"/>
    </row>
    <row r="1747" spans="4:8" x14ac:dyDescent="0.25">
      <c r="D1747" s="7"/>
      <c r="H1747" s="6"/>
    </row>
    <row r="1748" spans="4:8" x14ac:dyDescent="0.25">
      <c r="D1748" s="7"/>
      <c r="H1748" s="6"/>
    </row>
    <row r="1749" spans="4:8" x14ac:dyDescent="0.25">
      <c r="D1749" s="7"/>
      <c r="H1749" s="6"/>
    </row>
    <row r="1750" spans="4:8" x14ac:dyDescent="0.25">
      <c r="D1750" s="7"/>
      <c r="H1750" s="6"/>
    </row>
    <row r="1751" spans="4:8" x14ac:dyDescent="0.25">
      <c r="D1751" s="7"/>
      <c r="H1751" s="6"/>
    </row>
    <row r="1752" spans="4:8" x14ac:dyDescent="0.25">
      <c r="D1752" s="7"/>
      <c r="H1752" s="6"/>
    </row>
    <row r="1753" spans="4:8" x14ac:dyDescent="0.25">
      <c r="D1753" s="7"/>
      <c r="H1753" s="6"/>
    </row>
    <row r="1754" spans="4:8" x14ac:dyDescent="0.25">
      <c r="D1754" s="7"/>
      <c r="H1754" s="6"/>
    </row>
    <row r="1755" spans="4:8" x14ac:dyDescent="0.25">
      <c r="D1755" s="7"/>
      <c r="H1755" s="6"/>
    </row>
    <row r="1756" spans="4:8" x14ac:dyDescent="0.25">
      <c r="D1756" s="7"/>
      <c r="H1756" s="6"/>
    </row>
    <row r="1757" spans="4:8" x14ac:dyDescent="0.25">
      <c r="D1757" s="7"/>
      <c r="H1757" s="6"/>
    </row>
    <row r="1758" spans="4:8" x14ac:dyDescent="0.25">
      <c r="D1758" s="7"/>
      <c r="H1758" s="6"/>
    </row>
    <row r="1759" spans="4:8" x14ac:dyDescent="0.25">
      <c r="D1759" s="7"/>
      <c r="H1759" s="6"/>
    </row>
    <row r="1760" spans="4:8" x14ac:dyDescent="0.25">
      <c r="D1760" s="7"/>
      <c r="H1760" s="6"/>
    </row>
    <row r="1761" spans="4:8" x14ac:dyDescent="0.25">
      <c r="D1761" s="7"/>
      <c r="H1761" s="6"/>
    </row>
    <row r="1762" spans="4:8" x14ac:dyDescent="0.25">
      <c r="D1762" s="7"/>
      <c r="H1762" s="6"/>
    </row>
    <row r="1763" spans="4:8" x14ac:dyDescent="0.25">
      <c r="D1763" s="7"/>
      <c r="H1763" s="6"/>
    </row>
    <row r="1764" spans="4:8" x14ac:dyDescent="0.25">
      <c r="D1764" s="7"/>
      <c r="H1764" s="6"/>
    </row>
    <row r="1765" spans="4:8" x14ac:dyDescent="0.25">
      <c r="D1765" s="7"/>
      <c r="H1765" s="6"/>
    </row>
    <row r="1766" spans="4:8" x14ac:dyDescent="0.25">
      <c r="D1766" s="7"/>
      <c r="H1766" s="6"/>
    </row>
    <row r="1767" spans="4:8" x14ac:dyDescent="0.25">
      <c r="D1767" s="7"/>
      <c r="H1767" s="6"/>
    </row>
    <row r="1768" spans="4:8" x14ac:dyDescent="0.25">
      <c r="D1768" s="7"/>
      <c r="H1768" s="6"/>
    </row>
    <row r="1769" spans="4:8" x14ac:dyDescent="0.25">
      <c r="D1769" s="7"/>
      <c r="H1769" s="6"/>
    </row>
    <row r="1770" spans="4:8" x14ac:dyDescent="0.25">
      <c r="D1770" s="7"/>
      <c r="H1770" s="6"/>
    </row>
    <row r="1771" spans="4:8" x14ac:dyDescent="0.25">
      <c r="D1771" s="7"/>
      <c r="H1771" s="6"/>
    </row>
    <row r="1772" spans="4:8" x14ac:dyDescent="0.25">
      <c r="D1772" s="7"/>
      <c r="H1772" s="6"/>
    </row>
    <row r="1773" spans="4:8" x14ac:dyDescent="0.25">
      <c r="D1773" s="7"/>
      <c r="H1773" s="6"/>
    </row>
    <row r="1774" spans="4:8" x14ac:dyDescent="0.25">
      <c r="D1774" s="7"/>
      <c r="H1774" s="6"/>
    </row>
    <row r="1775" spans="4:8" x14ac:dyDescent="0.25">
      <c r="D1775" s="7"/>
      <c r="H1775" s="6"/>
    </row>
    <row r="1776" spans="4:8" x14ac:dyDescent="0.25">
      <c r="D1776" s="7"/>
      <c r="H1776" s="6"/>
    </row>
    <row r="1777" spans="4:8" x14ac:dyDescent="0.25">
      <c r="D1777" s="7"/>
      <c r="H1777" s="6"/>
    </row>
    <row r="1778" spans="4:8" x14ac:dyDescent="0.25">
      <c r="D1778" s="7"/>
      <c r="H1778" s="6"/>
    </row>
    <row r="1779" spans="4:8" x14ac:dyDescent="0.25">
      <c r="D1779" s="7"/>
      <c r="H1779" s="6"/>
    </row>
    <row r="1780" spans="4:8" x14ac:dyDescent="0.25">
      <c r="D1780" s="7"/>
      <c r="H1780" s="6"/>
    </row>
    <row r="1781" spans="4:8" x14ac:dyDescent="0.25">
      <c r="D1781" s="7"/>
      <c r="H1781" s="6"/>
    </row>
    <row r="1782" spans="4:8" x14ac:dyDescent="0.25">
      <c r="D1782" s="7"/>
      <c r="H1782" s="6"/>
    </row>
    <row r="1783" spans="4:8" x14ac:dyDescent="0.25">
      <c r="D1783" s="7"/>
      <c r="H1783" s="6"/>
    </row>
    <row r="1784" spans="4:8" x14ac:dyDescent="0.25">
      <c r="D1784" s="7"/>
      <c r="H1784" s="6"/>
    </row>
    <row r="1785" spans="4:8" x14ac:dyDescent="0.25">
      <c r="D1785" s="7"/>
      <c r="H1785" s="6"/>
    </row>
    <row r="1786" spans="4:8" x14ac:dyDescent="0.25">
      <c r="D1786" s="7"/>
      <c r="H1786" s="6"/>
    </row>
    <row r="1787" spans="4:8" x14ac:dyDescent="0.25">
      <c r="D1787" s="7"/>
      <c r="H1787" s="6"/>
    </row>
    <row r="1788" spans="4:8" x14ac:dyDescent="0.25">
      <c r="D1788" s="7"/>
      <c r="H1788" s="6"/>
    </row>
    <row r="1789" spans="4:8" x14ac:dyDescent="0.25">
      <c r="D1789" s="7"/>
      <c r="H1789" s="6"/>
    </row>
    <row r="1790" spans="4:8" x14ac:dyDescent="0.25">
      <c r="D1790" s="7"/>
      <c r="H1790" s="6"/>
    </row>
    <row r="1791" spans="4:8" x14ac:dyDescent="0.25">
      <c r="D1791" s="7"/>
      <c r="H1791" s="6"/>
    </row>
    <row r="1792" spans="4:8" x14ac:dyDescent="0.25">
      <c r="D1792" s="7"/>
      <c r="H1792" s="6"/>
    </row>
    <row r="1793" spans="4:8" x14ac:dyDescent="0.25">
      <c r="D1793" s="7"/>
      <c r="H1793" s="6"/>
    </row>
    <row r="1794" spans="4:8" x14ac:dyDescent="0.25">
      <c r="D1794" s="7"/>
      <c r="H1794" s="6"/>
    </row>
    <row r="1795" spans="4:8" x14ac:dyDescent="0.25">
      <c r="D1795" s="7"/>
      <c r="H1795" s="6"/>
    </row>
    <row r="1796" spans="4:8" x14ac:dyDescent="0.25">
      <c r="D1796" s="7"/>
      <c r="H1796" s="6"/>
    </row>
    <row r="1797" spans="4:8" x14ac:dyDescent="0.25">
      <c r="D1797" s="7"/>
      <c r="H1797" s="6"/>
    </row>
    <row r="1798" spans="4:8" x14ac:dyDescent="0.25">
      <c r="D1798" s="7"/>
      <c r="H1798" s="6"/>
    </row>
    <row r="1799" spans="4:8" x14ac:dyDescent="0.25">
      <c r="D1799" s="7"/>
      <c r="H1799" s="6"/>
    </row>
    <row r="1800" spans="4:8" x14ac:dyDescent="0.25">
      <c r="D1800" s="7"/>
      <c r="H1800" s="6"/>
    </row>
    <row r="1801" spans="4:8" x14ac:dyDescent="0.25">
      <c r="D1801" s="7"/>
      <c r="H1801" s="6"/>
    </row>
    <row r="1802" spans="4:8" x14ac:dyDescent="0.25">
      <c r="D1802" s="7"/>
      <c r="H1802" s="6"/>
    </row>
    <row r="1803" spans="4:8" x14ac:dyDescent="0.25">
      <c r="D1803" s="7"/>
      <c r="H1803" s="6"/>
    </row>
    <row r="1804" spans="4:8" x14ac:dyDescent="0.25">
      <c r="D1804" s="7"/>
      <c r="H1804" s="6"/>
    </row>
    <row r="1805" spans="4:8" x14ac:dyDescent="0.25">
      <c r="D1805" s="7"/>
      <c r="H1805" s="6"/>
    </row>
    <row r="1806" spans="4:8" x14ac:dyDescent="0.25">
      <c r="D1806" s="7"/>
      <c r="H1806" s="6"/>
    </row>
    <row r="1807" spans="4:8" x14ac:dyDescent="0.25">
      <c r="D1807" s="7"/>
      <c r="H1807" s="6"/>
    </row>
    <row r="1808" spans="4:8" x14ac:dyDescent="0.25">
      <c r="D1808" s="7"/>
      <c r="H1808" s="6"/>
    </row>
    <row r="1809" spans="4:8" x14ac:dyDescent="0.25">
      <c r="D1809" s="7"/>
      <c r="H1809" s="6"/>
    </row>
    <row r="1810" spans="4:8" x14ac:dyDescent="0.25">
      <c r="D1810" s="7"/>
      <c r="H1810" s="6"/>
    </row>
    <row r="1811" spans="4:8" x14ac:dyDescent="0.25">
      <c r="D1811" s="7"/>
      <c r="H1811" s="6"/>
    </row>
    <row r="1812" spans="4:8" x14ac:dyDescent="0.25">
      <c r="D1812" s="7"/>
      <c r="H1812" s="6"/>
    </row>
    <row r="1813" spans="4:8" x14ac:dyDescent="0.25">
      <c r="D1813" s="7"/>
      <c r="H1813" s="6"/>
    </row>
    <row r="1814" spans="4:8" x14ac:dyDescent="0.25">
      <c r="D1814" s="7"/>
      <c r="H1814" s="6"/>
    </row>
    <row r="1815" spans="4:8" x14ac:dyDescent="0.25">
      <c r="D1815" s="7"/>
      <c r="H1815" s="6"/>
    </row>
    <row r="1816" spans="4:8" x14ac:dyDescent="0.25">
      <c r="D1816" s="7"/>
      <c r="H1816" s="6"/>
    </row>
    <row r="1817" spans="4:8" x14ac:dyDescent="0.25">
      <c r="D1817" s="7"/>
      <c r="H1817" s="6"/>
    </row>
    <row r="1818" spans="4:8" x14ac:dyDescent="0.25">
      <c r="D1818" s="7"/>
      <c r="H1818" s="6"/>
    </row>
    <row r="1819" spans="4:8" x14ac:dyDescent="0.25">
      <c r="D1819" s="7"/>
      <c r="H1819" s="6"/>
    </row>
    <row r="1820" spans="4:8" x14ac:dyDescent="0.25">
      <c r="D1820" s="7"/>
      <c r="H1820" s="6"/>
    </row>
    <row r="1821" spans="4:8" x14ac:dyDescent="0.25">
      <c r="D1821" s="7"/>
      <c r="H1821" s="6"/>
    </row>
    <row r="1822" spans="4:8" x14ac:dyDescent="0.25">
      <c r="D1822" s="7"/>
      <c r="H1822" s="6"/>
    </row>
    <row r="1823" spans="4:8" x14ac:dyDescent="0.25">
      <c r="D1823" s="7"/>
      <c r="H1823" s="6"/>
    </row>
    <row r="1824" spans="4:8" x14ac:dyDescent="0.25">
      <c r="D1824" s="7"/>
      <c r="H1824" s="6"/>
    </row>
    <row r="1825" spans="4:8" x14ac:dyDescent="0.25">
      <c r="D1825" s="7"/>
      <c r="H1825" s="6"/>
    </row>
    <row r="1826" spans="4:8" x14ac:dyDescent="0.25">
      <c r="D1826" s="7"/>
      <c r="H1826" s="6"/>
    </row>
    <row r="1827" spans="4:8" x14ac:dyDescent="0.25">
      <c r="D1827" s="7"/>
      <c r="H1827" s="6"/>
    </row>
    <row r="1828" spans="4:8" x14ac:dyDescent="0.25">
      <c r="D1828" s="7"/>
      <c r="H1828" s="6"/>
    </row>
    <row r="1829" spans="4:8" x14ac:dyDescent="0.25">
      <c r="D1829" s="7"/>
      <c r="H1829" s="6"/>
    </row>
    <row r="1830" spans="4:8" x14ac:dyDescent="0.25">
      <c r="D1830" s="7"/>
      <c r="H1830" s="6"/>
    </row>
    <row r="1831" spans="4:8" x14ac:dyDescent="0.25">
      <c r="D1831" s="7"/>
      <c r="H1831" s="6"/>
    </row>
    <row r="1832" spans="4:8" x14ac:dyDescent="0.25">
      <c r="D1832" s="7"/>
      <c r="H1832" s="6"/>
    </row>
    <row r="1833" spans="4:8" x14ac:dyDescent="0.25">
      <c r="D1833" s="7"/>
      <c r="H1833" s="6"/>
    </row>
    <row r="1834" spans="4:8" x14ac:dyDescent="0.25">
      <c r="D1834" s="7"/>
      <c r="H1834" s="6"/>
    </row>
    <row r="1835" spans="4:8" x14ac:dyDescent="0.25">
      <c r="D1835" s="7"/>
      <c r="H1835" s="6"/>
    </row>
    <row r="1836" spans="4:8" x14ac:dyDescent="0.25">
      <c r="D1836" s="7"/>
      <c r="H1836" s="6"/>
    </row>
    <row r="1837" spans="4:8" x14ac:dyDescent="0.25">
      <c r="D1837" s="7"/>
      <c r="H1837" s="6"/>
    </row>
    <row r="1838" spans="4:8" x14ac:dyDescent="0.25">
      <c r="D1838" s="7"/>
      <c r="H1838" s="6"/>
    </row>
    <row r="1839" spans="4:8" x14ac:dyDescent="0.25">
      <c r="D1839" s="7"/>
      <c r="H1839" s="6"/>
    </row>
    <row r="1840" spans="4:8" x14ac:dyDescent="0.25">
      <c r="D1840" s="7"/>
      <c r="H1840" s="6"/>
    </row>
    <row r="1841" spans="4:8" x14ac:dyDescent="0.25">
      <c r="D1841" s="7"/>
      <c r="H1841" s="6"/>
    </row>
    <row r="1842" spans="4:8" x14ac:dyDescent="0.25">
      <c r="D1842" s="7"/>
      <c r="H1842" s="6"/>
    </row>
    <row r="1843" spans="4:8" x14ac:dyDescent="0.25">
      <c r="D1843" s="7"/>
      <c r="H1843" s="6"/>
    </row>
    <row r="1844" spans="4:8" x14ac:dyDescent="0.25">
      <c r="D1844" s="7"/>
      <c r="H1844" s="6"/>
    </row>
    <row r="1845" spans="4:8" x14ac:dyDescent="0.25">
      <c r="D1845" s="7"/>
      <c r="H1845" s="6"/>
    </row>
    <row r="1846" spans="4:8" x14ac:dyDescent="0.25">
      <c r="D1846" s="7"/>
      <c r="H1846" s="6"/>
    </row>
    <row r="1847" spans="4:8" x14ac:dyDescent="0.25">
      <c r="D1847" s="7"/>
      <c r="H1847" s="6"/>
    </row>
    <row r="1848" spans="4:8" x14ac:dyDescent="0.25">
      <c r="D1848" s="7"/>
      <c r="H1848" s="6"/>
    </row>
    <row r="1849" spans="4:8" x14ac:dyDescent="0.25">
      <c r="D1849" s="7"/>
      <c r="H1849" s="6"/>
    </row>
    <row r="1850" spans="4:8" x14ac:dyDescent="0.25">
      <c r="D1850" s="7"/>
      <c r="H1850" s="6"/>
    </row>
    <row r="1851" spans="4:8" x14ac:dyDescent="0.25">
      <c r="D1851" s="7"/>
      <c r="H1851" s="6"/>
    </row>
    <row r="1852" spans="4:8" x14ac:dyDescent="0.25">
      <c r="D1852" s="7"/>
      <c r="H1852" s="6"/>
    </row>
    <row r="1853" spans="4:8" x14ac:dyDescent="0.25">
      <c r="D1853" s="7"/>
      <c r="H1853" s="6"/>
    </row>
    <row r="1854" spans="4:8" x14ac:dyDescent="0.25">
      <c r="D1854" s="7"/>
      <c r="H1854" s="6"/>
    </row>
    <row r="1855" spans="4:8" x14ac:dyDescent="0.25">
      <c r="D1855" s="7"/>
      <c r="H1855" s="6"/>
    </row>
    <row r="1856" spans="4:8" x14ac:dyDescent="0.25">
      <c r="D1856" s="7"/>
      <c r="H1856" s="6"/>
    </row>
    <row r="1857" spans="4:8" x14ac:dyDescent="0.25">
      <c r="D1857" s="7"/>
      <c r="H1857" s="6"/>
    </row>
    <row r="1858" spans="4:8" x14ac:dyDescent="0.25">
      <c r="D1858" s="7"/>
      <c r="H1858" s="6"/>
    </row>
    <row r="1859" spans="4:8" x14ac:dyDescent="0.25">
      <c r="D1859" s="7"/>
      <c r="H1859" s="6"/>
    </row>
    <row r="1860" spans="4:8" x14ac:dyDescent="0.25">
      <c r="D1860" s="7"/>
      <c r="H1860" s="6"/>
    </row>
    <row r="1861" spans="4:8" x14ac:dyDescent="0.25">
      <c r="D1861" s="7"/>
      <c r="H1861" s="6"/>
    </row>
    <row r="1862" spans="4:8" x14ac:dyDescent="0.25">
      <c r="D1862" s="7"/>
      <c r="H1862" s="6"/>
    </row>
    <row r="1863" spans="4:8" x14ac:dyDescent="0.25">
      <c r="D1863" s="7"/>
      <c r="H1863" s="6"/>
    </row>
    <row r="1864" spans="4:8" x14ac:dyDescent="0.25">
      <c r="D1864" s="7"/>
      <c r="H1864" s="6"/>
    </row>
    <row r="1865" spans="4:8" x14ac:dyDescent="0.25">
      <c r="D1865" s="7"/>
      <c r="H1865" s="6"/>
    </row>
    <row r="1866" spans="4:8" x14ac:dyDescent="0.25">
      <c r="D1866" s="7"/>
      <c r="H1866" s="6"/>
    </row>
    <row r="1867" spans="4:8" x14ac:dyDescent="0.25">
      <c r="D1867" s="7"/>
      <c r="H1867" s="6"/>
    </row>
    <row r="1868" spans="4:8" x14ac:dyDescent="0.25">
      <c r="D1868" s="7"/>
      <c r="H1868" s="6"/>
    </row>
    <row r="1869" spans="4:8" x14ac:dyDescent="0.25">
      <c r="D1869" s="7"/>
      <c r="H1869" s="6"/>
    </row>
    <row r="1870" spans="4:8" x14ac:dyDescent="0.25">
      <c r="D1870" s="7"/>
      <c r="H1870" s="6"/>
    </row>
    <row r="1871" spans="4:8" x14ac:dyDescent="0.25">
      <c r="D1871" s="7"/>
      <c r="H1871" s="6"/>
    </row>
    <row r="1872" spans="4:8" x14ac:dyDescent="0.25">
      <c r="D1872" s="7"/>
      <c r="H1872" s="6"/>
    </row>
    <row r="1873" spans="4:8" x14ac:dyDescent="0.25">
      <c r="D1873" s="7"/>
      <c r="H1873" s="6"/>
    </row>
    <row r="1874" spans="4:8" x14ac:dyDescent="0.25">
      <c r="D1874" s="7"/>
      <c r="H1874" s="6"/>
    </row>
    <row r="1875" spans="4:8" x14ac:dyDescent="0.25">
      <c r="D1875" s="7"/>
      <c r="H1875" s="6"/>
    </row>
    <row r="1876" spans="4:8" x14ac:dyDescent="0.25">
      <c r="D1876" s="7"/>
      <c r="H1876" s="6"/>
    </row>
    <row r="1877" spans="4:8" x14ac:dyDescent="0.25">
      <c r="D1877" s="7"/>
      <c r="H1877" s="6"/>
    </row>
    <row r="1878" spans="4:8" x14ac:dyDescent="0.25">
      <c r="D1878" s="7"/>
      <c r="H1878" s="6"/>
    </row>
    <row r="1879" spans="4:8" x14ac:dyDescent="0.25">
      <c r="D1879" s="7"/>
      <c r="H1879" s="6"/>
    </row>
    <row r="1880" spans="4:8" x14ac:dyDescent="0.25">
      <c r="D1880" s="7"/>
      <c r="H1880" s="6"/>
    </row>
    <row r="1881" spans="4:8" x14ac:dyDescent="0.25">
      <c r="D1881" s="7"/>
      <c r="H1881" s="6"/>
    </row>
    <row r="1882" spans="4:8" x14ac:dyDescent="0.25">
      <c r="D1882" s="7"/>
      <c r="H1882" s="6"/>
    </row>
    <row r="1883" spans="4:8" x14ac:dyDescent="0.25">
      <c r="D1883" s="7"/>
      <c r="H1883" s="6"/>
    </row>
    <row r="1884" spans="4:8" x14ac:dyDescent="0.25">
      <c r="D1884" s="7"/>
      <c r="H1884" s="6"/>
    </row>
    <row r="1885" spans="4:8" x14ac:dyDescent="0.25">
      <c r="D1885" s="7"/>
      <c r="H1885" s="6"/>
    </row>
    <row r="1886" spans="4:8" x14ac:dyDescent="0.25">
      <c r="D1886" s="7"/>
      <c r="H1886" s="6"/>
    </row>
    <row r="1887" spans="4:8" x14ac:dyDescent="0.25">
      <c r="D1887" s="7"/>
      <c r="H1887" s="6"/>
    </row>
    <row r="1888" spans="4:8" x14ac:dyDescent="0.25">
      <c r="D1888" s="7"/>
      <c r="H1888" s="6"/>
    </row>
    <row r="1889" spans="4:8" x14ac:dyDescent="0.25">
      <c r="D1889" s="7"/>
      <c r="H1889" s="6"/>
    </row>
    <row r="1890" spans="4:8" x14ac:dyDescent="0.25">
      <c r="D1890" s="7"/>
      <c r="H1890" s="6"/>
    </row>
    <row r="1891" spans="4:8" x14ac:dyDescent="0.25">
      <c r="D1891" s="7"/>
      <c r="H1891" s="6"/>
    </row>
    <row r="1892" spans="4:8" x14ac:dyDescent="0.25">
      <c r="D1892" s="7"/>
      <c r="H1892" s="6"/>
    </row>
    <row r="1893" spans="4:8" x14ac:dyDescent="0.25">
      <c r="D1893" s="7"/>
      <c r="H1893" s="6"/>
    </row>
    <row r="1894" spans="4:8" x14ac:dyDescent="0.25">
      <c r="D1894" s="7"/>
      <c r="H1894" s="6"/>
    </row>
    <row r="1895" spans="4:8" x14ac:dyDescent="0.25">
      <c r="D1895" s="7"/>
      <c r="H1895" s="6"/>
    </row>
    <row r="1896" spans="4:8" x14ac:dyDescent="0.25">
      <c r="D1896" s="7"/>
      <c r="H1896" s="6"/>
    </row>
    <row r="1897" spans="4:8" x14ac:dyDescent="0.25">
      <c r="D1897" s="7"/>
      <c r="H1897" s="6"/>
    </row>
    <row r="1898" spans="4:8" x14ac:dyDescent="0.25">
      <c r="D1898" s="7"/>
      <c r="H1898" s="6"/>
    </row>
    <row r="1899" spans="4:8" x14ac:dyDescent="0.25">
      <c r="D1899" s="7"/>
      <c r="H1899" s="6"/>
    </row>
    <row r="1900" spans="4:8" x14ac:dyDescent="0.25">
      <c r="D1900" s="7"/>
      <c r="H1900" s="6"/>
    </row>
    <row r="1901" spans="4:8" x14ac:dyDescent="0.25">
      <c r="D1901" s="7"/>
      <c r="H1901" s="6"/>
    </row>
    <row r="1902" spans="4:8" x14ac:dyDescent="0.25">
      <c r="D1902" s="7"/>
      <c r="H1902" s="6"/>
    </row>
    <row r="1903" spans="4:8" x14ac:dyDescent="0.25">
      <c r="D1903" s="7"/>
      <c r="H1903" s="6"/>
    </row>
    <row r="1904" spans="4:8" x14ac:dyDescent="0.25">
      <c r="D1904" s="7"/>
      <c r="H1904" s="6"/>
    </row>
    <row r="1905" spans="4:8" x14ac:dyDescent="0.25">
      <c r="D1905" s="7"/>
      <c r="H1905" s="6"/>
    </row>
    <row r="1906" spans="4:8" x14ac:dyDescent="0.25">
      <c r="D1906" s="7"/>
      <c r="H1906" s="6"/>
    </row>
    <row r="1907" spans="4:8" x14ac:dyDescent="0.25">
      <c r="D1907" s="7"/>
      <c r="H1907" s="6"/>
    </row>
    <row r="1908" spans="4:8" x14ac:dyDescent="0.25">
      <c r="D1908" s="7"/>
      <c r="H1908" s="6"/>
    </row>
    <row r="1909" spans="4:8" x14ac:dyDescent="0.25">
      <c r="D1909" s="7"/>
      <c r="H1909" s="6"/>
    </row>
    <row r="1910" spans="4:8" x14ac:dyDescent="0.25">
      <c r="D1910" s="7"/>
      <c r="H1910" s="6"/>
    </row>
    <row r="1911" spans="4:8" x14ac:dyDescent="0.25">
      <c r="D1911" s="7"/>
      <c r="H1911" s="6"/>
    </row>
    <row r="1912" spans="4:8" x14ac:dyDescent="0.25">
      <c r="D1912" s="7"/>
      <c r="H1912" s="6"/>
    </row>
    <row r="1913" spans="4:8" x14ac:dyDescent="0.25">
      <c r="D1913" s="7"/>
      <c r="H1913" s="6"/>
    </row>
    <row r="1914" spans="4:8" x14ac:dyDescent="0.25">
      <c r="D1914" s="7"/>
      <c r="H1914" s="6"/>
    </row>
    <row r="1915" spans="4:8" x14ac:dyDescent="0.25">
      <c r="D1915" s="7"/>
      <c r="H1915" s="6"/>
    </row>
    <row r="1916" spans="4:8" x14ac:dyDescent="0.25">
      <c r="D1916" s="7"/>
      <c r="H1916" s="6"/>
    </row>
    <row r="1917" spans="4:8" x14ac:dyDescent="0.25">
      <c r="D1917" s="7"/>
      <c r="H1917" s="6"/>
    </row>
    <row r="1918" spans="4:8" x14ac:dyDescent="0.25">
      <c r="D1918" s="7"/>
      <c r="H1918" s="6"/>
    </row>
    <row r="1919" spans="4:8" x14ac:dyDescent="0.25">
      <c r="D1919" s="7"/>
      <c r="H1919" s="6"/>
    </row>
    <row r="1920" spans="4:8" x14ac:dyDescent="0.25">
      <c r="D1920" s="7"/>
      <c r="H1920" s="6"/>
    </row>
    <row r="1921" spans="4:8" x14ac:dyDescent="0.25">
      <c r="D1921" s="7"/>
      <c r="H1921" s="6"/>
    </row>
    <row r="1922" spans="4:8" x14ac:dyDescent="0.25">
      <c r="D1922" s="7"/>
      <c r="H1922" s="6"/>
    </row>
    <row r="1923" spans="4:8" x14ac:dyDescent="0.25">
      <c r="D1923" s="7"/>
      <c r="H1923" s="6"/>
    </row>
    <row r="1924" spans="4:8" x14ac:dyDescent="0.25">
      <c r="D1924" s="7"/>
      <c r="H1924" s="6"/>
    </row>
    <row r="1925" spans="4:8" x14ac:dyDescent="0.25">
      <c r="D1925" s="7"/>
      <c r="H1925" s="6"/>
    </row>
    <row r="1926" spans="4:8" x14ac:dyDescent="0.25">
      <c r="D1926" s="7"/>
      <c r="H1926" s="6"/>
    </row>
    <row r="1927" spans="4:8" x14ac:dyDescent="0.25">
      <c r="D1927" s="7"/>
      <c r="H1927" s="6"/>
    </row>
    <row r="1928" spans="4:8" x14ac:dyDescent="0.25">
      <c r="D1928" s="7"/>
      <c r="H1928" s="6"/>
    </row>
    <row r="1929" spans="4:8" x14ac:dyDescent="0.25">
      <c r="D1929" s="7"/>
      <c r="H1929" s="6"/>
    </row>
    <row r="1930" spans="4:8" x14ac:dyDescent="0.25">
      <c r="D1930" s="7"/>
      <c r="H1930" s="6"/>
    </row>
    <row r="1931" spans="4:8" x14ac:dyDescent="0.25">
      <c r="D1931" s="7"/>
      <c r="H1931" s="6"/>
    </row>
    <row r="1932" spans="4:8" x14ac:dyDescent="0.25">
      <c r="D1932" s="7"/>
      <c r="H1932" s="6"/>
    </row>
    <row r="1933" spans="4:8" x14ac:dyDescent="0.25">
      <c r="D1933" s="7"/>
      <c r="H1933" s="6"/>
    </row>
    <row r="1934" spans="4:8" x14ac:dyDescent="0.25">
      <c r="D1934" s="7"/>
      <c r="H1934" s="6"/>
    </row>
    <row r="1935" spans="4:8" x14ac:dyDescent="0.25">
      <c r="D1935" s="7"/>
      <c r="H1935" s="6"/>
    </row>
    <row r="1936" spans="4:8" x14ac:dyDescent="0.25">
      <c r="D1936" s="7"/>
      <c r="H1936" s="6"/>
    </row>
    <row r="1937" spans="4:8" x14ac:dyDescent="0.25">
      <c r="D1937" s="7"/>
      <c r="H1937" s="6"/>
    </row>
    <row r="1938" spans="4:8" x14ac:dyDescent="0.25">
      <c r="D1938" s="7"/>
      <c r="H1938" s="6"/>
    </row>
    <row r="1939" spans="4:8" x14ac:dyDescent="0.25">
      <c r="D1939" s="7"/>
      <c r="H1939" s="6"/>
    </row>
    <row r="1940" spans="4:8" x14ac:dyDescent="0.25">
      <c r="D1940" s="7"/>
      <c r="H1940" s="6"/>
    </row>
    <row r="1941" spans="4:8" x14ac:dyDescent="0.25">
      <c r="D1941" s="7"/>
      <c r="H1941" s="6"/>
    </row>
    <row r="1942" spans="4:8" x14ac:dyDescent="0.25">
      <c r="D1942" s="7"/>
      <c r="H1942" s="6"/>
    </row>
    <row r="1943" spans="4:8" x14ac:dyDescent="0.25">
      <c r="D1943" s="7"/>
      <c r="H1943" s="6"/>
    </row>
    <row r="1944" spans="4:8" x14ac:dyDescent="0.25">
      <c r="D1944" s="7"/>
      <c r="H1944" s="6"/>
    </row>
    <row r="1945" spans="4:8" x14ac:dyDescent="0.25">
      <c r="D1945" s="7"/>
      <c r="H1945" s="6"/>
    </row>
    <row r="1946" spans="4:8" x14ac:dyDescent="0.25">
      <c r="D1946" s="7"/>
      <c r="H1946" s="6"/>
    </row>
    <row r="1947" spans="4:8" x14ac:dyDescent="0.25">
      <c r="D1947" s="7"/>
      <c r="H1947" s="6"/>
    </row>
    <row r="1948" spans="4:8" x14ac:dyDescent="0.25">
      <c r="D1948" s="7"/>
      <c r="H1948" s="6"/>
    </row>
    <row r="1949" spans="4:8" x14ac:dyDescent="0.25">
      <c r="D1949" s="7"/>
      <c r="H1949" s="6"/>
    </row>
    <row r="1950" spans="4:8" x14ac:dyDescent="0.25">
      <c r="D1950" s="7"/>
      <c r="H1950" s="6"/>
    </row>
    <row r="1951" spans="4:8" x14ac:dyDescent="0.25">
      <c r="D1951" s="7"/>
      <c r="H1951" s="6"/>
    </row>
    <row r="1952" spans="4:8" x14ac:dyDescent="0.25">
      <c r="D1952" s="7"/>
      <c r="H1952" s="6"/>
    </row>
    <row r="1953" spans="4:8" x14ac:dyDescent="0.25">
      <c r="D1953" s="7"/>
      <c r="H1953" s="6"/>
    </row>
    <row r="1954" spans="4:8" x14ac:dyDescent="0.25">
      <c r="D1954" s="7"/>
      <c r="H1954" s="6"/>
    </row>
    <row r="1955" spans="4:8" x14ac:dyDescent="0.25">
      <c r="D1955" s="7"/>
      <c r="H1955" s="6"/>
    </row>
    <row r="1956" spans="4:8" x14ac:dyDescent="0.25">
      <c r="D1956" s="7"/>
      <c r="H1956" s="6"/>
    </row>
    <row r="1957" spans="4:8" x14ac:dyDescent="0.25">
      <c r="D1957" s="7"/>
      <c r="H1957" s="6"/>
    </row>
    <row r="1958" spans="4:8" x14ac:dyDescent="0.25">
      <c r="D1958" s="7"/>
      <c r="H1958" s="6"/>
    </row>
    <row r="1959" spans="4:8" x14ac:dyDescent="0.25">
      <c r="D1959" s="7"/>
      <c r="H1959" s="6"/>
    </row>
    <row r="1960" spans="4:8" x14ac:dyDescent="0.25">
      <c r="D1960" s="7"/>
      <c r="H1960" s="6"/>
    </row>
    <row r="1961" spans="4:8" x14ac:dyDescent="0.25">
      <c r="D1961" s="7"/>
      <c r="H1961" s="6"/>
    </row>
    <row r="1962" spans="4:8" x14ac:dyDescent="0.25">
      <c r="D1962" s="7"/>
      <c r="H1962" s="6"/>
    </row>
    <row r="1963" spans="4:8" x14ac:dyDescent="0.25">
      <c r="D1963" s="7"/>
      <c r="H1963" s="6"/>
    </row>
    <row r="1964" spans="4:8" x14ac:dyDescent="0.25">
      <c r="D1964" s="7"/>
      <c r="H1964" s="6"/>
    </row>
    <row r="1965" spans="4:8" x14ac:dyDescent="0.25">
      <c r="D1965" s="7"/>
      <c r="H1965" s="6"/>
    </row>
    <row r="1966" spans="4:8" x14ac:dyDescent="0.25">
      <c r="D1966" s="7"/>
      <c r="H1966" s="6"/>
    </row>
    <row r="1967" spans="4:8" x14ac:dyDescent="0.25">
      <c r="D1967" s="7"/>
      <c r="H1967" s="6"/>
    </row>
    <row r="1968" spans="4:8" x14ac:dyDescent="0.25">
      <c r="D1968" s="7"/>
      <c r="H1968" s="6"/>
    </row>
    <row r="1969" spans="4:8" x14ac:dyDescent="0.25">
      <c r="D1969" s="7"/>
      <c r="H1969" s="6"/>
    </row>
    <row r="1970" spans="4:8" x14ac:dyDescent="0.25">
      <c r="D1970" s="7"/>
      <c r="H1970" s="6"/>
    </row>
    <row r="1971" spans="4:8" x14ac:dyDescent="0.25">
      <c r="D1971" s="7"/>
      <c r="H1971" s="6"/>
    </row>
    <row r="1972" spans="4:8" x14ac:dyDescent="0.25">
      <c r="D1972" s="7"/>
      <c r="H1972" s="6"/>
    </row>
    <row r="1973" spans="4:8" x14ac:dyDescent="0.25">
      <c r="D1973" s="7"/>
      <c r="H1973" s="6"/>
    </row>
    <row r="1974" spans="4:8" x14ac:dyDescent="0.25">
      <c r="D1974" s="7"/>
      <c r="H1974" s="6"/>
    </row>
    <row r="1975" spans="4:8" x14ac:dyDescent="0.25">
      <c r="D1975" s="7"/>
      <c r="H1975" s="6"/>
    </row>
    <row r="1976" spans="4:8" x14ac:dyDescent="0.25">
      <c r="D1976" s="7"/>
      <c r="H1976" s="6"/>
    </row>
    <row r="1977" spans="4:8" x14ac:dyDescent="0.25">
      <c r="D1977" s="7"/>
      <c r="H1977" s="6"/>
    </row>
    <row r="1978" spans="4:8" x14ac:dyDescent="0.25">
      <c r="D1978" s="7"/>
      <c r="H1978" s="6"/>
    </row>
    <row r="1979" spans="4:8" x14ac:dyDescent="0.25">
      <c r="D1979" s="7"/>
      <c r="H1979" s="6"/>
    </row>
    <row r="1980" spans="4:8" x14ac:dyDescent="0.25">
      <c r="D1980" s="7"/>
      <c r="H1980" s="6"/>
    </row>
    <row r="1981" spans="4:8" x14ac:dyDescent="0.25">
      <c r="D1981" s="7"/>
      <c r="H1981" s="6"/>
    </row>
    <row r="1982" spans="4:8" x14ac:dyDescent="0.25">
      <c r="D1982" s="7"/>
      <c r="H1982" s="6"/>
    </row>
    <row r="1983" spans="4:8" x14ac:dyDescent="0.25">
      <c r="D1983" s="7"/>
      <c r="H1983" s="6"/>
    </row>
    <row r="1984" spans="4:8" x14ac:dyDescent="0.25">
      <c r="D1984" s="7"/>
      <c r="H1984" s="6"/>
    </row>
    <row r="1985" spans="4:8" x14ac:dyDescent="0.25">
      <c r="D1985" s="7"/>
      <c r="H1985" s="6"/>
    </row>
    <row r="1986" spans="4:8" x14ac:dyDescent="0.25">
      <c r="D1986" s="7"/>
      <c r="H1986" s="6"/>
    </row>
    <row r="1987" spans="4:8" x14ac:dyDescent="0.25">
      <c r="D1987" s="7"/>
      <c r="H1987" s="6"/>
    </row>
    <row r="1988" spans="4:8" x14ac:dyDescent="0.25">
      <c r="D1988" s="7"/>
      <c r="H1988" s="6"/>
    </row>
    <row r="1989" spans="4:8" x14ac:dyDescent="0.25">
      <c r="D1989" s="7"/>
      <c r="H1989" s="6"/>
    </row>
    <row r="1990" spans="4:8" x14ac:dyDescent="0.25">
      <c r="D1990" s="7"/>
      <c r="H1990" s="6"/>
    </row>
    <row r="1991" spans="4:8" x14ac:dyDescent="0.25">
      <c r="D1991" s="7"/>
      <c r="H1991" s="6"/>
    </row>
    <row r="1992" spans="4:8" x14ac:dyDescent="0.25">
      <c r="D1992" s="7"/>
      <c r="H1992" s="6"/>
    </row>
    <row r="1993" spans="4:8" x14ac:dyDescent="0.25">
      <c r="D1993" s="7"/>
      <c r="H1993" s="6"/>
    </row>
    <row r="1994" spans="4:8" x14ac:dyDescent="0.25">
      <c r="D1994" s="7"/>
      <c r="H1994" s="6"/>
    </row>
    <row r="1995" spans="4:8" x14ac:dyDescent="0.25">
      <c r="D1995" s="7"/>
      <c r="H1995" s="6"/>
    </row>
    <row r="1996" spans="4:8" x14ac:dyDescent="0.25">
      <c r="D1996" s="7"/>
      <c r="H1996" s="6"/>
    </row>
    <row r="1997" spans="4:8" x14ac:dyDescent="0.25">
      <c r="D1997" s="7"/>
      <c r="H1997" s="6"/>
    </row>
    <row r="1998" spans="4:8" x14ac:dyDescent="0.25">
      <c r="D1998" s="7"/>
      <c r="H1998" s="6"/>
    </row>
    <row r="1999" spans="4:8" x14ac:dyDescent="0.25">
      <c r="D1999" s="7"/>
      <c r="H1999" s="6"/>
    </row>
    <row r="2000" spans="4:8" x14ac:dyDescent="0.25">
      <c r="D2000" s="7"/>
      <c r="H2000" s="6"/>
    </row>
    <row r="2001" spans="4:8" x14ac:dyDescent="0.25">
      <c r="D2001" s="7"/>
      <c r="H2001" s="6"/>
    </row>
    <row r="2002" spans="4:8" x14ac:dyDescent="0.25">
      <c r="D2002" s="7"/>
      <c r="H2002" s="6"/>
    </row>
    <row r="2003" spans="4:8" x14ac:dyDescent="0.25">
      <c r="D2003" s="7"/>
      <c r="H2003" s="6"/>
    </row>
    <row r="2004" spans="4:8" x14ac:dyDescent="0.25">
      <c r="D2004" s="7"/>
      <c r="H2004" s="6"/>
    </row>
    <row r="2005" spans="4:8" x14ac:dyDescent="0.25">
      <c r="D2005" s="7"/>
      <c r="H2005" s="6"/>
    </row>
    <row r="2006" spans="4:8" x14ac:dyDescent="0.25">
      <c r="D2006" s="7"/>
      <c r="H2006" s="6"/>
    </row>
    <row r="2007" spans="4:8" x14ac:dyDescent="0.25">
      <c r="D2007" s="7"/>
      <c r="H2007" s="6"/>
    </row>
    <row r="2008" spans="4:8" x14ac:dyDescent="0.25">
      <c r="D2008" s="7"/>
      <c r="H2008" s="6"/>
    </row>
    <row r="2009" spans="4:8" x14ac:dyDescent="0.25">
      <c r="D2009" s="7"/>
      <c r="H2009" s="6"/>
    </row>
    <row r="2010" spans="4:8" x14ac:dyDescent="0.25">
      <c r="D2010" s="7"/>
      <c r="H2010" s="6"/>
    </row>
    <row r="2011" spans="4:8" x14ac:dyDescent="0.25">
      <c r="D2011" s="7"/>
      <c r="H2011" s="6"/>
    </row>
    <row r="2012" spans="4:8" x14ac:dyDescent="0.25">
      <c r="D2012" s="7"/>
      <c r="H2012" s="6"/>
    </row>
    <row r="2013" spans="4:8" x14ac:dyDescent="0.25">
      <c r="D2013" s="7"/>
      <c r="H2013" s="6"/>
    </row>
    <row r="2014" spans="4:8" x14ac:dyDescent="0.25">
      <c r="D2014" s="7"/>
      <c r="H2014" s="6"/>
    </row>
    <row r="2015" spans="4:8" x14ac:dyDescent="0.25">
      <c r="D2015" s="7"/>
      <c r="H2015" s="6"/>
    </row>
    <row r="2016" spans="4:8" x14ac:dyDescent="0.25">
      <c r="D2016" s="7"/>
      <c r="H2016" s="6"/>
    </row>
    <row r="2017" spans="4:8" x14ac:dyDescent="0.25">
      <c r="D2017" s="7"/>
      <c r="H2017" s="6"/>
    </row>
    <row r="2018" spans="4:8" x14ac:dyDescent="0.25">
      <c r="D2018" s="7"/>
      <c r="H2018" s="6"/>
    </row>
    <row r="2019" spans="4:8" x14ac:dyDescent="0.25">
      <c r="D2019" s="7"/>
      <c r="H2019" s="6"/>
    </row>
    <row r="2020" spans="4:8" x14ac:dyDescent="0.25">
      <c r="D2020" s="7"/>
      <c r="H2020" s="6"/>
    </row>
    <row r="2021" spans="4:8" x14ac:dyDescent="0.25">
      <c r="D2021" s="7"/>
      <c r="H2021" s="6"/>
    </row>
    <row r="2022" spans="4:8" x14ac:dyDescent="0.25">
      <c r="D2022" s="7"/>
      <c r="H2022" s="6"/>
    </row>
    <row r="2023" spans="4:8" x14ac:dyDescent="0.25">
      <c r="D2023" s="7"/>
      <c r="H2023" s="6"/>
    </row>
    <row r="2024" spans="4:8" x14ac:dyDescent="0.25">
      <c r="D2024" s="7"/>
      <c r="H2024" s="6"/>
    </row>
    <row r="2025" spans="4:8" x14ac:dyDescent="0.25">
      <c r="D2025" s="7"/>
      <c r="H2025" s="6"/>
    </row>
    <row r="2026" spans="4:8" x14ac:dyDescent="0.25">
      <c r="D2026" s="7"/>
      <c r="H2026" s="6"/>
    </row>
    <row r="2027" spans="4:8" x14ac:dyDescent="0.25">
      <c r="D2027" s="7"/>
      <c r="H2027" s="6"/>
    </row>
    <row r="2028" spans="4:8" x14ac:dyDescent="0.25">
      <c r="D2028" s="7"/>
      <c r="H2028" s="6"/>
    </row>
    <row r="2029" spans="4:8" x14ac:dyDescent="0.25">
      <c r="D2029" s="7"/>
      <c r="H2029" s="6"/>
    </row>
    <row r="2030" spans="4:8" x14ac:dyDescent="0.25">
      <c r="D2030" s="7"/>
      <c r="H2030" s="6"/>
    </row>
    <row r="2031" spans="4:8" x14ac:dyDescent="0.25">
      <c r="D2031" s="7"/>
      <c r="H2031" s="6"/>
    </row>
    <row r="2032" spans="4:8" x14ac:dyDescent="0.25">
      <c r="D2032" s="7"/>
      <c r="H2032" s="6"/>
    </row>
    <row r="2033" spans="4:8" x14ac:dyDescent="0.25">
      <c r="D2033" s="7"/>
      <c r="H2033" s="6"/>
    </row>
    <row r="2034" spans="4:8" x14ac:dyDescent="0.25">
      <c r="D2034" s="7"/>
      <c r="H2034" s="6"/>
    </row>
    <row r="2035" spans="4:8" x14ac:dyDescent="0.25">
      <c r="D2035" s="7"/>
      <c r="H2035" s="6"/>
    </row>
    <row r="2036" spans="4:8" x14ac:dyDescent="0.25">
      <c r="D2036" s="7"/>
      <c r="H2036" s="6"/>
    </row>
    <row r="2037" spans="4:8" x14ac:dyDescent="0.25">
      <c r="D2037" s="7"/>
      <c r="H2037" s="6"/>
    </row>
    <row r="2038" spans="4:8" x14ac:dyDescent="0.25">
      <c r="D2038" s="7"/>
      <c r="H2038" s="6"/>
    </row>
    <row r="2039" spans="4:8" x14ac:dyDescent="0.25">
      <c r="D2039" s="7"/>
      <c r="H2039" s="6"/>
    </row>
    <row r="2040" spans="4:8" x14ac:dyDescent="0.25">
      <c r="D2040" s="7"/>
      <c r="H2040" s="6"/>
    </row>
    <row r="2041" spans="4:8" x14ac:dyDescent="0.25">
      <c r="D2041" s="7"/>
      <c r="H2041" s="6"/>
    </row>
    <row r="2042" spans="4:8" x14ac:dyDescent="0.25">
      <c r="D2042" s="7"/>
      <c r="H2042" s="6"/>
    </row>
    <row r="2043" spans="4:8" x14ac:dyDescent="0.25">
      <c r="D2043" s="7"/>
      <c r="H2043" s="6"/>
    </row>
    <row r="2044" spans="4:8" x14ac:dyDescent="0.25">
      <c r="D2044" s="7"/>
      <c r="H2044" s="6"/>
    </row>
    <row r="2045" spans="4:8" x14ac:dyDescent="0.25">
      <c r="D2045" s="7"/>
      <c r="H2045" s="6"/>
    </row>
    <row r="2046" spans="4:8" x14ac:dyDescent="0.25">
      <c r="D2046" s="7"/>
      <c r="H2046" s="6"/>
    </row>
    <row r="2047" spans="4:8" x14ac:dyDescent="0.25">
      <c r="D2047" s="7"/>
      <c r="H2047" s="6"/>
    </row>
    <row r="2048" spans="4:8" x14ac:dyDescent="0.25">
      <c r="D2048" s="7"/>
      <c r="H2048" s="6"/>
    </row>
    <row r="2049" spans="4:8" x14ac:dyDescent="0.25">
      <c r="D2049" s="7"/>
      <c r="H2049" s="6"/>
    </row>
    <row r="2050" spans="4:8" x14ac:dyDescent="0.25">
      <c r="D2050" s="7"/>
      <c r="H2050" s="6"/>
    </row>
    <row r="2051" spans="4:8" x14ac:dyDescent="0.25">
      <c r="D2051" s="7"/>
      <c r="H2051" s="6"/>
    </row>
    <row r="2052" spans="4:8" x14ac:dyDescent="0.25">
      <c r="D2052" s="7"/>
      <c r="H2052" s="6"/>
    </row>
    <row r="2053" spans="4:8" x14ac:dyDescent="0.25">
      <c r="D2053" s="7"/>
      <c r="H2053" s="6"/>
    </row>
    <row r="2054" spans="4:8" x14ac:dyDescent="0.25">
      <c r="D2054" s="7"/>
      <c r="H2054" s="6"/>
    </row>
    <row r="2055" spans="4:8" x14ac:dyDescent="0.25">
      <c r="D2055" s="7"/>
      <c r="H2055" s="6"/>
    </row>
    <row r="2056" spans="4:8" x14ac:dyDescent="0.25">
      <c r="D2056" s="7"/>
      <c r="H2056" s="6"/>
    </row>
    <row r="2057" spans="4:8" x14ac:dyDescent="0.25">
      <c r="D2057" s="7"/>
      <c r="H2057" s="6"/>
    </row>
    <row r="2058" spans="4:8" x14ac:dyDescent="0.25">
      <c r="D2058" s="7"/>
      <c r="H2058" s="6"/>
    </row>
    <row r="2059" spans="4:8" x14ac:dyDescent="0.25">
      <c r="D2059" s="7"/>
      <c r="H2059" s="6"/>
    </row>
    <row r="2060" spans="4:8" x14ac:dyDescent="0.25">
      <c r="D2060" s="7"/>
      <c r="H2060" s="6"/>
    </row>
    <row r="2061" spans="4:8" x14ac:dyDescent="0.25">
      <c r="D2061" s="7"/>
      <c r="H2061" s="6"/>
    </row>
    <row r="2062" spans="4:8" x14ac:dyDescent="0.25">
      <c r="D2062" s="7"/>
      <c r="H2062" s="6"/>
    </row>
    <row r="2063" spans="4:8" x14ac:dyDescent="0.25">
      <c r="D2063" s="7"/>
      <c r="H2063" s="6"/>
    </row>
    <row r="2064" spans="4:8" x14ac:dyDescent="0.25">
      <c r="D2064" s="7"/>
      <c r="H2064" s="6"/>
    </row>
    <row r="2065" spans="4:8" x14ac:dyDescent="0.25">
      <c r="D2065" s="7"/>
      <c r="H2065" s="6"/>
    </row>
    <row r="2066" spans="4:8" x14ac:dyDescent="0.25">
      <c r="D2066" s="7"/>
      <c r="H2066" s="6"/>
    </row>
    <row r="2067" spans="4:8" x14ac:dyDescent="0.25">
      <c r="D2067" s="7"/>
      <c r="H2067" s="6"/>
    </row>
    <row r="2068" spans="4:8" x14ac:dyDescent="0.25">
      <c r="D2068" s="7"/>
      <c r="H2068" s="6"/>
    </row>
    <row r="2069" spans="4:8" x14ac:dyDescent="0.25">
      <c r="D2069" s="7"/>
      <c r="H2069" s="6"/>
    </row>
    <row r="2070" spans="4:8" x14ac:dyDescent="0.25">
      <c r="D2070" s="7"/>
      <c r="H2070" s="6"/>
    </row>
    <row r="2071" spans="4:8" x14ac:dyDescent="0.25">
      <c r="D2071" s="7"/>
      <c r="H2071" s="6"/>
    </row>
    <row r="2072" spans="4:8" x14ac:dyDescent="0.25">
      <c r="D2072" s="7"/>
      <c r="H2072" s="6"/>
    </row>
    <row r="2073" spans="4:8" x14ac:dyDescent="0.25">
      <c r="D2073" s="7"/>
      <c r="H2073" s="6"/>
    </row>
    <row r="2074" spans="4:8" x14ac:dyDescent="0.25">
      <c r="D2074" s="7"/>
      <c r="H2074" s="6"/>
    </row>
    <row r="2075" spans="4:8" x14ac:dyDescent="0.25">
      <c r="D2075" s="7"/>
      <c r="H2075" s="6"/>
    </row>
    <row r="2076" spans="4:8" x14ac:dyDescent="0.25">
      <c r="D2076" s="7"/>
      <c r="H2076" s="6"/>
    </row>
    <row r="2077" spans="4:8" x14ac:dyDescent="0.25">
      <c r="D2077" s="7"/>
      <c r="H2077" s="6"/>
    </row>
    <row r="2078" spans="4:8" x14ac:dyDescent="0.25">
      <c r="D2078" s="7"/>
      <c r="H2078" s="6"/>
    </row>
    <row r="2079" spans="4:8" x14ac:dyDescent="0.25">
      <c r="D2079" s="7"/>
      <c r="H2079" s="6"/>
    </row>
    <row r="2080" spans="4:8" x14ac:dyDescent="0.25">
      <c r="D2080" s="7"/>
      <c r="H2080" s="6"/>
    </row>
    <row r="2081" spans="4:8" x14ac:dyDescent="0.25">
      <c r="D2081" s="7"/>
      <c r="H2081" s="6"/>
    </row>
    <row r="2082" spans="4:8" x14ac:dyDescent="0.25">
      <c r="D2082" s="7"/>
      <c r="H2082" s="6"/>
    </row>
    <row r="2083" spans="4:8" x14ac:dyDescent="0.25">
      <c r="D2083" s="7"/>
      <c r="H2083" s="6"/>
    </row>
    <row r="2084" spans="4:8" x14ac:dyDescent="0.25">
      <c r="D2084" s="7"/>
      <c r="H2084" s="6"/>
    </row>
    <row r="2085" spans="4:8" x14ac:dyDescent="0.25">
      <c r="D2085" s="7"/>
      <c r="H2085" s="6"/>
    </row>
    <row r="2086" spans="4:8" x14ac:dyDescent="0.25">
      <c r="D2086" s="7"/>
      <c r="H2086" s="6"/>
    </row>
    <row r="2087" spans="4:8" x14ac:dyDescent="0.25">
      <c r="D2087" s="7"/>
      <c r="H2087" s="6"/>
    </row>
    <row r="2088" spans="4:8" x14ac:dyDescent="0.25">
      <c r="D2088" s="7"/>
      <c r="H2088" s="6"/>
    </row>
    <row r="2089" spans="4:8" x14ac:dyDescent="0.25">
      <c r="D2089" s="7"/>
      <c r="H2089" s="6"/>
    </row>
    <row r="2090" spans="4:8" x14ac:dyDescent="0.25">
      <c r="D2090" s="7"/>
      <c r="H2090" s="6"/>
    </row>
    <row r="2091" spans="4:8" x14ac:dyDescent="0.25">
      <c r="D2091" s="7"/>
      <c r="H2091" s="6"/>
    </row>
    <row r="2092" spans="4:8" x14ac:dyDescent="0.25">
      <c r="D2092" s="7"/>
      <c r="H2092" s="6"/>
    </row>
    <row r="2093" spans="4:8" x14ac:dyDescent="0.25">
      <c r="D2093" s="7"/>
      <c r="H2093" s="6"/>
    </row>
    <row r="2094" spans="4:8" x14ac:dyDescent="0.25">
      <c r="D2094" s="7"/>
      <c r="H2094" s="6"/>
    </row>
    <row r="2095" spans="4:8" x14ac:dyDescent="0.25">
      <c r="D2095" s="7"/>
      <c r="H2095" s="6"/>
    </row>
    <row r="2096" spans="4:8" x14ac:dyDescent="0.25">
      <c r="D2096" s="7"/>
      <c r="H2096" s="6"/>
    </row>
    <row r="2097" spans="4:8" x14ac:dyDescent="0.25">
      <c r="D2097" s="7"/>
      <c r="H2097" s="6"/>
    </row>
    <row r="2098" spans="4:8" x14ac:dyDescent="0.25">
      <c r="D2098" s="7"/>
      <c r="H2098" s="6"/>
    </row>
    <row r="2099" spans="4:8" x14ac:dyDescent="0.25">
      <c r="D2099" s="7"/>
      <c r="H2099" s="6"/>
    </row>
    <row r="2100" spans="4:8" x14ac:dyDescent="0.25">
      <c r="D2100" s="7"/>
      <c r="H2100" s="6"/>
    </row>
    <row r="2101" spans="4:8" x14ac:dyDescent="0.25">
      <c r="D2101" s="7"/>
      <c r="H2101" s="6"/>
    </row>
    <row r="2102" spans="4:8" x14ac:dyDescent="0.25">
      <c r="D2102" s="7"/>
      <c r="H2102" s="6"/>
    </row>
    <row r="2103" spans="4:8" x14ac:dyDescent="0.25">
      <c r="D2103" s="7"/>
      <c r="H2103" s="6"/>
    </row>
    <row r="2104" spans="4:8" x14ac:dyDescent="0.25">
      <c r="D2104" s="7"/>
      <c r="H2104" s="6"/>
    </row>
    <row r="2105" spans="4:8" x14ac:dyDescent="0.25">
      <c r="D2105" s="7"/>
      <c r="H2105" s="6"/>
    </row>
    <row r="2106" spans="4:8" x14ac:dyDescent="0.25">
      <c r="D2106" s="7"/>
      <c r="H2106" s="6"/>
    </row>
    <row r="2107" spans="4:8" x14ac:dyDescent="0.25">
      <c r="D2107" s="7"/>
      <c r="H2107" s="6"/>
    </row>
    <row r="2108" spans="4:8" x14ac:dyDescent="0.25">
      <c r="D2108" s="7"/>
      <c r="H2108" s="6"/>
    </row>
    <row r="2109" spans="4:8" x14ac:dyDescent="0.25">
      <c r="D2109" s="7"/>
      <c r="H2109" s="6"/>
    </row>
    <row r="2110" spans="4:8" x14ac:dyDescent="0.25">
      <c r="D2110" s="7"/>
      <c r="H2110" s="6"/>
    </row>
    <row r="2111" spans="4:8" x14ac:dyDescent="0.25">
      <c r="D2111" s="7"/>
      <c r="H2111" s="6"/>
    </row>
    <row r="2112" spans="4:8" x14ac:dyDescent="0.25">
      <c r="D2112" s="7"/>
      <c r="H2112" s="6"/>
    </row>
    <row r="2113" spans="4:8" x14ac:dyDescent="0.25">
      <c r="D2113" s="7"/>
      <c r="H2113" s="6"/>
    </row>
    <row r="2114" spans="4:8" x14ac:dyDescent="0.25">
      <c r="D2114" s="7"/>
      <c r="H2114" s="6"/>
    </row>
    <row r="2115" spans="4:8" x14ac:dyDescent="0.25">
      <c r="D2115" s="7"/>
      <c r="H2115" s="6"/>
    </row>
    <row r="2116" spans="4:8" x14ac:dyDescent="0.25">
      <c r="D2116" s="7"/>
      <c r="H2116" s="6"/>
    </row>
    <row r="2117" spans="4:8" x14ac:dyDescent="0.25">
      <c r="D2117" s="7"/>
      <c r="H2117" s="6"/>
    </row>
    <row r="2118" spans="4:8" x14ac:dyDescent="0.25">
      <c r="D2118" s="7"/>
      <c r="H2118" s="6"/>
    </row>
    <row r="2119" spans="4:8" x14ac:dyDescent="0.25">
      <c r="D2119" s="7"/>
      <c r="H2119" s="6"/>
    </row>
    <row r="2120" spans="4:8" x14ac:dyDescent="0.25">
      <c r="D2120" s="7"/>
      <c r="H2120" s="6"/>
    </row>
    <row r="2121" spans="4:8" x14ac:dyDescent="0.25">
      <c r="D2121" s="7"/>
      <c r="H2121" s="6"/>
    </row>
    <row r="2122" spans="4:8" x14ac:dyDescent="0.25">
      <c r="D2122" s="7"/>
      <c r="H2122" s="6"/>
    </row>
    <row r="2123" spans="4:8" x14ac:dyDescent="0.25">
      <c r="D2123" s="7"/>
      <c r="H2123" s="6"/>
    </row>
    <row r="2124" spans="4:8" x14ac:dyDescent="0.25">
      <c r="D2124" s="7"/>
      <c r="H2124" s="6"/>
    </row>
    <row r="2125" spans="4:8" x14ac:dyDescent="0.25">
      <c r="D2125" s="7"/>
      <c r="H2125" s="6"/>
    </row>
    <row r="2126" spans="4:8" x14ac:dyDescent="0.25">
      <c r="D2126" s="7"/>
      <c r="H2126" s="6"/>
    </row>
    <row r="2127" spans="4:8" x14ac:dyDescent="0.25">
      <c r="D2127" s="7"/>
      <c r="H2127" s="6"/>
    </row>
    <row r="2128" spans="4:8" x14ac:dyDescent="0.25">
      <c r="D2128" s="7"/>
      <c r="H2128" s="6"/>
    </row>
    <row r="2129" spans="4:8" x14ac:dyDescent="0.25">
      <c r="D2129" s="7"/>
      <c r="H2129" s="6"/>
    </row>
    <row r="2130" spans="4:8" x14ac:dyDescent="0.25">
      <c r="D2130" s="7"/>
      <c r="H2130" s="6"/>
    </row>
    <row r="2131" spans="4:8" x14ac:dyDescent="0.25">
      <c r="D2131" s="7"/>
      <c r="H2131" s="6"/>
    </row>
    <row r="2132" spans="4:8" x14ac:dyDescent="0.25">
      <c r="D2132" s="7"/>
      <c r="H2132" s="6"/>
    </row>
    <row r="2133" spans="4:8" x14ac:dyDescent="0.25">
      <c r="D2133" s="7"/>
      <c r="H2133" s="6"/>
    </row>
    <row r="2134" spans="4:8" x14ac:dyDescent="0.25">
      <c r="D2134" s="7"/>
      <c r="H2134" s="6"/>
    </row>
    <row r="2135" spans="4:8" x14ac:dyDescent="0.25">
      <c r="D2135" s="7"/>
      <c r="H2135" s="6"/>
    </row>
    <row r="2136" spans="4:8" x14ac:dyDescent="0.25">
      <c r="D2136" s="7"/>
      <c r="H2136" s="6"/>
    </row>
    <row r="2137" spans="4:8" x14ac:dyDescent="0.25">
      <c r="D2137" s="7"/>
      <c r="H2137" s="6"/>
    </row>
    <row r="2138" spans="4:8" x14ac:dyDescent="0.25">
      <c r="D2138" s="7"/>
      <c r="H2138" s="6"/>
    </row>
    <row r="2139" spans="4:8" x14ac:dyDescent="0.25">
      <c r="D2139" s="7"/>
      <c r="H2139" s="6"/>
    </row>
    <row r="2140" spans="4:8" x14ac:dyDescent="0.25">
      <c r="D2140" s="7"/>
      <c r="H2140" s="6"/>
    </row>
    <row r="2141" spans="4:8" x14ac:dyDescent="0.25">
      <c r="D2141" s="7"/>
      <c r="H2141" s="6"/>
    </row>
    <row r="2142" spans="4:8" x14ac:dyDescent="0.25">
      <c r="D2142" s="7"/>
      <c r="H2142" s="6"/>
    </row>
    <row r="2143" spans="4:8" x14ac:dyDescent="0.25">
      <c r="D2143" s="7"/>
      <c r="H2143" s="6"/>
    </row>
    <row r="2144" spans="4:8" x14ac:dyDescent="0.25">
      <c r="D2144" s="7"/>
      <c r="H2144" s="6"/>
    </row>
    <row r="2145" spans="4:8" x14ac:dyDescent="0.25">
      <c r="D2145" s="7"/>
      <c r="H2145" s="6"/>
    </row>
    <row r="2146" spans="4:8" x14ac:dyDescent="0.25">
      <c r="D2146" s="7"/>
      <c r="H2146" s="6"/>
    </row>
    <row r="2147" spans="4:8" x14ac:dyDescent="0.25">
      <c r="D2147" s="7"/>
      <c r="H2147" s="6"/>
    </row>
    <row r="2148" spans="4:8" x14ac:dyDescent="0.25">
      <c r="D2148" s="7"/>
      <c r="H2148" s="6"/>
    </row>
    <row r="2149" spans="4:8" x14ac:dyDescent="0.25">
      <c r="D2149" s="7"/>
      <c r="H2149" s="6"/>
    </row>
    <row r="2150" spans="4:8" x14ac:dyDescent="0.25">
      <c r="D2150" s="7"/>
      <c r="H2150" s="6"/>
    </row>
    <row r="2151" spans="4:8" x14ac:dyDescent="0.25">
      <c r="D2151" s="7"/>
      <c r="H2151" s="6"/>
    </row>
    <row r="2152" spans="4:8" x14ac:dyDescent="0.25">
      <c r="D2152" s="7"/>
      <c r="H2152" s="6"/>
    </row>
    <row r="2153" spans="4:8" x14ac:dyDescent="0.25">
      <c r="D2153" s="7"/>
      <c r="H2153" s="6"/>
    </row>
    <row r="2154" spans="4:8" x14ac:dyDescent="0.25">
      <c r="D2154" s="7"/>
      <c r="H2154" s="6"/>
    </row>
    <row r="2155" spans="4:8" x14ac:dyDescent="0.25">
      <c r="D2155" s="7"/>
      <c r="H2155" s="6"/>
    </row>
    <row r="2156" spans="4:8" x14ac:dyDescent="0.25">
      <c r="D2156" s="7"/>
      <c r="H2156" s="6"/>
    </row>
    <row r="2157" spans="4:8" x14ac:dyDescent="0.25">
      <c r="D2157" s="7"/>
      <c r="H2157" s="6"/>
    </row>
    <row r="2158" spans="4:8" x14ac:dyDescent="0.25">
      <c r="D2158" s="7"/>
      <c r="H2158" s="6"/>
    </row>
    <row r="2159" spans="4:8" x14ac:dyDescent="0.25">
      <c r="D2159" s="7"/>
      <c r="H2159" s="6"/>
    </row>
    <row r="2160" spans="4:8" x14ac:dyDescent="0.25">
      <c r="D2160" s="7"/>
      <c r="H2160" s="6"/>
    </row>
    <row r="2161" spans="4:8" x14ac:dyDescent="0.25">
      <c r="D2161" s="7"/>
      <c r="H2161" s="6"/>
    </row>
    <row r="2162" spans="4:8" x14ac:dyDescent="0.25">
      <c r="D2162" s="7"/>
      <c r="H2162" s="6"/>
    </row>
    <row r="2163" spans="4:8" x14ac:dyDescent="0.25">
      <c r="D2163" s="7"/>
      <c r="H2163" s="6"/>
    </row>
    <row r="2164" spans="4:8" x14ac:dyDescent="0.25">
      <c r="D2164" s="7"/>
      <c r="H2164" s="6"/>
    </row>
    <row r="2165" spans="4:8" x14ac:dyDescent="0.25">
      <c r="D2165" s="7"/>
      <c r="H2165" s="6"/>
    </row>
    <row r="2166" spans="4:8" x14ac:dyDescent="0.25">
      <c r="D2166" s="7"/>
      <c r="H2166" s="6"/>
    </row>
    <row r="2167" spans="4:8" x14ac:dyDescent="0.25">
      <c r="D2167" s="7"/>
      <c r="H2167" s="6"/>
    </row>
    <row r="2168" spans="4:8" x14ac:dyDescent="0.25">
      <c r="D2168" s="7"/>
      <c r="H2168" s="6"/>
    </row>
    <row r="2169" spans="4:8" x14ac:dyDescent="0.25">
      <c r="D2169" s="7"/>
      <c r="H2169" s="6"/>
    </row>
    <row r="2170" spans="4:8" x14ac:dyDescent="0.25">
      <c r="D2170" s="7"/>
      <c r="H2170" s="6"/>
    </row>
    <row r="2171" spans="4:8" x14ac:dyDescent="0.25">
      <c r="D2171" s="7"/>
      <c r="H2171" s="6"/>
    </row>
    <row r="2172" spans="4:8" x14ac:dyDescent="0.25">
      <c r="D2172" s="7"/>
      <c r="H2172" s="6"/>
    </row>
    <row r="2173" spans="4:8" x14ac:dyDescent="0.25">
      <c r="D2173" s="7"/>
      <c r="H2173" s="6"/>
    </row>
    <row r="2174" spans="4:8" x14ac:dyDescent="0.25">
      <c r="D2174" s="7"/>
      <c r="H2174" s="6"/>
    </row>
    <row r="2175" spans="4:8" x14ac:dyDescent="0.25">
      <c r="D2175" s="7"/>
      <c r="H2175" s="6"/>
    </row>
    <row r="2176" spans="4:8" x14ac:dyDescent="0.25">
      <c r="D2176" s="7"/>
      <c r="H2176" s="6"/>
    </row>
    <row r="2177" spans="4:8" x14ac:dyDescent="0.25">
      <c r="D2177" s="7"/>
      <c r="H2177" s="6"/>
    </row>
    <row r="2178" spans="4:8" x14ac:dyDescent="0.25">
      <c r="D2178" s="7"/>
      <c r="H2178" s="6"/>
    </row>
    <row r="2179" spans="4:8" x14ac:dyDescent="0.25">
      <c r="D2179" s="7"/>
      <c r="H2179" s="6"/>
    </row>
    <row r="2180" spans="4:8" x14ac:dyDescent="0.25">
      <c r="D2180" s="7"/>
      <c r="H2180" s="6"/>
    </row>
    <row r="2181" spans="4:8" x14ac:dyDescent="0.25">
      <c r="D2181" s="7"/>
      <c r="H2181" s="6"/>
    </row>
    <row r="2182" spans="4:8" x14ac:dyDescent="0.25">
      <c r="D2182" s="7"/>
      <c r="H2182" s="6"/>
    </row>
    <row r="2183" spans="4:8" x14ac:dyDescent="0.25">
      <c r="D2183" s="7"/>
      <c r="H2183" s="6"/>
    </row>
    <row r="2184" spans="4:8" x14ac:dyDescent="0.25">
      <c r="D2184" s="7"/>
      <c r="H2184" s="6"/>
    </row>
    <row r="2185" spans="4:8" x14ac:dyDescent="0.25">
      <c r="D2185" s="7"/>
      <c r="H2185" s="6"/>
    </row>
    <row r="2186" spans="4:8" x14ac:dyDescent="0.25">
      <c r="D2186" s="7"/>
      <c r="H2186" s="6"/>
    </row>
    <row r="2187" spans="4:8" x14ac:dyDescent="0.25">
      <c r="D2187" s="7"/>
      <c r="H2187" s="6"/>
    </row>
    <row r="2188" spans="4:8" x14ac:dyDescent="0.25">
      <c r="D2188" s="7"/>
      <c r="H2188" s="6"/>
    </row>
    <row r="2189" spans="4:8" x14ac:dyDescent="0.25">
      <c r="D2189" s="7"/>
      <c r="H2189" s="6"/>
    </row>
    <row r="2190" spans="4:8" x14ac:dyDescent="0.25">
      <c r="D2190" s="7"/>
      <c r="H2190" s="6"/>
    </row>
    <row r="2191" spans="4:8" x14ac:dyDescent="0.25">
      <c r="D2191" s="7"/>
      <c r="H2191" s="6"/>
    </row>
    <row r="2192" spans="4:8" x14ac:dyDescent="0.25">
      <c r="D2192" s="7"/>
      <c r="H2192" s="6"/>
    </row>
    <row r="2193" spans="4:8" x14ac:dyDescent="0.25">
      <c r="D2193" s="7"/>
      <c r="H2193" s="6"/>
    </row>
    <row r="2194" spans="4:8" x14ac:dyDescent="0.25">
      <c r="D2194" s="7"/>
      <c r="H2194" s="6"/>
    </row>
    <row r="2195" spans="4:8" x14ac:dyDescent="0.25">
      <c r="D2195" s="7"/>
      <c r="H2195" s="6"/>
    </row>
    <row r="2196" spans="4:8" x14ac:dyDescent="0.25">
      <c r="D2196" s="7"/>
      <c r="H2196" s="6"/>
    </row>
    <row r="2197" spans="4:8" x14ac:dyDescent="0.25">
      <c r="D2197" s="7"/>
      <c r="H2197" s="6"/>
    </row>
    <row r="2198" spans="4:8" x14ac:dyDescent="0.25">
      <c r="D2198" s="7"/>
      <c r="H2198" s="6"/>
    </row>
    <row r="2199" spans="4:8" x14ac:dyDescent="0.25">
      <c r="D2199" s="7"/>
      <c r="H2199" s="6"/>
    </row>
    <row r="2200" spans="4:8" x14ac:dyDescent="0.25">
      <c r="D2200" s="7"/>
      <c r="H2200" s="6"/>
    </row>
    <row r="2201" spans="4:8" x14ac:dyDescent="0.25">
      <c r="D2201" s="7"/>
      <c r="H2201" s="6"/>
    </row>
    <row r="2202" spans="4:8" x14ac:dyDescent="0.25">
      <c r="D2202" s="7"/>
      <c r="H2202" s="6"/>
    </row>
    <row r="2203" spans="4:8" x14ac:dyDescent="0.25">
      <c r="D2203" s="7"/>
      <c r="H2203" s="6"/>
    </row>
    <row r="2204" spans="4:8" x14ac:dyDescent="0.25">
      <c r="D2204" s="7"/>
      <c r="H2204" s="6"/>
    </row>
    <row r="2205" spans="4:8" x14ac:dyDescent="0.25">
      <c r="D2205" s="7"/>
      <c r="H2205" s="6"/>
    </row>
    <row r="2206" spans="4:8" x14ac:dyDescent="0.25">
      <c r="D2206" s="7"/>
      <c r="H2206" s="6"/>
    </row>
    <row r="2207" spans="4:8" x14ac:dyDescent="0.25">
      <c r="D2207" s="7"/>
      <c r="H2207" s="6"/>
    </row>
    <row r="2208" spans="4:8" x14ac:dyDescent="0.25">
      <c r="D2208" s="7"/>
      <c r="H2208" s="6"/>
    </row>
    <row r="2209" spans="4:8" x14ac:dyDescent="0.25">
      <c r="D2209" s="7"/>
      <c r="H2209" s="6"/>
    </row>
    <row r="2210" spans="4:8" x14ac:dyDescent="0.25">
      <c r="D2210" s="7"/>
      <c r="H2210" s="6"/>
    </row>
    <row r="2211" spans="4:8" x14ac:dyDescent="0.25">
      <c r="D2211" s="7"/>
      <c r="H2211" s="6"/>
    </row>
    <row r="2212" spans="4:8" x14ac:dyDescent="0.25">
      <c r="D2212" s="7"/>
      <c r="H2212" s="6"/>
    </row>
    <row r="2213" spans="4:8" x14ac:dyDescent="0.25">
      <c r="D2213" s="7"/>
      <c r="H2213" s="6"/>
    </row>
    <row r="2214" spans="4:8" x14ac:dyDescent="0.25">
      <c r="D2214" s="7"/>
      <c r="H2214" s="6"/>
    </row>
    <row r="2215" spans="4:8" x14ac:dyDescent="0.25">
      <c r="D2215" s="7"/>
      <c r="H2215" s="6"/>
    </row>
    <row r="2216" spans="4:8" x14ac:dyDescent="0.25">
      <c r="D2216" s="7"/>
      <c r="H2216" s="6"/>
    </row>
    <row r="2217" spans="4:8" x14ac:dyDescent="0.25">
      <c r="D2217" s="7"/>
      <c r="H2217" s="6"/>
    </row>
    <row r="2218" spans="4:8" x14ac:dyDescent="0.25">
      <c r="D2218" s="7"/>
      <c r="H2218" s="6"/>
    </row>
    <row r="2219" spans="4:8" x14ac:dyDescent="0.25">
      <c r="D2219" s="7"/>
      <c r="H2219" s="6"/>
    </row>
    <row r="2220" spans="4:8" x14ac:dyDescent="0.25">
      <c r="D2220" s="7"/>
      <c r="H2220" s="6"/>
    </row>
    <row r="2221" spans="4:8" x14ac:dyDescent="0.25">
      <c r="D2221" s="7"/>
      <c r="H2221" s="6"/>
    </row>
    <row r="2222" spans="4:8" x14ac:dyDescent="0.25">
      <c r="D2222" s="7"/>
      <c r="H2222" s="6"/>
    </row>
    <row r="2223" spans="4:8" x14ac:dyDescent="0.25">
      <c r="D2223" s="7"/>
      <c r="H2223" s="6"/>
    </row>
    <row r="2224" spans="4:8" x14ac:dyDescent="0.25">
      <c r="D2224" s="7"/>
      <c r="H2224" s="6"/>
    </row>
    <row r="2225" spans="4:8" x14ac:dyDescent="0.25">
      <c r="D2225" s="7"/>
      <c r="H2225" s="6"/>
    </row>
    <row r="2226" spans="4:8" x14ac:dyDescent="0.25">
      <c r="D2226" s="7"/>
      <c r="H2226" s="6"/>
    </row>
    <row r="2227" spans="4:8" x14ac:dyDescent="0.25">
      <c r="D2227" s="7"/>
      <c r="H2227" s="6"/>
    </row>
    <row r="2228" spans="4:8" x14ac:dyDescent="0.25">
      <c r="D2228" s="7"/>
      <c r="H2228" s="6"/>
    </row>
    <row r="2229" spans="4:8" x14ac:dyDescent="0.25">
      <c r="D2229" s="7"/>
      <c r="H2229" s="6"/>
    </row>
    <row r="2230" spans="4:8" x14ac:dyDescent="0.25">
      <c r="D2230" s="7"/>
      <c r="H2230" s="6"/>
    </row>
    <row r="2231" spans="4:8" x14ac:dyDescent="0.25">
      <c r="D2231" s="7"/>
      <c r="H2231" s="6"/>
    </row>
    <row r="2232" spans="4:8" x14ac:dyDescent="0.25">
      <c r="D2232" s="7"/>
      <c r="H2232" s="6"/>
    </row>
    <row r="2233" spans="4:8" x14ac:dyDescent="0.25">
      <c r="D2233" s="7"/>
      <c r="H2233" s="6"/>
    </row>
    <row r="2234" spans="4:8" x14ac:dyDescent="0.25">
      <c r="D2234" s="7"/>
      <c r="H2234" s="6"/>
    </row>
    <row r="2235" spans="4:8" x14ac:dyDescent="0.25">
      <c r="D2235" s="7"/>
      <c r="H2235" s="6"/>
    </row>
    <row r="2236" spans="4:8" x14ac:dyDescent="0.25">
      <c r="D2236" s="7"/>
      <c r="H2236" s="6"/>
    </row>
    <row r="2237" spans="4:8" x14ac:dyDescent="0.25">
      <c r="D2237" s="7"/>
      <c r="H2237" s="6"/>
    </row>
    <row r="2238" spans="4:8" x14ac:dyDescent="0.25">
      <c r="D2238" s="7"/>
      <c r="H2238" s="6"/>
    </row>
    <row r="2239" spans="4:8" x14ac:dyDescent="0.25">
      <c r="D2239" s="7"/>
      <c r="H2239" s="6"/>
    </row>
    <row r="2240" spans="4:8" x14ac:dyDescent="0.25">
      <c r="D2240" s="7"/>
      <c r="H2240" s="6"/>
    </row>
    <row r="2241" spans="4:8" x14ac:dyDescent="0.25">
      <c r="D2241" s="7"/>
      <c r="H2241" s="6"/>
    </row>
    <row r="2242" spans="4:8" x14ac:dyDescent="0.25">
      <c r="D2242" s="7"/>
      <c r="H2242" s="6"/>
    </row>
    <row r="2243" spans="4:8" x14ac:dyDescent="0.25">
      <c r="D2243" s="7"/>
      <c r="H2243" s="6"/>
    </row>
    <row r="2244" spans="4:8" x14ac:dyDescent="0.25">
      <c r="D2244" s="7"/>
      <c r="H2244" s="6"/>
    </row>
    <row r="2245" spans="4:8" x14ac:dyDescent="0.25">
      <c r="D2245" s="7"/>
      <c r="H2245" s="6"/>
    </row>
    <row r="2246" spans="4:8" x14ac:dyDescent="0.25">
      <c r="D2246" s="7"/>
      <c r="H2246" s="6"/>
    </row>
    <row r="2247" spans="4:8" x14ac:dyDescent="0.25">
      <c r="D2247" s="7"/>
      <c r="H2247" s="6"/>
    </row>
    <row r="2248" spans="4:8" x14ac:dyDescent="0.25">
      <c r="D2248" s="7"/>
      <c r="H2248" s="6"/>
    </row>
    <row r="2249" spans="4:8" x14ac:dyDescent="0.25">
      <c r="D2249" s="7"/>
      <c r="H2249" s="6"/>
    </row>
    <row r="2250" spans="4:8" x14ac:dyDescent="0.25">
      <c r="D2250" s="7"/>
      <c r="H2250" s="6"/>
    </row>
    <row r="2251" spans="4:8" x14ac:dyDescent="0.25">
      <c r="D2251" s="7"/>
      <c r="H2251" s="6"/>
    </row>
    <row r="2252" spans="4:8" x14ac:dyDescent="0.25">
      <c r="D2252" s="7"/>
      <c r="H2252" s="6"/>
    </row>
    <row r="2253" spans="4:8" x14ac:dyDescent="0.25">
      <c r="D2253" s="7"/>
      <c r="H2253" s="6"/>
    </row>
    <row r="2254" spans="4:8" x14ac:dyDescent="0.25">
      <c r="D2254" s="7"/>
      <c r="H2254" s="6"/>
    </row>
    <row r="2255" spans="4:8" x14ac:dyDescent="0.25">
      <c r="D2255" s="7"/>
      <c r="H2255" s="6"/>
    </row>
    <row r="2256" spans="4:8" x14ac:dyDescent="0.25">
      <c r="D2256" s="7"/>
      <c r="H2256" s="6"/>
    </row>
    <row r="2257" spans="4:8" x14ac:dyDescent="0.25">
      <c r="D2257" s="7"/>
      <c r="H2257" s="6"/>
    </row>
    <row r="2258" spans="4:8" x14ac:dyDescent="0.25">
      <c r="D2258" s="7"/>
      <c r="H2258" s="6"/>
    </row>
    <row r="2259" spans="4:8" x14ac:dyDescent="0.25">
      <c r="D2259" s="7"/>
      <c r="H2259" s="6"/>
    </row>
    <row r="2260" spans="4:8" x14ac:dyDescent="0.25">
      <c r="D2260" s="7"/>
      <c r="H2260" s="6"/>
    </row>
    <row r="2261" spans="4:8" x14ac:dyDescent="0.25">
      <c r="D2261" s="7"/>
      <c r="H2261" s="6"/>
    </row>
    <row r="2262" spans="4:8" x14ac:dyDescent="0.25">
      <c r="D2262" s="7"/>
      <c r="H2262" s="6"/>
    </row>
    <row r="2263" spans="4:8" x14ac:dyDescent="0.25">
      <c r="D2263" s="7"/>
      <c r="H2263" s="6"/>
    </row>
    <row r="2264" spans="4:8" x14ac:dyDescent="0.25">
      <c r="D2264" s="7"/>
      <c r="H2264" s="6"/>
    </row>
    <row r="2265" spans="4:8" x14ac:dyDescent="0.25">
      <c r="D2265" s="7"/>
      <c r="H2265" s="6"/>
    </row>
    <row r="2266" spans="4:8" x14ac:dyDescent="0.25">
      <c r="D2266" s="7"/>
      <c r="H2266" s="6"/>
    </row>
    <row r="2267" spans="4:8" x14ac:dyDescent="0.25">
      <c r="D2267" s="7"/>
      <c r="H2267" s="6"/>
    </row>
    <row r="2268" spans="4:8" x14ac:dyDescent="0.25">
      <c r="D2268" s="7"/>
      <c r="H2268" s="6"/>
    </row>
    <row r="2269" spans="4:8" x14ac:dyDescent="0.25">
      <c r="D2269" s="7"/>
      <c r="H2269" s="6"/>
    </row>
    <row r="2270" spans="4:8" x14ac:dyDescent="0.25">
      <c r="D2270" s="7"/>
      <c r="H2270" s="6"/>
    </row>
    <row r="2271" spans="4:8" x14ac:dyDescent="0.25">
      <c r="D2271" s="7"/>
      <c r="H2271" s="6"/>
    </row>
    <row r="2272" spans="4:8" x14ac:dyDescent="0.25">
      <c r="D2272" s="7"/>
      <c r="H2272" s="6"/>
    </row>
    <row r="2273" spans="4:8" x14ac:dyDescent="0.25">
      <c r="D2273" s="7"/>
      <c r="H2273" s="6"/>
    </row>
    <row r="2274" spans="4:8" x14ac:dyDescent="0.25">
      <c r="D2274" s="7"/>
      <c r="H2274" s="6"/>
    </row>
    <row r="2275" spans="4:8" x14ac:dyDescent="0.25">
      <c r="D2275" s="7"/>
      <c r="H2275" s="6"/>
    </row>
    <row r="2276" spans="4:8" x14ac:dyDescent="0.25">
      <c r="D2276" s="7"/>
      <c r="H2276" s="6"/>
    </row>
    <row r="2277" spans="4:8" x14ac:dyDescent="0.25">
      <c r="D2277" s="7"/>
      <c r="H2277" s="6"/>
    </row>
    <row r="2278" spans="4:8" x14ac:dyDescent="0.25">
      <c r="D2278" s="7"/>
      <c r="H2278" s="6"/>
    </row>
    <row r="2279" spans="4:8" x14ac:dyDescent="0.25">
      <c r="D2279" s="7"/>
      <c r="H2279" s="6"/>
    </row>
    <row r="2280" spans="4:8" x14ac:dyDescent="0.25">
      <c r="D2280" s="7"/>
      <c r="H2280" s="6"/>
    </row>
    <row r="2281" spans="4:8" x14ac:dyDescent="0.25">
      <c r="D2281" s="7"/>
      <c r="H2281" s="6"/>
    </row>
    <row r="2282" spans="4:8" x14ac:dyDescent="0.25">
      <c r="D2282" s="7"/>
      <c r="H2282" s="6"/>
    </row>
    <row r="2283" spans="4:8" x14ac:dyDescent="0.25">
      <c r="D2283" s="7"/>
      <c r="H2283" s="6"/>
    </row>
    <row r="2284" spans="4:8" x14ac:dyDescent="0.25">
      <c r="D2284" s="7"/>
      <c r="H2284" s="6"/>
    </row>
    <row r="2285" spans="4:8" x14ac:dyDescent="0.25">
      <c r="D2285" s="7"/>
      <c r="H2285" s="6"/>
    </row>
    <row r="2286" spans="4:8" x14ac:dyDescent="0.25">
      <c r="D2286" s="7"/>
      <c r="H2286" s="6"/>
    </row>
    <row r="2287" spans="4:8" x14ac:dyDescent="0.25">
      <c r="D2287" s="7"/>
      <c r="H2287" s="6"/>
    </row>
    <row r="2288" spans="4:8" x14ac:dyDescent="0.25">
      <c r="D2288" s="7"/>
      <c r="H2288" s="6"/>
    </row>
    <row r="2289" spans="4:8" x14ac:dyDescent="0.25">
      <c r="D2289" s="7"/>
      <c r="H2289" s="6"/>
    </row>
    <row r="2290" spans="4:8" x14ac:dyDescent="0.25">
      <c r="D2290" s="7"/>
      <c r="H2290" s="6"/>
    </row>
    <row r="2291" spans="4:8" x14ac:dyDescent="0.25">
      <c r="D2291" s="7"/>
      <c r="H2291" s="6"/>
    </row>
    <row r="2292" spans="4:8" x14ac:dyDescent="0.25">
      <c r="D2292" s="7"/>
      <c r="H2292" s="6"/>
    </row>
    <row r="2293" spans="4:8" x14ac:dyDescent="0.25">
      <c r="D2293" s="7"/>
      <c r="H2293" s="6"/>
    </row>
    <row r="2294" spans="4:8" x14ac:dyDescent="0.25">
      <c r="D2294" s="7"/>
      <c r="H2294" s="6"/>
    </row>
    <row r="2295" spans="4:8" x14ac:dyDescent="0.25">
      <c r="D2295" s="7"/>
      <c r="H2295" s="6"/>
    </row>
    <row r="2296" spans="4:8" x14ac:dyDescent="0.25">
      <c r="D2296" s="7"/>
      <c r="H2296" s="6"/>
    </row>
    <row r="2297" spans="4:8" x14ac:dyDescent="0.25">
      <c r="D2297" s="7"/>
      <c r="H2297" s="6"/>
    </row>
    <row r="2298" spans="4:8" x14ac:dyDescent="0.25">
      <c r="D2298" s="7"/>
      <c r="H2298" s="6"/>
    </row>
    <row r="2299" spans="4:8" x14ac:dyDescent="0.25">
      <c r="D2299" s="7"/>
      <c r="H2299" s="6"/>
    </row>
    <row r="2300" spans="4:8" x14ac:dyDescent="0.25">
      <c r="D2300" s="7"/>
      <c r="H2300" s="6"/>
    </row>
    <row r="2301" spans="4:8" x14ac:dyDescent="0.25">
      <c r="D2301" s="7"/>
      <c r="H2301" s="6"/>
    </row>
    <row r="2302" spans="4:8" x14ac:dyDescent="0.25">
      <c r="D2302" s="7"/>
      <c r="H2302" s="6"/>
    </row>
    <row r="2303" spans="4:8" x14ac:dyDescent="0.25">
      <c r="D2303" s="7"/>
      <c r="H2303" s="6"/>
    </row>
    <row r="2304" spans="4:8" x14ac:dyDescent="0.25">
      <c r="D2304" s="7"/>
      <c r="H2304" s="6"/>
    </row>
    <row r="2305" spans="4:8" x14ac:dyDescent="0.25">
      <c r="D2305" s="7"/>
      <c r="H2305" s="6"/>
    </row>
    <row r="2306" spans="4:8" x14ac:dyDescent="0.25">
      <c r="D2306" s="7"/>
      <c r="H2306" s="6"/>
    </row>
    <row r="2307" spans="4:8" x14ac:dyDescent="0.25">
      <c r="D2307" s="7"/>
      <c r="H2307" s="6"/>
    </row>
    <row r="2308" spans="4:8" x14ac:dyDescent="0.25">
      <c r="D2308" s="7"/>
      <c r="H2308" s="6"/>
    </row>
    <row r="2309" spans="4:8" x14ac:dyDescent="0.25">
      <c r="D2309" s="7"/>
      <c r="H2309" s="6"/>
    </row>
    <row r="2310" spans="4:8" x14ac:dyDescent="0.25">
      <c r="D2310" s="7"/>
      <c r="H2310" s="6"/>
    </row>
    <row r="2311" spans="4:8" x14ac:dyDescent="0.25">
      <c r="D2311" s="7"/>
      <c r="H2311" s="6"/>
    </row>
    <row r="2312" spans="4:8" x14ac:dyDescent="0.25">
      <c r="D2312" s="7"/>
      <c r="H2312" s="6"/>
    </row>
    <row r="2313" spans="4:8" x14ac:dyDescent="0.25">
      <c r="D2313" s="7"/>
      <c r="H2313" s="6"/>
    </row>
    <row r="2314" spans="4:8" x14ac:dyDescent="0.25">
      <c r="D2314" s="7"/>
      <c r="H2314" s="6"/>
    </row>
    <row r="2315" spans="4:8" x14ac:dyDescent="0.25">
      <c r="D2315" s="7"/>
      <c r="H2315" s="6"/>
    </row>
    <row r="2316" spans="4:8" x14ac:dyDescent="0.25">
      <c r="D2316" s="7"/>
      <c r="H2316" s="6"/>
    </row>
    <row r="2317" spans="4:8" x14ac:dyDescent="0.25">
      <c r="D2317" s="7"/>
      <c r="H2317" s="6"/>
    </row>
    <row r="2318" spans="4:8" x14ac:dyDescent="0.25">
      <c r="D2318" s="7"/>
      <c r="H2318" s="6"/>
    </row>
    <row r="2319" spans="4:8" x14ac:dyDescent="0.25">
      <c r="D2319" s="7"/>
      <c r="H2319" s="6"/>
    </row>
    <row r="2320" spans="4:8" x14ac:dyDescent="0.25">
      <c r="D2320" s="7"/>
      <c r="H2320" s="6"/>
    </row>
    <row r="2321" spans="4:8" x14ac:dyDescent="0.25">
      <c r="D2321" s="7"/>
      <c r="H2321" s="6"/>
    </row>
    <row r="2322" spans="4:8" x14ac:dyDescent="0.25">
      <c r="D2322" s="7"/>
      <c r="H2322" s="6"/>
    </row>
    <row r="2323" spans="4:8" x14ac:dyDescent="0.25">
      <c r="D2323" s="7"/>
      <c r="H2323" s="6"/>
    </row>
    <row r="2324" spans="4:8" x14ac:dyDescent="0.25">
      <c r="D2324" s="7"/>
      <c r="H2324" s="6"/>
    </row>
    <row r="2325" spans="4:8" x14ac:dyDescent="0.25">
      <c r="D2325" s="7"/>
      <c r="H2325" s="6"/>
    </row>
    <row r="2326" spans="4:8" x14ac:dyDescent="0.25">
      <c r="D2326" s="7"/>
      <c r="H2326" s="6"/>
    </row>
    <row r="2327" spans="4:8" x14ac:dyDescent="0.25">
      <c r="D2327" s="7"/>
      <c r="H2327" s="6"/>
    </row>
    <row r="2328" spans="4:8" x14ac:dyDescent="0.25">
      <c r="D2328" s="7"/>
      <c r="H2328" s="6"/>
    </row>
    <row r="2329" spans="4:8" x14ac:dyDescent="0.25">
      <c r="D2329" s="7"/>
      <c r="H2329" s="6"/>
    </row>
    <row r="2330" spans="4:8" x14ac:dyDescent="0.25">
      <c r="D2330" s="7"/>
      <c r="H2330" s="6"/>
    </row>
    <row r="2331" spans="4:8" x14ac:dyDescent="0.25">
      <c r="D2331" s="7"/>
      <c r="H2331" s="6"/>
    </row>
    <row r="2332" spans="4:8" x14ac:dyDescent="0.25">
      <c r="D2332" s="7"/>
      <c r="H2332" s="6"/>
    </row>
    <row r="2333" spans="4:8" x14ac:dyDescent="0.25">
      <c r="D2333" s="7"/>
      <c r="H2333" s="6"/>
    </row>
    <row r="2334" spans="4:8" x14ac:dyDescent="0.25">
      <c r="D2334" s="7"/>
      <c r="H2334" s="6"/>
    </row>
    <row r="2335" spans="4:8" x14ac:dyDescent="0.25">
      <c r="D2335" s="7"/>
      <c r="H2335" s="6"/>
    </row>
    <row r="2336" spans="4:8" x14ac:dyDescent="0.25">
      <c r="D2336" s="7"/>
      <c r="H2336" s="6"/>
    </row>
    <row r="2337" spans="4:8" x14ac:dyDescent="0.25">
      <c r="D2337" s="7"/>
      <c r="H2337" s="6"/>
    </row>
    <row r="2338" spans="4:8" x14ac:dyDescent="0.25">
      <c r="D2338" s="7"/>
      <c r="H2338" s="6"/>
    </row>
    <row r="2339" spans="4:8" x14ac:dyDescent="0.25">
      <c r="D2339" s="7"/>
      <c r="H2339" s="6"/>
    </row>
    <row r="2340" spans="4:8" x14ac:dyDescent="0.25">
      <c r="D2340" s="7"/>
      <c r="H2340" s="6"/>
    </row>
    <row r="2341" spans="4:8" x14ac:dyDescent="0.25">
      <c r="D2341" s="7"/>
      <c r="H2341" s="6"/>
    </row>
    <row r="2342" spans="4:8" x14ac:dyDescent="0.25">
      <c r="D2342" s="7"/>
      <c r="H2342" s="6"/>
    </row>
    <row r="2343" spans="4:8" x14ac:dyDescent="0.25">
      <c r="D2343" s="7"/>
      <c r="H2343" s="6"/>
    </row>
    <row r="2344" spans="4:8" x14ac:dyDescent="0.25">
      <c r="D2344" s="7"/>
      <c r="H2344" s="6"/>
    </row>
    <row r="2345" spans="4:8" x14ac:dyDescent="0.25">
      <c r="D2345" s="7"/>
      <c r="H2345" s="6"/>
    </row>
    <row r="2346" spans="4:8" x14ac:dyDescent="0.25">
      <c r="D2346" s="7"/>
      <c r="H2346" s="6"/>
    </row>
    <row r="2347" spans="4:8" x14ac:dyDescent="0.25">
      <c r="D2347" s="7"/>
      <c r="H2347" s="6"/>
    </row>
    <row r="2348" spans="4:8" x14ac:dyDescent="0.25">
      <c r="D2348" s="7"/>
      <c r="H2348" s="6"/>
    </row>
    <row r="2349" spans="4:8" x14ac:dyDescent="0.25">
      <c r="D2349" s="7"/>
      <c r="H2349" s="6"/>
    </row>
    <row r="2350" spans="4:8" x14ac:dyDescent="0.25">
      <c r="D2350" s="7"/>
      <c r="H2350" s="6"/>
    </row>
    <row r="2351" spans="4:8" x14ac:dyDescent="0.25">
      <c r="D2351" s="7"/>
      <c r="H2351" s="6"/>
    </row>
    <row r="2352" spans="4:8" x14ac:dyDescent="0.25">
      <c r="D2352" s="7"/>
      <c r="H2352" s="6"/>
    </row>
    <row r="2353" spans="4:8" x14ac:dyDescent="0.25">
      <c r="D2353" s="7"/>
      <c r="H2353" s="6"/>
    </row>
    <row r="2354" spans="4:8" x14ac:dyDescent="0.25">
      <c r="D2354" s="7"/>
      <c r="H2354" s="6"/>
    </row>
    <row r="2355" spans="4:8" x14ac:dyDescent="0.25">
      <c r="D2355" s="7"/>
      <c r="H2355" s="6"/>
    </row>
    <row r="2356" spans="4:8" x14ac:dyDescent="0.25">
      <c r="D2356" s="7"/>
      <c r="H2356" s="6"/>
    </row>
    <row r="2357" spans="4:8" x14ac:dyDescent="0.25">
      <c r="D2357" s="7"/>
      <c r="H2357" s="6"/>
    </row>
    <row r="2358" spans="4:8" x14ac:dyDescent="0.25">
      <c r="D2358" s="7"/>
      <c r="H2358" s="6"/>
    </row>
    <row r="2359" spans="4:8" x14ac:dyDescent="0.25">
      <c r="D2359" s="7"/>
      <c r="H2359" s="6"/>
    </row>
    <row r="2360" spans="4:8" x14ac:dyDescent="0.25">
      <c r="D2360" s="7"/>
      <c r="H2360" s="6"/>
    </row>
    <row r="2361" spans="4:8" x14ac:dyDescent="0.25">
      <c r="D2361" s="7"/>
      <c r="H2361" s="6"/>
    </row>
    <row r="2362" spans="4:8" x14ac:dyDescent="0.25">
      <c r="D2362" s="7"/>
      <c r="H2362" s="6"/>
    </row>
    <row r="2363" spans="4:8" x14ac:dyDescent="0.25">
      <c r="D2363" s="7"/>
      <c r="H2363" s="6"/>
    </row>
    <row r="2364" spans="4:8" x14ac:dyDescent="0.25">
      <c r="D2364" s="7"/>
      <c r="H2364" s="6"/>
    </row>
    <row r="2365" spans="4:8" x14ac:dyDescent="0.25">
      <c r="D2365" s="7"/>
      <c r="H2365" s="6"/>
    </row>
    <row r="2366" spans="4:8" x14ac:dyDescent="0.25">
      <c r="D2366" s="7"/>
      <c r="H2366" s="6"/>
    </row>
    <row r="2367" spans="4:8" x14ac:dyDescent="0.25">
      <c r="D2367" s="7"/>
      <c r="H2367" s="6"/>
    </row>
    <row r="2368" spans="4:8" x14ac:dyDescent="0.25">
      <c r="D2368" s="7"/>
      <c r="H2368" s="6"/>
    </row>
    <row r="2369" spans="4:8" x14ac:dyDescent="0.25">
      <c r="D2369" s="7"/>
      <c r="H2369" s="6"/>
    </row>
    <row r="2370" spans="4:8" x14ac:dyDescent="0.25">
      <c r="D2370" s="7"/>
      <c r="H2370" s="6"/>
    </row>
    <row r="2371" spans="4:8" x14ac:dyDescent="0.25">
      <c r="D2371" s="7"/>
      <c r="H2371" s="6"/>
    </row>
    <row r="2372" spans="4:8" x14ac:dyDescent="0.25">
      <c r="D2372" s="7"/>
      <c r="H2372" s="6"/>
    </row>
    <row r="2373" spans="4:8" x14ac:dyDescent="0.25">
      <c r="D2373" s="7"/>
      <c r="H2373" s="6"/>
    </row>
    <row r="2374" spans="4:8" x14ac:dyDescent="0.25">
      <c r="D2374" s="7"/>
      <c r="H2374" s="6"/>
    </row>
    <row r="2375" spans="4:8" x14ac:dyDescent="0.25">
      <c r="D2375" s="7"/>
      <c r="H2375" s="6"/>
    </row>
    <row r="2376" spans="4:8" x14ac:dyDescent="0.25">
      <c r="D2376" s="7"/>
      <c r="H2376" s="6"/>
    </row>
    <row r="2377" spans="4:8" x14ac:dyDescent="0.25">
      <c r="D2377" s="7"/>
      <c r="H2377" s="6"/>
    </row>
    <row r="2378" spans="4:8" x14ac:dyDescent="0.25">
      <c r="D2378" s="7"/>
      <c r="H2378" s="6"/>
    </row>
    <row r="2379" spans="4:8" x14ac:dyDescent="0.25">
      <c r="D2379" s="7"/>
      <c r="H2379" s="6"/>
    </row>
    <row r="2380" spans="4:8" x14ac:dyDescent="0.25">
      <c r="D2380" s="7"/>
      <c r="H2380" s="6"/>
    </row>
    <row r="2381" spans="4:8" x14ac:dyDescent="0.25">
      <c r="D2381" s="7"/>
      <c r="H2381" s="6"/>
    </row>
    <row r="2382" spans="4:8" x14ac:dyDescent="0.25">
      <c r="D2382" s="7"/>
      <c r="H2382" s="6"/>
    </row>
    <row r="2383" spans="4:8" x14ac:dyDescent="0.25">
      <c r="D2383" s="7"/>
      <c r="H2383" s="6"/>
    </row>
    <row r="2384" spans="4:8" x14ac:dyDescent="0.25">
      <c r="D2384" s="7"/>
      <c r="H2384" s="6"/>
    </row>
    <row r="2385" spans="4:8" x14ac:dyDescent="0.25">
      <c r="D2385" s="7"/>
      <c r="H2385" s="6"/>
    </row>
    <row r="2386" spans="4:8" x14ac:dyDescent="0.25">
      <c r="D2386" s="7"/>
      <c r="H2386" s="6"/>
    </row>
    <row r="2387" spans="4:8" x14ac:dyDescent="0.25">
      <c r="D2387" s="7"/>
      <c r="H2387" s="6"/>
    </row>
    <row r="2388" spans="4:8" x14ac:dyDescent="0.25">
      <c r="D2388" s="7"/>
      <c r="H2388" s="6"/>
    </row>
    <row r="2389" spans="4:8" x14ac:dyDescent="0.25">
      <c r="D2389" s="7"/>
      <c r="H2389" s="6"/>
    </row>
    <row r="2390" spans="4:8" x14ac:dyDescent="0.25">
      <c r="D2390" s="7"/>
      <c r="H2390" s="6"/>
    </row>
    <row r="2391" spans="4:8" x14ac:dyDescent="0.25">
      <c r="D2391" s="7"/>
      <c r="H2391" s="6"/>
    </row>
    <row r="2392" spans="4:8" x14ac:dyDescent="0.25">
      <c r="D2392" s="7"/>
      <c r="H2392" s="6"/>
    </row>
    <row r="2393" spans="4:8" x14ac:dyDescent="0.25">
      <c r="D2393" s="7"/>
      <c r="H2393" s="6"/>
    </row>
    <row r="2394" spans="4:8" x14ac:dyDescent="0.25">
      <c r="D2394" s="7"/>
      <c r="H2394" s="6"/>
    </row>
    <row r="2395" spans="4:8" x14ac:dyDescent="0.25">
      <c r="D2395" s="7"/>
      <c r="H2395" s="6"/>
    </row>
    <row r="2396" spans="4:8" x14ac:dyDescent="0.25">
      <c r="D2396" s="7"/>
      <c r="H2396" s="6"/>
    </row>
    <row r="2397" spans="4:8" x14ac:dyDescent="0.25">
      <c r="D2397" s="7"/>
      <c r="H2397" s="6"/>
    </row>
    <row r="2398" spans="4:8" x14ac:dyDescent="0.25">
      <c r="D2398" s="7"/>
      <c r="H2398" s="6"/>
    </row>
    <row r="2399" spans="4:8" x14ac:dyDescent="0.25">
      <c r="D2399" s="7"/>
      <c r="H2399" s="6"/>
    </row>
    <row r="2400" spans="4:8" x14ac:dyDescent="0.25">
      <c r="D2400" s="7"/>
      <c r="H2400" s="6"/>
    </row>
    <row r="2401" spans="4:8" x14ac:dyDescent="0.25">
      <c r="D2401" s="7"/>
      <c r="H2401" s="6"/>
    </row>
    <row r="2402" spans="4:8" x14ac:dyDescent="0.25">
      <c r="D2402" s="7"/>
      <c r="H2402" s="6"/>
    </row>
    <row r="2403" spans="4:8" x14ac:dyDescent="0.25">
      <c r="D2403" s="7"/>
      <c r="H2403" s="6"/>
    </row>
    <row r="2404" spans="4:8" x14ac:dyDescent="0.25">
      <c r="D2404" s="7"/>
      <c r="H2404" s="6"/>
    </row>
    <row r="2405" spans="4:8" x14ac:dyDescent="0.25">
      <c r="D2405" s="7"/>
      <c r="H2405" s="6"/>
    </row>
    <row r="2406" spans="4:8" x14ac:dyDescent="0.25">
      <c r="D2406" s="7"/>
      <c r="H2406" s="6"/>
    </row>
    <row r="2407" spans="4:8" x14ac:dyDescent="0.25">
      <c r="D2407" s="7"/>
      <c r="H2407" s="6"/>
    </row>
    <row r="2408" spans="4:8" x14ac:dyDescent="0.25">
      <c r="D2408" s="7"/>
      <c r="H2408" s="6"/>
    </row>
    <row r="2409" spans="4:8" x14ac:dyDescent="0.25">
      <c r="D2409" s="7"/>
      <c r="H2409" s="6"/>
    </row>
    <row r="2410" spans="4:8" x14ac:dyDescent="0.25">
      <c r="D2410" s="7"/>
      <c r="H2410" s="6"/>
    </row>
    <row r="2411" spans="4:8" x14ac:dyDescent="0.25">
      <c r="D2411" s="7"/>
      <c r="H2411" s="6"/>
    </row>
    <row r="2412" spans="4:8" x14ac:dyDescent="0.25">
      <c r="D2412" s="7"/>
      <c r="H2412" s="6"/>
    </row>
    <row r="2413" spans="4:8" x14ac:dyDescent="0.25">
      <c r="D2413" s="7"/>
      <c r="H2413" s="6"/>
    </row>
    <row r="2414" spans="4:8" x14ac:dyDescent="0.25">
      <c r="D2414" s="7"/>
      <c r="H2414" s="6"/>
    </row>
    <row r="2415" spans="4:8" x14ac:dyDescent="0.25">
      <c r="D2415" s="7"/>
      <c r="H2415" s="6"/>
    </row>
    <row r="2416" spans="4:8" x14ac:dyDescent="0.25">
      <c r="D2416" s="7"/>
      <c r="H2416" s="6"/>
    </row>
    <row r="2417" spans="4:8" x14ac:dyDescent="0.25">
      <c r="D2417" s="7"/>
      <c r="H2417" s="6"/>
    </row>
    <row r="2418" spans="4:8" x14ac:dyDescent="0.25">
      <c r="D2418" s="7"/>
      <c r="H2418" s="6"/>
    </row>
    <row r="2419" spans="4:8" x14ac:dyDescent="0.25">
      <c r="D2419" s="7"/>
      <c r="H2419" s="6"/>
    </row>
    <row r="2420" spans="4:8" x14ac:dyDescent="0.25">
      <c r="D2420" s="7"/>
      <c r="H2420" s="6"/>
    </row>
    <row r="2421" spans="4:8" x14ac:dyDescent="0.25">
      <c r="D2421" s="7"/>
      <c r="H2421" s="6"/>
    </row>
    <row r="2422" spans="4:8" x14ac:dyDescent="0.25">
      <c r="D2422" s="7"/>
      <c r="H2422" s="6"/>
    </row>
    <row r="2423" spans="4:8" x14ac:dyDescent="0.25">
      <c r="D2423" s="7"/>
      <c r="H2423" s="6"/>
    </row>
    <row r="2424" spans="4:8" x14ac:dyDescent="0.25">
      <c r="D2424" s="7"/>
      <c r="H2424" s="6"/>
    </row>
    <row r="2425" spans="4:8" x14ac:dyDescent="0.25">
      <c r="D2425" s="7"/>
      <c r="H2425" s="6"/>
    </row>
    <row r="2426" spans="4:8" x14ac:dyDescent="0.25">
      <c r="D2426" s="7"/>
      <c r="H2426" s="6"/>
    </row>
    <row r="2427" spans="4:8" x14ac:dyDescent="0.25">
      <c r="D2427" s="7"/>
      <c r="H2427" s="6"/>
    </row>
    <row r="2428" spans="4:8" x14ac:dyDescent="0.25">
      <c r="D2428" s="7"/>
      <c r="H2428" s="6"/>
    </row>
    <row r="2429" spans="4:8" x14ac:dyDescent="0.25">
      <c r="D2429" s="7"/>
      <c r="H2429" s="6"/>
    </row>
    <row r="2430" spans="4:8" x14ac:dyDescent="0.25">
      <c r="D2430" s="7"/>
      <c r="H2430" s="6"/>
    </row>
    <row r="2431" spans="4:8" x14ac:dyDescent="0.25">
      <c r="D2431" s="7"/>
      <c r="H2431" s="6"/>
    </row>
    <row r="2432" spans="4:8" x14ac:dyDescent="0.25">
      <c r="D2432" s="7"/>
      <c r="H2432" s="6"/>
    </row>
    <row r="2433" spans="4:8" x14ac:dyDescent="0.25">
      <c r="D2433" s="7"/>
      <c r="H2433" s="6"/>
    </row>
    <row r="2434" spans="4:8" x14ac:dyDescent="0.25">
      <c r="D2434" s="7"/>
      <c r="H2434" s="6"/>
    </row>
    <row r="2435" spans="4:8" x14ac:dyDescent="0.25">
      <c r="D2435" s="7"/>
      <c r="H2435" s="6"/>
    </row>
    <row r="2436" spans="4:8" x14ac:dyDescent="0.25">
      <c r="D2436" s="7"/>
      <c r="H2436" s="6"/>
    </row>
    <row r="2437" spans="4:8" x14ac:dyDescent="0.25">
      <c r="D2437" s="7"/>
      <c r="H2437" s="6"/>
    </row>
    <row r="2438" spans="4:8" x14ac:dyDescent="0.25">
      <c r="D2438" s="7"/>
      <c r="H2438" s="6"/>
    </row>
    <row r="2439" spans="4:8" x14ac:dyDescent="0.25">
      <c r="D2439" s="7"/>
      <c r="H2439" s="6"/>
    </row>
    <row r="2440" spans="4:8" x14ac:dyDescent="0.25">
      <c r="D2440" s="7"/>
      <c r="H2440" s="6"/>
    </row>
    <row r="2441" spans="4:8" x14ac:dyDescent="0.25">
      <c r="D2441" s="7"/>
      <c r="H2441" s="6"/>
    </row>
    <row r="2442" spans="4:8" x14ac:dyDescent="0.25">
      <c r="D2442" s="7"/>
      <c r="H2442" s="6"/>
    </row>
    <row r="2443" spans="4:8" x14ac:dyDescent="0.25">
      <c r="D2443" s="7"/>
      <c r="H2443" s="6"/>
    </row>
    <row r="2444" spans="4:8" x14ac:dyDescent="0.25">
      <c r="D2444" s="7"/>
      <c r="H2444" s="6"/>
    </row>
    <row r="2445" spans="4:8" x14ac:dyDescent="0.25">
      <c r="D2445" s="7"/>
      <c r="H2445" s="6"/>
    </row>
    <row r="2446" spans="4:8" x14ac:dyDescent="0.25">
      <c r="D2446" s="7"/>
      <c r="H2446" s="6"/>
    </row>
    <row r="2447" spans="4:8" x14ac:dyDescent="0.25">
      <c r="D2447" s="7"/>
      <c r="H2447" s="6"/>
    </row>
    <row r="2448" spans="4:8" x14ac:dyDescent="0.25">
      <c r="D2448" s="7"/>
      <c r="H2448" s="6"/>
    </row>
    <row r="2449" spans="4:8" x14ac:dyDescent="0.25">
      <c r="D2449" s="7"/>
      <c r="H2449" s="6"/>
    </row>
    <row r="2450" spans="4:8" x14ac:dyDescent="0.25">
      <c r="D2450" s="7"/>
      <c r="H2450" s="6"/>
    </row>
    <row r="2451" spans="4:8" x14ac:dyDescent="0.25">
      <c r="D2451" s="7"/>
      <c r="H2451" s="6"/>
    </row>
    <row r="2452" spans="4:8" x14ac:dyDescent="0.25">
      <c r="D2452" s="7"/>
      <c r="H2452" s="6"/>
    </row>
    <row r="2453" spans="4:8" x14ac:dyDescent="0.25">
      <c r="D2453" s="7"/>
      <c r="H2453" s="6"/>
    </row>
    <row r="2454" spans="4:8" x14ac:dyDescent="0.25">
      <c r="D2454" s="7"/>
      <c r="H2454" s="6"/>
    </row>
    <row r="2455" spans="4:8" x14ac:dyDescent="0.25">
      <c r="D2455" s="7"/>
      <c r="H2455" s="6"/>
    </row>
    <row r="2456" spans="4:8" x14ac:dyDescent="0.25">
      <c r="D2456" s="7"/>
      <c r="H2456" s="6"/>
    </row>
    <row r="2457" spans="4:8" x14ac:dyDescent="0.25">
      <c r="D2457" s="7"/>
      <c r="H2457" s="6"/>
    </row>
    <row r="2458" spans="4:8" x14ac:dyDescent="0.25">
      <c r="D2458" s="7"/>
      <c r="H2458" s="6"/>
    </row>
    <row r="2459" spans="4:8" x14ac:dyDescent="0.25">
      <c r="D2459" s="7"/>
      <c r="H2459" s="6"/>
    </row>
    <row r="2460" spans="4:8" x14ac:dyDescent="0.25">
      <c r="D2460" s="7"/>
      <c r="H2460" s="6"/>
    </row>
    <row r="2461" spans="4:8" x14ac:dyDescent="0.25">
      <c r="D2461" s="7"/>
      <c r="H2461" s="6"/>
    </row>
    <row r="2462" spans="4:8" x14ac:dyDescent="0.25">
      <c r="D2462" s="7"/>
      <c r="H2462" s="6"/>
    </row>
    <row r="2463" spans="4:8" x14ac:dyDescent="0.25">
      <c r="D2463" s="7"/>
      <c r="H2463" s="6"/>
    </row>
    <row r="2464" spans="4:8" x14ac:dyDescent="0.25">
      <c r="D2464" s="7"/>
      <c r="H2464" s="6"/>
    </row>
    <row r="2465" spans="4:8" x14ac:dyDescent="0.25">
      <c r="D2465" s="7"/>
      <c r="H2465" s="6"/>
    </row>
    <row r="2466" spans="4:8" x14ac:dyDescent="0.25">
      <c r="D2466" s="7"/>
      <c r="H2466" s="6"/>
    </row>
    <row r="2467" spans="4:8" x14ac:dyDescent="0.25">
      <c r="D2467" s="7"/>
      <c r="H2467" s="6"/>
    </row>
    <row r="2468" spans="4:8" x14ac:dyDescent="0.25">
      <c r="D2468" s="7"/>
      <c r="H2468" s="6"/>
    </row>
    <row r="2469" spans="4:8" x14ac:dyDescent="0.25">
      <c r="D2469" s="7"/>
      <c r="H2469" s="6"/>
    </row>
    <row r="2470" spans="4:8" x14ac:dyDescent="0.25">
      <c r="D2470" s="7"/>
      <c r="H2470" s="6"/>
    </row>
    <row r="2471" spans="4:8" x14ac:dyDescent="0.25">
      <c r="D2471" s="7"/>
      <c r="H2471" s="6"/>
    </row>
    <row r="2472" spans="4:8" x14ac:dyDescent="0.25">
      <c r="D2472" s="7"/>
      <c r="H2472" s="6"/>
    </row>
    <row r="2473" spans="4:8" x14ac:dyDescent="0.25">
      <c r="D2473" s="7"/>
      <c r="H2473" s="6"/>
    </row>
    <row r="2474" spans="4:8" x14ac:dyDescent="0.25">
      <c r="D2474" s="7"/>
      <c r="H2474" s="6"/>
    </row>
    <row r="2475" spans="4:8" x14ac:dyDescent="0.25">
      <c r="D2475" s="7"/>
      <c r="H2475" s="6"/>
    </row>
    <row r="2476" spans="4:8" x14ac:dyDescent="0.25">
      <c r="D2476" s="7"/>
      <c r="H2476" s="6"/>
    </row>
    <row r="2477" spans="4:8" x14ac:dyDescent="0.25">
      <c r="D2477" s="7"/>
      <c r="H2477" s="6"/>
    </row>
    <row r="2478" spans="4:8" x14ac:dyDescent="0.25">
      <c r="D2478" s="7"/>
      <c r="H2478" s="6"/>
    </row>
    <row r="2479" spans="4:8" x14ac:dyDescent="0.25">
      <c r="D2479" s="7"/>
      <c r="H2479" s="6"/>
    </row>
    <row r="2480" spans="4:8" x14ac:dyDescent="0.25">
      <c r="D2480" s="7"/>
      <c r="H2480" s="6"/>
    </row>
    <row r="2481" spans="4:8" x14ac:dyDescent="0.25">
      <c r="D2481" s="7"/>
      <c r="H2481" s="6"/>
    </row>
    <row r="2482" spans="4:8" x14ac:dyDescent="0.25">
      <c r="D2482" s="7"/>
      <c r="H2482" s="6"/>
    </row>
    <row r="2483" spans="4:8" x14ac:dyDescent="0.25">
      <c r="D2483" s="7"/>
      <c r="H2483" s="6"/>
    </row>
    <row r="2484" spans="4:8" x14ac:dyDescent="0.25">
      <c r="D2484" s="7"/>
      <c r="H2484" s="6"/>
    </row>
    <row r="2485" spans="4:8" x14ac:dyDescent="0.25">
      <c r="D2485" s="7"/>
      <c r="H2485" s="6"/>
    </row>
    <row r="2486" spans="4:8" x14ac:dyDescent="0.25">
      <c r="D2486" s="7"/>
      <c r="H2486" s="6"/>
    </row>
    <row r="2487" spans="4:8" x14ac:dyDescent="0.25">
      <c r="D2487" s="7"/>
      <c r="H2487" s="6"/>
    </row>
    <row r="2488" spans="4:8" x14ac:dyDescent="0.25">
      <c r="D2488" s="7"/>
      <c r="H2488" s="6"/>
    </row>
    <row r="2489" spans="4:8" x14ac:dyDescent="0.25">
      <c r="D2489" s="7"/>
      <c r="H2489" s="6"/>
    </row>
    <row r="2490" spans="4:8" x14ac:dyDescent="0.25">
      <c r="D2490" s="7"/>
      <c r="H2490" s="6"/>
    </row>
    <row r="2491" spans="4:8" x14ac:dyDescent="0.25">
      <c r="D2491" s="7"/>
      <c r="H2491" s="6"/>
    </row>
    <row r="2492" spans="4:8" x14ac:dyDescent="0.25">
      <c r="D2492" s="7"/>
      <c r="H2492" s="6"/>
    </row>
    <row r="2493" spans="4:8" x14ac:dyDescent="0.25">
      <c r="D2493" s="7"/>
      <c r="H2493" s="6"/>
    </row>
    <row r="2494" spans="4:8" x14ac:dyDescent="0.25">
      <c r="D2494" s="7"/>
      <c r="H2494" s="6"/>
    </row>
    <row r="2495" spans="4:8" x14ac:dyDescent="0.25">
      <c r="D2495" s="7"/>
      <c r="H2495" s="6"/>
    </row>
    <row r="2496" spans="4:8" x14ac:dyDescent="0.25">
      <c r="D2496" s="7"/>
      <c r="H2496" s="6"/>
    </row>
    <row r="2497" spans="4:8" x14ac:dyDescent="0.25">
      <c r="D2497" s="7"/>
      <c r="H2497" s="6"/>
    </row>
    <row r="2498" spans="4:8" x14ac:dyDescent="0.25">
      <c r="D2498" s="7"/>
      <c r="H2498" s="6"/>
    </row>
    <row r="2499" spans="4:8" x14ac:dyDescent="0.25">
      <c r="D2499" s="7"/>
      <c r="H2499" s="6"/>
    </row>
    <row r="2500" spans="4:8" x14ac:dyDescent="0.25">
      <c r="D2500" s="7"/>
      <c r="H2500" s="6"/>
    </row>
    <row r="2501" spans="4:8" x14ac:dyDescent="0.25">
      <c r="D2501" s="7"/>
      <c r="H2501" s="6"/>
    </row>
    <row r="2502" spans="4:8" x14ac:dyDescent="0.25">
      <c r="D2502" s="7"/>
      <c r="H2502" s="6"/>
    </row>
    <row r="2503" spans="4:8" x14ac:dyDescent="0.25">
      <c r="D2503" s="7"/>
      <c r="H2503" s="6"/>
    </row>
    <row r="2504" spans="4:8" x14ac:dyDescent="0.25">
      <c r="D2504" s="7"/>
      <c r="H2504" s="6"/>
    </row>
    <row r="2505" spans="4:8" x14ac:dyDescent="0.25">
      <c r="D2505" s="7"/>
      <c r="H2505" s="6"/>
    </row>
    <row r="2506" spans="4:8" x14ac:dyDescent="0.25">
      <c r="D2506" s="7"/>
      <c r="H2506" s="6"/>
    </row>
    <row r="2507" spans="4:8" x14ac:dyDescent="0.25">
      <c r="D2507" s="7"/>
      <c r="H2507" s="6"/>
    </row>
    <row r="2508" spans="4:8" x14ac:dyDescent="0.25">
      <c r="D2508" s="7"/>
      <c r="H2508" s="6"/>
    </row>
    <row r="2509" spans="4:8" x14ac:dyDescent="0.25">
      <c r="D2509" s="7"/>
      <c r="H2509" s="6"/>
    </row>
    <row r="2510" spans="4:8" x14ac:dyDescent="0.25">
      <c r="D2510" s="7"/>
      <c r="H2510" s="6"/>
    </row>
    <row r="2511" spans="4:8" x14ac:dyDescent="0.25">
      <c r="D2511" s="7"/>
      <c r="H2511" s="6"/>
    </row>
    <row r="2512" spans="4:8" x14ac:dyDescent="0.25">
      <c r="D2512" s="7"/>
      <c r="H2512" s="6"/>
    </row>
    <row r="2513" spans="4:8" x14ac:dyDescent="0.25">
      <c r="D2513" s="7"/>
      <c r="H2513" s="6"/>
    </row>
    <row r="2514" spans="4:8" x14ac:dyDescent="0.25">
      <c r="D2514" s="7"/>
      <c r="H2514" s="6"/>
    </row>
    <row r="2515" spans="4:8" x14ac:dyDescent="0.25">
      <c r="D2515" s="7"/>
      <c r="H2515" s="6"/>
    </row>
    <row r="2516" spans="4:8" x14ac:dyDescent="0.25">
      <c r="D2516" s="7"/>
      <c r="H2516" s="6"/>
    </row>
    <row r="2517" spans="4:8" x14ac:dyDescent="0.25">
      <c r="D2517" s="7"/>
      <c r="H2517" s="6"/>
    </row>
    <row r="2518" spans="4:8" x14ac:dyDescent="0.25">
      <c r="D2518" s="7"/>
      <c r="H2518" s="6"/>
    </row>
    <row r="2519" spans="4:8" x14ac:dyDescent="0.25">
      <c r="D2519" s="7"/>
      <c r="H2519" s="6"/>
    </row>
    <row r="2520" spans="4:8" x14ac:dyDescent="0.25">
      <c r="D2520" s="7"/>
      <c r="H2520" s="6"/>
    </row>
    <row r="2521" spans="4:8" x14ac:dyDescent="0.25">
      <c r="D2521" s="7"/>
      <c r="H2521" s="6"/>
    </row>
    <row r="2522" spans="4:8" x14ac:dyDescent="0.25">
      <c r="D2522" s="7"/>
      <c r="H2522" s="6"/>
    </row>
    <row r="2523" spans="4:8" x14ac:dyDescent="0.25">
      <c r="D2523" s="7"/>
      <c r="H2523" s="6"/>
    </row>
    <row r="2524" spans="4:8" x14ac:dyDescent="0.25">
      <c r="D2524" s="7"/>
      <c r="H2524" s="6"/>
    </row>
    <row r="2525" spans="4:8" x14ac:dyDescent="0.25">
      <c r="D2525" s="7"/>
      <c r="H2525" s="6"/>
    </row>
    <row r="2526" spans="4:8" x14ac:dyDescent="0.25">
      <c r="D2526" s="7"/>
      <c r="H2526" s="6"/>
    </row>
    <row r="2527" spans="4:8" x14ac:dyDescent="0.25">
      <c r="D2527" s="7"/>
      <c r="H2527" s="6"/>
    </row>
    <row r="2528" spans="4:8" x14ac:dyDescent="0.25">
      <c r="D2528" s="7"/>
      <c r="H2528" s="6"/>
    </row>
    <row r="2529" spans="4:8" x14ac:dyDescent="0.25">
      <c r="D2529" s="7"/>
      <c r="H2529" s="6"/>
    </row>
    <row r="2530" spans="4:8" x14ac:dyDescent="0.25">
      <c r="D2530" s="7"/>
      <c r="H2530" s="6"/>
    </row>
    <row r="2531" spans="4:8" x14ac:dyDescent="0.25">
      <c r="D2531" s="7"/>
      <c r="H2531" s="6"/>
    </row>
    <row r="2532" spans="4:8" x14ac:dyDescent="0.25">
      <c r="D2532" s="7"/>
      <c r="H2532" s="6"/>
    </row>
    <row r="2533" spans="4:8" x14ac:dyDescent="0.25">
      <c r="D2533" s="7"/>
      <c r="H2533" s="6"/>
    </row>
    <row r="2534" spans="4:8" x14ac:dyDescent="0.25">
      <c r="D2534" s="7"/>
      <c r="H2534" s="6"/>
    </row>
    <row r="2535" spans="4:8" x14ac:dyDescent="0.25">
      <c r="D2535" s="7"/>
      <c r="H2535" s="6"/>
    </row>
    <row r="2536" spans="4:8" x14ac:dyDescent="0.25">
      <c r="D2536" s="7"/>
      <c r="H2536" s="6"/>
    </row>
    <row r="2537" spans="4:8" x14ac:dyDescent="0.25">
      <c r="D2537" s="7"/>
      <c r="H2537" s="6"/>
    </row>
    <row r="2538" spans="4:8" x14ac:dyDescent="0.25">
      <c r="D2538" s="7"/>
      <c r="H2538" s="6"/>
    </row>
    <row r="2539" spans="4:8" x14ac:dyDescent="0.25">
      <c r="D2539" s="7"/>
      <c r="H2539" s="6"/>
    </row>
    <row r="2540" spans="4:8" x14ac:dyDescent="0.25">
      <c r="D2540" s="7"/>
      <c r="H2540" s="6"/>
    </row>
    <row r="2541" spans="4:8" x14ac:dyDescent="0.25">
      <c r="D2541" s="7"/>
      <c r="H2541" s="6"/>
    </row>
    <row r="2542" spans="4:8" x14ac:dyDescent="0.25">
      <c r="D2542" s="7"/>
      <c r="H2542" s="6"/>
    </row>
    <row r="2543" spans="4:8" x14ac:dyDescent="0.25">
      <c r="D2543" s="7"/>
      <c r="H2543" s="6"/>
    </row>
    <row r="2544" spans="4:8" x14ac:dyDescent="0.25">
      <c r="D2544" s="7"/>
      <c r="H2544" s="6"/>
    </row>
    <row r="2545" spans="4:8" x14ac:dyDescent="0.25">
      <c r="D2545" s="7"/>
      <c r="H2545" s="6"/>
    </row>
    <row r="2546" spans="4:8" x14ac:dyDescent="0.25">
      <c r="D2546" s="7"/>
      <c r="H2546" s="6"/>
    </row>
    <row r="2547" spans="4:8" x14ac:dyDescent="0.25">
      <c r="D2547" s="7"/>
      <c r="H2547" s="6"/>
    </row>
    <row r="2548" spans="4:8" x14ac:dyDescent="0.25">
      <c r="D2548" s="7"/>
      <c r="H2548" s="6"/>
    </row>
    <row r="2549" spans="4:8" x14ac:dyDescent="0.25">
      <c r="D2549" s="7"/>
      <c r="H2549" s="6"/>
    </row>
    <row r="2550" spans="4:8" x14ac:dyDescent="0.25">
      <c r="D2550" s="7"/>
      <c r="H2550" s="6"/>
    </row>
    <row r="2551" spans="4:8" x14ac:dyDescent="0.25">
      <c r="D2551" s="7"/>
      <c r="H2551" s="6"/>
    </row>
    <row r="2552" spans="4:8" x14ac:dyDescent="0.25">
      <c r="D2552" s="7"/>
      <c r="H2552" s="6"/>
    </row>
    <row r="2553" spans="4:8" x14ac:dyDescent="0.25">
      <c r="D2553" s="7"/>
      <c r="H2553" s="6"/>
    </row>
    <row r="2554" spans="4:8" x14ac:dyDescent="0.25">
      <c r="D2554" s="7"/>
      <c r="H2554" s="6"/>
    </row>
    <row r="2555" spans="4:8" x14ac:dyDescent="0.25">
      <c r="D2555" s="7"/>
      <c r="H2555" s="6"/>
    </row>
    <row r="2556" spans="4:8" x14ac:dyDescent="0.25">
      <c r="D2556" s="7"/>
      <c r="H2556" s="6"/>
    </row>
    <row r="2557" spans="4:8" x14ac:dyDescent="0.25">
      <c r="D2557" s="7"/>
      <c r="H2557" s="6"/>
    </row>
    <row r="2558" spans="4:8" x14ac:dyDescent="0.25">
      <c r="D2558" s="7"/>
      <c r="H2558" s="6"/>
    </row>
    <row r="2559" spans="4:8" x14ac:dyDescent="0.25">
      <c r="D2559" s="7"/>
      <c r="H2559" s="6"/>
    </row>
    <row r="2560" spans="4:8" x14ac:dyDescent="0.25">
      <c r="D2560" s="7"/>
      <c r="H2560" s="6"/>
    </row>
    <row r="2561" spans="4:8" x14ac:dyDescent="0.25">
      <c r="D2561" s="7"/>
      <c r="H2561" s="6"/>
    </row>
    <row r="2562" spans="4:8" x14ac:dyDescent="0.25">
      <c r="D2562" s="7"/>
      <c r="H2562" s="6"/>
    </row>
    <row r="2563" spans="4:8" x14ac:dyDescent="0.25">
      <c r="D2563" s="7"/>
      <c r="H2563" s="6"/>
    </row>
    <row r="2564" spans="4:8" x14ac:dyDescent="0.25">
      <c r="D2564" s="7"/>
      <c r="H2564" s="6"/>
    </row>
    <row r="2565" spans="4:8" x14ac:dyDescent="0.25">
      <c r="D2565" s="7"/>
      <c r="H2565" s="6"/>
    </row>
    <row r="2566" spans="4:8" x14ac:dyDescent="0.25">
      <c r="D2566" s="7"/>
      <c r="H2566" s="6"/>
    </row>
    <row r="2567" spans="4:8" x14ac:dyDescent="0.25">
      <c r="D2567" s="7"/>
      <c r="H2567" s="6"/>
    </row>
    <row r="2568" spans="4:8" x14ac:dyDescent="0.25">
      <c r="D2568" s="7"/>
      <c r="H2568" s="6"/>
    </row>
    <row r="2569" spans="4:8" x14ac:dyDescent="0.25">
      <c r="D2569" s="7"/>
      <c r="H2569" s="6"/>
    </row>
    <row r="2570" spans="4:8" x14ac:dyDescent="0.25">
      <c r="D2570" s="7"/>
      <c r="H2570" s="6"/>
    </row>
    <row r="2571" spans="4:8" x14ac:dyDescent="0.25">
      <c r="D2571" s="7"/>
      <c r="H2571" s="6"/>
    </row>
    <row r="2572" spans="4:8" x14ac:dyDescent="0.25">
      <c r="D2572" s="7"/>
      <c r="H2572" s="6"/>
    </row>
    <row r="2573" spans="4:8" x14ac:dyDescent="0.25">
      <c r="D2573" s="7"/>
      <c r="H2573" s="6"/>
    </row>
    <row r="2574" spans="4:8" x14ac:dyDescent="0.25">
      <c r="D2574" s="7"/>
      <c r="H2574" s="6"/>
    </row>
    <row r="2575" spans="4:8" x14ac:dyDescent="0.25">
      <c r="D2575" s="7"/>
      <c r="H2575" s="6"/>
    </row>
    <row r="2576" spans="4:8" x14ac:dyDescent="0.25">
      <c r="D2576" s="7"/>
      <c r="H2576" s="6"/>
    </row>
    <row r="2577" spans="4:8" x14ac:dyDescent="0.25">
      <c r="D2577" s="7"/>
      <c r="H2577" s="6"/>
    </row>
    <row r="2578" spans="4:8" x14ac:dyDescent="0.25">
      <c r="D2578" s="7"/>
      <c r="H2578" s="6"/>
    </row>
    <row r="2579" spans="4:8" x14ac:dyDescent="0.25">
      <c r="D2579" s="7"/>
      <c r="H2579" s="6"/>
    </row>
    <row r="2580" spans="4:8" x14ac:dyDescent="0.25">
      <c r="D2580" s="7"/>
      <c r="H2580" s="6"/>
    </row>
    <row r="2581" spans="4:8" x14ac:dyDescent="0.25">
      <c r="D2581" s="7"/>
      <c r="H2581" s="6"/>
    </row>
    <row r="2582" spans="4:8" x14ac:dyDescent="0.25">
      <c r="D2582" s="7"/>
      <c r="H2582" s="6"/>
    </row>
    <row r="2583" spans="4:8" x14ac:dyDescent="0.25">
      <c r="D2583" s="7"/>
      <c r="H2583" s="6"/>
    </row>
    <row r="2584" spans="4:8" x14ac:dyDescent="0.25">
      <c r="D2584" s="7"/>
      <c r="H2584" s="6"/>
    </row>
    <row r="2585" spans="4:8" x14ac:dyDescent="0.25">
      <c r="D2585" s="7"/>
      <c r="H2585" s="6"/>
    </row>
    <row r="2586" spans="4:8" x14ac:dyDescent="0.25">
      <c r="D2586" s="7"/>
      <c r="H2586" s="6"/>
    </row>
    <row r="2587" spans="4:8" x14ac:dyDescent="0.25">
      <c r="D2587" s="7"/>
      <c r="H2587" s="6"/>
    </row>
    <row r="2588" spans="4:8" x14ac:dyDescent="0.25">
      <c r="D2588" s="7"/>
      <c r="H2588" s="6"/>
    </row>
    <row r="2589" spans="4:8" x14ac:dyDescent="0.25">
      <c r="D2589" s="7"/>
      <c r="H2589" s="6"/>
    </row>
    <row r="2590" spans="4:8" x14ac:dyDescent="0.25">
      <c r="D2590" s="7"/>
      <c r="H2590" s="6"/>
    </row>
    <row r="2591" spans="4:8" x14ac:dyDescent="0.25">
      <c r="D2591" s="7"/>
      <c r="H2591" s="6"/>
    </row>
    <row r="2592" spans="4:8" x14ac:dyDescent="0.25">
      <c r="D2592" s="7"/>
      <c r="H2592" s="6"/>
    </row>
    <row r="2593" spans="4:8" x14ac:dyDescent="0.25">
      <c r="D2593" s="7"/>
      <c r="H2593" s="6"/>
    </row>
    <row r="2594" spans="4:8" x14ac:dyDescent="0.25">
      <c r="D2594" s="7"/>
      <c r="H2594" s="6"/>
    </row>
    <row r="2595" spans="4:8" x14ac:dyDescent="0.25">
      <c r="D2595" s="7"/>
      <c r="H2595" s="6"/>
    </row>
    <row r="2596" spans="4:8" x14ac:dyDescent="0.25">
      <c r="D2596" s="7"/>
      <c r="H2596" s="6"/>
    </row>
    <row r="2597" spans="4:8" x14ac:dyDescent="0.25">
      <c r="D2597" s="7"/>
      <c r="H2597" s="6"/>
    </row>
    <row r="2598" spans="4:8" x14ac:dyDescent="0.25">
      <c r="D2598" s="7"/>
      <c r="H2598" s="6"/>
    </row>
    <row r="2599" spans="4:8" x14ac:dyDescent="0.25">
      <c r="D2599" s="7"/>
      <c r="H2599" s="6"/>
    </row>
    <row r="2600" spans="4:8" x14ac:dyDescent="0.25">
      <c r="D2600" s="7"/>
      <c r="H2600" s="6"/>
    </row>
    <row r="2601" spans="4:8" x14ac:dyDescent="0.25">
      <c r="D2601" s="7"/>
      <c r="H2601" s="6"/>
    </row>
    <row r="2602" spans="4:8" x14ac:dyDescent="0.25">
      <c r="D2602" s="7"/>
      <c r="H2602" s="6"/>
    </row>
    <row r="2603" spans="4:8" x14ac:dyDescent="0.25">
      <c r="D2603" s="7"/>
      <c r="H2603" s="6"/>
    </row>
    <row r="2604" spans="4:8" x14ac:dyDescent="0.25">
      <c r="D2604" s="7"/>
      <c r="H2604" s="6"/>
    </row>
    <row r="2605" spans="4:8" x14ac:dyDescent="0.25">
      <c r="D2605" s="7"/>
      <c r="H2605" s="6"/>
    </row>
    <row r="2606" spans="4:8" x14ac:dyDescent="0.25">
      <c r="D2606" s="7"/>
      <c r="H2606" s="6"/>
    </row>
    <row r="2607" spans="4:8" x14ac:dyDescent="0.25">
      <c r="D2607" s="7"/>
      <c r="H2607" s="6"/>
    </row>
    <row r="2608" spans="4:8" x14ac:dyDescent="0.25">
      <c r="D2608" s="7"/>
      <c r="H2608" s="6"/>
    </row>
    <row r="2609" spans="4:8" x14ac:dyDescent="0.25">
      <c r="D2609" s="7"/>
      <c r="H2609" s="6"/>
    </row>
    <row r="2610" spans="4:8" x14ac:dyDescent="0.25">
      <c r="D2610" s="7"/>
      <c r="H2610" s="6"/>
    </row>
    <row r="2611" spans="4:8" x14ac:dyDescent="0.25">
      <c r="D2611" s="7"/>
      <c r="H2611" s="6"/>
    </row>
    <row r="2612" spans="4:8" x14ac:dyDescent="0.25">
      <c r="D2612" s="7"/>
      <c r="H2612" s="6"/>
    </row>
    <row r="2613" spans="4:8" x14ac:dyDescent="0.25">
      <c r="D2613" s="7"/>
      <c r="H2613" s="6"/>
    </row>
    <row r="2614" spans="4:8" x14ac:dyDescent="0.25">
      <c r="D2614" s="7"/>
      <c r="H2614" s="6"/>
    </row>
    <row r="2615" spans="4:8" x14ac:dyDescent="0.25">
      <c r="D2615" s="7"/>
      <c r="H2615" s="6"/>
    </row>
    <row r="2616" spans="4:8" x14ac:dyDescent="0.25">
      <c r="D2616" s="7"/>
      <c r="H2616" s="6"/>
    </row>
    <row r="2617" spans="4:8" x14ac:dyDescent="0.25">
      <c r="D2617" s="7"/>
      <c r="H2617" s="6"/>
    </row>
    <row r="2618" spans="4:8" x14ac:dyDescent="0.25">
      <c r="D2618" s="7"/>
      <c r="H2618" s="6"/>
    </row>
    <row r="2619" spans="4:8" x14ac:dyDescent="0.25">
      <c r="D2619" s="7"/>
      <c r="H2619" s="6"/>
    </row>
    <row r="2620" spans="4:8" x14ac:dyDescent="0.25">
      <c r="D2620" s="7"/>
      <c r="H2620" s="6"/>
    </row>
    <row r="2621" spans="4:8" x14ac:dyDescent="0.25">
      <c r="D2621" s="7"/>
      <c r="H2621" s="6"/>
    </row>
    <row r="2622" spans="4:8" x14ac:dyDescent="0.25">
      <c r="D2622" s="7"/>
      <c r="H2622" s="6"/>
    </row>
    <row r="2623" spans="4:8" x14ac:dyDescent="0.25">
      <c r="D2623" s="7"/>
      <c r="H2623" s="6"/>
    </row>
    <row r="2624" spans="4:8" x14ac:dyDescent="0.25">
      <c r="D2624" s="7"/>
      <c r="H2624" s="6"/>
    </row>
    <row r="2625" spans="4:8" x14ac:dyDescent="0.25">
      <c r="D2625" s="7"/>
      <c r="H2625" s="6"/>
    </row>
    <row r="2626" spans="4:8" x14ac:dyDescent="0.25">
      <c r="D2626" s="7"/>
      <c r="H2626" s="6"/>
    </row>
    <row r="2627" spans="4:8" x14ac:dyDescent="0.25">
      <c r="D2627" s="7"/>
      <c r="H2627" s="6"/>
    </row>
    <row r="2628" spans="4:8" x14ac:dyDescent="0.25">
      <c r="D2628" s="7"/>
      <c r="H2628" s="6"/>
    </row>
    <row r="2629" spans="4:8" x14ac:dyDescent="0.25">
      <c r="D2629" s="7"/>
      <c r="H2629" s="6"/>
    </row>
    <row r="2630" spans="4:8" x14ac:dyDescent="0.25">
      <c r="D2630" s="7"/>
      <c r="H2630" s="6"/>
    </row>
    <row r="2631" spans="4:8" x14ac:dyDescent="0.25">
      <c r="D2631" s="7"/>
      <c r="H2631" s="6"/>
    </row>
    <row r="2632" spans="4:8" x14ac:dyDescent="0.25">
      <c r="D2632" s="7"/>
      <c r="H2632" s="6"/>
    </row>
    <row r="2633" spans="4:8" x14ac:dyDescent="0.25">
      <c r="D2633" s="7"/>
      <c r="H2633" s="6"/>
    </row>
    <row r="2634" spans="4:8" x14ac:dyDescent="0.25">
      <c r="D2634" s="7"/>
      <c r="H2634" s="6"/>
    </row>
    <row r="2635" spans="4:8" x14ac:dyDescent="0.25">
      <c r="D2635" s="7"/>
      <c r="H2635" s="6"/>
    </row>
    <row r="2636" spans="4:8" x14ac:dyDescent="0.25">
      <c r="D2636" s="7"/>
      <c r="H2636" s="6"/>
    </row>
    <row r="2637" spans="4:8" x14ac:dyDescent="0.25">
      <c r="D2637" s="7"/>
      <c r="H2637" s="6"/>
    </row>
    <row r="2638" spans="4:8" x14ac:dyDescent="0.25">
      <c r="D2638" s="7"/>
      <c r="H2638" s="6"/>
    </row>
    <row r="2639" spans="4:8" x14ac:dyDescent="0.25">
      <c r="D2639" s="7"/>
      <c r="H2639" s="6"/>
    </row>
    <row r="2640" spans="4:8" x14ac:dyDescent="0.25">
      <c r="D2640" s="7"/>
      <c r="H2640" s="6"/>
    </row>
    <row r="2641" spans="4:8" x14ac:dyDescent="0.25">
      <c r="D2641" s="7"/>
      <c r="H2641" s="6"/>
    </row>
    <row r="2642" spans="4:8" x14ac:dyDescent="0.25">
      <c r="D2642" s="7"/>
      <c r="H2642" s="6"/>
    </row>
    <row r="2643" spans="4:8" x14ac:dyDescent="0.25">
      <c r="D2643" s="7"/>
      <c r="H2643" s="6"/>
    </row>
    <row r="2644" spans="4:8" x14ac:dyDescent="0.25">
      <c r="D2644" s="7"/>
      <c r="H2644" s="6"/>
    </row>
    <row r="2645" spans="4:8" x14ac:dyDescent="0.25">
      <c r="D2645" s="7"/>
      <c r="H2645" s="6"/>
    </row>
    <row r="2646" spans="4:8" x14ac:dyDescent="0.25">
      <c r="D2646" s="7"/>
      <c r="H2646" s="6"/>
    </row>
    <row r="2647" spans="4:8" x14ac:dyDescent="0.25">
      <c r="D2647" s="7"/>
      <c r="H2647" s="6"/>
    </row>
    <row r="2648" spans="4:8" x14ac:dyDescent="0.25">
      <c r="D2648" s="7"/>
      <c r="H2648" s="6"/>
    </row>
    <row r="2649" spans="4:8" x14ac:dyDescent="0.25">
      <c r="D2649" s="7"/>
      <c r="H2649" s="6"/>
    </row>
    <row r="2650" spans="4:8" x14ac:dyDescent="0.25">
      <c r="D2650" s="7"/>
      <c r="H2650" s="6"/>
    </row>
    <row r="2651" spans="4:8" x14ac:dyDescent="0.25">
      <c r="D2651" s="7"/>
      <c r="H2651" s="6"/>
    </row>
    <row r="2652" spans="4:8" x14ac:dyDescent="0.25">
      <c r="D2652" s="7"/>
      <c r="H2652" s="6"/>
    </row>
    <row r="2653" spans="4:8" x14ac:dyDescent="0.25">
      <c r="D2653" s="7"/>
      <c r="H2653" s="6"/>
    </row>
    <row r="2654" spans="4:8" x14ac:dyDescent="0.25">
      <c r="D2654" s="7"/>
      <c r="H2654" s="6"/>
    </row>
    <row r="2655" spans="4:8" x14ac:dyDescent="0.25">
      <c r="D2655" s="7"/>
      <c r="H2655" s="6"/>
    </row>
    <row r="2656" spans="4:8" x14ac:dyDescent="0.25">
      <c r="D2656" s="7"/>
      <c r="H2656" s="6"/>
    </row>
    <row r="2657" spans="4:8" x14ac:dyDescent="0.25">
      <c r="D2657" s="7"/>
      <c r="H2657" s="6"/>
    </row>
    <row r="2658" spans="4:8" x14ac:dyDescent="0.25">
      <c r="D2658" s="7"/>
      <c r="H2658" s="6"/>
    </row>
    <row r="2659" spans="4:8" x14ac:dyDescent="0.25">
      <c r="D2659" s="7"/>
      <c r="H2659" s="6"/>
    </row>
    <row r="2660" spans="4:8" x14ac:dyDescent="0.25">
      <c r="D2660" s="7"/>
      <c r="H2660" s="6"/>
    </row>
    <row r="2661" spans="4:8" x14ac:dyDescent="0.25">
      <c r="D2661" s="7"/>
      <c r="H2661" s="6"/>
    </row>
    <row r="2662" spans="4:8" x14ac:dyDescent="0.25">
      <c r="D2662" s="7"/>
      <c r="H2662" s="6"/>
    </row>
    <row r="2663" spans="4:8" x14ac:dyDescent="0.25">
      <c r="D2663" s="7"/>
      <c r="H2663" s="6"/>
    </row>
    <row r="2664" spans="4:8" x14ac:dyDescent="0.25">
      <c r="D2664" s="7"/>
      <c r="H2664" s="6"/>
    </row>
    <row r="2665" spans="4:8" x14ac:dyDescent="0.25">
      <c r="D2665" s="7"/>
      <c r="H2665" s="6"/>
    </row>
    <row r="2666" spans="4:8" x14ac:dyDescent="0.25">
      <c r="D2666" s="7"/>
      <c r="H2666" s="6"/>
    </row>
    <row r="2667" spans="4:8" x14ac:dyDescent="0.25">
      <c r="D2667" s="7"/>
      <c r="H2667" s="6"/>
    </row>
    <row r="2668" spans="4:8" x14ac:dyDescent="0.25">
      <c r="D2668" s="7"/>
      <c r="H2668" s="6"/>
    </row>
    <row r="2669" spans="4:8" x14ac:dyDescent="0.25">
      <c r="D2669" s="7"/>
      <c r="H2669" s="6"/>
    </row>
    <row r="2670" spans="4:8" x14ac:dyDescent="0.25">
      <c r="D2670" s="7"/>
      <c r="H2670" s="6"/>
    </row>
    <row r="2671" spans="4:8" x14ac:dyDescent="0.25">
      <c r="D2671" s="7"/>
      <c r="H2671" s="6"/>
    </row>
    <row r="2672" spans="4:8" x14ac:dyDescent="0.25">
      <c r="D2672" s="7"/>
      <c r="H2672" s="6"/>
    </row>
    <row r="2673" spans="4:8" x14ac:dyDescent="0.25">
      <c r="D2673" s="7"/>
      <c r="H2673" s="6"/>
    </row>
    <row r="2674" spans="4:8" x14ac:dyDescent="0.25">
      <c r="D2674" s="7"/>
      <c r="H2674" s="6"/>
    </row>
    <row r="2675" spans="4:8" x14ac:dyDescent="0.25">
      <c r="D2675" s="7"/>
      <c r="H2675" s="6"/>
    </row>
    <row r="2676" spans="4:8" x14ac:dyDescent="0.25">
      <c r="D2676" s="7"/>
      <c r="H2676" s="6"/>
    </row>
    <row r="2677" spans="4:8" x14ac:dyDescent="0.25">
      <c r="D2677" s="7"/>
      <c r="H2677" s="6"/>
    </row>
    <row r="2678" spans="4:8" x14ac:dyDescent="0.25">
      <c r="D2678" s="7"/>
      <c r="H2678" s="6"/>
    </row>
    <row r="2679" spans="4:8" x14ac:dyDescent="0.25">
      <c r="D2679" s="7"/>
      <c r="H2679" s="6"/>
    </row>
    <row r="2680" spans="4:8" x14ac:dyDescent="0.25">
      <c r="D2680" s="7"/>
      <c r="H2680" s="6"/>
    </row>
    <row r="2681" spans="4:8" x14ac:dyDescent="0.25">
      <c r="D2681" s="7"/>
      <c r="H2681" s="6"/>
    </row>
    <row r="2682" spans="4:8" x14ac:dyDescent="0.25">
      <c r="D2682" s="7"/>
      <c r="H2682" s="6"/>
    </row>
    <row r="2683" spans="4:8" x14ac:dyDescent="0.25">
      <c r="D2683" s="7"/>
      <c r="H2683" s="6"/>
    </row>
    <row r="2684" spans="4:8" x14ac:dyDescent="0.25">
      <c r="D2684" s="7"/>
      <c r="H2684" s="6"/>
    </row>
    <row r="2685" spans="4:8" x14ac:dyDescent="0.25">
      <c r="D2685" s="7"/>
      <c r="H2685" s="6"/>
    </row>
    <row r="2686" spans="4:8" x14ac:dyDescent="0.25">
      <c r="D2686" s="7"/>
      <c r="H2686" s="6"/>
    </row>
    <row r="2687" spans="4:8" x14ac:dyDescent="0.25">
      <c r="D2687" s="7"/>
      <c r="H2687" s="6"/>
    </row>
    <row r="2688" spans="4:8" x14ac:dyDescent="0.25">
      <c r="D2688" s="7"/>
      <c r="H2688" s="6"/>
    </row>
    <row r="2689" spans="4:8" x14ac:dyDescent="0.25">
      <c r="D2689" s="7"/>
      <c r="H2689" s="6"/>
    </row>
    <row r="2690" spans="4:8" x14ac:dyDescent="0.25">
      <c r="D2690" s="7"/>
      <c r="H2690" s="6"/>
    </row>
    <row r="2691" spans="4:8" x14ac:dyDescent="0.25">
      <c r="D2691" s="7"/>
      <c r="H2691" s="6"/>
    </row>
    <row r="2692" spans="4:8" x14ac:dyDescent="0.25">
      <c r="D2692" s="7"/>
      <c r="H2692" s="6"/>
    </row>
    <row r="2693" spans="4:8" x14ac:dyDescent="0.25">
      <c r="D2693" s="7"/>
      <c r="H2693" s="6"/>
    </row>
    <row r="2694" spans="4:8" x14ac:dyDescent="0.25">
      <c r="D2694" s="7"/>
      <c r="H2694" s="6"/>
    </row>
    <row r="2695" spans="4:8" x14ac:dyDescent="0.25">
      <c r="D2695" s="7"/>
      <c r="H2695" s="6"/>
    </row>
    <row r="2696" spans="4:8" x14ac:dyDescent="0.25">
      <c r="D2696" s="7"/>
      <c r="H2696" s="6"/>
    </row>
    <row r="2697" spans="4:8" x14ac:dyDescent="0.25">
      <c r="D2697" s="7"/>
      <c r="H2697" s="6"/>
    </row>
    <row r="2698" spans="4:8" x14ac:dyDescent="0.25">
      <c r="D2698" s="7"/>
      <c r="H2698" s="6"/>
    </row>
    <row r="2699" spans="4:8" x14ac:dyDescent="0.25">
      <c r="D2699" s="7"/>
      <c r="H2699" s="6"/>
    </row>
    <row r="2700" spans="4:8" x14ac:dyDescent="0.25">
      <c r="D2700" s="7"/>
      <c r="H2700" s="6"/>
    </row>
    <row r="2701" spans="4:8" x14ac:dyDescent="0.25">
      <c r="D2701" s="7"/>
      <c r="H2701" s="6"/>
    </row>
    <row r="2702" spans="4:8" x14ac:dyDescent="0.25">
      <c r="D2702" s="7"/>
      <c r="H2702" s="6"/>
    </row>
    <row r="2703" spans="4:8" x14ac:dyDescent="0.25">
      <c r="D2703" s="7"/>
      <c r="H2703" s="6"/>
    </row>
    <row r="2704" spans="4:8" x14ac:dyDescent="0.25">
      <c r="D2704" s="7"/>
      <c r="H2704" s="6"/>
    </row>
    <row r="2705" spans="4:8" x14ac:dyDescent="0.25">
      <c r="D2705" s="7"/>
      <c r="H2705" s="6"/>
    </row>
    <row r="2706" spans="4:8" x14ac:dyDescent="0.25">
      <c r="D2706" s="7"/>
      <c r="H2706" s="6"/>
    </row>
    <row r="2707" spans="4:8" x14ac:dyDescent="0.25">
      <c r="D2707" s="7"/>
      <c r="H2707" s="6"/>
    </row>
    <row r="2708" spans="4:8" x14ac:dyDescent="0.25">
      <c r="D2708" s="7"/>
      <c r="H2708" s="6"/>
    </row>
    <row r="2709" spans="4:8" x14ac:dyDescent="0.25">
      <c r="D2709" s="7"/>
      <c r="H2709" s="6"/>
    </row>
    <row r="2710" spans="4:8" x14ac:dyDescent="0.25">
      <c r="D2710" s="7"/>
      <c r="H2710" s="6"/>
    </row>
    <row r="2711" spans="4:8" x14ac:dyDescent="0.25">
      <c r="D2711" s="7"/>
      <c r="H2711" s="6"/>
    </row>
    <row r="2712" spans="4:8" x14ac:dyDescent="0.25">
      <c r="D2712" s="7"/>
      <c r="H2712" s="6"/>
    </row>
    <row r="2713" spans="4:8" x14ac:dyDescent="0.25">
      <c r="D2713" s="7"/>
      <c r="H2713" s="6"/>
    </row>
    <row r="2714" spans="4:8" x14ac:dyDescent="0.25">
      <c r="D2714" s="7"/>
      <c r="H2714" s="6"/>
    </row>
    <row r="2715" spans="4:8" x14ac:dyDescent="0.25">
      <c r="D2715" s="7"/>
      <c r="H2715" s="6"/>
    </row>
    <row r="2716" spans="4:8" x14ac:dyDescent="0.25">
      <c r="D2716" s="7"/>
      <c r="H2716" s="6"/>
    </row>
    <row r="2717" spans="4:8" x14ac:dyDescent="0.25">
      <c r="D2717" s="7"/>
      <c r="H2717" s="6"/>
    </row>
    <row r="2718" spans="4:8" x14ac:dyDescent="0.25">
      <c r="D2718" s="7"/>
      <c r="H2718" s="6"/>
    </row>
    <row r="2719" spans="4:8" x14ac:dyDescent="0.25">
      <c r="D2719" s="7"/>
      <c r="H2719" s="6"/>
    </row>
    <row r="2720" spans="4:8" x14ac:dyDescent="0.25">
      <c r="D2720" s="7"/>
      <c r="H2720" s="6"/>
    </row>
    <row r="2721" spans="4:8" x14ac:dyDescent="0.25">
      <c r="D2721" s="7"/>
      <c r="H2721" s="6"/>
    </row>
    <row r="2722" spans="4:8" x14ac:dyDescent="0.25">
      <c r="D2722" s="7"/>
      <c r="H2722" s="6"/>
    </row>
    <row r="2723" spans="4:8" x14ac:dyDescent="0.25">
      <c r="D2723" s="7"/>
      <c r="H2723" s="6"/>
    </row>
    <row r="2724" spans="4:8" x14ac:dyDescent="0.25">
      <c r="D2724" s="7"/>
      <c r="H2724" s="6"/>
    </row>
    <row r="2725" spans="4:8" x14ac:dyDescent="0.25">
      <c r="D2725" s="7"/>
      <c r="H2725" s="6"/>
    </row>
    <row r="2726" spans="4:8" x14ac:dyDescent="0.25">
      <c r="D2726" s="7"/>
      <c r="H2726" s="6"/>
    </row>
    <row r="2727" spans="4:8" x14ac:dyDescent="0.25">
      <c r="D2727" s="7"/>
      <c r="H2727" s="6"/>
    </row>
    <row r="2728" spans="4:8" x14ac:dyDescent="0.25">
      <c r="D2728" s="7"/>
      <c r="H2728" s="6"/>
    </row>
    <row r="2729" spans="4:8" x14ac:dyDescent="0.25">
      <c r="D2729" s="7"/>
      <c r="H2729" s="6"/>
    </row>
    <row r="2730" spans="4:8" x14ac:dyDescent="0.25">
      <c r="D2730" s="7"/>
      <c r="H2730" s="6"/>
    </row>
    <row r="2731" spans="4:8" x14ac:dyDescent="0.25">
      <c r="D2731" s="7"/>
      <c r="H2731" s="6"/>
    </row>
    <row r="2732" spans="4:8" x14ac:dyDescent="0.25">
      <c r="D2732" s="7"/>
      <c r="H2732" s="6"/>
    </row>
    <row r="2733" spans="4:8" x14ac:dyDescent="0.25">
      <c r="D2733" s="7"/>
      <c r="H2733" s="6"/>
    </row>
    <row r="2734" spans="4:8" x14ac:dyDescent="0.25">
      <c r="D2734" s="7"/>
      <c r="H2734" s="6"/>
    </row>
    <row r="2735" spans="4:8" x14ac:dyDescent="0.25">
      <c r="D2735" s="7"/>
      <c r="H2735" s="6"/>
    </row>
    <row r="2736" spans="4:8" x14ac:dyDescent="0.25">
      <c r="D2736" s="7"/>
      <c r="H2736" s="6"/>
    </row>
    <row r="2737" spans="4:8" x14ac:dyDescent="0.25">
      <c r="D2737" s="7"/>
      <c r="H2737" s="6"/>
    </row>
    <row r="2738" spans="4:8" x14ac:dyDescent="0.25">
      <c r="D2738" s="7"/>
      <c r="H2738" s="6"/>
    </row>
    <row r="2739" spans="4:8" x14ac:dyDescent="0.25">
      <c r="D2739" s="7"/>
      <c r="H2739" s="6"/>
    </row>
    <row r="2740" spans="4:8" x14ac:dyDescent="0.25">
      <c r="D2740" s="7"/>
      <c r="H2740" s="6"/>
    </row>
    <row r="2741" spans="4:8" x14ac:dyDescent="0.25">
      <c r="D2741" s="7"/>
      <c r="H2741" s="6"/>
    </row>
    <row r="2742" spans="4:8" x14ac:dyDescent="0.25">
      <c r="D2742" s="7"/>
      <c r="H2742" s="6"/>
    </row>
    <row r="2743" spans="4:8" x14ac:dyDescent="0.25">
      <c r="D2743" s="7"/>
      <c r="H2743" s="6"/>
    </row>
    <row r="2744" spans="4:8" x14ac:dyDescent="0.25">
      <c r="D2744" s="7"/>
      <c r="H2744" s="6"/>
    </row>
    <row r="2745" spans="4:8" x14ac:dyDescent="0.25">
      <c r="D2745" s="7"/>
      <c r="H2745" s="6"/>
    </row>
    <row r="2746" spans="4:8" x14ac:dyDescent="0.25">
      <c r="D2746" s="7"/>
      <c r="H2746" s="6"/>
    </row>
    <row r="2747" spans="4:8" x14ac:dyDescent="0.25">
      <c r="D2747" s="7"/>
      <c r="H2747" s="6"/>
    </row>
    <row r="2748" spans="4:8" x14ac:dyDescent="0.25">
      <c r="D2748" s="7"/>
      <c r="H2748" s="6"/>
    </row>
    <row r="2749" spans="4:8" x14ac:dyDescent="0.25">
      <c r="D2749" s="7"/>
      <c r="H2749" s="6"/>
    </row>
    <row r="2750" spans="4:8" x14ac:dyDescent="0.25">
      <c r="D2750" s="7"/>
      <c r="H2750" s="6"/>
    </row>
    <row r="2751" spans="4:8" x14ac:dyDescent="0.25">
      <c r="D2751" s="7"/>
      <c r="H2751" s="6"/>
    </row>
    <row r="2752" spans="4:8" x14ac:dyDescent="0.25">
      <c r="D2752" s="7"/>
      <c r="H2752" s="6"/>
    </row>
    <row r="2753" spans="4:8" x14ac:dyDescent="0.25">
      <c r="D2753" s="7"/>
      <c r="H2753" s="6"/>
    </row>
    <row r="2754" spans="4:8" x14ac:dyDescent="0.25">
      <c r="D2754" s="7"/>
      <c r="H2754" s="6"/>
    </row>
    <row r="2755" spans="4:8" x14ac:dyDescent="0.25">
      <c r="D2755" s="7"/>
      <c r="H2755" s="6"/>
    </row>
    <row r="2756" spans="4:8" x14ac:dyDescent="0.25">
      <c r="D2756" s="7"/>
      <c r="H2756" s="6"/>
    </row>
    <row r="2757" spans="4:8" x14ac:dyDescent="0.25">
      <c r="D2757" s="7"/>
      <c r="H2757" s="6"/>
    </row>
    <row r="2758" spans="4:8" x14ac:dyDescent="0.25">
      <c r="D2758" s="7"/>
      <c r="H2758" s="6"/>
    </row>
    <row r="2759" spans="4:8" x14ac:dyDescent="0.25">
      <c r="D2759" s="7"/>
      <c r="H2759" s="6"/>
    </row>
    <row r="2760" spans="4:8" x14ac:dyDescent="0.25">
      <c r="D2760" s="7"/>
      <c r="H2760" s="6"/>
    </row>
    <row r="2761" spans="4:8" x14ac:dyDescent="0.25">
      <c r="D2761" s="7"/>
      <c r="H2761" s="6"/>
    </row>
    <row r="2762" spans="4:8" x14ac:dyDescent="0.25">
      <c r="D2762" s="7"/>
      <c r="H2762" s="6"/>
    </row>
    <row r="2763" spans="4:8" x14ac:dyDescent="0.25">
      <c r="D2763" s="7"/>
      <c r="H2763" s="6"/>
    </row>
    <row r="2764" spans="4:8" x14ac:dyDescent="0.25">
      <c r="D2764" s="7"/>
      <c r="H2764" s="6"/>
    </row>
    <row r="2765" spans="4:8" x14ac:dyDescent="0.25">
      <c r="D2765" s="7"/>
      <c r="H2765" s="6"/>
    </row>
    <row r="2766" spans="4:8" x14ac:dyDescent="0.25">
      <c r="D2766" s="7"/>
      <c r="H2766" s="6"/>
    </row>
    <row r="2767" spans="4:8" x14ac:dyDescent="0.25">
      <c r="D2767" s="7"/>
      <c r="H2767" s="6"/>
    </row>
    <row r="2768" spans="4:8" x14ac:dyDescent="0.25">
      <c r="D2768" s="7"/>
      <c r="H2768" s="6"/>
    </row>
    <row r="2769" spans="4:8" x14ac:dyDescent="0.25">
      <c r="D2769" s="7"/>
      <c r="H2769" s="6"/>
    </row>
    <row r="2770" spans="4:8" x14ac:dyDescent="0.25">
      <c r="D2770" s="7"/>
      <c r="H2770" s="6"/>
    </row>
    <row r="2771" spans="4:8" x14ac:dyDescent="0.25">
      <c r="D2771" s="7"/>
      <c r="H2771" s="6"/>
    </row>
    <row r="2772" spans="4:8" x14ac:dyDescent="0.25">
      <c r="D2772" s="7"/>
      <c r="H2772" s="6"/>
    </row>
    <row r="2773" spans="4:8" x14ac:dyDescent="0.25">
      <c r="D2773" s="7"/>
      <c r="H2773" s="6"/>
    </row>
    <row r="2774" spans="4:8" x14ac:dyDescent="0.25">
      <c r="D2774" s="7"/>
      <c r="H2774" s="6"/>
    </row>
    <row r="2775" spans="4:8" x14ac:dyDescent="0.25">
      <c r="D2775" s="7"/>
      <c r="H2775" s="6"/>
    </row>
    <row r="2776" spans="4:8" x14ac:dyDescent="0.25">
      <c r="D2776" s="7"/>
      <c r="H2776" s="6"/>
    </row>
    <row r="2777" spans="4:8" x14ac:dyDescent="0.25">
      <c r="D2777" s="7"/>
      <c r="H2777" s="6"/>
    </row>
    <row r="2778" spans="4:8" x14ac:dyDescent="0.25">
      <c r="D2778" s="7"/>
      <c r="H2778" s="6"/>
    </row>
    <row r="2779" spans="4:8" x14ac:dyDescent="0.25">
      <c r="D2779" s="7"/>
      <c r="H2779" s="6"/>
    </row>
    <row r="2780" spans="4:8" x14ac:dyDescent="0.25">
      <c r="D2780" s="7"/>
      <c r="H2780" s="6"/>
    </row>
    <row r="2781" spans="4:8" x14ac:dyDescent="0.25">
      <c r="D2781" s="7"/>
      <c r="H2781" s="6"/>
    </row>
    <row r="2782" spans="4:8" x14ac:dyDescent="0.25">
      <c r="D2782" s="7"/>
      <c r="H2782" s="6"/>
    </row>
    <row r="2783" spans="4:8" x14ac:dyDescent="0.25">
      <c r="D2783" s="7"/>
      <c r="H2783" s="6"/>
    </row>
    <row r="2784" spans="4:8" x14ac:dyDescent="0.25">
      <c r="D2784" s="7"/>
      <c r="H2784" s="6"/>
    </row>
    <row r="2785" spans="4:8" x14ac:dyDescent="0.25">
      <c r="D2785" s="7"/>
      <c r="H2785" s="6"/>
    </row>
    <row r="2786" spans="4:8" x14ac:dyDescent="0.25">
      <c r="D2786" s="7"/>
      <c r="H2786" s="6"/>
    </row>
    <row r="2787" spans="4:8" x14ac:dyDescent="0.25">
      <c r="D2787" s="7"/>
      <c r="H2787" s="6"/>
    </row>
    <row r="2788" spans="4:8" x14ac:dyDescent="0.25">
      <c r="D2788" s="7"/>
      <c r="H2788" s="6"/>
    </row>
    <row r="2789" spans="4:8" x14ac:dyDescent="0.25">
      <c r="D2789" s="7"/>
      <c r="H2789" s="6"/>
    </row>
    <row r="2790" spans="4:8" x14ac:dyDescent="0.25">
      <c r="D2790" s="7"/>
      <c r="H2790" s="6"/>
    </row>
    <row r="2791" spans="4:8" x14ac:dyDescent="0.25">
      <c r="D2791" s="7"/>
      <c r="H2791" s="6"/>
    </row>
    <row r="2792" spans="4:8" x14ac:dyDescent="0.25">
      <c r="D2792" s="7"/>
      <c r="H2792" s="6"/>
    </row>
    <row r="2793" spans="4:8" x14ac:dyDescent="0.25">
      <c r="D2793" s="7"/>
      <c r="H2793" s="6"/>
    </row>
    <row r="2794" spans="4:8" x14ac:dyDescent="0.25">
      <c r="D2794" s="7"/>
      <c r="H2794" s="6"/>
    </row>
    <row r="2795" spans="4:8" x14ac:dyDescent="0.25">
      <c r="D2795" s="7"/>
      <c r="H2795" s="6"/>
    </row>
    <row r="2796" spans="4:8" x14ac:dyDescent="0.25">
      <c r="D2796" s="7"/>
      <c r="H2796" s="6"/>
    </row>
    <row r="2797" spans="4:8" x14ac:dyDescent="0.25">
      <c r="D2797" s="7"/>
      <c r="H2797" s="6"/>
    </row>
    <row r="2798" spans="4:8" x14ac:dyDescent="0.25">
      <c r="D2798" s="7"/>
      <c r="H2798" s="6"/>
    </row>
    <row r="2799" spans="4:8" x14ac:dyDescent="0.25">
      <c r="D2799" s="7"/>
      <c r="H2799" s="6"/>
    </row>
    <row r="2800" spans="4:8" x14ac:dyDescent="0.25">
      <c r="D2800" s="7"/>
      <c r="H2800" s="6"/>
    </row>
    <row r="2801" spans="4:8" x14ac:dyDescent="0.25">
      <c r="D2801" s="7"/>
      <c r="H2801" s="6"/>
    </row>
    <row r="2802" spans="4:8" x14ac:dyDescent="0.25">
      <c r="D2802" s="7"/>
      <c r="H2802" s="6"/>
    </row>
    <row r="2803" spans="4:8" x14ac:dyDescent="0.25">
      <c r="D2803" s="7"/>
      <c r="H2803" s="6"/>
    </row>
    <row r="2804" spans="4:8" x14ac:dyDescent="0.25">
      <c r="D2804" s="7"/>
      <c r="H2804" s="6"/>
    </row>
    <row r="2805" spans="4:8" x14ac:dyDescent="0.25">
      <c r="D2805" s="7"/>
      <c r="H2805" s="6"/>
    </row>
    <row r="2806" spans="4:8" x14ac:dyDescent="0.25">
      <c r="D2806" s="7"/>
      <c r="H2806" s="6"/>
    </row>
    <row r="2807" spans="4:8" x14ac:dyDescent="0.25">
      <c r="D2807" s="7"/>
      <c r="H2807" s="6"/>
    </row>
    <row r="2808" spans="4:8" x14ac:dyDescent="0.25">
      <c r="D2808" s="7"/>
      <c r="H2808" s="6"/>
    </row>
    <row r="2809" spans="4:8" x14ac:dyDescent="0.25">
      <c r="D2809" s="7"/>
      <c r="H2809" s="6"/>
    </row>
    <row r="2810" spans="4:8" x14ac:dyDescent="0.25">
      <c r="D2810" s="7"/>
      <c r="H2810" s="6"/>
    </row>
    <row r="2811" spans="4:8" x14ac:dyDescent="0.25">
      <c r="D2811" s="7"/>
      <c r="H2811" s="6"/>
    </row>
    <row r="2812" spans="4:8" x14ac:dyDescent="0.25">
      <c r="D2812" s="7"/>
      <c r="H2812" s="6"/>
    </row>
    <row r="2813" spans="4:8" x14ac:dyDescent="0.25">
      <c r="D2813" s="7"/>
      <c r="H2813" s="6"/>
    </row>
    <row r="2814" spans="4:8" x14ac:dyDescent="0.25">
      <c r="D2814" s="7"/>
      <c r="H2814" s="6"/>
    </row>
    <row r="2815" spans="4:8" x14ac:dyDescent="0.25">
      <c r="D2815" s="7"/>
      <c r="H2815" s="6"/>
    </row>
    <row r="2816" spans="4:8" x14ac:dyDescent="0.25">
      <c r="D2816" s="7"/>
      <c r="H2816" s="6"/>
    </row>
    <row r="2817" spans="4:8" x14ac:dyDescent="0.25">
      <c r="D2817" s="7"/>
      <c r="H2817" s="6"/>
    </row>
    <row r="2818" spans="4:8" x14ac:dyDescent="0.25">
      <c r="D2818" s="7"/>
      <c r="H2818" s="6"/>
    </row>
    <row r="2819" spans="4:8" x14ac:dyDescent="0.25">
      <c r="D2819" s="7"/>
      <c r="H2819" s="6"/>
    </row>
    <row r="2820" spans="4:8" x14ac:dyDescent="0.25">
      <c r="D2820" s="7"/>
      <c r="H2820" s="6"/>
    </row>
    <row r="2821" spans="4:8" x14ac:dyDescent="0.25">
      <c r="D2821" s="7"/>
      <c r="H2821" s="6"/>
    </row>
    <row r="2822" spans="4:8" x14ac:dyDescent="0.25">
      <c r="D2822" s="7"/>
      <c r="H2822" s="6"/>
    </row>
    <row r="2823" spans="4:8" x14ac:dyDescent="0.25">
      <c r="D2823" s="7"/>
      <c r="H2823" s="6"/>
    </row>
    <row r="2824" spans="4:8" x14ac:dyDescent="0.25">
      <c r="D2824" s="7"/>
      <c r="H2824" s="6"/>
    </row>
    <row r="2825" spans="4:8" x14ac:dyDescent="0.25">
      <c r="D2825" s="7"/>
      <c r="H2825" s="6"/>
    </row>
    <row r="2826" spans="4:8" x14ac:dyDescent="0.25">
      <c r="D2826" s="7"/>
      <c r="H2826" s="6"/>
    </row>
    <row r="2827" spans="4:8" x14ac:dyDescent="0.25">
      <c r="D2827" s="7"/>
      <c r="H2827" s="6"/>
    </row>
    <row r="2828" spans="4:8" x14ac:dyDescent="0.25">
      <c r="D2828" s="7"/>
      <c r="H2828" s="6"/>
    </row>
    <row r="2829" spans="4:8" x14ac:dyDescent="0.25">
      <c r="D2829" s="7"/>
      <c r="H2829" s="6"/>
    </row>
    <row r="2830" spans="4:8" x14ac:dyDescent="0.25">
      <c r="D2830" s="7"/>
      <c r="H2830" s="6"/>
    </row>
    <row r="2831" spans="4:8" x14ac:dyDescent="0.25">
      <c r="D2831" s="7"/>
      <c r="H2831" s="6"/>
    </row>
    <row r="2832" spans="4:8" x14ac:dyDescent="0.25">
      <c r="D2832" s="7"/>
      <c r="H2832" s="6"/>
    </row>
    <row r="2833" spans="4:8" x14ac:dyDescent="0.25">
      <c r="D2833" s="7"/>
      <c r="H2833" s="6"/>
    </row>
    <row r="2834" spans="4:8" x14ac:dyDescent="0.25">
      <c r="D2834" s="7"/>
      <c r="H2834" s="6"/>
    </row>
    <row r="2835" spans="4:8" x14ac:dyDescent="0.25">
      <c r="D2835" s="7"/>
      <c r="H2835" s="6"/>
    </row>
    <row r="2836" spans="4:8" x14ac:dyDescent="0.25">
      <c r="D2836" s="7"/>
      <c r="H2836" s="6"/>
    </row>
    <row r="2837" spans="4:8" x14ac:dyDescent="0.25">
      <c r="D2837" s="7"/>
      <c r="H2837" s="6"/>
    </row>
    <row r="2838" spans="4:8" x14ac:dyDescent="0.25">
      <c r="D2838" s="7"/>
      <c r="H2838" s="6"/>
    </row>
    <row r="2839" spans="4:8" x14ac:dyDescent="0.25">
      <c r="D2839" s="7"/>
      <c r="H2839" s="6"/>
    </row>
    <row r="2840" spans="4:8" x14ac:dyDescent="0.25">
      <c r="D2840" s="7"/>
      <c r="H2840" s="6"/>
    </row>
    <row r="2841" spans="4:8" x14ac:dyDescent="0.25">
      <c r="D2841" s="7"/>
      <c r="H2841" s="6"/>
    </row>
    <row r="2842" spans="4:8" x14ac:dyDescent="0.25">
      <c r="D2842" s="7"/>
      <c r="H2842" s="6"/>
    </row>
    <row r="2843" spans="4:8" x14ac:dyDescent="0.25">
      <c r="D2843" s="7"/>
      <c r="H2843" s="6"/>
    </row>
    <row r="2844" spans="4:8" x14ac:dyDescent="0.25">
      <c r="D2844" s="7"/>
      <c r="H2844" s="6"/>
    </row>
    <row r="2845" spans="4:8" x14ac:dyDescent="0.25">
      <c r="D2845" s="7"/>
      <c r="H2845" s="6"/>
    </row>
    <row r="2846" spans="4:8" x14ac:dyDescent="0.25">
      <c r="D2846" s="7"/>
      <c r="H2846" s="6"/>
    </row>
    <row r="2847" spans="4:8" x14ac:dyDescent="0.25">
      <c r="D2847" s="7"/>
      <c r="H2847" s="6"/>
    </row>
    <row r="2848" spans="4:8" x14ac:dyDescent="0.25">
      <c r="D2848" s="7"/>
      <c r="H2848" s="6"/>
    </row>
    <row r="2849" spans="4:8" x14ac:dyDescent="0.25">
      <c r="D2849" s="7"/>
      <c r="H2849" s="6"/>
    </row>
    <row r="2850" spans="4:8" x14ac:dyDescent="0.25">
      <c r="D2850" s="7"/>
      <c r="H2850" s="6"/>
    </row>
    <row r="2851" spans="4:8" x14ac:dyDescent="0.25">
      <c r="D2851" s="7"/>
      <c r="H2851" s="6"/>
    </row>
    <row r="2852" spans="4:8" x14ac:dyDescent="0.25">
      <c r="D2852" s="7"/>
      <c r="H2852" s="6"/>
    </row>
    <row r="2853" spans="4:8" x14ac:dyDescent="0.25">
      <c r="D2853" s="7"/>
      <c r="H2853" s="6"/>
    </row>
    <row r="2854" spans="4:8" x14ac:dyDescent="0.25">
      <c r="D2854" s="7"/>
      <c r="H2854" s="6"/>
    </row>
    <row r="2855" spans="4:8" x14ac:dyDescent="0.25">
      <c r="D2855" s="7"/>
      <c r="H2855" s="6"/>
    </row>
    <row r="2856" spans="4:8" x14ac:dyDescent="0.25">
      <c r="D2856" s="7"/>
      <c r="H2856" s="6"/>
    </row>
    <row r="2857" spans="4:8" x14ac:dyDescent="0.25">
      <c r="D2857" s="7"/>
      <c r="H2857" s="6"/>
    </row>
    <row r="2858" spans="4:8" x14ac:dyDescent="0.25">
      <c r="D2858" s="7"/>
      <c r="H2858" s="6"/>
    </row>
    <row r="2859" spans="4:8" x14ac:dyDescent="0.25">
      <c r="D2859" s="7"/>
      <c r="H2859" s="6"/>
    </row>
    <row r="2860" spans="4:8" x14ac:dyDescent="0.25">
      <c r="D2860" s="7"/>
      <c r="H2860" s="6"/>
    </row>
    <row r="2861" spans="4:8" x14ac:dyDescent="0.25">
      <c r="D2861" s="7"/>
      <c r="H2861" s="6"/>
    </row>
    <row r="2862" spans="4:8" x14ac:dyDescent="0.25">
      <c r="D2862" s="7"/>
      <c r="H2862" s="6"/>
    </row>
    <row r="2863" spans="4:8" x14ac:dyDescent="0.25">
      <c r="D2863" s="7"/>
      <c r="H2863" s="6"/>
    </row>
    <row r="2864" spans="4:8" x14ac:dyDescent="0.25">
      <c r="D2864" s="7"/>
      <c r="H2864" s="6"/>
    </row>
    <row r="2865" spans="4:8" x14ac:dyDescent="0.25">
      <c r="D2865" s="7"/>
      <c r="H2865" s="6"/>
    </row>
    <row r="2866" spans="4:8" x14ac:dyDescent="0.25">
      <c r="D2866" s="7"/>
      <c r="H2866" s="6"/>
    </row>
    <row r="2867" spans="4:8" x14ac:dyDescent="0.25">
      <c r="D2867" s="7"/>
      <c r="H2867" s="6"/>
    </row>
    <row r="2868" spans="4:8" x14ac:dyDescent="0.25">
      <c r="D2868" s="7"/>
      <c r="H2868" s="6"/>
    </row>
    <row r="2869" spans="4:8" x14ac:dyDescent="0.25">
      <c r="D2869" s="7"/>
      <c r="H2869" s="6"/>
    </row>
    <row r="2870" spans="4:8" x14ac:dyDescent="0.25">
      <c r="D2870" s="7"/>
      <c r="H2870" s="6"/>
    </row>
    <row r="2871" spans="4:8" x14ac:dyDescent="0.25">
      <c r="D2871" s="7"/>
      <c r="H2871" s="6"/>
    </row>
    <row r="2872" spans="4:8" x14ac:dyDescent="0.25">
      <c r="D2872" s="7"/>
      <c r="H2872" s="6"/>
    </row>
    <row r="2873" spans="4:8" x14ac:dyDescent="0.25">
      <c r="D2873" s="7"/>
      <c r="H2873" s="6"/>
    </row>
    <row r="2874" spans="4:8" x14ac:dyDescent="0.25">
      <c r="D2874" s="7"/>
      <c r="H2874" s="6"/>
    </row>
    <row r="2875" spans="4:8" x14ac:dyDescent="0.25">
      <c r="D2875" s="7"/>
      <c r="H2875" s="6"/>
    </row>
    <row r="2876" spans="4:8" x14ac:dyDescent="0.25">
      <c r="D2876" s="7"/>
      <c r="H2876" s="6"/>
    </row>
    <row r="2877" spans="4:8" x14ac:dyDescent="0.25">
      <c r="D2877" s="7"/>
      <c r="H2877" s="6"/>
    </row>
    <row r="2878" spans="4:8" x14ac:dyDescent="0.25">
      <c r="D2878" s="7"/>
      <c r="H2878" s="6"/>
    </row>
    <row r="2879" spans="4:8" x14ac:dyDescent="0.25">
      <c r="D2879" s="7"/>
      <c r="H2879" s="6"/>
    </row>
    <row r="2880" spans="4:8" x14ac:dyDescent="0.25">
      <c r="D2880" s="7"/>
      <c r="H2880" s="6"/>
    </row>
    <row r="2881" spans="4:8" x14ac:dyDescent="0.25">
      <c r="D2881" s="7"/>
      <c r="H2881" s="6"/>
    </row>
    <row r="2882" spans="4:8" x14ac:dyDescent="0.25">
      <c r="D2882" s="7"/>
      <c r="H2882" s="6"/>
    </row>
    <row r="2883" spans="4:8" x14ac:dyDescent="0.25">
      <c r="D2883" s="7"/>
      <c r="H2883" s="6"/>
    </row>
    <row r="2884" spans="4:8" x14ac:dyDescent="0.25">
      <c r="D2884" s="7"/>
      <c r="H2884" s="6"/>
    </row>
    <row r="2885" spans="4:8" x14ac:dyDescent="0.25">
      <c r="D2885" s="7"/>
      <c r="H2885" s="6"/>
    </row>
    <row r="2886" spans="4:8" x14ac:dyDescent="0.25">
      <c r="D2886" s="7"/>
      <c r="H2886" s="6"/>
    </row>
    <row r="2887" spans="4:8" x14ac:dyDescent="0.25">
      <c r="D2887" s="7"/>
      <c r="H2887" s="6"/>
    </row>
    <row r="2888" spans="4:8" x14ac:dyDescent="0.25">
      <c r="D2888" s="7"/>
      <c r="H2888" s="6"/>
    </row>
    <row r="2889" spans="4:8" x14ac:dyDescent="0.25">
      <c r="D2889" s="7"/>
      <c r="H2889" s="6"/>
    </row>
    <row r="2890" spans="4:8" x14ac:dyDescent="0.25">
      <c r="D2890" s="7"/>
      <c r="H2890" s="6"/>
    </row>
    <row r="2891" spans="4:8" x14ac:dyDescent="0.25">
      <c r="D2891" s="7"/>
      <c r="H2891" s="6"/>
    </row>
    <row r="2892" spans="4:8" x14ac:dyDescent="0.25">
      <c r="D2892" s="7"/>
      <c r="H2892" s="6"/>
    </row>
    <row r="2893" spans="4:8" x14ac:dyDescent="0.25">
      <c r="D2893" s="7"/>
      <c r="H2893" s="6"/>
    </row>
    <row r="2894" spans="4:8" x14ac:dyDescent="0.25">
      <c r="D2894" s="7"/>
      <c r="H2894" s="6"/>
    </row>
    <row r="2895" spans="4:8" x14ac:dyDescent="0.25">
      <c r="D2895" s="7"/>
      <c r="H2895" s="6"/>
    </row>
    <row r="2896" spans="4:8" x14ac:dyDescent="0.25">
      <c r="D2896" s="7"/>
      <c r="H2896" s="6"/>
    </row>
    <row r="2897" spans="4:8" x14ac:dyDescent="0.25">
      <c r="D2897" s="7"/>
      <c r="H2897" s="6"/>
    </row>
    <row r="2898" spans="4:8" x14ac:dyDescent="0.25">
      <c r="D2898" s="7"/>
      <c r="H2898" s="6"/>
    </row>
    <row r="2899" spans="4:8" x14ac:dyDescent="0.25">
      <c r="D2899" s="7"/>
      <c r="H2899" s="6"/>
    </row>
    <row r="2900" spans="4:8" x14ac:dyDescent="0.25">
      <c r="D2900" s="7"/>
      <c r="H2900" s="6"/>
    </row>
    <row r="2901" spans="4:8" x14ac:dyDescent="0.25">
      <c r="D2901" s="7"/>
      <c r="H2901" s="6"/>
    </row>
    <row r="2902" spans="4:8" x14ac:dyDescent="0.25">
      <c r="D2902" s="7"/>
      <c r="H2902" s="6"/>
    </row>
    <row r="2903" spans="4:8" x14ac:dyDescent="0.25">
      <c r="D2903" s="7"/>
      <c r="H2903" s="6"/>
    </row>
    <row r="2904" spans="4:8" x14ac:dyDescent="0.25">
      <c r="D2904" s="7"/>
      <c r="H2904" s="6"/>
    </row>
    <row r="2905" spans="4:8" x14ac:dyDescent="0.25">
      <c r="D2905" s="7"/>
      <c r="H2905" s="6"/>
    </row>
    <row r="2906" spans="4:8" x14ac:dyDescent="0.25">
      <c r="D2906" s="7"/>
      <c r="H2906" s="6"/>
    </row>
    <row r="2907" spans="4:8" x14ac:dyDescent="0.25">
      <c r="D2907" s="7"/>
      <c r="H2907" s="6"/>
    </row>
    <row r="2908" spans="4:8" x14ac:dyDescent="0.25">
      <c r="D2908" s="7"/>
      <c r="H2908" s="6"/>
    </row>
    <row r="2909" spans="4:8" x14ac:dyDescent="0.25">
      <c r="D2909" s="7"/>
      <c r="H2909" s="6"/>
    </row>
    <row r="2910" spans="4:8" x14ac:dyDescent="0.25">
      <c r="D2910" s="7"/>
      <c r="H2910" s="6"/>
    </row>
    <row r="2911" spans="4:8" x14ac:dyDescent="0.25">
      <c r="D2911" s="7"/>
      <c r="H2911" s="6"/>
    </row>
    <row r="2912" spans="4:8" x14ac:dyDescent="0.25">
      <c r="D2912" s="7"/>
      <c r="H2912" s="6"/>
    </row>
    <row r="2913" spans="4:8" x14ac:dyDescent="0.25">
      <c r="D2913" s="7"/>
      <c r="H2913" s="6"/>
    </row>
    <row r="2914" spans="4:8" x14ac:dyDescent="0.25">
      <c r="D2914" s="7"/>
      <c r="H2914" s="6"/>
    </row>
    <row r="2915" spans="4:8" x14ac:dyDescent="0.25">
      <c r="D2915" s="7"/>
      <c r="H2915" s="6"/>
    </row>
    <row r="2916" spans="4:8" x14ac:dyDescent="0.25">
      <c r="D2916" s="7"/>
      <c r="H2916" s="6"/>
    </row>
    <row r="2917" spans="4:8" x14ac:dyDescent="0.25">
      <c r="D2917" s="7"/>
      <c r="H2917" s="6"/>
    </row>
    <row r="2918" spans="4:8" x14ac:dyDescent="0.25">
      <c r="D2918" s="7"/>
      <c r="H2918" s="6"/>
    </row>
    <row r="2919" spans="4:8" x14ac:dyDescent="0.25">
      <c r="D2919" s="7"/>
      <c r="H2919" s="6"/>
    </row>
    <row r="2920" spans="4:8" x14ac:dyDescent="0.25">
      <c r="D2920" s="7"/>
      <c r="H2920" s="6"/>
    </row>
    <row r="2921" spans="4:8" x14ac:dyDescent="0.25">
      <c r="D2921" s="7"/>
      <c r="H2921" s="6"/>
    </row>
    <row r="2922" spans="4:8" x14ac:dyDescent="0.25">
      <c r="D2922" s="7"/>
      <c r="H2922" s="6"/>
    </row>
    <row r="2923" spans="4:8" x14ac:dyDescent="0.25">
      <c r="D2923" s="7"/>
      <c r="H2923" s="6"/>
    </row>
    <row r="2924" spans="4:8" x14ac:dyDescent="0.25">
      <c r="D2924" s="7"/>
      <c r="H2924" s="6"/>
    </row>
    <row r="2925" spans="4:8" x14ac:dyDescent="0.25">
      <c r="D2925" s="7"/>
      <c r="H2925" s="6"/>
    </row>
    <row r="2926" spans="4:8" x14ac:dyDescent="0.25">
      <c r="D2926" s="7"/>
      <c r="H2926" s="6"/>
    </row>
    <row r="2927" spans="4:8" x14ac:dyDescent="0.25">
      <c r="D2927" s="7"/>
      <c r="H2927" s="6"/>
    </row>
    <row r="2928" spans="4:8" x14ac:dyDescent="0.25">
      <c r="D2928" s="7"/>
      <c r="H2928" s="6"/>
    </row>
    <row r="2929" spans="4:8" x14ac:dyDescent="0.25">
      <c r="D2929" s="7"/>
      <c r="H2929" s="6"/>
    </row>
    <row r="2930" spans="4:8" x14ac:dyDescent="0.25">
      <c r="D2930" s="7"/>
      <c r="H2930" s="6"/>
    </row>
    <row r="2931" spans="4:8" x14ac:dyDescent="0.25">
      <c r="D2931" s="7"/>
      <c r="H2931" s="6"/>
    </row>
    <row r="2932" spans="4:8" x14ac:dyDescent="0.25">
      <c r="D2932" s="7"/>
      <c r="H2932" s="6"/>
    </row>
    <row r="2933" spans="4:8" x14ac:dyDescent="0.25">
      <c r="D2933" s="7"/>
      <c r="H2933" s="6"/>
    </row>
    <row r="2934" spans="4:8" x14ac:dyDescent="0.25">
      <c r="D2934" s="7"/>
      <c r="H2934" s="6"/>
    </row>
    <row r="2935" spans="4:8" x14ac:dyDescent="0.25">
      <c r="D2935" s="7"/>
      <c r="H2935" s="6"/>
    </row>
    <row r="2936" spans="4:8" x14ac:dyDescent="0.25">
      <c r="D2936" s="7"/>
      <c r="H2936" s="6"/>
    </row>
    <row r="2937" spans="4:8" x14ac:dyDescent="0.25">
      <c r="D2937" s="7"/>
      <c r="H2937" s="6"/>
    </row>
    <row r="2938" spans="4:8" x14ac:dyDescent="0.25">
      <c r="D2938" s="7"/>
      <c r="H2938" s="6"/>
    </row>
    <row r="2939" spans="4:8" x14ac:dyDescent="0.25">
      <c r="D2939" s="7"/>
      <c r="H2939" s="6"/>
    </row>
    <row r="2940" spans="4:8" x14ac:dyDescent="0.25">
      <c r="D2940" s="7"/>
      <c r="H2940" s="6"/>
    </row>
    <row r="2941" spans="4:8" x14ac:dyDescent="0.25">
      <c r="D2941" s="7"/>
      <c r="H2941" s="6"/>
    </row>
    <row r="2942" spans="4:8" x14ac:dyDescent="0.25">
      <c r="D2942" s="7"/>
      <c r="H2942" s="6"/>
    </row>
    <row r="2943" spans="4:8" x14ac:dyDescent="0.25">
      <c r="D2943" s="7"/>
      <c r="H2943" s="6"/>
    </row>
    <row r="2944" spans="4:8" x14ac:dyDescent="0.25">
      <c r="D2944" s="7"/>
      <c r="H2944" s="6"/>
    </row>
    <row r="2945" spans="4:8" x14ac:dyDescent="0.25">
      <c r="D2945" s="7"/>
      <c r="H2945" s="6"/>
    </row>
    <row r="2946" spans="4:8" x14ac:dyDescent="0.25">
      <c r="D2946" s="7"/>
      <c r="H2946" s="6"/>
    </row>
    <row r="2947" spans="4:8" x14ac:dyDescent="0.25">
      <c r="D2947" s="7"/>
      <c r="H2947" s="6"/>
    </row>
    <row r="2948" spans="4:8" x14ac:dyDescent="0.25">
      <c r="D2948" s="7"/>
      <c r="H2948" s="6"/>
    </row>
    <row r="2949" spans="4:8" x14ac:dyDescent="0.25">
      <c r="D2949" s="7"/>
      <c r="H2949" s="6"/>
    </row>
    <row r="2950" spans="4:8" x14ac:dyDescent="0.25">
      <c r="D2950" s="7"/>
      <c r="H2950" s="6"/>
    </row>
    <row r="2951" spans="4:8" x14ac:dyDescent="0.25">
      <c r="D2951" s="7"/>
      <c r="H2951" s="6"/>
    </row>
    <row r="2952" spans="4:8" x14ac:dyDescent="0.25">
      <c r="D2952" s="7"/>
      <c r="H2952" s="6"/>
    </row>
    <row r="2953" spans="4:8" x14ac:dyDescent="0.25">
      <c r="D2953" s="7"/>
      <c r="H2953" s="6"/>
    </row>
    <row r="2954" spans="4:8" x14ac:dyDescent="0.25">
      <c r="D2954" s="7"/>
      <c r="H2954" s="6"/>
    </row>
    <row r="2955" spans="4:8" x14ac:dyDescent="0.25">
      <c r="D2955" s="7"/>
      <c r="H2955" s="6"/>
    </row>
    <row r="2956" spans="4:8" x14ac:dyDescent="0.25">
      <c r="D2956" s="7"/>
      <c r="H2956" s="6"/>
    </row>
    <row r="2957" spans="4:8" x14ac:dyDescent="0.25">
      <c r="D2957" s="7"/>
      <c r="H2957" s="6"/>
    </row>
    <row r="2958" spans="4:8" x14ac:dyDescent="0.25">
      <c r="D2958" s="7"/>
      <c r="H2958" s="6"/>
    </row>
    <row r="2959" spans="4:8" x14ac:dyDescent="0.25">
      <c r="D2959" s="7"/>
      <c r="H2959" s="6"/>
    </row>
    <row r="2960" spans="4:8" x14ac:dyDescent="0.25">
      <c r="D2960" s="7"/>
      <c r="H2960" s="6"/>
    </row>
    <row r="2961" spans="4:8" x14ac:dyDescent="0.25">
      <c r="D2961" s="7"/>
      <c r="H2961" s="6"/>
    </row>
    <row r="2962" spans="4:8" x14ac:dyDescent="0.25">
      <c r="D2962" s="7"/>
      <c r="H2962" s="6"/>
    </row>
    <row r="2963" spans="4:8" x14ac:dyDescent="0.25">
      <c r="D2963" s="7"/>
      <c r="H2963" s="6"/>
    </row>
    <row r="2964" spans="4:8" x14ac:dyDescent="0.25">
      <c r="D2964" s="7"/>
      <c r="H2964" s="6"/>
    </row>
    <row r="2965" spans="4:8" x14ac:dyDescent="0.25">
      <c r="D2965" s="7"/>
      <c r="H2965" s="6"/>
    </row>
    <row r="2966" spans="4:8" x14ac:dyDescent="0.25">
      <c r="D2966" s="7"/>
      <c r="H2966" s="6"/>
    </row>
    <row r="2967" spans="4:8" x14ac:dyDescent="0.25">
      <c r="D2967" s="7"/>
      <c r="H2967" s="6"/>
    </row>
    <row r="2968" spans="4:8" x14ac:dyDescent="0.25">
      <c r="D2968" s="7"/>
      <c r="H2968" s="6"/>
    </row>
    <row r="2969" spans="4:8" x14ac:dyDescent="0.25">
      <c r="D2969" s="7"/>
      <c r="H2969" s="6"/>
    </row>
    <row r="2970" spans="4:8" x14ac:dyDescent="0.25">
      <c r="D2970" s="7"/>
      <c r="H2970" s="6"/>
    </row>
    <row r="2971" spans="4:8" x14ac:dyDescent="0.25">
      <c r="D2971" s="7"/>
      <c r="H2971" s="6"/>
    </row>
    <row r="2972" spans="4:8" x14ac:dyDescent="0.25">
      <c r="D2972" s="7"/>
      <c r="H2972" s="6"/>
    </row>
    <row r="2973" spans="4:8" x14ac:dyDescent="0.25">
      <c r="D2973" s="7"/>
      <c r="H2973" s="6"/>
    </row>
    <row r="2974" spans="4:8" x14ac:dyDescent="0.25">
      <c r="D2974" s="7"/>
      <c r="H2974" s="6"/>
    </row>
    <row r="2975" spans="4:8" x14ac:dyDescent="0.25">
      <c r="D2975" s="7"/>
      <c r="H2975" s="6"/>
    </row>
    <row r="2976" spans="4:8" x14ac:dyDescent="0.25">
      <c r="D2976" s="7"/>
      <c r="H2976" s="6"/>
    </row>
    <row r="2977" spans="4:8" x14ac:dyDescent="0.25">
      <c r="D2977" s="7"/>
      <c r="H2977" s="6"/>
    </row>
    <row r="2978" spans="4:8" x14ac:dyDescent="0.25">
      <c r="D2978" s="7"/>
      <c r="H2978" s="6"/>
    </row>
    <row r="2979" spans="4:8" x14ac:dyDescent="0.25">
      <c r="D2979" s="7"/>
      <c r="H2979" s="6"/>
    </row>
    <row r="2980" spans="4:8" x14ac:dyDescent="0.25">
      <c r="D2980" s="7"/>
      <c r="H2980" s="6"/>
    </row>
    <row r="2981" spans="4:8" x14ac:dyDescent="0.25">
      <c r="D2981" s="7"/>
      <c r="H2981" s="6"/>
    </row>
    <row r="2982" spans="4:8" x14ac:dyDescent="0.25">
      <c r="D2982" s="7"/>
      <c r="H2982" s="6"/>
    </row>
    <row r="2983" spans="4:8" x14ac:dyDescent="0.25">
      <c r="D2983" s="7"/>
      <c r="H2983" s="6"/>
    </row>
    <row r="2984" spans="4:8" x14ac:dyDescent="0.25">
      <c r="D2984" s="7"/>
      <c r="H2984" s="6"/>
    </row>
    <row r="2985" spans="4:8" x14ac:dyDescent="0.25">
      <c r="D2985" s="7"/>
      <c r="H2985" s="6"/>
    </row>
    <row r="2986" spans="4:8" x14ac:dyDescent="0.25">
      <c r="D2986" s="7"/>
      <c r="H2986" s="6"/>
    </row>
    <row r="2987" spans="4:8" x14ac:dyDescent="0.25">
      <c r="D2987" s="7"/>
      <c r="H2987" s="6"/>
    </row>
    <row r="2988" spans="4:8" x14ac:dyDescent="0.25">
      <c r="D2988" s="7"/>
      <c r="H2988" s="6"/>
    </row>
    <row r="2989" spans="4:8" x14ac:dyDescent="0.25">
      <c r="D2989" s="7"/>
      <c r="H2989" s="6"/>
    </row>
    <row r="2990" spans="4:8" x14ac:dyDescent="0.25">
      <c r="D2990" s="7"/>
      <c r="H2990" s="6"/>
    </row>
    <row r="2991" spans="4:8" x14ac:dyDescent="0.25">
      <c r="D2991" s="7"/>
      <c r="H2991" s="6"/>
    </row>
    <row r="2992" spans="4:8" x14ac:dyDescent="0.25">
      <c r="D2992" s="7"/>
      <c r="H2992" s="6"/>
    </row>
    <row r="2993" spans="4:8" x14ac:dyDescent="0.25">
      <c r="D2993" s="7"/>
      <c r="H2993" s="6"/>
    </row>
    <row r="2994" spans="4:8" x14ac:dyDescent="0.25">
      <c r="D2994" s="7"/>
      <c r="H2994" s="6"/>
    </row>
    <row r="2995" spans="4:8" x14ac:dyDescent="0.25">
      <c r="D2995" s="7"/>
      <c r="H2995" s="6"/>
    </row>
    <row r="2996" spans="4:8" x14ac:dyDescent="0.25">
      <c r="D2996" s="7"/>
      <c r="H2996" s="6"/>
    </row>
    <row r="2997" spans="4:8" x14ac:dyDescent="0.25">
      <c r="D2997" s="7"/>
      <c r="H2997" s="6"/>
    </row>
    <row r="2998" spans="4:8" x14ac:dyDescent="0.25">
      <c r="D2998" s="7"/>
      <c r="H2998" s="6"/>
    </row>
    <row r="2999" spans="4:8" x14ac:dyDescent="0.25">
      <c r="D2999" s="7"/>
      <c r="H2999" s="6"/>
    </row>
    <row r="3000" spans="4:8" x14ac:dyDescent="0.25">
      <c r="D3000" s="7"/>
      <c r="H3000" s="6"/>
    </row>
    <row r="3001" spans="4:8" x14ac:dyDescent="0.25">
      <c r="D3001" s="7"/>
      <c r="H3001" s="6"/>
    </row>
    <row r="3002" spans="4:8" x14ac:dyDescent="0.25">
      <c r="D3002" s="7"/>
      <c r="H3002" s="6"/>
    </row>
    <row r="3003" spans="4:8" x14ac:dyDescent="0.25">
      <c r="D3003" s="7"/>
      <c r="H3003" s="6"/>
    </row>
    <row r="3004" spans="4:8" x14ac:dyDescent="0.25">
      <c r="D3004" s="7"/>
      <c r="H3004" s="6"/>
    </row>
    <row r="3005" spans="4:8" x14ac:dyDescent="0.25">
      <c r="D3005" s="7"/>
      <c r="H3005" s="6"/>
    </row>
    <row r="3006" spans="4:8" x14ac:dyDescent="0.25">
      <c r="D3006" s="7"/>
      <c r="H3006" s="6"/>
    </row>
    <row r="3007" spans="4:8" x14ac:dyDescent="0.25">
      <c r="D3007" s="7"/>
      <c r="H3007" s="6"/>
    </row>
    <row r="3008" spans="4:8" x14ac:dyDescent="0.25">
      <c r="D3008" s="7"/>
      <c r="H3008" s="6"/>
    </row>
    <row r="3009" spans="4:8" x14ac:dyDescent="0.25">
      <c r="D3009" s="7"/>
      <c r="H3009" s="6"/>
    </row>
    <row r="3010" spans="4:8" x14ac:dyDescent="0.25">
      <c r="D3010" s="7"/>
      <c r="H3010" s="6"/>
    </row>
    <row r="3011" spans="4:8" x14ac:dyDescent="0.25">
      <c r="D3011" s="7"/>
      <c r="H3011" s="6"/>
    </row>
    <row r="3012" spans="4:8" x14ac:dyDescent="0.25">
      <c r="D3012" s="7"/>
      <c r="H3012" s="6"/>
    </row>
    <row r="3013" spans="4:8" x14ac:dyDescent="0.25">
      <c r="D3013" s="7"/>
      <c r="H3013" s="6"/>
    </row>
    <row r="3014" spans="4:8" x14ac:dyDescent="0.25">
      <c r="D3014" s="7"/>
      <c r="H3014" s="6"/>
    </row>
    <row r="3015" spans="4:8" x14ac:dyDescent="0.25">
      <c r="D3015" s="7"/>
      <c r="H3015" s="6"/>
    </row>
    <row r="3016" spans="4:8" x14ac:dyDescent="0.25">
      <c r="D3016" s="7"/>
      <c r="H3016" s="6"/>
    </row>
    <row r="3017" spans="4:8" x14ac:dyDescent="0.25">
      <c r="D3017" s="7"/>
      <c r="H3017" s="6"/>
    </row>
    <row r="3018" spans="4:8" x14ac:dyDescent="0.25">
      <c r="D3018" s="7"/>
      <c r="H3018" s="6"/>
    </row>
    <row r="3019" spans="4:8" x14ac:dyDescent="0.25">
      <c r="D3019" s="7"/>
      <c r="H3019" s="6"/>
    </row>
    <row r="3020" spans="4:8" x14ac:dyDescent="0.25">
      <c r="D3020" s="7"/>
      <c r="H3020" s="6"/>
    </row>
    <row r="3021" spans="4:8" x14ac:dyDescent="0.25">
      <c r="D3021" s="7"/>
      <c r="H3021" s="6"/>
    </row>
    <row r="3022" spans="4:8" x14ac:dyDescent="0.25">
      <c r="D3022" s="7"/>
      <c r="H3022" s="6"/>
    </row>
    <row r="3023" spans="4:8" x14ac:dyDescent="0.25">
      <c r="D3023" s="7"/>
      <c r="H3023" s="6"/>
    </row>
    <row r="3024" spans="4:8" x14ac:dyDescent="0.25">
      <c r="D3024" s="7"/>
      <c r="H3024" s="6"/>
    </row>
    <row r="3025" spans="4:8" x14ac:dyDescent="0.25">
      <c r="D3025" s="7"/>
      <c r="H3025" s="6"/>
    </row>
    <row r="3026" spans="4:8" x14ac:dyDescent="0.25">
      <c r="D3026" s="7"/>
      <c r="H3026" s="6"/>
    </row>
    <row r="3027" spans="4:8" x14ac:dyDescent="0.25">
      <c r="D3027" s="7"/>
      <c r="H3027" s="6"/>
    </row>
    <row r="3028" spans="4:8" x14ac:dyDescent="0.25">
      <c r="D3028" s="7"/>
      <c r="H3028" s="6"/>
    </row>
    <row r="3029" spans="4:8" x14ac:dyDescent="0.25">
      <c r="D3029" s="7"/>
      <c r="H3029" s="6"/>
    </row>
    <row r="3030" spans="4:8" x14ac:dyDescent="0.25">
      <c r="D3030" s="7"/>
      <c r="H3030" s="6"/>
    </row>
    <row r="3031" spans="4:8" x14ac:dyDescent="0.25">
      <c r="D3031" s="7"/>
      <c r="H3031" s="6"/>
    </row>
    <row r="3032" spans="4:8" x14ac:dyDescent="0.25">
      <c r="D3032" s="7"/>
      <c r="H3032" s="6"/>
    </row>
    <row r="3033" spans="4:8" x14ac:dyDescent="0.25">
      <c r="D3033" s="7"/>
      <c r="H3033" s="6"/>
    </row>
    <row r="3034" spans="4:8" x14ac:dyDescent="0.25">
      <c r="D3034" s="7"/>
      <c r="H3034" s="6"/>
    </row>
    <row r="3035" spans="4:8" x14ac:dyDescent="0.25">
      <c r="D3035" s="7"/>
      <c r="H3035" s="6"/>
    </row>
    <row r="3036" spans="4:8" x14ac:dyDescent="0.25">
      <c r="D3036" s="7"/>
      <c r="H3036" s="6"/>
    </row>
    <row r="3037" spans="4:8" x14ac:dyDescent="0.25">
      <c r="D3037" s="7"/>
      <c r="H3037" s="6"/>
    </row>
    <row r="3038" spans="4:8" x14ac:dyDescent="0.25">
      <c r="D3038" s="7"/>
      <c r="H3038" s="6"/>
    </row>
    <row r="3039" spans="4:8" x14ac:dyDescent="0.25">
      <c r="D3039" s="7"/>
      <c r="H3039" s="6"/>
    </row>
    <row r="3040" spans="4:8" x14ac:dyDescent="0.25">
      <c r="D3040" s="7"/>
      <c r="H3040" s="6"/>
    </row>
    <row r="3041" spans="4:8" x14ac:dyDescent="0.25">
      <c r="D3041" s="7"/>
      <c r="H3041" s="6"/>
    </row>
    <row r="3042" spans="4:8" x14ac:dyDescent="0.25">
      <c r="D3042" s="7"/>
      <c r="H3042" s="6"/>
    </row>
    <row r="3043" spans="4:8" x14ac:dyDescent="0.25">
      <c r="D3043" s="7"/>
      <c r="H3043" s="6"/>
    </row>
    <row r="3044" spans="4:8" x14ac:dyDescent="0.25">
      <c r="D3044" s="7"/>
      <c r="H3044" s="6"/>
    </row>
    <row r="3045" spans="4:8" x14ac:dyDescent="0.25">
      <c r="D3045" s="7"/>
      <c r="H3045" s="6"/>
    </row>
    <row r="3046" spans="4:8" x14ac:dyDescent="0.25">
      <c r="D3046" s="7"/>
      <c r="H3046" s="6"/>
    </row>
    <row r="3047" spans="4:8" x14ac:dyDescent="0.25">
      <c r="D3047" s="7"/>
      <c r="H3047" s="6"/>
    </row>
    <row r="3048" spans="4:8" x14ac:dyDescent="0.25">
      <c r="D3048" s="7"/>
      <c r="H3048" s="6"/>
    </row>
    <row r="3049" spans="4:8" x14ac:dyDescent="0.25">
      <c r="D3049" s="7"/>
      <c r="H3049" s="6"/>
    </row>
    <row r="3050" spans="4:8" x14ac:dyDescent="0.25">
      <c r="D3050" s="7"/>
      <c r="H3050" s="6"/>
    </row>
    <row r="3051" spans="4:8" x14ac:dyDescent="0.25">
      <c r="D3051" s="7"/>
      <c r="H3051" s="6"/>
    </row>
    <row r="3052" spans="4:8" x14ac:dyDescent="0.25">
      <c r="D3052" s="7"/>
      <c r="H3052" s="6"/>
    </row>
    <row r="3053" spans="4:8" x14ac:dyDescent="0.25">
      <c r="D3053" s="7"/>
      <c r="H3053" s="6"/>
    </row>
    <row r="3054" spans="4:8" x14ac:dyDescent="0.25">
      <c r="D3054" s="7"/>
      <c r="H3054" s="6"/>
    </row>
    <row r="3055" spans="4:8" x14ac:dyDescent="0.25">
      <c r="D3055" s="7"/>
      <c r="H3055" s="6"/>
    </row>
    <row r="3056" spans="4:8" x14ac:dyDescent="0.25">
      <c r="D3056" s="7"/>
      <c r="H3056" s="6"/>
    </row>
    <row r="3057" spans="4:8" x14ac:dyDescent="0.25">
      <c r="D3057" s="7"/>
      <c r="H3057" s="6"/>
    </row>
    <row r="3058" spans="4:8" x14ac:dyDescent="0.25">
      <c r="D3058" s="7"/>
      <c r="H3058" s="6"/>
    </row>
    <row r="3059" spans="4:8" x14ac:dyDescent="0.25">
      <c r="D3059" s="7"/>
      <c r="H3059" s="6"/>
    </row>
    <row r="3060" spans="4:8" x14ac:dyDescent="0.25">
      <c r="D3060" s="7"/>
      <c r="H3060" s="6"/>
    </row>
    <row r="3061" spans="4:8" x14ac:dyDescent="0.25">
      <c r="D3061" s="7"/>
      <c r="H3061" s="6"/>
    </row>
    <row r="3062" spans="4:8" x14ac:dyDescent="0.25">
      <c r="D3062" s="7"/>
      <c r="H3062" s="6"/>
    </row>
    <row r="3063" spans="4:8" x14ac:dyDescent="0.25">
      <c r="D3063" s="7"/>
      <c r="H3063" s="6"/>
    </row>
    <row r="3064" spans="4:8" x14ac:dyDescent="0.25">
      <c r="D3064" s="7"/>
      <c r="H3064" s="6"/>
    </row>
    <row r="3065" spans="4:8" x14ac:dyDescent="0.25">
      <c r="D3065" s="7"/>
      <c r="H3065" s="6"/>
    </row>
    <row r="3066" spans="4:8" x14ac:dyDescent="0.25">
      <c r="D3066" s="7"/>
      <c r="H3066" s="6"/>
    </row>
    <row r="3067" spans="4:8" x14ac:dyDescent="0.25">
      <c r="D3067" s="7"/>
      <c r="H3067" s="6"/>
    </row>
    <row r="3068" spans="4:8" x14ac:dyDescent="0.25">
      <c r="D3068" s="7"/>
      <c r="H3068" s="6"/>
    </row>
    <row r="3069" spans="4:8" x14ac:dyDescent="0.25">
      <c r="D3069" s="7"/>
      <c r="H3069" s="6"/>
    </row>
    <row r="3070" spans="4:8" x14ac:dyDescent="0.25">
      <c r="D3070" s="7"/>
      <c r="H3070" s="6"/>
    </row>
    <row r="3071" spans="4:8" x14ac:dyDescent="0.25">
      <c r="D3071" s="7"/>
      <c r="H3071" s="6"/>
    </row>
    <row r="3072" spans="4:8" x14ac:dyDescent="0.25">
      <c r="D3072" s="7"/>
      <c r="H3072" s="6"/>
    </row>
    <row r="3073" spans="4:8" x14ac:dyDescent="0.25">
      <c r="D3073" s="7"/>
      <c r="H3073" s="6"/>
    </row>
    <row r="3074" spans="4:8" x14ac:dyDescent="0.25">
      <c r="D3074" s="7"/>
      <c r="H3074" s="6"/>
    </row>
    <row r="3075" spans="4:8" x14ac:dyDescent="0.25">
      <c r="D3075" s="7"/>
      <c r="H3075" s="6"/>
    </row>
    <row r="3076" spans="4:8" x14ac:dyDescent="0.25">
      <c r="D3076" s="7"/>
      <c r="H3076" s="6"/>
    </row>
    <row r="3077" spans="4:8" x14ac:dyDescent="0.25">
      <c r="D3077" s="7"/>
      <c r="H3077" s="6"/>
    </row>
    <row r="3078" spans="4:8" x14ac:dyDescent="0.25">
      <c r="D3078" s="7"/>
      <c r="H3078" s="6"/>
    </row>
    <row r="3079" spans="4:8" x14ac:dyDescent="0.25">
      <c r="D3079" s="7"/>
      <c r="H3079" s="6"/>
    </row>
    <row r="3080" spans="4:8" x14ac:dyDescent="0.25">
      <c r="D3080" s="7"/>
      <c r="H3080" s="6"/>
    </row>
    <row r="3081" spans="4:8" x14ac:dyDescent="0.25">
      <c r="D3081" s="7"/>
      <c r="H3081" s="6"/>
    </row>
    <row r="3082" spans="4:8" x14ac:dyDescent="0.25">
      <c r="D3082" s="7"/>
      <c r="H3082" s="6"/>
    </row>
    <row r="3083" spans="4:8" x14ac:dyDescent="0.25">
      <c r="D3083" s="7"/>
      <c r="H3083" s="6"/>
    </row>
    <row r="3084" spans="4:8" x14ac:dyDescent="0.25">
      <c r="D3084" s="7"/>
      <c r="H3084" s="6"/>
    </row>
    <row r="3085" spans="4:8" x14ac:dyDescent="0.25">
      <c r="D3085" s="7"/>
      <c r="H3085" s="6"/>
    </row>
    <row r="3086" spans="4:8" x14ac:dyDescent="0.25">
      <c r="D3086" s="7"/>
      <c r="H3086" s="6"/>
    </row>
    <row r="3087" spans="4:8" x14ac:dyDescent="0.25">
      <c r="D3087" s="7"/>
      <c r="H3087" s="6"/>
    </row>
    <row r="3088" spans="4:8" x14ac:dyDescent="0.25">
      <c r="D3088" s="7"/>
      <c r="H3088" s="6"/>
    </row>
    <row r="3089" spans="4:8" x14ac:dyDescent="0.25">
      <c r="D3089" s="7"/>
      <c r="H3089" s="6"/>
    </row>
    <row r="3090" spans="4:8" x14ac:dyDescent="0.25">
      <c r="D3090" s="7"/>
      <c r="H3090" s="6"/>
    </row>
    <row r="3091" spans="4:8" x14ac:dyDescent="0.25">
      <c r="D3091" s="7"/>
      <c r="H3091" s="6"/>
    </row>
    <row r="3092" spans="4:8" x14ac:dyDescent="0.25">
      <c r="D3092" s="7"/>
      <c r="H3092" s="6"/>
    </row>
    <row r="3093" spans="4:8" x14ac:dyDescent="0.25">
      <c r="D3093" s="7"/>
      <c r="H3093" s="6"/>
    </row>
    <row r="3094" spans="4:8" x14ac:dyDescent="0.25">
      <c r="D3094" s="7"/>
      <c r="H3094" s="6"/>
    </row>
    <row r="3095" spans="4:8" x14ac:dyDescent="0.25">
      <c r="D3095" s="7"/>
      <c r="H3095" s="6"/>
    </row>
    <row r="3096" spans="4:8" x14ac:dyDescent="0.25">
      <c r="D3096" s="7"/>
      <c r="H3096" s="6"/>
    </row>
    <row r="3097" spans="4:8" x14ac:dyDescent="0.25">
      <c r="D3097" s="7"/>
      <c r="H3097" s="6"/>
    </row>
    <row r="3098" spans="4:8" x14ac:dyDescent="0.25">
      <c r="D3098" s="7"/>
      <c r="H3098" s="6"/>
    </row>
    <row r="3099" spans="4:8" x14ac:dyDescent="0.25">
      <c r="D3099" s="7"/>
      <c r="H3099" s="6"/>
    </row>
    <row r="3100" spans="4:8" x14ac:dyDescent="0.25">
      <c r="D3100" s="7"/>
      <c r="H3100" s="6"/>
    </row>
    <row r="3101" spans="4:8" x14ac:dyDescent="0.25">
      <c r="D3101" s="7"/>
      <c r="H3101" s="6"/>
    </row>
    <row r="3102" spans="4:8" x14ac:dyDescent="0.25">
      <c r="D3102" s="7"/>
      <c r="H3102" s="6"/>
    </row>
    <row r="3103" spans="4:8" x14ac:dyDescent="0.25">
      <c r="D3103" s="7"/>
      <c r="H3103" s="6"/>
    </row>
    <row r="3104" spans="4:8" x14ac:dyDescent="0.25">
      <c r="D3104" s="7"/>
      <c r="H3104" s="6"/>
    </row>
    <row r="3105" spans="4:8" x14ac:dyDescent="0.25">
      <c r="D3105" s="7"/>
      <c r="H3105" s="6"/>
    </row>
    <row r="3106" spans="4:8" x14ac:dyDescent="0.25">
      <c r="D3106" s="7"/>
      <c r="H3106" s="6"/>
    </row>
    <row r="3107" spans="4:8" x14ac:dyDescent="0.25">
      <c r="D3107" s="7"/>
      <c r="H3107" s="6"/>
    </row>
    <row r="3108" spans="4:8" x14ac:dyDescent="0.25">
      <c r="D3108" s="7"/>
      <c r="H3108" s="6"/>
    </row>
    <row r="3109" spans="4:8" x14ac:dyDescent="0.25">
      <c r="D3109" s="7"/>
      <c r="H3109" s="6"/>
    </row>
    <row r="3110" spans="4:8" x14ac:dyDescent="0.25">
      <c r="D3110" s="7"/>
      <c r="H3110" s="6"/>
    </row>
    <row r="3111" spans="4:8" x14ac:dyDescent="0.25">
      <c r="D3111" s="7"/>
      <c r="H3111" s="6"/>
    </row>
    <row r="3112" spans="4:8" x14ac:dyDescent="0.25">
      <c r="D3112" s="7"/>
      <c r="H3112" s="6"/>
    </row>
    <row r="3113" spans="4:8" x14ac:dyDescent="0.25">
      <c r="D3113" s="7"/>
      <c r="H3113" s="6"/>
    </row>
    <row r="3114" spans="4:8" x14ac:dyDescent="0.25">
      <c r="D3114" s="7"/>
      <c r="H3114" s="6"/>
    </row>
    <row r="3115" spans="4:8" x14ac:dyDescent="0.25">
      <c r="D3115" s="7"/>
      <c r="H3115" s="6"/>
    </row>
    <row r="3116" spans="4:8" x14ac:dyDescent="0.25">
      <c r="D3116" s="7"/>
      <c r="H3116" s="6"/>
    </row>
    <row r="3117" spans="4:8" x14ac:dyDescent="0.25">
      <c r="D3117" s="7"/>
      <c r="H3117" s="6"/>
    </row>
    <row r="3118" spans="4:8" x14ac:dyDescent="0.25">
      <c r="D3118" s="7"/>
      <c r="H3118" s="6"/>
    </row>
    <row r="3119" spans="4:8" x14ac:dyDescent="0.25">
      <c r="D3119" s="7"/>
      <c r="H3119" s="6"/>
    </row>
    <row r="3120" spans="4:8" x14ac:dyDescent="0.25">
      <c r="D3120" s="7"/>
      <c r="H3120" s="6"/>
    </row>
    <row r="3121" spans="4:8" x14ac:dyDescent="0.25">
      <c r="D3121" s="7"/>
      <c r="H3121" s="6"/>
    </row>
    <row r="3122" spans="4:8" x14ac:dyDescent="0.25">
      <c r="D3122" s="7"/>
      <c r="H3122" s="6"/>
    </row>
    <row r="3123" spans="4:8" x14ac:dyDescent="0.25">
      <c r="D3123" s="7"/>
      <c r="H3123" s="6"/>
    </row>
    <row r="3124" spans="4:8" x14ac:dyDescent="0.25">
      <c r="D3124" s="7"/>
      <c r="H3124" s="6"/>
    </row>
    <row r="3125" spans="4:8" x14ac:dyDescent="0.25">
      <c r="D3125" s="7"/>
      <c r="H3125" s="6"/>
    </row>
    <row r="3126" spans="4:8" x14ac:dyDescent="0.25">
      <c r="D3126" s="7"/>
      <c r="H3126" s="6"/>
    </row>
    <row r="3127" spans="4:8" x14ac:dyDescent="0.25">
      <c r="D3127" s="7"/>
      <c r="H3127" s="6"/>
    </row>
    <row r="3128" spans="4:8" x14ac:dyDescent="0.25">
      <c r="D3128" s="7"/>
      <c r="H3128" s="6"/>
    </row>
    <row r="3129" spans="4:8" x14ac:dyDescent="0.25">
      <c r="D3129" s="7"/>
      <c r="H3129" s="6"/>
    </row>
    <row r="3130" spans="4:8" x14ac:dyDescent="0.25">
      <c r="D3130" s="7"/>
      <c r="H3130" s="6"/>
    </row>
    <row r="3131" spans="4:8" x14ac:dyDescent="0.25">
      <c r="D3131" s="7"/>
      <c r="H3131" s="6"/>
    </row>
    <row r="3132" spans="4:8" x14ac:dyDescent="0.25">
      <c r="D3132" s="7"/>
      <c r="H3132" s="6"/>
    </row>
    <row r="3133" spans="4:8" x14ac:dyDescent="0.25">
      <c r="D3133" s="7"/>
      <c r="H3133" s="6"/>
    </row>
    <row r="3134" spans="4:8" x14ac:dyDescent="0.25">
      <c r="D3134" s="7"/>
      <c r="H3134" s="6"/>
    </row>
    <row r="3135" spans="4:8" x14ac:dyDescent="0.25">
      <c r="D3135" s="7"/>
      <c r="H3135" s="6"/>
    </row>
    <row r="3136" spans="4:8" x14ac:dyDescent="0.25">
      <c r="D3136" s="7"/>
      <c r="H3136" s="6"/>
    </row>
    <row r="3137" spans="4:8" x14ac:dyDescent="0.25">
      <c r="D3137" s="7"/>
      <c r="H3137" s="6"/>
    </row>
    <row r="3138" spans="4:8" x14ac:dyDescent="0.25">
      <c r="D3138" s="7"/>
      <c r="H3138" s="6"/>
    </row>
    <row r="3139" spans="4:8" x14ac:dyDescent="0.25">
      <c r="D3139" s="7"/>
      <c r="H3139" s="6"/>
    </row>
    <row r="3140" spans="4:8" x14ac:dyDescent="0.25">
      <c r="D3140" s="7"/>
      <c r="H3140" s="6"/>
    </row>
    <row r="3141" spans="4:8" x14ac:dyDescent="0.25">
      <c r="D3141" s="7"/>
      <c r="H3141" s="6"/>
    </row>
    <row r="3142" spans="4:8" x14ac:dyDescent="0.25">
      <c r="D3142" s="7"/>
      <c r="H3142" s="6"/>
    </row>
    <row r="3143" spans="4:8" x14ac:dyDescent="0.25">
      <c r="D3143" s="7"/>
      <c r="H3143" s="6"/>
    </row>
    <row r="3144" spans="4:8" x14ac:dyDescent="0.25">
      <c r="D3144" s="7"/>
      <c r="H3144" s="6"/>
    </row>
    <row r="3145" spans="4:8" x14ac:dyDescent="0.25">
      <c r="D3145" s="7"/>
      <c r="H3145" s="6"/>
    </row>
    <row r="3146" spans="4:8" x14ac:dyDescent="0.25">
      <c r="D3146" s="7"/>
      <c r="H3146" s="6"/>
    </row>
    <row r="3147" spans="4:8" x14ac:dyDescent="0.25">
      <c r="D3147" s="7"/>
      <c r="H3147" s="6"/>
    </row>
    <row r="3148" spans="4:8" x14ac:dyDescent="0.25">
      <c r="D3148" s="7"/>
      <c r="H3148" s="6"/>
    </row>
    <row r="3149" spans="4:8" x14ac:dyDescent="0.25">
      <c r="D3149" s="7"/>
      <c r="H3149" s="6"/>
    </row>
    <row r="3150" spans="4:8" x14ac:dyDescent="0.25">
      <c r="D3150" s="7"/>
      <c r="H3150" s="6"/>
    </row>
    <row r="3151" spans="4:8" x14ac:dyDescent="0.25">
      <c r="D3151" s="7"/>
      <c r="H3151" s="6"/>
    </row>
    <row r="3152" spans="4:8" x14ac:dyDescent="0.25">
      <c r="D3152" s="7"/>
      <c r="H3152" s="6"/>
    </row>
    <row r="3153" spans="4:8" x14ac:dyDescent="0.25">
      <c r="D3153" s="7"/>
      <c r="H3153" s="6"/>
    </row>
    <row r="3154" spans="4:8" x14ac:dyDescent="0.25">
      <c r="D3154" s="7"/>
      <c r="H3154" s="6"/>
    </row>
    <row r="3155" spans="4:8" x14ac:dyDescent="0.25">
      <c r="D3155" s="7"/>
      <c r="H3155" s="6"/>
    </row>
    <row r="3156" spans="4:8" x14ac:dyDescent="0.25">
      <c r="D3156" s="7"/>
      <c r="H3156" s="6"/>
    </row>
    <row r="3157" spans="4:8" x14ac:dyDescent="0.25">
      <c r="D3157" s="7"/>
      <c r="H3157" s="6"/>
    </row>
    <row r="3158" spans="4:8" x14ac:dyDescent="0.25">
      <c r="D3158" s="7"/>
      <c r="H3158" s="6"/>
    </row>
    <row r="3159" spans="4:8" x14ac:dyDescent="0.25">
      <c r="D3159" s="7"/>
      <c r="H3159" s="6"/>
    </row>
    <row r="3160" spans="4:8" x14ac:dyDescent="0.25">
      <c r="D3160" s="7"/>
      <c r="H3160" s="6"/>
    </row>
    <row r="3161" spans="4:8" x14ac:dyDescent="0.25">
      <c r="D3161" s="7"/>
      <c r="H3161" s="6"/>
    </row>
    <row r="3162" spans="4:8" x14ac:dyDescent="0.25">
      <c r="D3162" s="7"/>
      <c r="H3162" s="6"/>
    </row>
    <row r="3163" spans="4:8" x14ac:dyDescent="0.25">
      <c r="D3163" s="7"/>
      <c r="H3163" s="6"/>
    </row>
    <row r="3164" spans="4:8" x14ac:dyDescent="0.25">
      <c r="D3164" s="7"/>
      <c r="H3164" s="6"/>
    </row>
    <row r="3165" spans="4:8" x14ac:dyDescent="0.25">
      <c r="D3165" s="7"/>
      <c r="H3165" s="6"/>
    </row>
    <row r="3166" spans="4:8" x14ac:dyDescent="0.25">
      <c r="D3166" s="7"/>
      <c r="H3166" s="6"/>
    </row>
    <row r="3167" spans="4:8" x14ac:dyDescent="0.25">
      <c r="D3167" s="7"/>
      <c r="H3167" s="6"/>
    </row>
    <row r="3168" spans="4:8" x14ac:dyDescent="0.25">
      <c r="D3168" s="7"/>
      <c r="H3168" s="6"/>
    </row>
    <row r="3169" spans="4:8" x14ac:dyDescent="0.25">
      <c r="D3169" s="7"/>
      <c r="H3169" s="6"/>
    </row>
    <row r="3170" spans="4:8" x14ac:dyDescent="0.25">
      <c r="D3170" s="7"/>
      <c r="H3170" s="6"/>
    </row>
    <row r="3171" spans="4:8" x14ac:dyDescent="0.25">
      <c r="D3171" s="7"/>
      <c r="H3171" s="6"/>
    </row>
    <row r="3172" spans="4:8" x14ac:dyDescent="0.25">
      <c r="D3172" s="7"/>
      <c r="H3172" s="6"/>
    </row>
    <row r="3173" spans="4:8" x14ac:dyDescent="0.25">
      <c r="D3173" s="7"/>
      <c r="H3173" s="6"/>
    </row>
    <row r="3174" spans="4:8" x14ac:dyDescent="0.25">
      <c r="D3174" s="7"/>
      <c r="H3174" s="6"/>
    </row>
    <row r="3175" spans="4:8" x14ac:dyDescent="0.25">
      <c r="D3175" s="7"/>
      <c r="H3175" s="6"/>
    </row>
    <row r="3176" spans="4:8" x14ac:dyDescent="0.25">
      <c r="D3176" s="7"/>
      <c r="H3176" s="6"/>
    </row>
    <row r="3177" spans="4:8" x14ac:dyDescent="0.25">
      <c r="D3177" s="7"/>
      <c r="H3177" s="6"/>
    </row>
    <row r="3178" spans="4:8" x14ac:dyDescent="0.25">
      <c r="D3178" s="7"/>
      <c r="H3178" s="6"/>
    </row>
    <row r="3179" spans="4:8" x14ac:dyDescent="0.25">
      <c r="D3179" s="7"/>
      <c r="H3179" s="6"/>
    </row>
    <row r="3180" spans="4:8" x14ac:dyDescent="0.25">
      <c r="D3180" s="7"/>
      <c r="H3180" s="6"/>
    </row>
    <row r="3181" spans="4:8" x14ac:dyDescent="0.25">
      <c r="D3181" s="7"/>
      <c r="H3181" s="6"/>
    </row>
    <row r="3182" spans="4:8" x14ac:dyDescent="0.25">
      <c r="D3182" s="7"/>
      <c r="H3182" s="6"/>
    </row>
    <row r="3183" spans="4:8" x14ac:dyDescent="0.25">
      <c r="D3183" s="7"/>
      <c r="H3183" s="6"/>
    </row>
    <row r="3184" spans="4:8" x14ac:dyDescent="0.25">
      <c r="D3184" s="7"/>
      <c r="H3184" s="6"/>
    </row>
    <row r="3185" spans="4:8" x14ac:dyDescent="0.25">
      <c r="D3185" s="7"/>
      <c r="H3185" s="6"/>
    </row>
    <row r="3186" spans="4:8" x14ac:dyDescent="0.25">
      <c r="D3186" s="7"/>
      <c r="H3186" s="6"/>
    </row>
    <row r="3187" spans="4:8" x14ac:dyDescent="0.25">
      <c r="D3187" s="7"/>
      <c r="H3187" s="6"/>
    </row>
    <row r="3188" spans="4:8" x14ac:dyDescent="0.25">
      <c r="D3188" s="7"/>
      <c r="H3188" s="6"/>
    </row>
    <row r="3189" spans="4:8" x14ac:dyDescent="0.25">
      <c r="D3189" s="7"/>
      <c r="H3189" s="6"/>
    </row>
    <row r="3190" spans="4:8" x14ac:dyDescent="0.25">
      <c r="D3190" s="7"/>
      <c r="H3190" s="6"/>
    </row>
    <row r="3191" spans="4:8" x14ac:dyDescent="0.25">
      <c r="D3191" s="7"/>
      <c r="H3191" s="6"/>
    </row>
    <row r="3192" spans="4:8" x14ac:dyDescent="0.25">
      <c r="D3192" s="7"/>
      <c r="H3192" s="6"/>
    </row>
    <row r="3193" spans="4:8" x14ac:dyDescent="0.25">
      <c r="D3193" s="7"/>
      <c r="H3193" s="6"/>
    </row>
    <row r="3194" spans="4:8" x14ac:dyDescent="0.25">
      <c r="D3194" s="7"/>
      <c r="H3194" s="6"/>
    </row>
    <row r="3195" spans="4:8" x14ac:dyDescent="0.25">
      <c r="D3195" s="7"/>
      <c r="H3195" s="6"/>
    </row>
    <row r="3196" spans="4:8" x14ac:dyDescent="0.25">
      <c r="D3196" s="7"/>
      <c r="H3196" s="6"/>
    </row>
    <row r="3197" spans="4:8" x14ac:dyDescent="0.25">
      <c r="D3197" s="7"/>
      <c r="H3197" s="6"/>
    </row>
    <row r="3198" spans="4:8" x14ac:dyDescent="0.25">
      <c r="D3198" s="7"/>
      <c r="H3198" s="6"/>
    </row>
    <row r="3199" spans="4:8" x14ac:dyDescent="0.25">
      <c r="D3199" s="7"/>
      <c r="H3199" s="6"/>
    </row>
    <row r="3200" spans="4:8" x14ac:dyDescent="0.25">
      <c r="D3200" s="7"/>
      <c r="H3200" s="6"/>
    </row>
    <row r="3201" spans="4:8" x14ac:dyDescent="0.25">
      <c r="D3201" s="7"/>
      <c r="H3201" s="6"/>
    </row>
    <row r="3202" spans="4:8" x14ac:dyDescent="0.25">
      <c r="D3202" s="7"/>
      <c r="H3202" s="6"/>
    </row>
    <row r="3203" spans="4:8" x14ac:dyDescent="0.25">
      <c r="D3203" s="7"/>
      <c r="H3203" s="6"/>
    </row>
    <row r="3204" spans="4:8" x14ac:dyDescent="0.25">
      <c r="D3204" s="7"/>
      <c r="H3204" s="6"/>
    </row>
    <row r="3205" spans="4:8" x14ac:dyDescent="0.25">
      <c r="D3205" s="7"/>
      <c r="H3205" s="6"/>
    </row>
    <row r="3206" spans="4:8" x14ac:dyDescent="0.25">
      <c r="D3206" s="7"/>
      <c r="H3206" s="6"/>
    </row>
    <row r="3207" spans="4:8" x14ac:dyDescent="0.25">
      <c r="D3207" s="7"/>
      <c r="H3207" s="6"/>
    </row>
    <row r="3208" spans="4:8" x14ac:dyDescent="0.25">
      <c r="D3208" s="7"/>
      <c r="H3208" s="6"/>
    </row>
    <row r="3209" spans="4:8" x14ac:dyDescent="0.25">
      <c r="D3209" s="7"/>
      <c r="H3209" s="6"/>
    </row>
    <row r="3210" spans="4:8" x14ac:dyDescent="0.25">
      <c r="D3210" s="7"/>
      <c r="H3210" s="6"/>
    </row>
    <row r="3211" spans="4:8" x14ac:dyDescent="0.25">
      <c r="D3211" s="7"/>
      <c r="H3211" s="6"/>
    </row>
    <row r="3212" spans="4:8" x14ac:dyDescent="0.25">
      <c r="D3212" s="7"/>
      <c r="H3212" s="6"/>
    </row>
    <row r="3213" spans="4:8" x14ac:dyDescent="0.25">
      <c r="D3213" s="7"/>
      <c r="H3213" s="6"/>
    </row>
    <row r="3214" spans="4:8" x14ac:dyDescent="0.25">
      <c r="D3214" s="7"/>
      <c r="H3214" s="6"/>
    </row>
    <row r="3215" spans="4:8" x14ac:dyDescent="0.25">
      <c r="D3215" s="7"/>
      <c r="H3215" s="6"/>
    </row>
    <row r="3216" spans="4:8" x14ac:dyDescent="0.25">
      <c r="D3216" s="7"/>
      <c r="H3216" s="6"/>
    </row>
    <row r="3217" spans="4:8" x14ac:dyDescent="0.25">
      <c r="D3217" s="7"/>
      <c r="H3217" s="6"/>
    </row>
    <row r="3218" spans="4:8" x14ac:dyDescent="0.25">
      <c r="D3218" s="7"/>
      <c r="H3218" s="6"/>
    </row>
    <row r="3219" spans="4:8" x14ac:dyDescent="0.25">
      <c r="D3219" s="7"/>
      <c r="H3219" s="6"/>
    </row>
    <row r="3220" spans="4:8" x14ac:dyDescent="0.25">
      <c r="D3220" s="7"/>
      <c r="H3220" s="6"/>
    </row>
    <row r="3221" spans="4:8" x14ac:dyDescent="0.25">
      <c r="D3221" s="7"/>
      <c r="H3221" s="6"/>
    </row>
    <row r="3222" spans="4:8" x14ac:dyDescent="0.25">
      <c r="D3222" s="7"/>
      <c r="H3222" s="6"/>
    </row>
    <row r="3223" spans="4:8" x14ac:dyDescent="0.25">
      <c r="D3223" s="7"/>
      <c r="H3223" s="6"/>
    </row>
    <row r="3224" spans="4:8" x14ac:dyDescent="0.25">
      <c r="D3224" s="7"/>
      <c r="H3224" s="6"/>
    </row>
    <row r="3225" spans="4:8" x14ac:dyDescent="0.25">
      <c r="D3225" s="7"/>
      <c r="H3225" s="6"/>
    </row>
    <row r="3226" spans="4:8" x14ac:dyDescent="0.25">
      <c r="D3226" s="7"/>
      <c r="H3226" s="6"/>
    </row>
    <row r="3227" spans="4:8" x14ac:dyDescent="0.25">
      <c r="D3227" s="7"/>
      <c r="H3227" s="6"/>
    </row>
    <row r="3228" spans="4:8" x14ac:dyDescent="0.25">
      <c r="D3228" s="7"/>
      <c r="H3228" s="6"/>
    </row>
    <row r="3229" spans="4:8" x14ac:dyDescent="0.25">
      <c r="D3229" s="7"/>
      <c r="H3229" s="6"/>
    </row>
    <row r="3230" spans="4:8" x14ac:dyDescent="0.25">
      <c r="D3230" s="7"/>
      <c r="H3230" s="6"/>
    </row>
    <row r="3231" spans="4:8" x14ac:dyDescent="0.25">
      <c r="D3231" s="7"/>
      <c r="H3231" s="6"/>
    </row>
    <row r="3232" spans="4:8" x14ac:dyDescent="0.25">
      <c r="D3232" s="7"/>
      <c r="H3232" s="6"/>
    </row>
    <row r="3233" spans="4:8" x14ac:dyDescent="0.25">
      <c r="D3233" s="7"/>
      <c r="H3233" s="6"/>
    </row>
    <row r="3234" spans="4:8" x14ac:dyDescent="0.25">
      <c r="D3234" s="7"/>
      <c r="H3234" s="6"/>
    </row>
    <row r="3235" spans="4:8" x14ac:dyDescent="0.25">
      <c r="D3235" s="7"/>
      <c r="H3235" s="6"/>
    </row>
    <row r="3236" spans="4:8" x14ac:dyDescent="0.25">
      <c r="D3236" s="7"/>
      <c r="H3236" s="6"/>
    </row>
    <row r="3237" spans="4:8" x14ac:dyDescent="0.25">
      <c r="D3237" s="7"/>
      <c r="H3237" s="6"/>
    </row>
    <row r="3238" spans="4:8" x14ac:dyDescent="0.25">
      <c r="D3238" s="7"/>
      <c r="H3238" s="6"/>
    </row>
    <row r="3239" spans="4:8" x14ac:dyDescent="0.25">
      <c r="D3239" s="7"/>
      <c r="H3239" s="6"/>
    </row>
    <row r="3240" spans="4:8" x14ac:dyDescent="0.25">
      <c r="D3240" s="7"/>
      <c r="H3240" s="6"/>
    </row>
    <row r="3241" spans="4:8" x14ac:dyDescent="0.25">
      <c r="D3241" s="7"/>
      <c r="H3241" s="6"/>
    </row>
    <row r="3242" spans="4:8" x14ac:dyDescent="0.25">
      <c r="D3242" s="7"/>
      <c r="H3242" s="6"/>
    </row>
    <row r="3243" spans="4:8" x14ac:dyDescent="0.25">
      <c r="D3243" s="7"/>
      <c r="H3243" s="6"/>
    </row>
    <row r="3244" spans="4:8" x14ac:dyDescent="0.25">
      <c r="D3244" s="7"/>
      <c r="H3244" s="6"/>
    </row>
    <row r="3245" spans="4:8" x14ac:dyDescent="0.25">
      <c r="D3245" s="7"/>
      <c r="H3245" s="6"/>
    </row>
    <row r="3246" spans="4:8" x14ac:dyDescent="0.25">
      <c r="D3246" s="7"/>
      <c r="H3246" s="6"/>
    </row>
    <row r="3247" spans="4:8" x14ac:dyDescent="0.25">
      <c r="D3247" s="7"/>
      <c r="H3247" s="6"/>
    </row>
    <row r="3248" spans="4:8" x14ac:dyDescent="0.25">
      <c r="D3248" s="7"/>
      <c r="H3248" s="6"/>
    </row>
    <row r="3249" spans="4:8" x14ac:dyDescent="0.25">
      <c r="D3249" s="7"/>
      <c r="H3249" s="6"/>
    </row>
    <row r="3250" spans="4:8" x14ac:dyDescent="0.25">
      <c r="D3250" s="7"/>
      <c r="H3250" s="6"/>
    </row>
    <row r="3251" spans="4:8" x14ac:dyDescent="0.25">
      <c r="D3251" s="7"/>
      <c r="H3251" s="6"/>
    </row>
    <row r="3252" spans="4:8" x14ac:dyDescent="0.25">
      <c r="D3252" s="7"/>
      <c r="H3252" s="6"/>
    </row>
    <row r="3253" spans="4:8" x14ac:dyDescent="0.25">
      <c r="D3253" s="7"/>
      <c r="H3253" s="6"/>
    </row>
    <row r="3254" spans="4:8" x14ac:dyDescent="0.25">
      <c r="D3254" s="7"/>
      <c r="H3254" s="6"/>
    </row>
    <row r="3255" spans="4:8" x14ac:dyDescent="0.25">
      <c r="D3255" s="7"/>
      <c r="H3255" s="6"/>
    </row>
    <row r="3256" spans="4:8" x14ac:dyDescent="0.25">
      <c r="D3256" s="7"/>
      <c r="H3256" s="6"/>
    </row>
    <row r="3257" spans="4:8" x14ac:dyDescent="0.25">
      <c r="D3257" s="7"/>
      <c r="H3257" s="6"/>
    </row>
    <row r="3258" spans="4:8" x14ac:dyDescent="0.25">
      <c r="D3258" s="7"/>
      <c r="H3258" s="6"/>
    </row>
    <row r="3259" spans="4:8" x14ac:dyDescent="0.25">
      <c r="D3259" s="7"/>
      <c r="H3259" s="6"/>
    </row>
    <row r="3260" spans="4:8" x14ac:dyDescent="0.25">
      <c r="D3260" s="7"/>
      <c r="H3260" s="6"/>
    </row>
    <row r="3261" spans="4:8" x14ac:dyDescent="0.25">
      <c r="D3261" s="7"/>
      <c r="H3261" s="6"/>
    </row>
    <row r="3262" spans="4:8" x14ac:dyDescent="0.25">
      <c r="D3262" s="7"/>
      <c r="H3262" s="6"/>
    </row>
    <row r="3263" spans="4:8" x14ac:dyDescent="0.25">
      <c r="D3263" s="7"/>
      <c r="H3263" s="6"/>
    </row>
    <row r="3264" spans="4:8" x14ac:dyDescent="0.25">
      <c r="D3264" s="7"/>
      <c r="H3264" s="6"/>
    </row>
    <row r="3265" spans="4:8" x14ac:dyDescent="0.25">
      <c r="D3265" s="7"/>
      <c r="H3265" s="6"/>
    </row>
    <row r="3266" spans="4:8" x14ac:dyDescent="0.25">
      <c r="D3266" s="7"/>
      <c r="H3266" s="6"/>
    </row>
    <row r="3267" spans="4:8" x14ac:dyDescent="0.25">
      <c r="D3267" s="7"/>
      <c r="H3267" s="6"/>
    </row>
    <row r="3268" spans="4:8" x14ac:dyDescent="0.25">
      <c r="D3268" s="7"/>
      <c r="H3268" s="6"/>
    </row>
    <row r="3269" spans="4:8" x14ac:dyDescent="0.25">
      <c r="D3269" s="7"/>
      <c r="H3269" s="6"/>
    </row>
    <row r="3270" spans="4:8" x14ac:dyDescent="0.25">
      <c r="D3270" s="7"/>
      <c r="H3270" s="6"/>
    </row>
    <row r="3271" spans="4:8" x14ac:dyDescent="0.25">
      <c r="D3271" s="7"/>
      <c r="H3271" s="6"/>
    </row>
    <row r="3272" spans="4:8" x14ac:dyDescent="0.25">
      <c r="D3272" s="7"/>
      <c r="H3272" s="6"/>
    </row>
    <row r="3273" spans="4:8" x14ac:dyDescent="0.25">
      <c r="D3273" s="7"/>
      <c r="H3273" s="6"/>
    </row>
    <row r="3274" spans="4:8" x14ac:dyDescent="0.25">
      <c r="D3274" s="7"/>
      <c r="H3274" s="6"/>
    </row>
    <row r="3275" spans="4:8" x14ac:dyDescent="0.25">
      <c r="D3275" s="7"/>
      <c r="H3275" s="6"/>
    </row>
    <row r="3276" spans="4:8" x14ac:dyDescent="0.25">
      <c r="D3276" s="7"/>
      <c r="H3276" s="6"/>
    </row>
    <row r="3277" spans="4:8" x14ac:dyDescent="0.25">
      <c r="D3277" s="7"/>
      <c r="H3277" s="6"/>
    </row>
    <row r="3278" spans="4:8" x14ac:dyDescent="0.25">
      <c r="D3278" s="7"/>
      <c r="H3278" s="6"/>
    </row>
    <row r="3279" spans="4:8" x14ac:dyDescent="0.25">
      <c r="D3279" s="7"/>
      <c r="H3279" s="6"/>
    </row>
    <row r="3280" spans="4:8" x14ac:dyDescent="0.25">
      <c r="D3280" s="7"/>
      <c r="H3280" s="6"/>
    </row>
    <row r="3281" spans="4:8" x14ac:dyDescent="0.25">
      <c r="D3281" s="7"/>
      <c r="H3281" s="6"/>
    </row>
    <row r="3282" spans="4:8" x14ac:dyDescent="0.25">
      <c r="D3282" s="7"/>
      <c r="H3282" s="6"/>
    </row>
    <row r="3283" spans="4:8" x14ac:dyDescent="0.25">
      <c r="D3283" s="7"/>
      <c r="H3283" s="6"/>
    </row>
    <row r="3284" spans="4:8" x14ac:dyDescent="0.25">
      <c r="D3284" s="7"/>
      <c r="H3284" s="6"/>
    </row>
    <row r="3285" spans="4:8" x14ac:dyDescent="0.25">
      <c r="D3285" s="7"/>
      <c r="H3285" s="6"/>
    </row>
    <row r="3286" spans="4:8" x14ac:dyDescent="0.25">
      <c r="D3286" s="7"/>
      <c r="H3286" s="6"/>
    </row>
    <row r="3287" spans="4:8" x14ac:dyDescent="0.25">
      <c r="D3287" s="7"/>
      <c r="H3287" s="6"/>
    </row>
    <row r="3288" spans="4:8" x14ac:dyDescent="0.25">
      <c r="D3288" s="7"/>
      <c r="H3288" s="6"/>
    </row>
    <row r="3289" spans="4:8" x14ac:dyDescent="0.25">
      <c r="D3289" s="7"/>
      <c r="H3289" s="6"/>
    </row>
    <row r="3290" spans="4:8" x14ac:dyDescent="0.25">
      <c r="D3290" s="7"/>
      <c r="H3290" s="6"/>
    </row>
    <row r="3291" spans="4:8" x14ac:dyDescent="0.25">
      <c r="D3291" s="7"/>
      <c r="H3291" s="6"/>
    </row>
    <row r="3292" spans="4:8" x14ac:dyDescent="0.25">
      <c r="D3292" s="7"/>
      <c r="H3292" s="6"/>
    </row>
    <row r="3293" spans="4:8" x14ac:dyDescent="0.25">
      <c r="D3293" s="7"/>
      <c r="H3293" s="6"/>
    </row>
    <row r="3294" spans="4:8" x14ac:dyDescent="0.25">
      <c r="D3294" s="7"/>
      <c r="H3294" s="6"/>
    </row>
    <row r="3295" spans="4:8" x14ac:dyDescent="0.25">
      <c r="D3295" s="7"/>
      <c r="H3295" s="6"/>
    </row>
    <row r="3296" spans="4:8" x14ac:dyDescent="0.25">
      <c r="D3296" s="7"/>
      <c r="H3296" s="6"/>
    </row>
    <row r="3297" spans="4:8" x14ac:dyDescent="0.25">
      <c r="D3297" s="7"/>
      <c r="H3297" s="6"/>
    </row>
    <row r="3298" spans="4:8" x14ac:dyDescent="0.25">
      <c r="D3298" s="7"/>
      <c r="H3298" s="6"/>
    </row>
    <row r="3299" spans="4:8" x14ac:dyDescent="0.25">
      <c r="D3299" s="7"/>
      <c r="H3299" s="6"/>
    </row>
    <row r="3300" spans="4:8" x14ac:dyDescent="0.25">
      <c r="D3300" s="7"/>
      <c r="H3300" s="6"/>
    </row>
    <row r="3301" spans="4:8" x14ac:dyDescent="0.25">
      <c r="D3301" s="7"/>
      <c r="H3301" s="6"/>
    </row>
    <row r="3302" spans="4:8" x14ac:dyDescent="0.25">
      <c r="D3302" s="7"/>
      <c r="H3302" s="6"/>
    </row>
    <row r="3303" spans="4:8" x14ac:dyDescent="0.25">
      <c r="D3303" s="7"/>
      <c r="H3303" s="6"/>
    </row>
    <row r="3304" spans="4:8" x14ac:dyDescent="0.25">
      <c r="D3304" s="7"/>
      <c r="H3304" s="6"/>
    </row>
    <row r="3305" spans="4:8" x14ac:dyDescent="0.25">
      <c r="D3305" s="7"/>
      <c r="H3305" s="6"/>
    </row>
    <row r="3306" spans="4:8" x14ac:dyDescent="0.25">
      <c r="D3306" s="7"/>
      <c r="H3306" s="6"/>
    </row>
    <row r="3307" spans="4:8" x14ac:dyDescent="0.25">
      <c r="D3307" s="7"/>
      <c r="H3307" s="6"/>
    </row>
    <row r="3308" spans="4:8" x14ac:dyDescent="0.25">
      <c r="D3308" s="7"/>
      <c r="H3308" s="6"/>
    </row>
    <row r="3309" spans="4:8" x14ac:dyDescent="0.25">
      <c r="D3309" s="7"/>
      <c r="H3309" s="6"/>
    </row>
    <row r="3310" spans="4:8" x14ac:dyDescent="0.25">
      <c r="D3310" s="7"/>
      <c r="H3310" s="6"/>
    </row>
    <row r="3311" spans="4:8" x14ac:dyDescent="0.25">
      <c r="D3311" s="7"/>
      <c r="H3311" s="6"/>
    </row>
    <row r="3312" spans="4:8" x14ac:dyDescent="0.25">
      <c r="D3312" s="7"/>
      <c r="H3312" s="6"/>
    </row>
    <row r="3313" spans="4:8" x14ac:dyDescent="0.25">
      <c r="D3313" s="7"/>
      <c r="H3313" s="6"/>
    </row>
    <row r="3314" spans="4:8" x14ac:dyDescent="0.25">
      <c r="D3314" s="7"/>
      <c r="H3314" s="6"/>
    </row>
    <row r="3315" spans="4:8" x14ac:dyDescent="0.25">
      <c r="D3315" s="7"/>
      <c r="H3315" s="6"/>
    </row>
    <row r="3316" spans="4:8" x14ac:dyDescent="0.25">
      <c r="D3316" s="7"/>
      <c r="H3316" s="6"/>
    </row>
    <row r="3317" spans="4:8" x14ac:dyDescent="0.25">
      <c r="D3317" s="7"/>
      <c r="H3317" s="6"/>
    </row>
    <row r="3318" spans="4:8" x14ac:dyDescent="0.25">
      <c r="D3318" s="7"/>
      <c r="H3318" s="6"/>
    </row>
    <row r="3319" spans="4:8" x14ac:dyDescent="0.25">
      <c r="D3319" s="7"/>
      <c r="H3319" s="6"/>
    </row>
    <row r="3320" spans="4:8" x14ac:dyDescent="0.25">
      <c r="D3320" s="7"/>
      <c r="H3320" s="6"/>
    </row>
    <row r="3321" spans="4:8" x14ac:dyDescent="0.25">
      <c r="D3321" s="7"/>
      <c r="H3321" s="6"/>
    </row>
    <row r="3322" spans="4:8" x14ac:dyDescent="0.25">
      <c r="D3322" s="7"/>
      <c r="H3322" s="6"/>
    </row>
    <row r="3323" spans="4:8" x14ac:dyDescent="0.25">
      <c r="D3323" s="7"/>
      <c r="H3323" s="6"/>
    </row>
    <row r="3324" spans="4:8" x14ac:dyDescent="0.25">
      <c r="D3324" s="7"/>
      <c r="H3324" s="6"/>
    </row>
    <row r="3325" spans="4:8" x14ac:dyDescent="0.25">
      <c r="D3325" s="7"/>
      <c r="H3325" s="6"/>
    </row>
    <row r="3326" spans="4:8" x14ac:dyDescent="0.25">
      <c r="D3326" s="7"/>
      <c r="H3326" s="6"/>
    </row>
    <row r="3327" spans="4:8" x14ac:dyDescent="0.25">
      <c r="D3327" s="7"/>
      <c r="H3327" s="6"/>
    </row>
    <row r="3328" spans="4:8" x14ac:dyDescent="0.25">
      <c r="D3328" s="7"/>
      <c r="H3328" s="6"/>
    </row>
    <row r="3329" spans="4:8" x14ac:dyDescent="0.25">
      <c r="D3329" s="7"/>
      <c r="H3329" s="6"/>
    </row>
    <row r="3330" spans="4:8" x14ac:dyDescent="0.25">
      <c r="D3330" s="7"/>
      <c r="H3330" s="6"/>
    </row>
    <row r="3331" spans="4:8" x14ac:dyDescent="0.25">
      <c r="D3331" s="7"/>
      <c r="H3331" s="6"/>
    </row>
    <row r="3332" spans="4:8" x14ac:dyDescent="0.25">
      <c r="D3332" s="7"/>
      <c r="H3332" s="6"/>
    </row>
    <row r="3333" spans="4:8" x14ac:dyDescent="0.25">
      <c r="D3333" s="7"/>
      <c r="H3333" s="6"/>
    </row>
    <row r="3334" spans="4:8" x14ac:dyDescent="0.25">
      <c r="D3334" s="7"/>
      <c r="H3334" s="6"/>
    </row>
    <row r="3335" spans="4:8" x14ac:dyDescent="0.25">
      <c r="D3335" s="7"/>
      <c r="H3335" s="6"/>
    </row>
    <row r="3336" spans="4:8" x14ac:dyDescent="0.25">
      <c r="D3336" s="7"/>
      <c r="H3336" s="6"/>
    </row>
    <row r="3337" spans="4:8" x14ac:dyDescent="0.25">
      <c r="D3337" s="7"/>
      <c r="H3337" s="6"/>
    </row>
    <row r="3338" spans="4:8" x14ac:dyDescent="0.25">
      <c r="D3338" s="7"/>
      <c r="H3338" s="6"/>
    </row>
    <row r="3339" spans="4:8" x14ac:dyDescent="0.25">
      <c r="D3339" s="7"/>
      <c r="H3339" s="6"/>
    </row>
    <row r="3340" spans="4:8" x14ac:dyDescent="0.25">
      <c r="D3340" s="7"/>
      <c r="H3340" s="6"/>
    </row>
    <row r="3341" spans="4:8" x14ac:dyDescent="0.25">
      <c r="D3341" s="7"/>
      <c r="H3341" s="6"/>
    </row>
    <row r="3342" spans="4:8" x14ac:dyDescent="0.25">
      <c r="D3342" s="7"/>
      <c r="H3342" s="6"/>
    </row>
    <row r="3343" spans="4:8" x14ac:dyDescent="0.25">
      <c r="D3343" s="7"/>
      <c r="H3343" s="6"/>
    </row>
    <row r="3344" spans="4:8" x14ac:dyDescent="0.25">
      <c r="D3344" s="7"/>
      <c r="H3344" s="6"/>
    </row>
    <row r="3345" spans="4:8" x14ac:dyDescent="0.25">
      <c r="D3345" s="7"/>
      <c r="H3345" s="6"/>
    </row>
    <row r="3346" spans="4:8" x14ac:dyDescent="0.25">
      <c r="D3346" s="7"/>
      <c r="H3346" s="6"/>
    </row>
    <row r="3347" spans="4:8" x14ac:dyDescent="0.25">
      <c r="D3347" s="7"/>
      <c r="H3347" s="6"/>
    </row>
    <row r="3348" spans="4:8" x14ac:dyDescent="0.25">
      <c r="D3348" s="7"/>
      <c r="H3348" s="6"/>
    </row>
    <row r="3349" spans="4:8" x14ac:dyDescent="0.25">
      <c r="D3349" s="7"/>
      <c r="H3349" s="6"/>
    </row>
    <row r="3350" spans="4:8" x14ac:dyDescent="0.25">
      <c r="D3350" s="7"/>
      <c r="H3350" s="6"/>
    </row>
    <row r="3351" spans="4:8" x14ac:dyDescent="0.25">
      <c r="D3351" s="7"/>
      <c r="H3351" s="6"/>
    </row>
    <row r="3352" spans="4:8" x14ac:dyDescent="0.25">
      <c r="D3352" s="7"/>
      <c r="H3352" s="6"/>
    </row>
    <row r="3353" spans="4:8" x14ac:dyDescent="0.25">
      <c r="D3353" s="7"/>
      <c r="H3353" s="6"/>
    </row>
    <row r="3354" spans="4:8" x14ac:dyDescent="0.25">
      <c r="D3354" s="7"/>
      <c r="H3354" s="6"/>
    </row>
    <row r="3355" spans="4:8" x14ac:dyDescent="0.25">
      <c r="D3355" s="7"/>
      <c r="H3355" s="6"/>
    </row>
    <row r="3356" spans="4:8" x14ac:dyDescent="0.25">
      <c r="D3356" s="7"/>
      <c r="H3356" s="6"/>
    </row>
    <row r="3357" spans="4:8" x14ac:dyDescent="0.25">
      <c r="D3357" s="7"/>
      <c r="H3357" s="6"/>
    </row>
    <row r="3358" spans="4:8" x14ac:dyDescent="0.25">
      <c r="D3358" s="7"/>
      <c r="H3358" s="6"/>
    </row>
    <row r="3359" spans="4:8" x14ac:dyDescent="0.25">
      <c r="D3359" s="7"/>
      <c r="H3359" s="6"/>
    </row>
    <row r="3360" spans="4:8" x14ac:dyDescent="0.25">
      <c r="D3360" s="7"/>
      <c r="H3360" s="6"/>
    </row>
    <row r="3361" spans="4:8" x14ac:dyDescent="0.25">
      <c r="D3361" s="7"/>
      <c r="H3361" s="6"/>
    </row>
    <row r="3362" spans="4:8" x14ac:dyDescent="0.25">
      <c r="D3362" s="7"/>
      <c r="H3362" s="6"/>
    </row>
    <row r="3363" spans="4:8" x14ac:dyDescent="0.25">
      <c r="D3363" s="7"/>
      <c r="H3363" s="6"/>
    </row>
    <row r="3364" spans="4:8" x14ac:dyDescent="0.25">
      <c r="D3364" s="7"/>
      <c r="H3364" s="6"/>
    </row>
    <row r="3365" spans="4:8" x14ac:dyDescent="0.25">
      <c r="D3365" s="7"/>
      <c r="H3365" s="6"/>
    </row>
    <row r="3366" spans="4:8" x14ac:dyDescent="0.25">
      <c r="D3366" s="7"/>
      <c r="H3366" s="6"/>
    </row>
    <row r="3367" spans="4:8" x14ac:dyDescent="0.25">
      <c r="D3367" s="7"/>
      <c r="H3367" s="6"/>
    </row>
    <row r="3368" spans="4:8" x14ac:dyDescent="0.25">
      <c r="D3368" s="7"/>
      <c r="H3368" s="6"/>
    </row>
    <row r="3369" spans="4:8" x14ac:dyDescent="0.25">
      <c r="D3369" s="7"/>
      <c r="H3369" s="6"/>
    </row>
    <row r="3370" spans="4:8" x14ac:dyDescent="0.25">
      <c r="D3370" s="7"/>
      <c r="H3370" s="6"/>
    </row>
    <row r="3371" spans="4:8" x14ac:dyDescent="0.25">
      <c r="D3371" s="7"/>
      <c r="H3371" s="6"/>
    </row>
    <row r="3372" spans="4:8" x14ac:dyDescent="0.25">
      <c r="D3372" s="7"/>
      <c r="H3372" s="6"/>
    </row>
    <row r="3373" spans="4:8" x14ac:dyDescent="0.25">
      <c r="D3373" s="7"/>
      <c r="H3373" s="6"/>
    </row>
    <row r="3374" spans="4:8" x14ac:dyDescent="0.25">
      <c r="D3374" s="7"/>
      <c r="H3374" s="6"/>
    </row>
    <row r="3375" spans="4:8" x14ac:dyDescent="0.25">
      <c r="D3375" s="7"/>
      <c r="H3375" s="6"/>
    </row>
    <row r="3376" spans="4:8" x14ac:dyDescent="0.25">
      <c r="D3376" s="7"/>
      <c r="H3376" s="6"/>
    </row>
    <row r="3377" spans="4:8" x14ac:dyDescent="0.25">
      <c r="D3377" s="7"/>
      <c r="H3377" s="6"/>
    </row>
    <row r="3378" spans="4:8" x14ac:dyDescent="0.25">
      <c r="D3378" s="7"/>
      <c r="H3378" s="6"/>
    </row>
    <row r="3379" spans="4:8" x14ac:dyDescent="0.25">
      <c r="D3379" s="7"/>
      <c r="H3379" s="6"/>
    </row>
    <row r="3380" spans="4:8" x14ac:dyDescent="0.25">
      <c r="D3380" s="7"/>
      <c r="H3380" s="6"/>
    </row>
    <row r="3381" spans="4:8" x14ac:dyDescent="0.25">
      <c r="D3381" s="7"/>
      <c r="H3381" s="6"/>
    </row>
    <row r="3382" spans="4:8" x14ac:dyDescent="0.25">
      <c r="D3382" s="7"/>
      <c r="H3382" s="6"/>
    </row>
    <row r="3383" spans="4:8" x14ac:dyDescent="0.25">
      <c r="D3383" s="7"/>
      <c r="H3383" s="6"/>
    </row>
    <row r="3384" spans="4:8" x14ac:dyDescent="0.25">
      <c r="D3384" s="7"/>
      <c r="H3384" s="6"/>
    </row>
    <row r="3385" spans="4:8" x14ac:dyDescent="0.25">
      <c r="D3385" s="7"/>
      <c r="H3385" s="6"/>
    </row>
    <row r="3386" spans="4:8" x14ac:dyDescent="0.25">
      <c r="D3386" s="7"/>
      <c r="H3386" s="6"/>
    </row>
    <row r="3387" spans="4:8" x14ac:dyDescent="0.25">
      <c r="D3387" s="7"/>
      <c r="H3387" s="6"/>
    </row>
    <row r="3388" spans="4:8" x14ac:dyDescent="0.25">
      <c r="D3388" s="7"/>
      <c r="H3388" s="6"/>
    </row>
    <row r="3389" spans="4:8" x14ac:dyDescent="0.25">
      <c r="D3389" s="7"/>
      <c r="H3389" s="6"/>
    </row>
    <row r="3390" spans="4:8" x14ac:dyDescent="0.25">
      <c r="D3390" s="7"/>
      <c r="H3390" s="6"/>
    </row>
    <row r="3391" spans="4:8" x14ac:dyDescent="0.25">
      <c r="D3391" s="7"/>
      <c r="H3391" s="6"/>
    </row>
    <row r="3392" spans="4:8" x14ac:dyDescent="0.25">
      <c r="D3392" s="7"/>
      <c r="H3392" s="6"/>
    </row>
    <row r="3393" spans="4:8" x14ac:dyDescent="0.25">
      <c r="D3393" s="7"/>
      <c r="H3393" s="6"/>
    </row>
    <row r="3394" spans="4:8" x14ac:dyDescent="0.25">
      <c r="D3394" s="7"/>
      <c r="H3394" s="6"/>
    </row>
    <row r="3395" spans="4:8" x14ac:dyDescent="0.25">
      <c r="D3395" s="7"/>
      <c r="H3395" s="6"/>
    </row>
    <row r="3396" spans="4:8" x14ac:dyDescent="0.25">
      <c r="D3396" s="7"/>
      <c r="H3396" s="6"/>
    </row>
    <row r="3397" spans="4:8" x14ac:dyDescent="0.25">
      <c r="D3397" s="7"/>
      <c r="H3397" s="6"/>
    </row>
    <row r="3398" spans="4:8" x14ac:dyDescent="0.25">
      <c r="D3398" s="7"/>
      <c r="H3398" s="6"/>
    </row>
    <row r="3399" spans="4:8" x14ac:dyDescent="0.25">
      <c r="D3399" s="7"/>
      <c r="H3399" s="6"/>
    </row>
    <row r="3400" spans="4:8" x14ac:dyDescent="0.25">
      <c r="D3400" s="7"/>
      <c r="H3400" s="6"/>
    </row>
    <row r="3401" spans="4:8" x14ac:dyDescent="0.25">
      <c r="D3401" s="7"/>
      <c r="H3401" s="6"/>
    </row>
    <row r="3402" spans="4:8" x14ac:dyDescent="0.25">
      <c r="D3402" s="7"/>
      <c r="H3402" s="6"/>
    </row>
    <row r="3403" spans="4:8" x14ac:dyDescent="0.25">
      <c r="D3403" s="7"/>
      <c r="H3403" s="6"/>
    </row>
    <row r="3404" spans="4:8" x14ac:dyDescent="0.25">
      <c r="D3404" s="7"/>
      <c r="H3404" s="6"/>
    </row>
    <row r="3405" spans="4:8" x14ac:dyDescent="0.25">
      <c r="D3405" s="7"/>
      <c r="H3405" s="6"/>
    </row>
    <row r="3406" spans="4:8" x14ac:dyDescent="0.25">
      <c r="D3406" s="7"/>
      <c r="H3406" s="6"/>
    </row>
    <row r="3407" spans="4:8" x14ac:dyDescent="0.25">
      <c r="D3407" s="7"/>
      <c r="H3407" s="6"/>
    </row>
    <row r="3408" spans="4:8" x14ac:dyDescent="0.25">
      <c r="D3408" s="7"/>
      <c r="H3408" s="6"/>
    </row>
    <row r="3409" spans="4:8" x14ac:dyDescent="0.25">
      <c r="D3409" s="7"/>
      <c r="H3409" s="6"/>
    </row>
    <row r="3410" spans="4:8" x14ac:dyDescent="0.25">
      <c r="D3410" s="7"/>
      <c r="H3410" s="6"/>
    </row>
    <row r="3411" spans="4:8" x14ac:dyDescent="0.25">
      <c r="D3411" s="7"/>
      <c r="H3411" s="6"/>
    </row>
    <row r="3412" spans="4:8" x14ac:dyDescent="0.25">
      <c r="D3412" s="7"/>
      <c r="H3412" s="6"/>
    </row>
    <row r="3413" spans="4:8" x14ac:dyDescent="0.25">
      <c r="D3413" s="7"/>
      <c r="H3413" s="6"/>
    </row>
    <row r="3414" spans="4:8" x14ac:dyDescent="0.25">
      <c r="D3414" s="7"/>
      <c r="H3414" s="6"/>
    </row>
    <row r="3415" spans="4:8" x14ac:dyDescent="0.25">
      <c r="D3415" s="7"/>
      <c r="H3415" s="6"/>
    </row>
    <row r="3416" spans="4:8" x14ac:dyDescent="0.25">
      <c r="D3416" s="7"/>
      <c r="H3416" s="6"/>
    </row>
    <row r="3417" spans="4:8" x14ac:dyDescent="0.25">
      <c r="D3417" s="7"/>
      <c r="H3417" s="6"/>
    </row>
    <row r="3418" spans="4:8" x14ac:dyDescent="0.25">
      <c r="D3418" s="7"/>
      <c r="H3418" s="6"/>
    </row>
    <row r="3419" spans="4:8" x14ac:dyDescent="0.25">
      <c r="D3419" s="7"/>
      <c r="H3419" s="6"/>
    </row>
    <row r="3420" spans="4:8" x14ac:dyDescent="0.25">
      <c r="D3420" s="7"/>
      <c r="H3420" s="6"/>
    </row>
    <row r="3421" spans="4:8" x14ac:dyDescent="0.25">
      <c r="D3421" s="7"/>
      <c r="H3421" s="6"/>
    </row>
    <row r="3422" spans="4:8" x14ac:dyDescent="0.25">
      <c r="D3422" s="7"/>
      <c r="H3422" s="6"/>
    </row>
    <row r="3423" spans="4:8" x14ac:dyDescent="0.25">
      <c r="D3423" s="7"/>
      <c r="H3423" s="6"/>
    </row>
    <row r="3424" spans="4:8" x14ac:dyDescent="0.25">
      <c r="D3424" s="7"/>
      <c r="H3424" s="6"/>
    </row>
    <row r="3425" spans="4:8" x14ac:dyDescent="0.25">
      <c r="D3425" s="7"/>
      <c r="H3425" s="6"/>
    </row>
    <row r="3426" spans="4:8" x14ac:dyDescent="0.25">
      <c r="D3426" s="7"/>
      <c r="H3426" s="6"/>
    </row>
    <row r="3427" spans="4:8" x14ac:dyDescent="0.25">
      <c r="D3427" s="7"/>
      <c r="H3427" s="6"/>
    </row>
    <row r="3428" spans="4:8" x14ac:dyDescent="0.25">
      <c r="D3428" s="7"/>
      <c r="H3428" s="6"/>
    </row>
    <row r="3429" spans="4:8" x14ac:dyDescent="0.25">
      <c r="D3429" s="7"/>
      <c r="H3429" s="6"/>
    </row>
    <row r="3430" spans="4:8" x14ac:dyDescent="0.25">
      <c r="D3430" s="7"/>
      <c r="H3430" s="6"/>
    </row>
    <row r="3431" spans="4:8" x14ac:dyDescent="0.25">
      <c r="D3431" s="7"/>
      <c r="H3431" s="6"/>
    </row>
    <row r="3432" spans="4:8" x14ac:dyDescent="0.25">
      <c r="D3432" s="7"/>
      <c r="H3432" s="6"/>
    </row>
    <row r="3433" spans="4:8" x14ac:dyDescent="0.25">
      <c r="D3433" s="7"/>
      <c r="H3433" s="6"/>
    </row>
    <row r="3434" spans="4:8" x14ac:dyDescent="0.25">
      <c r="D3434" s="7"/>
      <c r="H3434" s="6"/>
    </row>
    <row r="3435" spans="4:8" x14ac:dyDescent="0.25">
      <c r="D3435" s="7"/>
      <c r="H3435" s="6"/>
    </row>
    <row r="3436" spans="4:8" x14ac:dyDescent="0.25">
      <c r="D3436" s="7"/>
      <c r="H3436" s="6"/>
    </row>
    <row r="3437" spans="4:8" x14ac:dyDescent="0.25">
      <c r="D3437" s="7"/>
      <c r="H3437" s="6"/>
    </row>
    <row r="3438" spans="4:8" x14ac:dyDescent="0.25">
      <c r="D3438" s="7"/>
      <c r="H3438" s="6"/>
    </row>
    <row r="3439" spans="4:8" x14ac:dyDescent="0.25">
      <c r="D3439" s="7"/>
      <c r="H3439" s="6"/>
    </row>
    <row r="3440" spans="4:8" x14ac:dyDescent="0.25">
      <c r="D3440" s="7"/>
      <c r="H3440" s="6"/>
    </row>
    <row r="3441" spans="4:8" x14ac:dyDescent="0.25">
      <c r="D3441" s="7"/>
      <c r="H3441" s="6"/>
    </row>
    <row r="3442" spans="4:8" x14ac:dyDescent="0.25">
      <c r="D3442" s="7"/>
      <c r="H3442" s="6"/>
    </row>
    <row r="3443" spans="4:8" x14ac:dyDescent="0.25">
      <c r="D3443" s="7"/>
      <c r="H3443" s="6"/>
    </row>
    <row r="3444" spans="4:8" x14ac:dyDescent="0.25">
      <c r="D3444" s="7"/>
      <c r="H3444" s="6"/>
    </row>
    <row r="3445" spans="4:8" x14ac:dyDescent="0.25">
      <c r="D3445" s="7"/>
      <c r="H3445" s="6"/>
    </row>
    <row r="3446" spans="4:8" x14ac:dyDescent="0.25">
      <c r="D3446" s="7"/>
      <c r="H3446" s="6"/>
    </row>
    <row r="3447" spans="4:8" x14ac:dyDescent="0.25">
      <c r="D3447" s="7"/>
      <c r="H3447" s="6"/>
    </row>
    <row r="3448" spans="4:8" x14ac:dyDescent="0.25">
      <c r="D3448" s="7"/>
      <c r="H3448" s="6"/>
    </row>
    <row r="3449" spans="4:8" x14ac:dyDescent="0.25">
      <c r="D3449" s="7"/>
      <c r="H3449" s="6"/>
    </row>
    <row r="3450" spans="4:8" x14ac:dyDescent="0.25">
      <c r="D3450" s="7"/>
      <c r="H3450" s="6"/>
    </row>
    <row r="3451" spans="4:8" x14ac:dyDescent="0.25">
      <c r="D3451" s="7"/>
      <c r="H3451" s="6"/>
    </row>
    <row r="3452" spans="4:8" x14ac:dyDescent="0.25">
      <c r="D3452" s="7"/>
      <c r="H3452" s="6"/>
    </row>
    <row r="3453" spans="4:8" x14ac:dyDescent="0.25">
      <c r="D3453" s="7"/>
      <c r="H3453" s="6"/>
    </row>
    <row r="3454" spans="4:8" x14ac:dyDescent="0.25">
      <c r="D3454" s="7"/>
      <c r="H3454" s="6"/>
    </row>
    <row r="3455" spans="4:8" x14ac:dyDescent="0.25">
      <c r="D3455" s="7"/>
      <c r="H3455" s="6"/>
    </row>
    <row r="3456" spans="4:8" x14ac:dyDescent="0.25">
      <c r="D3456" s="7"/>
      <c r="H3456" s="6"/>
    </row>
    <row r="3457" spans="4:8" x14ac:dyDescent="0.25">
      <c r="D3457" s="7"/>
      <c r="H3457" s="6"/>
    </row>
    <row r="3458" spans="4:8" x14ac:dyDescent="0.25">
      <c r="D3458" s="7"/>
      <c r="H3458" s="6"/>
    </row>
    <row r="3459" spans="4:8" x14ac:dyDescent="0.25">
      <c r="D3459" s="7"/>
      <c r="H3459" s="6"/>
    </row>
    <row r="3460" spans="4:8" x14ac:dyDescent="0.25">
      <c r="D3460" s="7"/>
      <c r="H3460" s="6"/>
    </row>
    <row r="3461" spans="4:8" x14ac:dyDescent="0.25">
      <c r="D3461" s="7"/>
      <c r="H3461" s="6"/>
    </row>
    <row r="3462" spans="4:8" x14ac:dyDescent="0.25">
      <c r="D3462" s="7"/>
      <c r="H3462" s="6"/>
    </row>
    <row r="3463" spans="4:8" x14ac:dyDescent="0.25">
      <c r="D3463" s="7"/>
      <c r="H3463" s="6"/>
    </row>
    <row r="3464" spans="4:8" x14ac:dyDescent="0.25">
      <c r="D3464" s="7"/>
      <c r="H3464" s="6"/>
    </row>
    <row r="3465" spans="4:8" x14ac:dyDescent="0.25">
      <c r="D3465" s="7"/>
      <c r="H3465" s="6"/>
    </row>
    <row r="3466" spans="4:8" x14ac:dyDescent="0.25">
      <c r="D3466" s="7"/>
      <c r="H3466" s="6"/>
    </row>
    <row r="3467" spans="4:8" x14ac:dyDescent="0.25">
      <c r="D3467" s="7"/>
      <c r="H3467" s="6"/>
    </row>
    <row r="3468" spans="4:8" x14ac:dyDescent="0.25">
      <c r="D3468" s="7"/>
      <c r="H3468" s="6"/>
    </row>
    <row r="3469" spans="4:8" x14ac:dyDescent="0.25">
      <c r="D3469" s="7"/>
      <c r="H3469" s="6"/>
    </row>
    <row r="3470" spans="4:8" x14ac:dyDescent="0.25">
      <c r="D3470" s="7"/>
      <c r="H3470" s="6"/>
    </row>
    <row r="3471" spans="4:8" x14ac:dyDescent="0.25">
      <c r="D3471" s="7"/>
      <c r="H3471" s="6"/>
    </row>
    <row r="3472" spans="4:8" x14ac:dyDescent="0.25">
      <c r="D3472" s="7"/>
      <c r="H3472" s="6"/>
    </row>
    <row r="3473" spans="4:8" x14ac:dyDescent="0.25">
      <c r="D3473" s="7"/>
      <c r="H3473" s="6"/>
    </row>
    <row r="3474" spans="4:8" x14ac:dyDescent="0.25">
      <c r="D3474" s="7"/>
      <c r="H3474" s="6"/>
    </row>
    <row r="3475" spans="4:8" x14ac:dyDescent="0.25">
      <c r="D3475" s="7"/>
      <c r="H3475" s="6"/>
    </row>
    <row r="3476" spans="4:8" x14ac:dyDescent="0.25">
      <c r="D3476" s="7"/>
      <c r="H3476" s="6"/>
    </row>
    <row r="3477" spans="4:8" x14ac:dyDescent="0.25">
      <c r="D3477" s="7"/>
      <c r="H3477" s="6"/>
    </row>
    <row r="3478" spans="4:8" x14ac:dyDescent="0.25">
      <c r="D3478" s="7"/>
      <c r="H3478" s="6"/>
    </row>
    <row r="3479" spans="4:8" x14ac:dyDescent="0.25">
      <c r="D3479" s="7"/>
      <c r="H3479" s="6"/>
    </row>
    <row r="3480" spans="4:8" x14ac:dyDescent="0.25">
      <c r="D3480" s="7"/>
      <c r="H3480" s="6"/>
    </row>
    <row r="3481" spans="4:8" x14ac:dyDescent="0.25">
      <c r="D3481" s="7"/>
      <c r="H3481" s="6"/>
    </row>
    <row r="3482" spans="4:8" x14ac:dyDescent="0.25">
      <c r="D3482" s="7"/>
      <c r="H3482" s="6"/>
    </row>
    <row r="3483" spans="4:8" x14ac:dyDescent="0.25">
      <c r="D3483" s="7"/>
      <c r="H3483" s="6"/>
    </row>
    <row r="3484" spans="4:8" x14ac:dyDescent="0.25">
      <c r="D3484" s="7"/>
      <c r="H3484" s="6"/>
    </row>
    <row r="3485" spans="4:8" x14ac:dyDescent="0.25">
      <c r="D3485" s="7"/>
      <c r="H3485" s="6"/>
    </row>
    <row r="3486" spans="4:8" x14ac:dyDescent="0.25">
      <c r="D3486" s="7"/>
      <c r="H3486" s="6"/>
    </row>
    <row r="3487" spans="4:8" x14ac:dyDescent="0.25">
      <c r="D3487" s="7"/>
      <c r="H3487" s="6"/>
    </row>
    <row r="3488" spans="4:8" x14ac:dyDescent="0.25">
      <c r="D3488" s="7"/>
      <c r="H3488" s="6"/>
    </row>
    <row r="3489" spans="4:8" x14ac:dyDescent="0.25">
      <c r="D3489" s="7"/>
      <c r="H3489" s="6"/>
    </row>
    <row r="3490" spans="4:8" x14ac:dyDescent="0.25">
      <c r="D3490" s="7"/>
      <c r="H3490" s="6"/>
    </row>
    <row r="3491" spans="4:8" x14ac:dyDescent="0.25">
      <c r="D3491" s="7"/>
      <c r="H3491" s="6"/>
    </row>
    <row r="3492" spans="4:8" x14ac:dyDescent="0.25">
      <c r="D3492" s="7"/>
      <c r="H3492" s="6"/>
    </row>
    <row r="3493" spans="4:8" x14ac:dyDescent="0.25">
      <c r="D3493" s="7"/>
      <c r="H3493" s="6"/>
    </row>
    <row r="3494" spans="4:8" x14ac:dyDescent="0.25">
      <c r="D3494" s="7"/>
      <c r="H3494" s="6"/>
    </row>
    <row r="3495" spans="4:8" x14ac:dyDescent="0.25">
      <c r="D3495" s="7"/>
      <c r="H3495" s="6"/>
    </row>
    <row r="3496" spans="4:8" x14ac:dyDescent="0.25">
      <c r="D3496" s="7"/>
      <c r="H3496" s="6"/>
    </row>
    <row r="3497" spans="4:8" x14ac:dyDescent="0.25">
      <c r="D3497" s="7"/>
      <c r="H3497" s="6"/>
    </row>
    <row r="3498" spans="4:8" x14ac:dyDescent="0.25">
      <c r="D3498" s="7"/>
      <c r="H3498" s="6"/>
    </row>
    <row r="3499" spans="4:8" x14ac:dyDescent="0.25">
      <c r="D3499" s="7"/>
      <c r="H3499" s="6"/>
    </row>
    <row r="3500" spans="4:8" x14ac:dyDescent="0.25">
      <c r="D3500" s="7"/>
      <c r="H3500" s="6"/>
    </row>
    <row r="3501" spans="4:8" x14ac:dyDescent="0.25">
      <c r="D3501" s="7"/>
      <c r="H3501" s="6"/>
    </row>
    <row r="3502" spans="4:8" x14ac:dyDescent="0.25">
      <c r="D3502" s="7"/>
      <c r="H3502" s="6"/>
    </row>
    <row r="3503" spans="4:8" x14ac:dyDescent="0.25">
      <c r="D3503" s="7"/>
      <c r="H3503" s="6"/>
    </row>
    <row r="3504" spans="4:8" x14ac:dyDescent="0.25">
      <c r="D3504" s="7"/>
      <c r="H3504" s="6"/>
    </row>
    <row r="3505" spans="4:8" x14ac:dyDescent="0.25">
      <c r="D3505" s="7"/>
      <c r="H3505" s="6"/>
    </row>
    <row r="3506" spans="4:8" x14ac:dyDescent="0.25">
      <c r="D3506" s="7"/>
      <c r="H3506" s="6"/>
    </row>
    <row r="3507" spans="4:8" x14ac:dyDescent="0.25">
      <c r="D3507" s="7"/>
      <c r="H3507" s="6"/>
    </row>
    <row r="3508" spans="4:8" x14ac:dyDescent="0.25">
      <c r="D3508" s="7"/>
      <c r="H3508" s="6"/>
    </row>
    <row r="3509" spans="4:8" x14ac:dyDescent="0.25">
      <c r="D3509" s="7"/>
      <c r="H3509" s="6"/>
    </row>
    <row r="3510" spans="4:8" x14ac:dyDescent="0.25">
      <c r="D3510" s="7"/>
      <c r="H3510" s="6"/>
    </row>
    <row r="3511" spans="4:8" x14ac:dyDescent="0.25">
      <c r="D3511" s="7"/>
      <c r="H3511" s="6"/>
    </row>
    <row r="3512" spans="4:8" x14ac:dyDescent="0.25">
      <c r="D3512" s="7"/>
      <c r="H3512" s="6"/>
    </row>
    <row r="3513" spans="4:8" x14ac:dyDescent="0.25">
      <c r="D3513" s="7"/>
      <c r="H3513" s="6"/>
    </row>
    <row r="3514" spans="4:8" x14ac:dyDescent="0.25">
      <c r="D3514" s="7"/>
      <c r="H3514" s="6"/>
    </row>
    <row r="3515" spans="4:8" x14ac:dyDescent="0.25">
      <c r="D3515" s="7"/>
      <c r="H3515" s="6"/>
    </row>
    <row r="3516" spans="4:8" x14ac:dyDescent="0.25">
      <c r="D3516" s="7"/>
      <c r="H3516" s="6"/>
    </row>
    <row r="3517" spans="4:8" x14ac:dyDescent="0.25">
      <c r="D3517" s="7"/>
      <c r="H3517" s="6"/>
    </row>
    <row r="3518" spans="4:8" x14ac:dyDescent="0.25">
      <c r="D3518" s="7"/>
      <c r="H3518" s="6"/>
    </row>
    <row r="3519" spans="4:8" x14ac:dyDescent="0.25">
      <c r="D3519" s="7"/>
      <c r="H3519" s="6"/>
    </row>
    <row r="3520" spans="4:8" x14ac:dyDescent="0.25">
      <c r="D3520" s="7"/>
      <c r="H3520" s="6"/>
    </row>
    <row r="3521" spans="4:8" x14ac:dyDescent="0.25">
      <c r="D3521" s="7"/>
      <c r="H3521" s="6"/>
    </row>
    <row r="3522" spans="4:8" x14ac:dyDescent="0.25">
      <c r="D3522" s="7"/>
      <c r="H3522" s="6"/>
    </row>
    <row r="3523" spans="4:8" x14ac:dyDescent="0.25">
      <c r="D3523" s="7"/>
      <c r="H3523" s="6"/>
    </row>
    <row r="3524" spans="4:8" x14ac:dyDescent="0.25">
      <c r="D3524" s="7"/>
      <c r="H3524" s="6"/>
    </row>
    <row r="3525" spans="4:8" x14ac:dyDescent="0.25">
      <c r="D3525" s="7"/>
      <c r="H3525" s="6"/>
    </row>
    <row r="3526" spans="4:8" x14ac:dyDescent="0.25">
      <c r="D3526" s="7"/>
      <c r="H3526" s="6"/>
    </row>
    <row r="3527" spans="4:8" x14ac:dyDescent="0.25">
      <c r="D3527" s="7"/>
      <c r="H3527" s="6"/>
    </row>
    <row r="3528" spans="4:8" x14ac:dyDescent="0.25">
      <c r="D3528" s="7"/>
      <c r="H3528" s="6"/>
    </row>
    <row r="3529" spans="4:8" x14ac:dyDescent="0.25">
      <c r="D3529" s="7"/>
      <c r="H3529" s="6"/>
    </row>
    <row r="3530" spans="4:8" x14ac:dyDescent="0.25">
      <c r="D3530" s="7"/>
      <c r="H3530" s="6"/>
    </row>
    <row r="3531" spans="4:8" x14ac:dyDescent="0.25">
      <c r="D3531" s="7"/>
      <c r="H3531" s="6"/>
    </row>
    <row r="3532" spans="4:8" x14ac:dyDescent="0.25">
      <c r="D3532" s="7"/>
      <c r="H3532" s="6"/>
    </row>
    <row r="3533" spans="4:8" x14ac:dyDescent="0.25">
      <c r="D3533" s="7"/>
      <c r="H3533" s="6"/>
    </row>
    <row r="3534" spans="4:8" x14ac:dyDescent="0.25">
      <c r="D3534" s="7"/>
      <c r="H3534" s="6"/>
    </row>
    <row r="3535" spans="4:8" x14ac:dyDescent="0.25">
      <c r="D3535" s="7"/>
      <c r="H3535" s="6"/>
    </row>
    <row r="3536" spans="4:8" x14ac:dyDescent="0.25">
      <c r="D3536" s="7"/>
      <c r="H3536" s="6"/>
    </row>
    <row r="3537" spans="4:8" x14ac:dyDescent="0.25">
      <c r="D3537" s="7"/>
      <c r="H3537" s="6"/>
    </row>
    <row r="3538" spans="4:8" x14ac:dyDescent="0.25">
      <c r="D3538" s="7"/>
      <c r="H3538" s="6"/>
    </row>
    <row r="3539" spans="4:8" x14ac:dyDescent="0.25">
      <c r="D3539" s="7"/>
      <c r="H3539" s="6"/>
    </row>
    <row r="3540" spans="4:8" x14ac:dyDescent="0.25">
      <c r="D3540" s="7"/>
      <c r="H3540" s="6"/>
    </row>
    <row r="3541" spans="4:8" x14ac:dyDescent="0.25">
      <c r="D3541" s="7"/>
      <c r="H3541" s="6"/>
    </row>
    <row r="3542" spans="4:8" x14ac:dyDescent="0.25">
      <c r="D3542" s="7"/>
      <c r="H3542" s="6"/>
    </row>
    <row r="3543" spans="4:8" x14ac:dyDescent="0.25">
      <c r="D3543" s="7"/>
      <c r="H3543" s="6"/>
    </row>
    <row r="3544" spans="4:8" x14ac:dyDescent="0.25">
      <c r="D3544" s="7"/>
      <c r="H3544" s="6"/>
    </row>
    <row r="3545" spans="4:8" x14ac:dyDescent="0.25">
      <c r="D3545" s="7"/>
      <c r="H3545" s="6"/>
    </row>
    <row r="3546" spans="4:8" x14ac:dyDescent="0.25">
      <c r="D3546" s="7"/>
      <c r="H3546" s="6"/>
    </row>
    <row r="3547" spans="4:8" x14ac:dyDescent="0.25">
      <c r="D3547" s="7"/>
      <c r="H3547" s="6"/>
    </row>
    <row r="3548" spans="4:8" x14ac:dyDescent="0.25">
      <c r="D3548" s="7"/>
      <c r="H3548" s="6"/>
    </row>
    <row r="3549" spans="4:8" x14ac:dyDescent="0.25">
      <c r="D3549" s="7"/>
      <c r="H3549" s="6"/>
    </row>
    <row r="3550" spans="4:8" x14ac:dyDescent="0.25">
      <c r="D3550" s="7"/>
      <c r="H3550" s="6"/>
    </row>
    <row r="3551" spans="4:8" x14ac:dyDescent="0.25">
      <c r="D3551" s="7"/>
      <c r="H3551" s="6"/>
    </row>
    <row r="3552" spans="4:8" x14ac:dyDescent="0.25">
      <c r="D3552" s="7"/>
      <c r="H3552" s="6"/>
    </row>
    <row r="3553" spans="4:8" x14ac:dyDescent="0.25">
      <c r="D3553" s="7"/>
      <c r="H3553" s="6"/>
    </row>
    <row r="3554" spans="4:8" x14ac:dyDescent="0.25">
      <c r="D3554" s="7"/>
      <c r="H3554" s="6"/>
    </row>
    <row r="3555" spans="4:8" x14ac:dyDescent="0.25">
      <c r="D3555" s="7"/>
      <c r="H3555" s="6"/>
    </row>
    <row r="3556" spans="4:8" x14ac:dyDescent="0.25">
      <c r="D3556" s="7"/>
      <c r="H3556" s="6"/>
    </row>
    <row r="3557" spans="4:8" x14ac:dyDescent="0.25">
      <c r="D3557" s="7"/>
      <c r="H3557" s="6"/>
    </row>
    <row r="3558" spans="4:8" x14ac:dyDescent="0.25">
      <c r="D3558" s="7"/>
      <c r="H3558" s="6"/>
    </row>
    <row r="3559" spans="4:8" x14ac:dyDescent="0.25">
      <c r="D3559" s="7"/>
      <c r="H3559" s="6"/>
    </row>
    <row r="3560" spans="4:8" x14ac:dyDescent="0.25">
      <c r="D3560" s="7"/>
      <c r="H3560" s="6"/>
    </row>
    <row r="3561" spans="4:8" x14ac:dyDescent="0.25">
      <c r="D3561" s="7"/>
      <c r="H3561" s="6"/>
    </row>
    <row r="3562" spans="4:8" x14ac:dyDescent="0.25">
      <c r="D3562" s="7"/>
      <c r="H3562" s="6"/>
    </row>
    <row r="3563" spans="4:8" x14ac:dyDescent="0.25">
      <c r="D3563" s="7"/>
      <c r="H3563" s="6"/>
    </row>
    <row r="3564" spans="4:8" x14ac:dyDescent="0.25">
      <c r="D3564" s="7"/>
      <c r="H3564" s="6"/>
    </row>
    <row r="3565" spans="4:8" x14ac:dyDescent="0.25">
      <c r="D3565" s="7"/>
      <c r="H3565" s="6"/>
    </row>
    <row r="3566" spans="4:8" x14ac:dyDescent="0.25">
      <c r="D3566" s="7"/>
      <c r="H3566" s="6"/>
    </row>
    <row r="3567" spans="4:8" x14ac:dyDescent="0.25">
      <c r="D3567" s="7"/>
      <c r="H3567" s="6"/>
    </row>
    <row r="3568" spans="4:8" x14ac:dyDescent="0.25">
      <c r="D3568" s="7"/>
      <c r="H3568" s="6"/>
    </row>
    <row r="3569" spans="4:8" x14ac:dyDescent="0.25">
      <c r="D3569" s="7"/>
      <c r="H3569" s="6"/>
    </row>
    <row r="3570" spans="4:8" x14ac:dyDescent="0.25">
      <c r="D3570" s="7"/>
      <c r="H3570" s="6"/>
    </row>
    <row r="3571" spans="4:8" x14ac:dyDescent="0.25">
      <c r="D3571" s="7"/>
      <c r="H3571" s="6"/>
    </row>
    <row r="3572" spans="4:8" x14ac:dyDescent="0.25">
      <c r="D3572" s="7"/>
      <c r="H3572" s="6"/>
    </row>
    <row r="3573" spans="4:8" x14ac:dyDescent="0.25">
      <c r="D3573" s="7"/>
      <c r="H3573" s="6"/>
    </row>
    <row r="3574" spans="4:8" x14ac:dyDescent="0.25">
      <c r="D3574" s="7"/>
      <c r="H3574" s="6"/>
    </row>
    <row r="3575" spans="4:8" x14ac:dyDescent="0.25">
      <c r="D3575" s="7"/>
      <c r="H3575" s="6"/>
    </row>
    <row r="3576" spans="4:8" x14ac:dyDescent="0.25">
      <c r="D3576" s="7"/>
      <c r="H3576" s="6"/>
    </row>
    <row r="3577" spans="4:8" x14ac:dyDescent="0.25">
      <c r="D3577" s="7"/>
      <c r="H3577" s="6"/>
    </row>
    <row r="3578" spans="4:8" x14ac:dyDescent="0.25">
      <c r="D3578" s="7"/>
      <c r="H3578" s="6"/>
    </row>
    <row r="3579" spans="4:8" x14ac:dyDescent="0.25">
      <c r="D3579" s="7"/>
      <c r="H3579" s="6"/>
    </row>
    <row r="3580" spans="4:8" x14ac:dyDescent="0.25">
      <c r="D3580" s="7"/>
      <c r="H3580" s="6"/>
    </row>
    <row r="3581" spans="4:8" x14ac:dyDescent="0.25">
      <c r="D3581" s="7"/>
      <c r="H3581" s="6"/>
    </row>
    <row r="3582" spans="4:8" x14ac:dyDescent="0.25">
      <c r="D3582" s="7"/>
      <c r="H3582" s="6"/>
    </row>
    <row r="3583" spans="4:8" x14ac:dyDescent="0.25">
      <c r="D3583" s="7"/>
      <c r="H3583" s="6"/>
    </row>
    <row r="3584" spans="4:8" x14ac:dyDescent="0.25">
      <c r="D3584" s="7"/>
      <c r="H3584" s="6"/>
    </row>
    <row r="3585" spans="4:8" x14ac:dyDescent="0.25">
      <c r="D3585" s="7"/>
      <c r="H3585" s="6"/>
    </row>
    <row r="3586" spans="4:8" x14ac:dyDescent="0.25">
      <c r="D3586" s="7"/>
      <c r="H3586" s="6"/>
    </row>
    <row r="3587" spans="4:8" x14ac:dyDescent="0.25">
      <c r="D3587" s="7"/>
      <c r="H3587" s="6"/>
    </row>
    <row r="3588" spans="4:8" x14ac:dyDescent="0.25">
      <c r="D3588" s="7"/>
      <c r="H3588" s="6"/>
    </row>
    <row r="3589" spans="4:8" x14ac:dyDescent="0.25">
      <c r="D3589" s="7"/>
      <c r="H3589" s="6"/>
    </row>
    <row r="3590" spans="4:8" x14ac:dyDescent="0.25">
      <c r="D3590" s="7"/>
      <c r="H3590" s="6"/>
    </row>
    <row r="3591" spans="4:8" x14ac:dyDescent="0.25">
      <c r="D3591" s="7"/>
      <c r="H3591" s="6"/>
    </row>
    <row r="3592" spans="4:8" x14ac:dyDescent="0.25">
      <c r="D3592" s="7"/>
      <c r="H3592" s="6"/>
    </row>
    <row r="3593" spans="4:8" x14ac:dyDescent="0.25">
      <c r="D3593" s="7"/>
      <c r="H3593" s="6"/>
    </row>
    <row r="3594" spans="4:8" x14ac:dyDescent="0.25">
      <c r="D3594" s="7"/>
      <c r="H3594" s="6"/>
    </row>
    <row r="3595" spans="4:8" x14ac:dyDescent="0.25">
      <c r="D3595" s="7"/>
      <c r="H3595" s="6"/>
    </row>
    <row r="3596" spans="4:8" x14ac:dyDescent="0.25">
      <c r="D3596" s="7"/>
      <c r="H3596" s="6"/>
    </row>
    <row r="3597" spans="4:8" x14ac:dyDescent="0.25">
      <c r="D3597" s="7"/>
      <c r="H3597" s="6"/>
    </row>
    <row r="3598" spans="4:8" x14ac:dyDescent="0.25">
      <c r="D3598" s="7"/>
      <c r="H3598" s="6"/>
    </row>
    <row r="3599" spans="4:8" x14ac:dyDescent="0.25">
      <c r="D3599" s="7"/>
      <c r="H3599" s="6"/>
    </row>
    <row r="3600" spans="4:8" x14ac:dyDescent="0.25">
      <c r="D3600" s="7"/>
      <c r="H3600" s="6"/>
    </row>
    <row r="3601" spans="4:8" x14ac:dyDescent="0.25">
      <c r="D3601" s="7"/>
      <c r="H3601" s="6"/>
    </row>
    <row r="3602" spans="4:8" x14ac:dyDescent="0.25">
      <c r="D3602" s="7"/>
      <c r="H3602" s="6"/>
    </row>
    <row r="3603" spans="4:8" x14ac:dyDescent="0.25">
      <c r="D3603" s="7"/>
      <c r="H3603" s="6"/>
    </row>
    <row r="3604" spans="4:8" x14ac:dyDescent="0.25">
      <c r="D3604" s="7"/>
      <c r="H3604" s="6"/>
    </row>
    <row r="3605" spans="4:8" x14ac:dyDescent="0.25">
      <c r="D3605" s="7"/>
      <c r="H3605" s="6"/>
    </row>
    <row r="3606" spans="4:8" x14ac:dyDescent="0.25">
      <c r="D3606" s="7"/>
      <c r="H3606" s="6"/>
    </row>
    <row r="3607" spans="4:8" x14ac:dyDescent="0.25">
      <c r="D3607" s="7"/>
      <c r="H3607" s="6"/>
    </row>
    <row r="3608" spans="4:8" x14ac:dyDescent="0.25">
      <c r="D3608" s="7"/>
      <c r="H3608" s="6"/>
    </row>
    <row r="3609" spans="4:8" x14ac:dyDescent="0.25">
      <c r="D3609" s="7"/>
      <c r="H3609" s="6"/>
    </row>
    <row r="3610" spans="4:8" x14ac:dyDescent="0.25">
      <c r="D3610" s="7"/>
      <c r="H3610" s="6"/>
    </row>
    <row r="3611" spans="4:8" x14ac:dyDescent="0.25">
      <c r="D3611" s="7"/>
      <c r="H3611" s="6"/>
    </row>
    <row r="3612" spans="4:8" x14ac:dyDescent="0.25">
      <c r="D3612" s="7"/>
      <c r="H3612" s="6"/>
    </row>
    <row r="3613" spans="4:8" x14ac:dyDescent="0.25">
      <c r="D3613" s="7"/>
      <c r="H3613" s="6"/>
    </row>
    <row r="3614" spans="4:8" x14ac:dyDescent="0.25">
      <c r="D3614" s="7"/>
      <c r="H3614" s="6"/>
    </row>
    <row r="3615" spans="4:8" x14ac:dyDescent="0.25">
      <c r="D3615" s="7"/>
      <c r="H3615" s="6"/>
    </row>
    <row r="3616" spans="4:8" x14ac:dyDescent="0.25">
      <c r="D3616" s="7"/>
      <c r="H3616" s="6"/>
    </row>
    <row r="3617" spans="4:8" x14ac:dyDescent="0.25">
      <c r="D3617" s="7"/>
      <c r="H3617" s="6"/>
    </row>
    <row r="3618" spans="4:8" x14ac:dyDescent="0.25">
      <c r="D3618" s="7"/>
      <c r="H3618" s="6"/>
    </row>
    <row r="3619" spans="4:8" x14ac:dyDescent="0.25">
      <c r="D3619" s="7"/>
      <c r="H3619" s="6"/>
    </row>
    <row r="3620" spans="4:8" x14ac:dyDescent="0.25">
      <c r="D3620" s="7"/>
      <c r="H3620" s="6"/>
    </row>
    <row r="3621" spans="4:8" x14ac:dyDescent="0.25">
      <c r="D3621" s="7"/>
      <c r="H3621" s="6"/>
    </row>
    <row r="3622" spans="4:8" x14ac:dyDescent="0.25">
      <c r="D3622" s="7"/>
      <c r="H3622" s="6"/>
    </row>
    <row r="3623" spans="4:8" x14ac:dyDescent="0.25">
      <c r="D3623" s="7"/>
      <c r="H3623" s="6"/>
    </row>
    <row r="3624" spans="4:8" x14ac:dyDescent="0.25">
      <c r="D3624" s="7"/>
      <c r="H3624" s="6"/>
    </row>
    <row r="3625" spans="4:8" x14ac:dyDescent="0.25">
      <c r="D3625" s="7"/>
      <c r="H3625" s="6"/>
    </row>
    <row r="3626" spans="4:8" x14ac:dyDescent="0.25">
      <c r="D3626" s="7"/>
      <c r="H3626" s="6"/>
    </row>
    <row r="3627" spans="4:8" x14ac:dyDescent="0.25">
      <c r="D3627" s="7"/>
      <c r="H3627" s="6"/>
    </row>
    <row r="3628" spans="4:8" x14ac:dyDescent="0.25">
      <c r="D3628" s="7"/>
      <c r="H3628" s="6"/>
    </row>
    <row r="3629" spans="4:8" x14ac:dyDescent="0.25">
      <c r="D3629" s="7"/>
      <c r="H3629" s="6"/>
    </row>
    <row r="3630" spans="4:8" x14ac:dyDescent="0.25">
      <c r="D3630" s="7"/>
      <c r="H3630" s="6"/>
    </row>
    <row r="3631" spans="4:8" x14ac:dyDescent="0.25">
      <c r="D3631" s="7"/>
      <c r="H3631" s="6"/>
    </row>
    <row r="3632" spans="4:8" x14ac:dyDescent="0.25">
      <c r="D3632" s="7"/>
      <c r="H3632" s="6"/>
    </row>
    <row r="3633" spans="4:8" x14ac:dyDescent="0.25">
      <c r="D3633" s="7"/>
      <c r="H3633" s="6"/>
    </row>
    <row r="3634" spans="4:8" x14ac:dyDescent="0.25">
      <c r="D3634" s="7"/>
      <c r="H3634" s="6"/>
    </row>
    <row r="3635" spans="4:8" x14ac:dyDescent="0.25">
      <c r="D3635" s="7"/>
      <c r="H3635" s="6"/>
    </row>
    <row r="3636" spans="4:8" x14ac:dyDescent="0.25">
      <c r="D3636" s="7"/>
      <c r="H3636" s="6"/>
    </row>
    <row r="3637" spans="4:8" x14ac:dyDescent="0.25">
      <c r="D3637" s="7"/>
      <c r="H3637" s="6"/>
    </row>
    <row r="3638" spans="4:8" x14ac:dyDescent="0.25">
      <c r="D3638" s="7"/>
      <c r="H3638" s="6"/>
    </row>
    <row r="3639" spans="4:8" x14ac:dyDescent="0.25">
      <c r="D3639" s="7"/>
      <c r="H3639" s="6"/>
    </row>
    <row r="3640" spans="4:8" x14ac:dyDescent="0.25">
      <c r="D3640" s="7"/>
      <c r="H3640" s="6"/>
    </row>
    <row r="3641" spans="4:8" x14ac:dyDescent="0.25">
      <c r="D3641" s="7"/>
      <c r="H3641" s="6"/>
    </row>
    <row r="3642" spans="4:8" x14ac:dyDescent="0.25">
      <c r="D3642" s="7"/>
      <c r="H3642" s="6"/>
    </row>
    <row r="3643" spans="4:8" x14ac:dyDescent="0.25">
      <c r="D3643" s="7"/>
      <c r="H3643" s="6"/>
    </row>
    <row r="3644" spans="4:8" x14ac:dyDescent="0.25">
      <c r="D3644" s="7"/>
      <c r="H3644" s="6"/>
    </row>
    <row r="3645" spans="4:8" x14ac:dyDescent="0.25">
      <c r="D3645" s="7"/>
      <c r="H3645" s="6"/>
    </row>
    <row r="3646" spans="4:8" x14ac:dyDescent="0.25">
      <c r="D3646" s="7"/>
      <c r="H3646" s="6"/>
    </row>
    <row r="3647" spans="4:8" x14ac:dyDescent="0.25">
      <c r="D3647" s="7"/>
      <c r="H3647" s="6"/>
    </row>
    <row r="3648" spans="4:8" x14ac:dyDescent="0.25">
      <c r="D3648" s="7"/>
      <c r="H3648" s="6"/>
    </row>
    <row r="3649" spans="4:8" x14ac:dyDescent="0.25">
      <c r="D3649" s="7"/>
      <c r="H3649" s="6"/>
    </row>
    <row r="3650" spans="4:8" x14ac:dyDescent="0.25">
      <c r="D3650" s="7"/>
      <c r="H3650" s="6"/>
    </row>
    <row r="3651" spans="4:8" x14ac:dyDescent="0.25">
      <c r="D3651" s="7"/>
      <c r="H3651" s="6"/>
    </row>
    <row r="3652" spans="4:8" x14ac:dyDescent="0.25">
      <c r="D3652" s="7"/>
      <c r="H3652" s="6"/>
    </row>
    <row r="3653" spans="4:8" x14ac:dyDescent="0.25">
      <c r="D3653" s="7"/>
      <c r="H3653" s="6"/>
    </row>
    <row r="3654" spans="4:8" x14ac:dyDescent="0.25">
      <c r="D3654" s="7"/>
      <c r="H3654" s="6"/>
    </row>
    <row r="3655" spans="4:8" x14ac:dyDescent="0.25">
      <c r="D3655" s="7"/>
      <c r="H3655" s="6"/>
    </row>
    <row r="3656" spans="4:8" x14ac:dyDescent="0.25">
      <c r="D3656" s="7"/>
      <c r="H3656" s="6"/>
    </row>
    <row r="3657" spans="4:8" x14ac:dyDescent="0.25">
      <c r="D3657" s="7"/>
      <c r="H3657" s="6"/>
    </row>
    <row r="3658" spans="4:8" x14ac:dyDescent="0.25">
      <c r="D3658" s="7"/>
      <c r="H3658" s="6"/>
    </row>
    <row r="3659" spans="4:8" x14ac:dyDescent="0.25">
      <c r="D3659" s="7"/>
      <c r="H3659" s="6"/>
    </row>
    <row r="3660" spans="4:8" x14ac:dyDescent="0.25">
      <c r="D3660" s="7"/>
      <c r="H3660" s="6"/>
    </row>
    <row r="3661" spans="4:8" x14ac:dyDescent="0.25">
      <c r="D3661" s="7"/>
      <c r="H3661" s="6"/>
    </row>
    <row r="3662" spans="4:8" x14ac:dyDescent="0.25">
      <c r="D3662" s="7"/>
      <c r="H3662" s="6"/>
    </row>
    <row r="3663" spans="4:8" x14ac:dyDescent="0.25">
      <c r="D3663" s="7"/>
      <c r="H3663" s="6"/>
    </row>
    <row r="3664" spans="4:8" x14ac:dyDescent="0.25">
      <c r="D3664" s="7"/>
      <c r="H3664" s="6"/>
    </row>
    <row r="3665" spans="4:8" x14ac:dyDescent="0.25">
      <c r="D3665" s="7"/>
      <c r="H3665" s="6"/>
    </row>
    <row r="3666" spans="4:8" x14ac:dyDescent="0.25">
      <c r="D3666" s="7"/>
      <c r="H3666" s="6"/>
    </row>
    <row r="3667" spans="4:8" x14ac:dyDescent="0.25">
      <c r="D3667" s="7"/>
      <c r="H3667" s="6"/>
    </row>
    <row r="3668" spans="4:8" x14ac:dyDescent="0.25">
      <c r="D3668" s="7"/>
      <c r="H3668" s="6"/>
    </row>
    <row r="3669" spans="4:8" x14ac:dyDescent="0.25">
      <c r="D3669" s="7"/>
      <c r="H3669" s="6"/>
    </row>
    <row r="3670" spans="4:8" x14ac:dyDescent="0.25">
      <c r="D3670" s="7"/>
      <c r="H3670" s="6"/>
    </row>
    <row r="3671" spans="4:8" x14ac:dyDescent="0.25">
      <c r="D3671" s="7"/>
      <c r="H3671" s="6"/>
    </row>
    <row r="3672" spans="4:8" x14ac:dyDescent="0.25">
      <c r="D3672" s="7"/>
      <c r="H3672" s="6"/>
    </row>
    <row r="3673" spans="4:8" x14ac:dyDescent="0.25">
      <c r="D3673" s="7"/>
      <c r="H3673" s="6"/>
    </row>
    <row r="3674" spans="4:8" x14ac:dyDescent="0.25">
      <c r="D3674" s="7"/>
      <c r="H3674" s="6"/>
    </row>
    <row r="3675" spans="4:8" x14ac:dyDescent="0.25">
      <c r="D3675" s="7"/>
      <c r="H3675" s="6"/>
    </row>
    <row r="3676" spans="4:8" x14ac:dyDescent="0.25">
      <c r="D3676" s="7"/>
      <c r="H3676" s="6"/>
    </row>
    <row r="3677" spans="4:8" x14ac:dyDescent="0.25">
      <c r="D3677" s="7"/>
      <c r="H3677" s="6"/>
    </row>
    <row r="3678" spans="4:8" x14ac:dyDescent="0.25">
      <c r="D3678" s="7"/>
      <c r="H3678" s="6"/>
    </row>
    <row r="3679" spans="4:8" x14ac:dyDescent="0.25">
      <c r="D3679" s="7"/>
      <c r="H3679" s="6"/>
    </row>
    <row r="3680" spans="4:8" x14ac:dyDescent="0.25">
      <c r="D3680" s="7"/>
      <c r="H3680" s="6"/>
    </row>
    <row r="3681" spans="4:8" x14ac:dyDescent="0.25">
      <c r="D3681" s="7"/>
      <c r="H3681" s="6"/>
    </row>
    <row r="3682" spans="4:8" x14ac:dyDescent="0.25">
      <c r="D3682" s="7"/>
      <c r="H3682" s="6"/>
    </row>
    <row r="3683" spans="4:8" x14ac:dyDescent="0.25">
      <c r="D3683" s="7"/>
      <c r="H3683" s="6"/>
    </row>
    <row r="3684" spans="4:8" x14ac:dyDescent="0.25">
      <c r="D3684" s="7"/>
      <c r="H3684" s="6"/>
    </row>
    <row r="3685" spans="4:8" x14ac:dyDescent="0.25">
      <c r="D3685" s="7"/>
      <c r="H3685" s="6"/>
    </row>
    <row r="3686" spans="4:8" x14ac:dyDescent="0.25">
      <c r="D3686" s="7"/>
      <c r="H3686" s="6"/>
    </row>
    <row r="3687" spans="4:8" x14ac:dyDescent="0.25">
      <c r="D3687" s="7"/>
      <c r="H3687" s="6"/>
    </row>
    <row r="3688" spans="4:8" x14ac:dyDescent="0.25">
      <c r="D3688" s="7"/>
      <c r="H3688" s="6"/>
    </row>
    <row r="3689" spans="4:8" x14ac:dyDescent="0.25">
      <c r="D3689" s="7"/>
      <c r="H3689" s="6"/>
    </row>
    <row r="3690" spans="4:8" x14ac:dyDescent="0.25">
      <c r="D3690" s="7"/>
      <c r="H3690" s="6"/>
    </row>
    <row r="3691" spans="4:8" x14ac:dyDescent="0.25">
      <c r="D3691" s="7"/>
      <c r="H3691" s="6"/>
    </row>
    <row r="3692" spans="4:8" x14ac:dyDescent="0.25">
      <c r="D3692" s="7"/>
      <c r="H3692" s="6"/>
    </row>
    <row r="3693" spans="4:8" x14ac:dyDescent="0.25">
      <c r="D3693" s="7"/>
      <c r="H3693" s="6"/>
    </row>
    <row r="3694" spans="4:8" x14ac:dyDescent="0.25">
      <c r="D3694" s="7"/>
      <c r="H3694" s="6"/>
    </row>
    <row r="3695" spans="4:8" x14ac:dyDescent="0.25">
      <c r="D3695" s="7"/>
      <c r="H3695" s="6"/>
    </row>
    <row r="3696" spans="4:8" x14ac:dyDescent="0.25">
      <c r="D3696" s="7"/>
      <c r="H3696" s="6"/>
    </row>
    <row r="3697" spans="4:8" x14ac:dyDescent="0.25">
      <c r="D3697" s="7"/>
      <c r="H3697" s="6"/>
    </row>
    <row r="3698" spans="4:8" x14ac:dyDescent="0.25">
      <c r="D3698" s="7"/>
      <c r="H3698" s="6"/>
    </row>
    <row r="3699" spans="4:8" x14ac:dyDescent="0.25">
      <c r="D3699" s="7"/>
      <c r="H3699" s="6"/>
    </row>
    <row r="3700" spans="4:8" x14ac:dyDescent="0.25">
      <c r="D3700" s="7"/>
      <c r="H3700" s="6"/>
    </row>
    <row r="3701" spans="4:8" x14ac:dyDescent="0.25">
      <c r="D3701" s="7"/>
      <c r="H3701" s="6"/>
    </row>
    <row r="3702" spans="4:8" x14ac:dyDescent="0.25">
      <c r="D3702" s="7"/>
      <c r="H3702" s="6"/>
    </row>
    <row r="3703" spans="4:8" x14ac:dyDescent="0.25">
      <c r="D3703" s="7"/>
      <c r="H3703" s="6"/>
    </row>
    <row r="3704" spans="4:8" x14ac:dyDescent="0.25">
      <c r="D3704" s="7"/>
      <c r="H3704" s="6"/>
    </row>
    <row r="3705" spans="4:8" x14ac:dyDescent="0.25">
      <c r="D3705" s="7"/>
      <c r="H3705" s="6"/>
    </row>
    <row r="3706" spans="4:8" x14ac:dyDescent="0.25">
      <c r="D3706" s="7"/>
      <c r="H3706" s="6"/>
    </row>
    <row r="3707" spans="4:8" x14ac:dyDescent="0.25">
      <c r="D3707" s="7"/>
      <c r="H3707" s="6"/>
    </row>
    <row r="3708" spans="4:8" x14ac:dyDescent="0.25">
      <c r="D3708" s="7"/>
      <c r="H3708" s="6"/>
    </row>
    <row r="3709" spans="4:8" x14ac:dyDescent="0.25">
      <c r="D3709" s="7"/>
      <c r="H3709" s="6"/>
    </row>
    <row r="3710" spans="4:8" x14ac:dyDescent="0.25">
      <c r="D3710" s="7"/>
      <c r="H3710" s="6"/>
    </row>
    <row r="3711" spans="4:8" x14ac:dyDescent="0.25">
      <c r="D3711" s="7"/>
      <c r="H3711" s="6"/>
    </row>
    <row r="3712" spans="4:8" x14ac:dyDescent="0.25">
      <c r="D3712" s="7"/>
      <c r="H3712" s="6"/>
    </row>
    <row r="3713" spans="4:8" x14ac:dyDescent="0.25">
      <c r="D3713" s="7"/>
      <c r="H3713" s="6"/>
    </row>
    <row r="3714" spans="4:8" x14ac:dyDescent="0.25">
      <c r="D3714" s="7"/>
      <c r="H3714" s="6"/>
    </row>
    <row r="3715" spans="4:8" x14ac:dyDescent="0.25">
      <c r="D3715" s="7"/>
      <c r="H3715" s="6"/>
    </row>
    <row r="3716" spans="4:8" x14ac:dyDescent="0.25">
      <c r="D3716" s="7"/>
      <c r="H3716" s="6"/>
    </row>
    <row r="3717" spans="4:8" x14ac:dyDescent="0.25">
      <c r="D3717" s="7"/>
      <c r="H3717" s="6"/>
    </row>
    <row r="3718" spans="4:8" x14ac:dyDescent="0.25">
      <c r="D3718" s="7"/>
      <c r="H3718" s="6"/>
    </row>
    <row r="3719" spans="4:8" x14ac:dyDescent="0.25">
      <c r="D3719" s="7"/>
      <c r="H3719" s="6"/>
    </row>
    <row r="3720" spans="4:8" x14ac:dyDescent="0.25">
      <c r="D3720" s="7"/>
      <c r="H3720" s="6"/>
    </row>
    <row r="3721" spans="4:8" x14ac:dyDescent="0.25">
      <c r="D3721" s="7"/>
      <c r="H3721" s="6"/>
    </row>
    <row r="3722" spans="4:8" x14ac:dyDescent="0.25">
      <c r="D3722" s="7"/>
      <c r="H3722" s="6"/>
    </row>
    <row r="3723" spans="4:8" x14ac:dyDescent="0.25">
      <c r="D3723" s="7"/>
      <c r="H3723" s="6"/>
    </row>
    <row r="3724" spans="4:8" x14ac:dyDescent="0.25">
      <c r="D3724" s="7"/>
      <c r="H3724" s="6"/>
    </row>
    <row r="3725" spans="4:8" x14ac:dyDescent="0.25">
      <c r="D3725" s="7"/>
      <c r="H3725" s="6"/>
    </row>
    <row r="3726" spans="4:8" x14ac:dyDescent="0.25">
      <c r="D3726" s="7"/>
      <c r="H3726" s="6"/>
    </row>
    <row r="3727" spans="4:8" x14ac:dyDescent="0.25">
      <c r="D3727" s="7"/>
      <c r="H3727" s="6"/>
    </row>
    <row r="3728" spans="4:8" x14ac:dyDescent="0.25">
      <c r="D3728" s="7"/>
      <c r="H3728" s="6"/>
    </row>
    <row r="3729" spans="4:8" x14ac:dyDescent="0.25">
      <c r="D3729" s="7"/>
      <c r="H3729" s="6"/>
    </row>
    <row r="3730" spans="4:8" x14ac:dyDescent="0.25">
      <c r="D3730" s="7"/>
      <c r="H3730" s="6"/>
    </row>
    <row r="3731" spans="4:8" x14ac:dyDescent="0.25">
      <c r="D3731" s="7"/>
      <c r="H3731" s="6"/>
    </row>
    <row r="3732" spans="4:8" x14ac:dyDescent="0.25">
      <c r="D3732" s="7"/>
      <c r="H3732" s="6"/>
    </row>
    <row r="3733" spans="4:8" x14ac:dyDescent="0.25">
      <c r="D3733" s="7"/>
      <c r="H3733" s="6"/>
    </row>
    <row r="3734" spans="4:8" x14ac:dyDescent="0.25">
      <c r="D3734" s="7"/>
      <c r="H3734" s="6"/>
    </row>
    <row r="3735" spans="4:8" x14ac:dyDescent="0.25">
      <c r="D3735" s="7"/>
      <c r="H3735" s="6"/>
    </row>
    <row r="3736" spans="4:8" x14ac:dyDescent="0.25">
      <c r="D3736" s="7"/>
      <c r="H3736" s="6"/>
    </row>
    <row r="3737" spans="4:8" x14ac:dyDescent="0.25">
      <c r="D3737" s="7"/>
      <c r="H3737" s="6"/>
    </row>
    <row r="3738" spans="4:8" x14ac:dyDescent="0.25">
      <c r="D3738" s="7"/>
      <c r="H3738" s="6"/>
    </row>
    <row r="3739" spans="4:8" x14ac:dyDescent="0.25">
      <c r="D3739" s="7"/>
      <c r="H3739" s="6"/>
    </row>
    <row r="3740" spans="4:8" x14ac:dyDescent="0.25">
      <c r="D3740" s="7"/>
      <c r="H3740" s="6"/>
    </row>
    <row r="3741" spans="4:8" x14ac:dyDescent="0.25">
      <c r="D3741" s="7"/>
      <c r="H3741" s="6"/>
    </row>
    <row r="3742" spans="4:8" x14ac:dyDescent="0.25">
      <c r="D3742" s="7"/>
      <c r="H3742" s="6"/>
    </row>
    <row r="3743" spans="4:8" x14ac:dyDescent="0.25">
      <c r="D3743" s="7"/>
      <c r="H3743" s="6"/>
    </row>
    <row r="3744" spans="4:8" x14ac:dyDescent="0.25">
      <c r="D3744" s="7"/>
      <c r="H3744" s="6"/>
    </row>
    <row r="3745" spans="4:8" x14ac:dyDescent="0.25">
      <c r="D3745" s="7"/>
      <c r="H3745" s="6"/>
    </row>
    <row r="3746" spans="4:8" x14ac:dyDescent="0.25">
      <c r="D3746" s="7"/>
      <c r="H3746" s="6"/>
    </row>
    <row r="3747" spans="4:8" x14ac:dyDescent="0.25">
      <c r="D3747" s="7"/>
      <c r="H3747" s="6"/>
    </row>
    <row r="3748" spans="4:8" x14ac:dyDescent="0.25">
      <c r="D3748" s="7"/>
      <c r="H3748" s="6"/>
    </row>
    <row r="3749" spans="4:8" x14ac:dyDescent="0.25">
      <c r="D3749" s="7"/>
      <c r="H3749" s="6"/>
    </row>
    <row r="3750" spans="4:8" x14ac:dyDescent="0.25">
      <c r="D3750" s="7"/>
      <c r="H3750" s="6"/>
    </row>
    <row r="3751" spans="4:8" x14ac:dyDescent="0.25">
      <c r="D3751" s="7"/>
      <c r="H3751" s="6"/>
    </row>
    <row r="3752" spans="4:8" x14ac:dyDescent="0.25">
      <c r="D3752" s="7"/>
      <c r="H3752" s="6"/>
    </row>
    <row r="3753" spans="4:8" x14ac:dyDescent="0.25">
      <c r="D3753" s="7"/>
      <c r="H3753" s="6"/>
    </row>
    <row r="3754" spans="4:8" x14ac:dyDescent="0.25">
      <c r="D3754" s="7"/>
      <c r="H3754" s="6"/>
    </row>
    <row r="3755" spans="4:8" x14ac:dyDescent="0.25">
      <c r="D3755" s="7"/>
      <c r="H3755" s="6"/>
    </row>
    <row r="3756" spans="4:8" x14ac:dyDescent="0.25">
      <c r="D3756" s="7"/>
      <c r="H3756" s="6"/>
    </row>
    <row r="3757" spans="4:8" x14ac:dyDescent="0.25">
      <c r="D3757" s="7"/>
      <c r="H3757" s="6"/>
    </row>
    <row r="3758" spans="4:8" x14ac:dyDescent="0.25">
      <c r="D3758" s="7"/>
      <c r="H3758" s="6"/>
    </row>
    <row r="3759" spans="4:8" x14ac:dyDescent="0.25">
      <c r="D3759" s="7"/>
      <c r="H3759" s="6"/>
    </row>
    <row r="3760" spans="4:8" x14ac:dyDescent="0.25">
      <c r="D3760" s="7"/>
      <c r="H3760" s="6"/>
    </row>
    <row r="3761" spans="4:8" x14ac:dyDescent="0.25">
      <c r="D3761" s="7"/>
      <c r="H3761" s="6"/>
    </row>
    <row r="3762" spans="4:8" x14ac:dyDescent="0.25">
      <c r="D3762" s="7"/>
      <c r="H3762" s="6"/>
    </row>
    <row r="3763" spans="4:8" x14ac:dyDescent="0.25">
      <c r="D3763" s="7"/>
      <c r="H3763" s="6"/>
    </row>
    <row r="3764" spans="4:8" x14ac:dyDescent="0.25">
      <c r="D3764" s="7"/>
      <c r="H3764" s="6"/>
    </row>
    <row r="3765" spans="4:8" x14ac:dyDescent="0.25">
      <c r="D3765" s="7"/>
      <c r="H3765" s="6"/>
    </row>
    <row r="3766" spans="4:8" x14ac:dyDescent="0.25">
      <c r="D3766" s="7"/>
      <c r="H3766" s="6"/>
    </row>
    <row r="3767" spans="4:8" x14ac:dyDescent="0.25">
      <c r="D3767" s="7"/>
      <c r="H3767" s="6"/>
    </row>
    <row r="3768" spans="4:8" x14ac:dyDescent="0.25">
      <c r="D3768" s="7"/>
      <c r="H3768" s="6"/>
    </row>
    <row r="3769" spans="4:8" x14ac:dyDescent="0.25">
      <c r="D3769" s="7"/>
      <c r="H3769" s="6"/>
    </row>
    <row r="3770" spans="4:8" x14ac:dyDescent="0.25">
      <c r="D3770" s="7"/>
      <c r="H3770" s="6"/>
    </row>
    <row r="3771" spans="4:8" x14ac:dyDescent="0.25">
      <c r="D3771" s="7"/>
      <c r="H3771" s="6"/>
    </row>
    <row r="3772" spans="4:8" x14ac:dyDescent="0.25">
      <c r="D3772" s="7"/>
      <c r="H3772" s="6"/>
    </row>
    <row r="3773" spans="4:8" x14ac:dyDescent="0.25">
      <c r="D3773" s="7"/>
      <c r="H3773" s="6"/>
    </row>
    <row r="3774" spans="4:8" x14ac:dyDescent="0.25">
      <c r="D3774" s="7"/>
      <c r="H3774" s="6"/>
    </row>
    <row r="3775" spans="4:8" x14ac:dyDescent="0.25">
      <c r="D3775" s="7"/>
      <c r="H3775" s="6"/>
    </row>
    <row r="3776" spans="4:8" x14ac:dyDescent="0.25">
      <c r="D3776" s="7"/>
      <c r="H3776" s="6"/>
    </row>
    <row r="3777" spans="4:8" x14ac:dyDescent="0.25">
      <c r="D3777" s="7"/>
      <c r="H3777" s="6"/>
    </row>
    <row r="3778" spans="4:8" x14ac:dyDescent="0.25">
      <c r="D3778" s="7"/>
      <c r="H3778" s="6"/>
    </row>
    <row r="3779" spans="4:8" x14ac:dyDescent="0.25">
      <c r="D3779" s="7"/>
      <c r="H3779" s="6"/>
    </row>
    <row r="3780" spans="4:8" x14ac:dyDescent="0.25">
      <c r="D3780" s="7"/>
      <c r="H3780" s="6"/>
    </row>
    <row r="3781" spans="4:8" x14ac:dyDescent="0.25">
      <c r="D3781" s="7"/>
      <c r="H3781" s="6"/>
    </row>
    <row r="3782" spans="4:8" x14ac:dyDescent="0.25">
      <c r="D3782" s="7"/>
      <c r="H3782" s="6"/>
    </row>
    <row r="3783" spans="4:8" x14ac:dyDescent="0.25">
      <c r="D3783" s="7"/>
      <c r="H3783" s="6"/>
    </row>
    <row r="3784" spans="4:8" x14ac:dyDescent="0.25">
      <c r="D3784" s="7"/>
      <c r="H3784" s="6"/>
    </row>
    <row r="3785" spans="4:8" x14ac:dyDescent="0.25">
      <c r="D3785" s="7"/>
      <c r="H3785" s="6"/>
    </row>
    <row r="3786" spans="4:8" x14ac:dyDescent="0.25">
      <c r="D3786" s="7"/>
      <c r="H3786" s="6"/>
    </row>
    <row r="3787" spans="4:8" x14ac:dyDescent="0.25">
      <c r="D3787" s="7"/>
      <c r="H3787" s="6"/>
    </row>
    <row r="3788" spans="4:8" x14ac:dyDescent="0.25">
      <c r="D3788" s="7"/>
      <c r="H3788" s="6"/>
    </row>
    <row r="3789" spans="4:8" x14ac:dyDescent="0.25">
      <c r="D3789" s="7"/>
      <c r="H3789" s="6"/>
    </row>
    <row r="3790" spans="4:8" x14ac:dyDescent="0.25">
      <c r="D3790" s="7"/>
      <c r="H3790" s="6"/>
    </row>
    <row r="3791" spans="4:8" x14ac:dyDescent="0.25">
      <c r="D3791" s="7"/>
      <c r="H3791" s="6"/>
    </row>
    <row r="3792" spans="4:8" x14ac:dyDescent="0.25">
      <c r="D3792" s="7"/>
      <c r="H3792" s="6"/>
    </row>
    <row r="3793" spans="4:8" x14ac:dyDescent="0.25">
      <c r="D3793" s="7"/>
      <c r="H3793" s="6"/>
    </row>
    <row r="3794" spans="4:8" x14ac:dyDescent="0.25">
      <c r="D3794" s="7"/>
      <c r="H3794" s="6"/>
    </row>
    <row r="3795" spans="4:8" x14ac:dyDescent="0.25">
      <c r="D3795" s="7"/>
      <c r="H3795" s="6"/>
    </row>
    <row r="3796" spans="4:8" x14ac:dyDescent="0.25">
      <c r="D3796" s="7"/>
      <c r="H3796" s="6"/>
    </row>
    <row r="3797" spans="4:8" x14ac:dyDescent="0.25">
      <c r="D3797" s="7"/>
      <c r="H3797" s="6"/>
    </row>
    <row r="3798" spans="4:8" x14ac:dyDescent="0.25">
      <c r="D3798" s="7"/>
      <c r="H3798" s="6"/>
    </row>
    <row r="3799" spans="4:8" x14ac:dyDescent="0.25">
      <c r="D3799" s="7"/>
      <c r="H3799" s="6"/>
    </row>
    <row r="3800" spans="4:8" x14ac:dyDescent="0.25">
      <c r="D3800" s="7"/>
      <c r="H3800" s="6"/>
    </row>
    <row r="3801" spans="4:8" x14ac:dyDescent="0.25">
      <c r="D3801" s="7"/>
      <c r="H3801" s="6"/>
    </row>
    <row r="3802" spans="4:8" x14ac:dyDescent="0.25">
      <c r="D3802" s="7"/>
      <c r="H3802" s="6"/>
    </row>
    <row r="3803" spans="4:8" x14ac:dyDescent="0.25">
      <c r="D3803" s="7"/>
      <c r="H3803" s="6"/>
    </row>
    <row r="3804" spans="4:8" x14ac:dyDescent="0.25">
      <c r="D3804" s="7"/>
      <c r="H3804" s="6"/>
    </row>
    <row r="3805" spans="4:8" x14ac:dyDescent="0.25">
      <c r="D3805" s="7"/>
      <c r="H3805" s="6"/>
    </row>
    <row r="3806" spans="4:8" x14ac:dyDescent="0.25">
      <c r="D3806" s="7"/>
      <c r="H3806" s="6"/>
    </row>
    <row r="3807" spans="4:8" x14ac:dyDescent="0.25">
      <c r="D3807" s="7"/>
      <c r="H3807" s="6"/>
    </row>
    <row r="3808" spans="4:8" x14ac:dyDescent="0.25">
      <c r="D3808" s="7"/>
      <c r="H3808" s="6"/>
    </row>
    <row r="3809" spans="4:8" x14ac:dyDescent="0.25">
      <c r="D3809" s="7"/>
      <c r="H3809" s="6"/>
    </row>
    <row r="3810" spans="4:8" x14ac:dyDescent="0.25">
      <c r="D3810" s="7"/>
      <c r="H3810" s="6"/>
    </row>
    <row r="3811" spans="4:8" x14ac:dyDescent="0.25">
      <c r="D3811" s="7"/>
      <c r="H3811" s="6"/>
    </row>
    <row r="3812" spans="4:8" x14ac:dyDescent="0.25">
      <c r="D3812" s="7"/>
      <c r="H3812" s="6"/>
    </row>
    <row r="3813" spans="4:8" x14ac:dyDescent="0.25">
      <c r="D3813" s="7"/>
      <c r="H3813" s="6"/>
    </row>
    <row r="3814" spans="4:8" x14ac:dyDescent="0.25">
      <c r="D3814" s="7"/>
      <c r="H3814" s="6"/>
    </row>
    <row r="3815" spans="4:8" x14ac:dyDescent="0.25">
      <c r="D3815" s="7"/>
      <c r="H3815" s="6"/>
    </row>
    <row r="3816" spans="4:8" x14ac:dyDescent="0.25">
      <c r="D3816" s="7"/>
      <c r="H3816" s="6"/>
    </row>
    <row r="3817" spans="4:8" x14ac:dyDescent="0.25">
      <c r="D3817" s="7"/>
      <c r="H3817" s="6"/>
    </row>
    <row r="3818" spans="4:8" x14ac:dyDescent="0.25">
      <c r="D3818" s="7"/>
      <c r="H3818" s="6"/>
    </row>
    <row r="3819" spans="4:8" x14ac:dyDescent="0.25">
      <c r="D3819" s="7"/>
      <c r="H3819" s="6"/>
    </row>
    <row r="3820" spans="4:8" x14ac:dyDescent="0.25">
      <c r="D3820" s="7"/>
      <c r="H3820" s="6"/>
    </row>
    <row r="3821" spans="4:8" x14ac:dyDescent="0.25">
      <c r="D3821" s="7"/>
      <c r="H3821" s="6"/>
    </row>
    <row r="3822" spans="4:8" x14ac:dyDescent="0.25">
      <c r="D3822" s="7"/>
      <c r="H3822" s="6"/>
    </row>
    <row r="3823" spans="4:8" x14ac:dyDescent="0.25">
      <c r="D3823" s="7"/>
      <c r="H3823" s="6"/>
    </row>
    <row r="3824" spans="4:8" x14ac:dyDescent="0.25">
      <c r="D3824" s="7"/>
      <c r="H3824" s="6"/>
    </row>
    <row r="3825" spans="4:8" x14ac:dyDescent="0.25">
      <c r="D3825" s="7"/>
      <c r="H3825" s="6"/>
    </row>
    <row r="3826" spans="4:8" x14ac:dyDescent="0.25">
      <c r="D3826" s="7"/>
      <c r="H3826" s="6"/>
    </row>
    <row r="3827" spans="4:8" x14ac:dyDescent="0.25">
      <c r="D3827" s="7"/>
      <c r="H3827" s="6"/>
    </row>
    <row r="3828" spans="4:8" x14ac:dyDescent="0.25">
      <c r="D3828" s="7"/>
      <c r="H3828" s="6"/>
    </row>
    <row r="3829" spans="4:8" x14ac:dyDescent="0.25">
      <c r="D3829" s="7"/>
      <c r="H3829" s="6"/>
    </row>
    <row r="3830" spans="4:8" x14ac:dyDescent="0.25">
      <c r="D3830" s="7"/>
      <c r="H3830" s="6"/>
    </row>
    <row r="3831" spans="4:8" x14ac:dyDescent="0.25">
      <c r="D3831" s="7"/>
      <c r="H3831" s="6"/>
    </row>
    <row r="3832" spans="4:8" x14ac:dyDescent="0.25">
      <c r="D3832" s="7"/>
      <c r="H3832" s="6"/>
    </row>
    <row r="3833" spans="4:8" x14ac:dyDescent="0.25">
      <c r="D3833" s="7"/>
      <c r="H3833" s="6"/>
    </row>
    <row r="3834" spans="4:8" x14ac:dyDescent="0.25">
      <c r="D3834" s="7"/>
      <c r="H3834" s="6"/>
    </row>
    <row r="3835" spans="4:8" x14ac:dyDescent="0.25">
      <c r="D3835" s="7"/>
      <c r="H3835" s="6"/>
    </row>
    <row r="3836" spans="4:8" x14ac:dyDescent="0.25">
      <c r="D3836" s="7"/>
      <c r="H3836" s="6"/>
    </row>
    <row r="3837" spans="4:8" x14ac:dyDescent="0.25">
      <c r="D3837" s="7"/>
      <c r="H3837" s="6"/>
    </row>
    <row r="3838" spans="4:8" x14ac:dyDescent="0.25">
      <c r="D3838" s="7"/>
      <c r="H3838" s="6"/>
    </row>
    <row r="3839" spans="4:8" x14ac:dyDescent="0.25">
      <c r="D3839" s="7"/>
      <c r="H3839" s="6"/>
    </row>
    <row r="3840" spans="4:8" x14ac:dyDescent="0.25">
      <c r="D3840" s="7"/>
      <c r="H3840" s="6"/>
    </row>
    <row r="3841" spans="4:8" x14ac:dyDescent="0.25">
      <c r="D3841" s="7"/>
      <c r="H3841" s="6"/>
    </row>
    <row r="3842" spans="4:8" x14ac:dyDescent="0.25">
      <c r="D3842" s="7"/>
      <c r="H3842" s="6"/>
    </row>
    <row r="3843" spans="4:8" x14ac:dyDescent="0.25">
      <c r="D3843" s="7"/>
      <c r="H3843" s="6"/>
    </row>
    <row r="3844" spans="4:8" x14ac:dyDescent="0.25">
      <c r="D3844" s="7"/>
      <c r="H3844" s="6"/>
    </row>
    <row r="3845" spans="4:8" x14ac:dyDescent="0.25">
      <c r="D3845" s="7"/>
      <c r="H3845" s="6"/>
    </row>
    <row r="3846" spans="4:8" x14ac:dyDescent="0.25">
      <c r="D3846" s="7"/>
      <c r="H3846" s="6"/>
    </row>
    <row r="3847" spans="4:8" x14ac:dyDescent="0.25">
      <c r="D3847" s="7"/>
      <c r="H3847" s="6"/>
    </row>
    <row r="3848" spans="4:8" x14ac:dyDescent="0.25">
      <c r="D3848" s="7"/>
      <c r="H3848" s="6"/>
    </row>
    <row r="3849" spans="4:8" x14ac:dyDescent="0.25">
      <c r="D3849" s="7"/>
      <c r="H3849" s="6"/>
    </row>
    <row r="3850" spans="4:8" x14ac:dyDescent="0.25">
      <c r="D3850" s="7"/>
      <c r="H3850" s="6"/>
    </row>
    <row r="3851" spans="4:8" x14ac:dyDescent="0.25">
      <c r="D3851" s="7"/>
      <c r="H3851" s="6"/>
    </row>
    <row r="3852" spans="4:8" x14ac:dyDescent="0.25">
      <c r="D3852" s="7"/>
      <c r="H3852" s="6"/>
    </row>
    <row r="3853" spans="4:8" x14ac:dyDescent="0.25">
      <c r="D3853" s="7"/>
      <c r="H3853" s="6"/>
    </row>
    <row r="3854" spans="4:8" x14ac:dyDescent="0.25">
      <c r="D3854" s="7"/>
      <c r="H3854" s="6"/>
    </row>
    <row r="3855" spans="4:8" x14ac:dyDescent="0.25">
      <c r="D3855" s="7"/>
      <c r="H3855" s="6"/>
    </row>
    <row r="3856" spans="4:8" x14ac:dyDescent="0.25">
      <c r="D3856" s="7"/>
      <c r="H3856" s="6"/>
    </row>
    <row r="3857" spans="4:8" x14ac:dyDescent="0.25">
      <c r="D3857" s="7"/>
      <c r="H3857" s="6"/>
    </row>
    <row r="3858" spans="4:8" x14ac:dyDescent="0.25">
      <c r="D3858" s="7"/>
      <c r="H3858" s="6"/>
    </row>
    <row r="3859" spans="4:8" x14ac:dyDescent="0.25">
      <c r="D3859" s="7"/>
      <c r="H3859" s="6"/>
    </row>
    <row r="3860" spans="4:8" x14ac:dyDescent="0.25">
      <c r="D3860" s="7"/>
      <c r="H3860" s="6"/>
    </row>
    <row r="3861" spans="4:8" x14ac:dyDescent="0.25">
      <c r="D3861" s="7"/>
      <c r="H3861" s="6"/>
    </row>
    <row r="3862" spans="4:8" x14ac:dyDescent="0.25">
      <c r="D3862" s="7"/>
      <c r="H3862" s="6"/>
    </row>
    <row r="3863" spans="4:8" x14ac:dyDescent="0.25">
      <c r="D3863" s="7"/>
      <c r="H3863" s="6"/>
    </row>
    <row r="3864" spans="4:8" x14ac:dyDescent="0.25">
      <c r="D3864" s="7"/>
      <c r="H3864" s="6"/>
    </row>
    <row r="3865" spans="4:8" x14ac:dyDescent="0.25">
      <c r="D3865" s="7"/>
      <c r="H3865" s="6"/>
    </row>
    <row r="3866" spans="4:8" x14ac:dyDescent="0.25">
      <c r="D3866" s="7"/>
      <c r="H3866" s="6"/>
    </row>
    <row r="3867" spans="4:8" x14ac:dyDescent="0.25">
      <c r="D3867" s="7"/>
      <c r="H3867" s="6"/>
    </row>
    <row r="3868" spans="4:8" x14ac:dyDescent="0.25">
      <c r="D3868" s="7"/>
      <c r="H3868" s="6"/>
    </row>
    <row r="3869" spans="4:8" x14ac:dyDescent="0.25">
      <c r="D3869" s="7"/>
      <c r="H3869" s="6"/>
    </row>
    <row r="3870" spans="4:8" x14ac:dyDescent="0.25">
      <c r="D3870" s="7"/>
      <c r="H3870" s="6"/>
    </row>
    <row r="3871" spans="4:8" x14ac:dyDescent="0.25">
      <c r="D3871" s="7"/>
      <c r="H3871" s="6"/>
    </row>
    <row r="3872" spans="4:8" x14ac:dyDescent="0.25">
      <c r="D3872" s="7"/>
      <c r="H3872" s="6"/>
    </row>
    <row r="3873" spans="4:8" x14ac:dyDescent="0.25">
      <c r="D3873" s="7"/>
      <c r="H3873" s="6"/>
    </row>
    <row r="3874" spans="4:8" x14ac:dyDescent="0.25">
      <c r="D3874" s="7"/>
      <c r="H3874" s="6"/>
    </row>
    <row r="3875" spans="4:8" x14ac:dyDescent="0.25">
      <c r="D3875" s="7"/>
      <c r="H3875" s="6"/>
    </row>
    <row r="3876" spans="4:8" x14ac:dyDescent="0.25">
      <c r="D3876" s="7"/>
      <c r="H3876" s="6"/>
    </row>
    <row r="3877" spans="4:8" x14ac:dyDescent="0.25">
      <c r="D3877" s="7"/>
      <c r="H3877" s="6"/>
    </row>
    <row r="3878" spans="4:8" x14ac:dyDescent="0.25">
      <c r="D3878" s="7"/>
      <c r="H3878" s="6"/>
    </row>
    <row r="3879" spans="4:8" x14ac:dyDescent="0.25">
      <c r="D3879" s="7"/>
      <c r="H3879" s="6"/>
    </row>
    <row r="3880" spans="4:8" x14ac:dyDescent="0.25">
      <c r="D3880" s="7"/>
      <c r="H3880" s="6"/>
    </row>
    <row r="3881" spans="4:8" x14ac:dyDescent="0.25">
      <c r="D3881" s="7"/>
      <c r="H3881" s="6"/>
    </row>
    <row r="3882" spans="4:8" x14ac:dyDescent="0.25">
      <c r="D3882" s="7"/>
      <c r="H3882" s="6"/>
    </row>
    <row r="3883" spans="4:8" x14ac:dyDescent="0.25">
      <c r="D3883" s="7"/>
      <c r="H3883" s="6"/>
    </row>
    <row r="3884" spans="4:8" x14ac:dyDescent="0.25">
      <c r="D3884" s="7"/>
      <c r="H3884" s="6"/>
    </row>
    <row r="3885" spans="4:8" x14ac:dyDescent="0.25">
      <c r="D3885" s="7"/>
      <c r="H3885" s="6"/>
    </row>
    <row r="3886" spans="4:8" x14ac:dyDescent="0.25">
      <c r="D3886" s="7"/>
      <c r="H3886" s="6"/>
    </row>
    <row r="3887" spans="4:8" x14ac:dyDescent="0.25">
      <c r="D3887" s="7"/>
      <c r="H3887" s="6"/>
    </row>
    <row r="3888" spans="4:8" x14ac:dyDescent="0.25">
      <c r="D3888" s="7"/>
      <c r="H3888" s="6"/>
    </row>
    <row r="3889" spans="4:8" x14ac:dyDescent="0.25">
      <c r="D3889" s="7"/>
      <c r="H3889" s="6"/>
    </row>
    <row r="3890" spans="4:8" x14ac:dyDescent="0.25">
      <c r="D3890" s="7"/>
      <c r="H3890" s="6"/>
    </row>
    <row r="3891" spans="4:8" x14ac:dyDescent="0.25">
      <c r="D3891" s="7"/>
      <c r="H3891" s="6"/>
    </row>
    <row r="3892" spans="4:8" x14ac:dyDescent="0.25">
      <c r="D3892" s="7"/>
      <c r="H3892" s="6"/>
    </row>
    <row r="3893" spans="4:8" x14ac:dyDescent="0.25">
      <c r="D3893" s="7"/>
      <c r="H3893" s="6"/>
    </row>
    <row r="3894" spans="4:8" x14ac:dyDescent="0.25">
      <c r="D3894" s="7"/>
      <c r="H3894" s="6"/>
    </row>
    <row r="3895" spans="4:8" x14ac:dyDescent="0.25">
      <c r="D3895" s="7"/>
      <c r="H3895" s="6"/>
    </row>
    <row r="3896" spans="4:8" x14ac:dyDescent="0.25">
      <c r="D3896" s="7"/>
      <c r="H3896" s="6"/>
    </row>
    <row r="3897" spans="4:8" x14ac:dyDescent="0.25">
      <c r="D3897" s="7"/>
      <c r="H3897" s="6"/>
    </row>
    <row r="3898" spans="4:8" x14ac:dyDescent="0.25">
      <c r="D3898" s="7"/>
      <c r="H3898" s="6"/>
    </row>
    <row r="3899" spans="4:8" x14ac:dyDescent="0.25">
      <c r="D3899" s="7"/>
      <c r="H3899" s="6"/>
    </row>
    <row r="3900" spans="4:8" x14ac:dyDescent="0.25">
      <c r="D3900" s="7"/>
      <c r="H3900" s="6"/>
    </row>
    <row r="3901" spans="4:8" x14ac:dyDescent="0.25">
      <c r="D3901" s="7"/>
      <c r="H3901" s="6"/>
    </row>
    <row r="3902" spans="4:8" x14ac:dyDescent="0.25">
      <c r="D3902" s="7"/>
      <c r="H3902" s="6"/>
    </row>
    <row r="3903" spans="4:8" x14ac:dyDescent="0.25">
      <c r="D3903" s="7"/>
      <c r="H3903" s="6"/>
    </row>
    <row r="3904" spans="4:8" x14ac:dyDescent="0.25">
      <c r="D3904" s="7"/>
      <c r="H3904" s="6"/>
    </row>
    <row r="3905" spans="4:8" x14ac:dyDescent="0.25">
      <c r="D3905" s="7"/>
      <c r="H3905" s="6"/>
    </row>
    <row r="3906" spans="4:8" x14ac:dyDescent="0.25">
      <c r="D3906" s="7"/>
      <c r="H3906" s="6"/>
    </row>
    <row r="3907" spans="4:8" x14ac:dyDescent="0.25">
      <c r="D3907" s="7"/>
      <c r="H3907" s="6"/>
    </row>
    <row r="3908" spans="4:8" x14ac:dyDescent="0.25">
      <c r="D3908" s="7"/>
      <c r="H3908" s="6"/>
    </row>
    <row r="3909" spans="4:8" x14ac:dyDescent="0.25">
      <c r="D3909" s="7"/>
      <c r="H3909" s="6"/>
    </row>
    <row r="3910" spans="4:8" x14ac:dyDescent="0.25">
      <c r="D3910" s="7"/>
      <c r="H3910" s="6"/>
    </row>
    <row r="3911" spans="4:8" x14ac:dyDescent="0.25">
      <c r="D3911" s="7"/>
      <c r="H3911" s="6"/>
    </row>
    <row r="3912" spans="4:8" x14ac:dyDescent="0.25">
      <c r="D3912" s="7"/>
      <c r="H3912" s="6"/>
    </row>
    <row r="3913" spans="4:8" x14ac:dyDescent="0.25">
      <c r="D3913" s="7"/>
      <c r="H3913" s="6"/>
    </row>
    <row r="3914" spans="4:8" x14ac:dyDescent="0.25">
      <c r="D3914" s="7"/>
      <c r="H3914" s="6"/>
    </row>
    <row r="3915" spans="4:8" x14ac:dyDescent="0.25">
      <c r="D3915" s="7"/>
      <c r="H3915" s="6"/>
    </row>
    <row r="3916" spans="4:8" x14ac:dyDescent="0.25">
      <c r="D3916" s="7"/>
      <c r="H3916" s="6"/>
    </row>
    <row r="3917" spans="4:8" x14ac:dyDescent="0.25">
      <c r="D3917" s="7"/>
      <c r="H3917" s="6"/>
    </row>
    <row r="3918" spans="4:8" x14ac:dyDescent="0.25">
      <c r="D3918" s="7"/>
      <c r="H3918" s="6"/>
    </row>
    <row r="3919" spans="4:8" x14ac:dyDescent="0.25">
      <c r="D3919" s="7"/>
      <c r="H3919" s="6"/>
    </row>
    <row r="3920" spans="4:8" x14ac:dyDescent="0.25">
      <c r="D3920" s="7"/>
      <c r="H3920" s="6"/>
    </row>
    <row r="3921" spans="4:8" x14ac:dyDescent="0.25">
      <c r="D3921" s="7"/>
      <c r="H3921" s="6"/>
    </row>
    <row r="3922" spans="4:8" x14ac:dyDescent="0.25">
      <c r="D3922" s="7"/>
      <c r="H3922" s="6"/>
    </row>
    <row r="3923" spans="4:8" x14ac:dyDescent="0.25">
      <c r="D3923" s="7"/>
      <c r="H3923" s="6"/>
    </row>
    <row r="3924" spans="4:8" x14ac:dyDescent="0.25">
      <c r="D3924" s="7"/>
      <c r="H3924" s="6"/>
    </row>
    <row r="3925" spans="4:8" x14ac:dyDescent="0.25">
      <c r="D3925" s="7"/>
      <c r="H3925" s="6"/>
    </row>
    <row r="3926" spans="4:8" x14ac:dyDescent="0.25">
      <c r="D3926" s="7"/>
      <c r="H3926" s="6"/>
    </row>
    <row r="3927" spans="4:8" x14ac:dyDescent="0.25">
      <c r="D3927" s="7"/>
      <c r="H3927" s="6"/>
    </row>
    <row r="3928" spans="4:8" x14ac:dyDescent="0.25">
      <c r="D3928" s="7"/>
      <c r="H3928" s="6"/>
    </row>
    <row r="3929" spans="4:8" x14ac:dyDescent="0.25">
      <c r="D3929" s="7"/>
      <c r="H3929" s="6"/>
    </row>
    <row r="3930" spans="4:8" x14ac:dyDescent="0.25">
      <c r="D3930" s="7"/>
      <c r="H3930" s="6"/>
    </row>
    <row r="3931" spans="4:8" x14ac:dyDescent="0.25">
      <c r="D3931" s="7"/>
      <c r="H3931" s="6"/>
    </row>
    <row r="3932" spans="4:8" x14ac:dyDescent="0.25">
      <c r="D3932" s="7"/>
      <c r="H3932" s="6"/>
    </row>
    <row r="3933" spans="4:8" x14ac:dyDescent="0.25">
      <c r="D3933" s="7"/>
      <c r="H3933" s="6"/>
    </row>
    <row r="3934" spans="4:8" x14ac:dyDescent="0.25">
      <c r="D3934" s="7"/>
      <c r="H3934" s="6"/>
    </row>
    <row r="3935" spans="4:8" x14ac:dyDescent="0.25">
      <c r="D3935" s="7"/>
      <c r="H3935" s="6"/>
    </row>
    <row r="3936" spans="4:8" x14ac:dyDescent="0.25">
      <c r="D3936" s="7"/>
      <c r="H3936" s="6"/>
    </row>
    <row r="3937" spans="4:8" x14ac:dyDescent="0.25">
      <c r="D3937" s="7"/>
      <c r="H3937" s="6"/>
    </row>
    <row r="3938" spans="4:8" x14ac:dyDescent="0.25">
      <c r="D3938" s="7"/>
      <c r="H3938" s="6"/>
    </row>
    <row r="3939" spans="4:8" x14ac:dyDescent="0.25">
      <c r="D3939" s="7"/>
      <c r="H3939" s="6"/>
    </row>
    <row r="3940" spans="4:8" x14ac:dyDescent="0.25">
      <c r="D3940" s="7"/>
      <c r="H3940" s="6"/>
    </row>
    <row r="3941" spans="4:8" x14ac:dyDescent="0.25">
      <c r="D3941" s="7"/>
      <c r="H3941" s="6"/>
    </row>
    <row r="3942" spans="4:8" x14ac:dyDescent="0.25">
      <c r="D3942" s="7"/>
      <c r="H3942" s="6"/>
    </row>
    <row r="3943" spans="4:8" x14ac:dyDescent="0.25">
      <c r="D3943" s="7"/>
      <c r="H3943" s="6"/>
    </row>
    <row r="3944" spans="4:8" x14ac:dyDescent="0.25">
      <c r="D3944" s="7"/>
      <c r="H3944" s="6"/>
    </row>
    <row r="3945" spans="4:8" x14ac:dyDescent="0.25">
      <c r="D3945" s="7"/>
      <c r="H3945" s="6"/>
    </row>
    <row r="3946" spans="4:8" x14ac:dyDescent="0.25">
      <c r="D3946" s="7"/>
      <c r="H3946" s="6"/>
    </row>
    <row r="3947" spans="4:8" x14ac:dyDescent="0.25">
      <c r="D3947" s="7"/>
      <c r="H3947" s="6"/>
    </row>
    <row r="3948" spans="4:8" x14ac:dyDescent="0.25">
      <c r="D3948" s="7"/>
      <c r="H3948" s="6"/>
    </row>
    <row r="3949" spans="4:8" x14ac:dyDescent="0.25">
      <c r="D3949" s="7"/>
      <c r="H3949" s="6"/>
    </row>
    <row r="3950" spans="4:8" x14ac:dyDescent="0.25">
      <c r="D3950" s="7"/>
      <c r="H3950" s="6"/>
    </row>
    <row r="3951" spans="4:8" x14ac:dyDescent="0.25">
      <c r="D3951" s="7"/>
      <c r="H3951" s="6"/>
    </row>
    <row r="3952" spans="4:8" x14ac:dyDescent="0.25">
      <c r="D3952" s="7"/>
      <c r="H3952" s="6"/>
    </row>
    <row r="3953" spans="4:8" x14ac:dyDescent="0.25">
      <c r="D3953" s="7"/>
      <c r="H3953" s="6"/>
    </row>
    <row r="3954" spans="4:8" x14ac:dyDescent="0.25">
      <c r="D3954" s="7"/>
      <c r="H3954" s="6"/>
    </row>
    <row r="3955" spans="4:8" x14ac:dyDescent="0.25">
      <c r="D3955" s="7"/>
      <c r="H3955" s="6"/>
    </row>
    <row r="3956" spans="4:8" x14ac:dyDescent="0.25">
      <c r="D3956" s="7"/>
      <c r="H3956" s="6"/>
    </row>
    <row r="3957" spans="4:8" x14ac:dyDescent="0.25">
      <c r="D3957" s="7"/>
      <c r="H3957" s="6"/>
    </row>
    <row r="3958" spans="4:8" x14ac:dyDescent="0.25">
      <c r="D3958" s="7"/>
      <c r="H3958" s="6"/>
    </row>
    <row r="3959" spans="4:8" x14ac:dyDescent="0.25">
      <c r="D3959" s="7"/>
      <c r="H3959" s="6"/>
    </row>
    <row r="3960" spans="4:8" x14ac:dyDescent="0.25">
      <c r="D3960" s="7"/>
      <c r="H3960" s="6"/>
    </row>
    <row r="3961" spans="4:8" x14ac:dyDescent="0.25">
      <c r="D3961" s="7"/>
      <c r="H3961" s="6"/>
    </row>
    <row r="3962" spans="4:8" x14ac:dyDescent="0.25">
      <c r="D3962" s="7"/>
      <c r="H3962" s="6"/>
    </row>
    <row r="3963" spans="4:8" x14ac:dyDescent="0.25">
      <c r="D3963" s="7"/>
      <c r="H3963" s="6"/>
    </row>
    <row r="3964" spans="4:8" x14ac:dyDescent="0.25">
      <c r="D3964" s="7"/>
      <c r="H3964" s="6"/>
    </row>
    <row r="3965" spans="4:8" x14ac:dyDescent="0.25">
      <c r="D3965" s="7"/>
      <c r="H3965" s="6"/>
    </row>
    <row r="3966" spans="4:8" x14ac:dyDescent="0.25">
      <c r="D3966" s="7"/>
      <c r="H3966" s="6"/>
    </row>
    <row r="3967" spans="4:8" x14ac:dyDescent="0.25">
      <c r="D3967" s="7"/>
      <c r="H3967" s="6"/>
    </row>
    <row r="3968" spans="4:8" x14ac:dyDescent="0.25">
      <c r="D3968" s="7"/>
      <c r="H3968" s="6"/>
    </row>
    <row r="3969" spans="4:8" x14ac:dyDescent="0.25">
      <c r="D3969" s="7"/>
      <c r="H3969" s="6"/>
    </row>
    <row r="3970" spans="4:8" x14ac:dyDescent="0.25">
      <c r="D3970" s="7"/>
      <c r="H3970" s="6"/>
    </row>
    <row r="3971" spans="4:8" x14ac:dyDescent="0.25">
      <c r="D3971" s="7"/>
      <c r="H3971" s="6"/>
    </row>
    <row r="3972" spans="4:8" x14ac:dyDescent="0.25">
      <c r="D3972" s="7"/>
      <c r="H3972" s="6"/>
    </row>
    <row r="3973" spans="4:8" x14ac:dyDescent="0.25">
      <c r="D3973" s="7"/>
      <c r="H3973" s="6"/>
    </row>
    <row r="3974" spans="4:8" x14ac:dyDescent="0.25">
      <c r="D3974" s="7"/>
      <c r="H3974" s="6"/>
    </row>
    <row r="3975" spans="4:8" x14ac:dyDescent="0.25">
      <c r="D3975" s="7"/>
      <c r="H3975" s="6"/>
    </row>
    <row r="3976" spans="4:8" x14ac:dyDescent="0.25">
      <c r="D3976" s="7"/>
      <c r="H3976" s="6"/>
    </row>
    <row r="3977" spans="4:8" x14ac:dyDescent="0.25">
      <c r="D3977" s="7"/>
      <c r="H3977" s="6"/>
    </row>
    <row r="3978" spans="4:8" x14ac:dyDescent="0.25">
      <c r="D3978" s="7"/>
      <c r="H3978" s="6"/>
    </row>
    <row r="3979" spans="4:8" x14ac:dyDescent="0.25">
      <c r="D3979" s="7"/>
      <c r="H3979" s="6"/>
    </row>
    <row r="3980" spans="4:8" x14ac:dyDescent="0.25">
      <c r="D3980" s="7"/>
      <c r="H3980" s="6"/>
    </row>
    <row r="3981" spans="4:8" x14ac:dyDescent="0.25">
      <c r="D3981" s="7"/>
      <c r="H3981" s="6"/>
    </row>
    <row r="3982" spans="4:8" x14ac:dyDescent="0.25">
      <c r="D3982" s="7"/>
      <c r="H3982" s="6"/>
    </row>
    <row r="3983" spans="4:8" x14ac:dyDescent="0.25">
      <c r="D3983" s="7"/>
      <c r="H3983" s="6"/>
    </row>
    <row r="3984" spans="4:8" x14ac:dyDescent="0.25">
      <c r="D3984" s="7"/>
      <c r="H3984" s="6"/>
    </row>
    <row r="3985" spans="4:8" x14ac:dyDescent="0.25">
      <c r="D3985" s="7"/>
      <c r="H3985" s="6"/>
    </row>
    <row r="3986" spans="4:8" x14ac:dyDescent="0.25">
      <c r="D3986" s="7"/>
      <c r="H3986" s="6"/>
    </row>
    <row r="3987" spans="4:8" x14ac:dyDescent="0.25">
      <c r="D3987" s="7"/>
      <c r="H3987" s="6"/>
    </row>
    <row r="3988" spans="4:8" x14ac:dyDescent="0.25">
      <c r="D3988" s="7"/>
      <c r="H3988" s="6"/>
    </row>
    <row r="3989" spans="4:8" x14ac:dyDescent="0.25">
      <c r="D3989" s="7"/>
      <c r="H3989" s="6"/>
    </row>
    <row r="3990" spans="4:8" x14ac:dyDescent="0.25">
      <c r="D3990" s="7"/>
      <c r="H3990" s="6"/>
    </row>
    <row r="3991" spans="4:8" x14ac:dyDescent="0.25">
      <c r="D3991" s="7"/>
      <c r="H3991" s="6"/>
    </row>
    <row r="3992" spans="4:8" x14ac:dyDescent="0.25">
      <c r="D3992" s="7"/>
      <c r="H3992" s="6"/>
    </row>
    <row r="3993" spans="4:8" x14ac:dyDescent="0.25">
      <c r="D3993" s="7"/>
      <c r="H3993" s="6"/>
    </row>
    <row r="3994" spans="4:8" x14ac:dyDescent="0.25">
      <c r="D3994" s="7"/>
      <c r="H3994" s="6"/>
    </row>
    <row r="3995" spans="4:8" x14ac:dyDescent="0.25">
      <c r="D3995" s="7"/>
      <c r="H3995" s="6"/>
    </row>
    <row r="3996" spans="4:8" x14ac:dyDescent="0.25">
      <c r="D3996" s="7"/>
      <c r="H3996" s="6"/>
    </row>
    <row r="3997" spans="4:8" x14ac:dyDescent="0.25">
      <c r="D3997" s="7"/>
      <c r="H3997" s="6"/>
    </row>
    <row r="3998" spans="4:8" x14ac:dyDescent="0.25">
      <c r="D3998" s="7"/>
      <c r="H3998" s="6"/>
    </row>
    <row r="3999" spans="4:8" x14ac:dyDescent="0.25">
      <c r="D3999" s="7"/>
      <c r="H3999" s="6"/>
    </row>
    <row r="4000" spans="4:8" x14ac:dyDescent="0.25">
      <c r="D4000" s="7"/>
      <c r="H4000" s="6"/>
    </row>
    <row r="4001" spans="4:8" x14ac:dyDescent="0.25">
      <c r="D4001" s="7"/>
      <c r="H4001" s="6"/>
    </row>
    <row r="4002" spans="4:8" x14ac:dyDescent="0.25">
      <c r="D4002" s="7"/>
      <c r="H4002" s="6"/>
    </row>
    <row r="4003" spans="4:8" x14ac:dyDescent="0.25">
      <c r="D4003" s="7"/>
      <c r="H4003" s="6"/>
    </row>
    <row r="4004" spans="4:8" x14ac:dyDescent="0.25">
      <c r="D4004" s="7"/>
      <c r="H4004" s="6"/>
    </row>
    <row r="4005" spans="4:8" x14ac:dyDescent="0.25">
      <c r="D4005" s="7"/>
      <c r="H4005" s="6"/>
    </row>
    <row r="4006" spans="4:8" x14ac:dyDescent="0.25">
      <c r="D4006" s="7"/>
      <c r="H4006" s="6"/>
    </row>
    <row r="4007" spans="4:8" x14ac:dyDescent="0.25">
      <c r="D4007" s="7"/>
      <c r="H4007" s="6"/>
    </row>
    <row r="4008" spans="4:8" x14ac:dyDescent="0.25">
      <c r="D4008" s="7"/>
      <c r="H4008" s="6"/>
    </row>
    <row r="4009" spans="4:8" x14ac:dyDescent="0.25">
      <c r="D4009" s="7"/>
      <c r="H4009" s="6"/>
    </row>
    <row r="4010" spans="4:8" x14ac:dyDescent="0.25">
      <c r="D4010" s="7"/>
      <c r="H4010" s="6"/>
    </row>
    <row r="4011" spans="4:8" x14ac:dyDescent="0.25">
      <c r="D4011" s="7"/>
      <c r="H4011" s="6"/>
    </row>
    <row r="4012" spans="4:8" x14ac:dyDescent="0.25">
      <c r="D4012" s="7"/>
      <c r="H4012" s="6"/>
    </row>
    <row r="4013" spans="4:8" x14ac:dyDescent="0.25">
      <c r="D4013" s="7"/>
      <c r="H4013" s="6"/>
    </row>
    <row r="4014" spans="4:8" x14ac:dyDescent="0.25">
      <c r="D4014" s="7"/>
      <c r="H4014" s="6"/>
    </row>
    <row r="4015" spans="4:8" x14ac:dyDescent="0.25">
      <c r="D4015" s="7"/>
      <c r="H4015" s="6"/>
    </row>
    <row r="4016" spans="4:8" x14ac:dyDescent="0.25">
      <c r="D4016" s="7"/>
      <c r="H4016" s="6"/>
    </row>
    <row r="4017" spans="4:8" x14ac:dyDescent="0.25">
      <c r="D4017" s="7"/>
      <c r="H4017" s="6"/>
    </row>
    <row r="4018" spans="4:8" x14ac:dyDescent="0.25">
      <c r="D4018" s="7"/>
      <c r="H4018" s="6"/>
    </row>
    <row r="4019" spans="4:8" x14ac:dyDescent="0.25">
      <c r="D4019" s="7"/>
      <c r="H4019" s="6"/>
    </row>
    <row r="4020" spans="4:8" x14ac:dyDescent="0.25">
      <c r="D4020" s="7"/>
      <c r="H4020" s="6"/>
    </row>
    <row r="4021" spans="4:8" x14ac:dyDescent="0.25">
      <c r="D4021" s="7"/>
      <c r="H4021" s="6"/>
    </row>
    <row r="4022" spans="4:8" x14ac:dyDescent="0.25">
      <c r="D4022" s="7"/>
      <c r="H4022" s="6"/>
    </row>
    <row r="4023" spans="4:8" x14ac:dyDescent="0.25">
      <c r="D4023" s="7"/>
      <c r="H4023" s="6"/>
    </row>
    <row r="4024" spans="4:8" x14ac:dyDescent="0.25">
      <c r="D4024" s="7"/>
      <c r="H4024" s="6"/>
    </row>
    <row r="4025" spans="4:8" x14ac:dyDescent="0.25">
      <c r="D4025" s="7"/>
      <c r="H4025" s="6"/>
    </row>
    <row r="4026" spans="4:8" x14ac:dyDescent="0.25">
      <c r="D4026" s="7"/>
      <c r="H4026" s="6"/>
    </row>
    <row r="4027" spans="4:8" x14ac:dyDescent="0.25">
      <c r="D4027" s="7"/>
      <c r="H4027" s="6"/>
    </row>
    <row r="4028" spans="4:8" x14ac:dyDescent="0.25">
      <c r="D4028" s="7"/>
      <c r="H4028" s="6"/>
    </row>
    <row r="4029" spans="4:8" x14ac:dyDescent="0.25">
      <c r="D4029" s="7"/>
      <c r="H4029" s="6"/>
    </row>
    <row r="4030" spans="4:8" x14ac:dyDescent="0.25">
      <c r="D4030" s="7"/>
      <c r="H4030" s="6"/>
    </row>
    <row r="4031" spans="4:8" x14ac:dyDescent="0.25">
      <c r="D4031" s="7"/>
      <c r="H4031" s="6"/>
    </row>
    <row r="4032" spans="4:8" x14ac:dyDescent="0.25">
      <c r="D4032" s="7"/>
      <c r="H4032" s="6"/>
    </row>
    <row r="4033" spans="4:8" x14ac:dyDescent="0.25">
      <c r="D4033" s="7"/>
      <c r="H4033" s="6"/>
    </row>
    <row r="4034" spans="4:8" x14ac:dyDescent="0.25">
      <c r="D4034" s="7"/>
      <c r="H4034" s="6"/>
    </row>
    <row r="4035" spans="4:8" x14ac:dyDescent="0.25">
      <c r="D4035" s="7"/>
      <c r="H4035" s="6"/>
    </row>
    <row r="4036" spans="4:8" x14ac:dyDescent="0.25">
      <c r="D4036" s="7"/>
      <c r="H4036" s="6"/>
    </row>
    <row r="4037" spans="4:8" x14ac:dyDescent="0.25">
      <c r="D4037" s="7"/>
      <c r="H4037" s="6"/>
    </row>
    <row r="4038" spans="4:8" x14ac:dyDescent="0.25">
      <c r="D4038" s="7"/>
      <c r="H4038" s="6"/>
    </row>
    <row r="4039" spans="4:8" x14ac:dyDescent="0.25">
      <c r="D4039" s="7"/>
      <c r="H4039" s="6"/>
    </row>
    <row r="4040" spans="4:8" x14ac:dyDescent="0.25">
      <c r="D4040" s="7"/>
      <c r="H4040" s="6"/>
    </row>
    <row r="4041" spans="4:8" x14ac:dyDescent="0.25">
      <c r="D4041" s="7"/>
      <c r="H4041" s="6"/>
    </row>
    <row r="4042" spans="4:8" x14ac:dyDescent="0.25">
      <c r="D4042" s="7"/>
      <c r="H4042" s="6"/>
    </row>
    <row r="4043" spans="4:8" x14ac:dyDescent="0.25">
      <c r="D4043" s="7"/>
      <c r="H4043" s="6"/>
    </row>
    <row r="4044" spans="4:8" x14ac:dyDescent="0.25">
      <c r="D4044" s="7"/>
      <c r="H4044" s="6"/>
    </row>
    <row r="4045" spans="4:8" x14ac:dyDescent="0.25">
      <c r="D4045" s="7"/>
      <c r="H4045" s="6"/>
    </row>
    <row r="4046" spans="4:8" x14ac:dyDescent="0.25">
      <c r="D4046" s="7"/>
      <c r="H4046" s="6"/>
    </row>
    <row r="4047" spans="4:8" x14ac:dyDescent="0.25">
      <c r="D4047" s="7"/>
      <c r="H4047" s="6"/>
    </row>
    <row r="4048" spans="4:8" x14ac:dyDescent="0.25">
      <c r="D4048" s="7"/>
      <c r="H4048" s="6"/>
    </row>
    <row r="4049" spans="4:8" x14ac:dyDescent="0.25">
      <c r="D4049" s="7"/>
      <c r="H4049" s="6"/>
    </row>
    <row r="4050" spans="4:8" x14ac:dyDescent="0.25">
      <c r="D4050" s="7"/>
      <c r="H4050" s="6"/>
    </row>
    <row r="4051" spans="4:8" x14ac:dyDescent="0.25">
      <c r="D4051" s="7"/>
      <c r="H4051" s="6"/>
    </row>
    <row r="4052" spans="4:8" x14ac:dyDescent="0.25">
      <c r="D4052" s="7"/>
      <c r="H4052" s="6"/>
    </row>
    <row r="4053" spans="4:8" x14ac:dyDescent="0.25">
      <c r="D4053" s="7"/>
      <c r="H4053" s="6"/>
    </row>
    <row r="4054" spans="4:8" x14ac:dyDescent="0.25">
      <c r="D4054" s="7"/>
      <c r="H4054" s="6"/>
    </row>
    <row r="4055" spans="4:8" x14ac:dyDescent="0.25">
      <c r="D4055" s="7"/>
      <c r="H4055" s="6"/>
    </row>
    <row r="4056" spans="4:8" x14ac:dyDescent="0.25">
      <c r="D4056" s="7"/>
      <c r="H4056" s="6"/>
    </row>
    <row r="4057" spans="4:8" x14ac:dyDescent="0.25">
      <c r="D4057" s="7"/>
      <c r="H4057" s="6"/>
    </row>
    <row r="4058" spans="4:8" x14ac:dyDescent="0.25">
      <c r="D4058" s="7"/>
      <c r="H4058" s="6"/>
    </row>
    <row r="4059" spans="4:8" x14ac:dyDescent="0.25">
      <c r="D4059" s="7"/>
      <c r="H4059" s="6"/>
    </row>
    <row r="4060" spans="4:8" x14ac:dyDescent="0.25">
      <c r="D4060" s="7"/>
      <c r="H4060" s="6"/>
    </row>
    <row r="4061" spans="4:8" x14ac:dyDescent="0.25">
      <c r="D4061" s="7"/>
      <c r="H4061" s="6"/>
    </row>
    <row r="4062" spans="4:8" x14ac:dyDescent="0.25">
      <c r="D4062" s="7"/>
      <c r="H4062" s="6"/>
    </row>
    <row r="4063" spans="4:8" x14ac:dyDescent="0.25">
      <c r="D4063" s="7"/>
      <c r="H4063" s="6"/>
    </row>
    <row r="4064" spans="4:8" x14ac:dyDescent="0.25">
      <c r="D4064" s="7"/>
      <c r="H4064" s="6"/>
    </row>
    <row r="4065" spans="4:8" x14ac:dyDescent="0.25">
      <c r="D4065" s="7"/>
      <c r="H4065" s="6"/>
    </row>
    <row r="4066" spans="4:8" x14ac:dyDescent="0.25">
      <c r="D4066" s="7"/>
      <c r="H4066" s="6"/>
    </row>
    <row r="4067" spans="4:8" x14ac:dyDescent="0.25">
      <c r="D4067" s="7"/>
      <c r="H4067" s="6"/>
    </row>
    <row r="4068" spans="4:8" x14ac:dyDescent="0.25">
      <c r="D4068" s="7"/>
      <c r="H4068" s="6"/>
    </row>
    <row r="4069" spans="4:8" x14ac:dyDescent="0.25">
      <c r="D4069" s="7"/>
      <c r="H4069" s="6"/>
    </row>
    <row r="4070" spans="4:8" x14ac:dyDescent="0.25">
      <c r="D4070" s="7"/>
      <c r="H4070" s="6"/>
    </row>
    <row r="4071" spans="4:8" x14ac:dyDescent="0.25">
      <c r="D4071" s="7"/>
      <c r="H4071" s="6"/>
    </row>
    <row r="4072" spans="4:8" x14ac:dyDescent="0.25">
      <c r="D4072" s="7"/>
      <c r="H4072" s="6"/>
    </row>
    <row r="4073" spans="4:8" x14ac:dyDescent="0.25">
      <c r="D4073" s="7"/>
      <c r="H4073" s="6"/>
    </row>
    <row r="4074" spans="4:8" x14ac:dyDescent="0.25">
      <c r="D4074" s="7"/>
      <c r="H4074" s="6"/>
    </row>
    <row r="4075" spans="4:8" x14ac:dyDescent="0.25">
      <c r="D4075" s="7"/>
      <c r="H4075" s="6"/>
    </row>
    <row r="4076" spans="4:8" x14ac:dyDescent="0.25">
      <c r="D4076" s="7"/>
      <c r="H4076" s="6"/>
    </row>
    <row r="4077" spans="4:8" x14ac:dyDescent="0.25">
      <c r="D4077" s="7"/>
      <c r="H4077" s="6"/>
    </row>
    <row r="4078" spans="4:8" x14ac:dyDescent="0.25">
      <c r="D4078" s="7"/>
      <c r="H4078" s="6"/>
    </row>
    <row r="4079" spans="4:8" x14ac:dyDescent="0.25">
      <c r="D4079" s="7"/>
      <c r="H4079" s="6"/>
    </row>
    <row r="4080" spans="4:8" x14ac:dyDescent="0.25">
      <c r="D4080" s="7"/>
      <c r="H4080" s="6"/>
    </row>
    <row r="4081" spans="4:8" x14ac:dyDescent="0.25">
      <c r="D4081" s="7"/>
      <c r="H4081" s="6"/>
    </row>
    <row r="4082" spans="4:8" x14ac:dyDescent="0.25">
      <c r="D4082" s="7"/>
      <c r="H4082" s="6"/>
    </row>
    <row r="4083" spans="4:8" x14ac:dyDescent="0.25">
      <c r="D4083" s="7"/>
      <c r="H4083" s="6"/>
    </row>
    <row r="4084" spans="4:8" x14ac:dyDescent="0.25">
      <c r="D4084" s="7"/>
      <c r="H4084" s="6"/>
    </row>
    <row r="4085" spans="4:8" x14ac:dyDescent="0.25">
      <c r="D4085" s="7"/>
      <c r="H4085" s="6"/>
    </row>
    <row r="4086" spans="4:8" x14ac:dyDescent="0.25">
      <c r="D4086" s="7"/>
      <c r="H4086" s="6"/>
    </row>
    <row r="4087" spans="4:8" x14ac:dyDescent="0.25">
      <c r="D4087" s="7"/>
      <c r="H4087" s="6"/>
    </row>
    <row r="4088" spans="4:8" x14ac:dyDescent="0.25">
      <c r="D4088" s="7"/>
      <c r="H4088" s="6"/>
    </row>
    <row r="4089" spans="4:8" x14ac:dyDescent="0.25">
      <c r="D4089" s="7"/>
      <c r="H4089" s="6"/>
    </row>
    <row r="4090" spans="4:8" x14ac:dyDescent="0.25">
      <c r="D4090" s="7"/>
      <c r="H4090" s="6"/>
    </row>
    <row r="4091" spans="4:8" x14ac:dyDescent="0.25">
      <c r="D4091" s="7"/>
      <c r="H4091" s="6"/>
    </row>
    <row r="4092" spans="4:8" x14ac:dyDescent="0.25">
      <c r="D4092" s="7"/>
      <c r="H4092" s="6"/>
    </row>
    <row r="4093" spans="4:8" x14ac:dyDescent="0.25">
      <c r="D4093" s="7"/>
      <c r="H4093" s="6"/>
    </row>
    <row r="4094" spans="4:8" x14ac:dyDescent="0.25">
      <c r="D4094" s="7"/>
      <c r="H4094" s="6"/>
    </row>
    <row r="4095" spans="4:8" x14ac:dyDescent="0.25">
      <c r="D4095" s="7"/>
      <c r="H4095" s="6"/>
    </row>
    <row r="4096" spans="4:8" x14ac:dyDescent="0.25">
      <c r="D4096" s="7"/>
      <c r="H4096" s="6"/>
    </row>
    <row r="4097" spans="4:8" x14ac:dyDescent="0.25">
      <c r="D4097" s="7"/>
      <c r="H4097" s="6"/>
    </row>
    <row r="4098" spans="4:8" x14ac:dyDescent="0.25">
      <c r="D4098" s="7"/>
      <c r="H4098" s="6"/>
    </row>
    <row r="4099" spans="4:8" x14ac:dyDescent="0.25">
      <c r="D4099" s="7"/>
      <c r="H4099" s="6"/>
    </row>
    <row r="4100" spans="4:8" x14ac:dyDescent="0.25">
      <c r="D4100" s="7"/>
      <c r="H4100" s="6"/>
    </row>
    <row r="4101" spans="4:8" x14ac:dyDescent="0.25">
      <c r="D4101" s="7"/>
      <c r="H4101" s="6"/>
    </row>
    <row r="4102" spans="4:8" x14ac:dyDescent="0.25">
      <c r="D4102" s="7"/>
      <c r="H4102" s="6"/>
    </row>
    <row r="4103" spans="4:8" x14ac:dyDescent="0.25">
      <c r="D4103" s="7"/>
      <c r="H4103" s="6"/>
    </row>
    <row r="4104" spans="4:8" x14ac:dyDescent="0.25">
      <c r="D4104" s="7"/>
      <c r="H4104" s="6"/>
    </row>
    <row r="4105" spans="4:8" x14ac:dyDescent="0.25">
      <c r="D4105" s="7"/>
      <c r="H4105" s="6"/>
    </row>
    <row r="4106" spans="4:8" x14ac:dyDescent="0.25">
      <c r="D4106" s="7"/>
      <c r="H4106" s="6"/>
    </row>
    <row r="4107" spans="4:8" x14ac:dyDescent="0.25">
      <c r="D4107" s="7"/>
      <c r="H4107" s="6"/>
    </row>
    <row r="4108" spans="4:8" x14ac:dyDescent="0.25">
      <c r="D4108" s="7"/>
      <c r="H4108" s="6"/>
    </row>
    <row r="4109" spans="4:8" x14ac:dyDescent="0.25">
      <c r="D4109" s="7"/>
      <c r="H4109" s="6"/>
    </row>
    <row r="4110" spans="4:8" x14ac:dyDescent="0.25">
      <c r="D4110" s="7"/>
      <c r="H4110" s="6"/>
    </row>
    <row r="4111" spans="4:8" x14ac:dyDescent="0.25">
      <c r="D4111" s="7"/>
      <c r="H4111" s="6"/>
    </row>
    <row r="4112" spans="4:8" x14ac:dyDescent="0.25">
      <c r="D4112" s="7"/>
      <c r="H4112" s="6"/>
    </row>
    <row r="4113" spans="4:8" x14ac:dyDescent="0.25">
      <c r="D4113" s="7"/>
      <c r="H4113" s="6"/>
    </row>
    <row r="4114" spans="4:8" x14ac:dyDescent="0.25">
      <c r="D4114" s="7"/>
      <c r="H4114" s="6"/>
    </row>
    <row r="4115" spans="4:8" x14ac:dyDescent="0.25">
      <c r="D4115" s="7"/>
      <c r="H4115" s="6"/>
    </row>
    <row r="4116" spans="4:8" x14ac:dyDescent="0.25">
      <c r="D4116" s="7"/>
      <c r="H4116" s="6"/>
    </row>
    <row r="4117" spans="4:8" x14ac:dyDescent="0.25">
      <c r="D4117" s="7"/>
      <c r="H4117" s="6"/>
    </row>
    <row r="4118" spans="4:8" x14ac:dyDescent="0.25">
      <c r="D4118" s="7"/>
      <c r="H4118" s="6"/>
    </row>
    <row r="4119" spans="4:8" x14ac:dyDescent="0.25">
      <c r="D4119" s="7"/>
      <c r="H4119" s="6"/>
    </row>
    <row r="4120" spans="4:8" x14ac:dyDescent="0.25">
      <c r="D4120" s="7"/>
      <c r="H4120" s="6"/>
    </row>
    <row r="4121" spans="4:8" x14ac:dyDescent="0.25">
      <c r="D4121" s="7"/>
      <c r="H4121" s="6"/>
    </row>
    <row r="4122" spans="4:8" x14ac:dyDescent="0.25">
      <c r="D4122" s="7"/>
      <c r="H4122" s="6"/>
    </row>
    <row r="4123" spans="4:8" x14ac:dyDescent="0.25">
      <c r="D4123" s="7"/>
      <c r="H4123" s="6"/>
    </row>
    <row r="4124" spans="4:8" x14ac:dyDescent="0.25">
      <c r="D4124" s="7"/>
      <c r="H4124" s="6"/>
    </row>
    <row r="4125" spans="4:8" x14ac:dyDescent="0.25">
      <c r="D4125" s="7"/>
      <c r="H4125" s="6"/>
    </row>
    <row r="4126" spans="4:8" x14ac:dyDescent="0.25">
      <c r="D4126" s="7"/>
      <c r="H4126" s="6"/>
    </row>
    <row r="4127" spans="4:8" x14ac:dyDescent="0.25">
      <c r="D4127" s="7"/>
      <c r="H4127" s="6"/>
    </row>
    <row r="4128" spans="4:8" x14ac:dyDescent="0.25">
      <c r="D4128" s="7"/>
      <c r="H4128" s="6"/>
    </row>
    <row r="4129" spans="4:8" x14ac:dyDescent="0.25">
      <c r="D4129" s="7"/>
      <c r="H4129" s="6"/>
    </row>
    <row r="4130" spans="4:8" x14ac:dyDescent="0.25">
      <c r="D4130" s="7"/>
      <c r="H4130" s="6"/>
    </row>
    <row r="4131" spans="4:8" x14ac:dyDescent="0.25">
      <c r="D4131" s="7"/>
      <c r="H4131" s="6"/>
    </row>
    <row r="4132" spans="4:8" x14ac:dyDescent="0.25">
      <c r="D4132" s="7"/>
      <c r="H4132" s="6"/>
    </row>
    <row r="4133" spans="4:8" x14ac:dyDescent="0.25">
      <c r="D4133" s="7"/>
      <c r="H4133" s="6"/>
    </row>
    <row r="4134" spans="4:8" x14ac:dyDescent="0.25">
      <c r="D4134" s="7"/>
      <c r="H4134" s="6"/>
    </row>
    <row r="4135" spans="4:8" x14ac:dyDescent="0.25">
      <c r="D4135" s="7"/>
      <c r="H4135" s="6"/>
    </row>
    <row r="4136" spans="4:8" x14ac:dyDescent="0.25">
      <c r="D4136" s="7"/>
      <c r="H4136" s="6"/>
    </row>
    <row r="4137" spans="4:8" x14ac:dyDescent="0.25">
      <c r="D4137" s="7"/>
      <c r="H4137" s="6"/>
    </row>
    <row r="4138" spans="4:8" x14ac:dyDescent="0.25">
      <c r="D4138" s="7"/>
      <c r="H4138" s="6"/>
    </row>
    <row r="4139" spans="4:8" x14ac:dyDescent="0.25">
      <c r="D4139" s="7"/>
      <c r="H4139" s="6"/>
    </row>
    <row r="4140" spans="4:8" x14ac:dyDescent="0.25">
      <c r="D4140" s="7"/>
      <c r="H4140" s="6"/>
    </row>
    <row r="4141" spans="4:8" x14ac:dyDescent="0.25">
      <c r="D4141" s="7"/>
      <c r="H4141" s="6"/>
    </row>
    <row r="4142" spans="4:8" x14ac:dyDescent="0.25">
      <c r="D4142" s="7"/>
      <c r="H4142" s="6"/>
    </row>
    <row r="4143" spans="4:8" x14ac:dyDescent="0.25">
      <c r="D4143" s="7"/>
      <c r="H4143" s="6"/>
    </row>
    <row r="4144" spans="4:8" x14ac:dyDescent="0.25">
      <c r="D4144" s="7"/>
      <c r="H4144" s="6"/>
    </row>
    <row r="4145" spans="4:8" x14ac:dyDescent="0.25">
      <c r="D4145" s="7"/>
      <c r="H4145" s="6"/>
    </row>
    <row r="4146" spans="4:8" x14ac:dyDescent="0.25">
      <c r="D4146" s="7"/>
      <c r="H4146" s="6"/>
    </row>
    <row r="4147" spans="4:8" x14ac:dyDescent="0.25">
      <c r="D4147" s="7"/>
      <c r="H4147" s="6"/>
    </row>
    <row r="4148" spans="4:8" x14ac:dyDescent="0.25">
      <c r="D4148" s="7"/>
      <c r="H4148" s="6"/>
    </row>
    <row r="4149" spans="4:8" x14ac:dyDescent="0.25">
      <c r="D4149" s="7"/>
      <c r="H4149" s="6"/>
    </row>
    <row r="4150" spans="4:8" x14ac:dyDescent="0.25">
      <c r="D4150" s="7"/>
      <c r="H4150" s="6"/>
    </row>
    <row r="4151" spans="4:8" x14ac:dyDescent="0.25">
      <c r="D4151" s="7"/>
      <c r="H4151" s="6"/>
    </row>
    <row r="4152" spans="4:8" x14ac:dyDescent="0.25">
      <c r="D4152" s="7"/>
      <c r="H4152" s="6"/>
    </row>
    <row r="4153" spans="4:8" x14ac:dyDescent="0.25">
      <c r="D4153" s="7"/>
      <c r="H4153" s="6"/>
    </row>
    <row r="4154" spans="4:8" x14ac:dyDescent="0.25">
      <c r="D4154" s="7"/>
      <c r="H4154" s="6"/>
    </row>
    <row r="4155" spans="4:8" x14ac:dyDescent="0.25">
      <c r="D4155" s="7"/>
      <c r="H4155" s="6"/>
    </row>
    <row r="4156" spans="4:8" x14ac:dyDescent="0.25">
      <c r="D4156" s="7"/>
      <c r="H4156" s="6"/>
    </row>
    <row r="4157" spans="4:8" x14ac:dyDescent="0.25">
      <c r="D4157" s="7"/>
      <c r="H4157" s="6"/>
    </row>
    <row r="4158" spans="4:8" x14ac:dyDescent="0.25">
      <c r="D4158" s="7"/>
      <c r="H4158" s="6"/>
    </row>
    <row r="4159" spans="4:8" x14ac:dyDescent="0.25">
      <c r="D4159" s="7"/>
      <c r="H4159" s="6"/>
    </row>
    <row r="4160" spans="4:8" x14ac:dyDescent="0.25">
      <c r="D4160" s="7"/>
      <c r="H4160" s="6"/>
    </row>
    <row r="4161" spans="4:8" x14ac:dyDescent="0.25">
      <c r="D4161" s="7"/>
      <c r="H4161" s="6"/>
    </row>
    <row r="4162" spans="4:8" x14ac:dyDescent="0.25">
      <c r="D4162" s="7"/>
      <c r="H4162" s="6"/>
    </row>
    <row r="4163" spans="4:8" x14ac:dyDescent="0.25">
      <c r="D4163" s="7"/>
      <c r="H4163" s="6"/>
    </row>
    <row r="4164" spans="4:8" x14ac:dyDescent="0.25">
      <c r="D4164" s="7"/>
      <c r="H4164" s="6"/>
    </row>
    <row r="4165" spans="4:8" x14ac:dyDescent="0.25">
      <c r="D4165" s="7"/>
      <c r="H4165" s="6"/>
    </row>
    <row r="4166" spans="4:8" x14ac:dyDescent="0.25">
      <c r="D4166" s="7"/>
      <c r="H4166" s="6"/>
    </row>
    <row r="4167" spans="4:8" x14ac:dyDescent="0.25">
      <c r="D4167" s="7"/>
      <c r="H4167" s="6"/>
    </row>
    <row r="4168" spans="4:8" x14ac:dyDescent="0.25">
      <c r="D4168" s="7"/>
      <c r="H4168" s="6"/>
    </row>
    <row r="4169" spans="4:8" x14ac:dyDescent="0.25">
      <c r="D4169" s="7"/>
      <c r="H4169" s="6"/>
    </row>
    <row r="4170" spans="4:8" x14ac:dyDescent="0.25">
      <c r="D4170" s="7"/>
      <c r="H4170" s="6"/>
    </row>
    <row r="4171" spans="4:8" x14ac:dyDescent="0.25">
      <c r="D4171" s="7"/>
      <c r="H4171" s="6"/>
    </row>
    <row r="4172" spans="4:8" x14ac:dyDescent="0.25">
      <c r="D4172" s="7"/>
      <c r="H4172" s="6"/>
    </row>
    <row r="4173" spans="4:8" x14ac:dyDescent="0.25">
      <c r="D4173" s="7"/>
      <c r="H4173" s="6"/>
    </row>
    <row r="4174" spans="4:8" x14ac:dyDescent="0.25">
      <c r="D4174" s="7"/>
      <c r="H4174" s="6"/>
    </row>
    <row r="4175" spans="4:8" x14ac:dyDescent="0.25">
      <c r="D4175" s="7"/>
      <c r="H4175" s="6"/>
    </row>
    <row r="4176" spans="4:8" x14ac:dyDescent="0.25">
      <c r="D4176" s="7"/>
      <c r="H4176" s="6"/>
    </row>
    <row r="4177" spans="4:8" x14ac:dyDescent="0.25">
      <c r="D4177" s="7"/>
      <c r="H4177" s="6"/>
    </row>
    <row r="4178" spans="4:8" x14ac:dyDescent="0.25">
      <c r="D4178" s="7"/>
      <c r="H4178" s="6"/>
    </row>
    <row r="4179" spans="4:8" x14ac:dyDescent="0.25">
      <c r="D4179" s="7"/>
      <c r="H4179" s="6"/>
    </row>
    <row r="4180" spans="4:8" x14ac:dyDescent="0.25">
      <c r="D4180" s="7"/>
      <c r="H4180" s="6"/>
    </row>
    <row r="4181" spans="4:8" x14ac:dyDescent="0.25">
      <c r="D4181" s="7"/>
      <c r="H4181" s="6"/>
    </row>
    <row r="4182" spans="4:8" x14ac:dyDescent="0.25">
      <c r="D4182" s="7"/>
      <c r="H4182" s="6"/>
    </row>
    <row r="4183" spans="4:8" x14ac:dyDescent="0.25">
      <c r="D4183" s="7"/>
      <c r="H4183" s="6"/>
    </row>
    <row r="4184" spans="4:8" x14ac:dyDescent="0.25">
      <c r="D4184" s="7"/>
      <c r="H4184" s="6"/>
    </row>
    <row r="4185" spans="4:8" x14ac:dyDescent="0.25">
      <c r="D4185" s="7"/>
      <c r="H4185" s="6"/>
    </row>
    <row r="4186" spans="4:8" x14ac:dyDescent="0.25">
      <c r="D4186" s="7"/>
      <c r="H4186" s="6"/>
    </row>
    <row r="4187" spans="4:8" x14ac:dyDescent="0.25">
      <c r="D4187" s="7"/>
      <c r="H4187" s="6"/>
    </row>
    <row r="4188" spans="4:8" x14ac:dyDescent="0.25">
      <c r="D4188" s="7"/>
      <c r="H4188" s="6"/>
    </row>
    <row r="4189" spans="4:8" x14ac:dyDescent="0.25">
      <c r="D4189" s="7"/>
      <c r="H4189" s="6"/>
    </row>
    <row r="4190" spans="4:8" x14ac:dyDescent="0.25">
      <c r="D4190" s="7"/>
      <c r="H4190" s="6"/>
    </row>
    <row r="4191" spans="4:8" x14ac:dyDescent="0.25">
      <c r="D4191" s="7"/>
      <c r="H4191" s="6"/>
    </row>
    <row r="4192" spans="4:8" x14ac:dyDescent="0.25">
      <c r="D4192" s="7"/>
      <c r="H4192" s="6"/>
    </row>
    <row r="4193" spans="4:8" x14ac:dyDescent="0.25">
      <c r="D4193" s="7"/>
      <c r="H4193" s="6"/>
    </row>
    <row r="4194" spans="4:8" x14ac:dyDescent="0.25">
      <c r="D4194" s="7"/>
      <c r="H4194" s="6"/>
    </row>
    <row r="4195" spans="4:8" x14ac:dyDescent="0.25">
      <c r="D4195" s="7"/>
      <c r="H4195" s="6"/>
    </row>
    <row r="4196" spans="4:8" x14ac:dyDescent="0.25">
      <c r="D4196" s="7"/>
      <c r="H4196" s="6"/>
    </row>
    <row r="4197" spans="4:8" x14ac:dyDescent="0.25">
      <c r="D4197" s="7"/>
      <c r="H4197" s="6"/>
    </row>
    <row r="4198" spans="4:8" x14ac:dyDescent="0.25">
      <c r="D4198" s="7"/>
      <c r="H4198" s="6"/>
    </row>
    <row r="4199" spans="4:8" x14ac:dyDescent="0.25">
      <c r="D4199" s="7"/>
      <c r="H4199" s="6"/>
    </row>
    <row r="4200" spans="4:8" x14ac:dyDescent="0.25">
      <c r="D4200" s="7"/>
      <c r="H4200" s="6"/>
    </row>
    <row r="4201" spans="4:8" x14ac:dyDescent="0.25">
      <c r="D4201" s="7"/>
      <c r="H4201" s="6"/>
    </row>
    <row r="4202" spans="4:8" x14ac:dyDescent="0.25">
      <c r="D4202" s="7"/>
      <c r="H4202" s="6"/>
    </row>
    <row r="4203" spans="4:8" x14ac:dyDescent="0.25">
      <c r="D4203" s="7"/>
      <c r="H4203" s="6"/>
    </row>
    <row r="4204" spans="4:8" x14ac:dyDescent="0.25">
      <c r="D4204" s="7"/>
      <c r="H4204" s="6"/>
    </row>
    <row r="4205" spans="4:8" x14ac:dyDescent="0.25">
      <c r="D4205" s="7"/>
      <c r="H4205" s="6"/>
    </row>
    <row r="4206" spans="4:8" x14ac:dyDescent="0.25">
      <c r="D4206" s="7"/>
      <c r="H4206" s="6"/>
    </row>
    <row r="4207" spans="4:8" x14ac:dyDescent="0.25">
      <c r="D4207" s="7"/>
      <c r="H4207" s="6"/>
    </row>
    <row r="4208" spans="4:8" x14ac:dyDescent="0.25">
      <c r="D4208" s="7"/>
      <c r="H4208" s="6"/>
    </row>
    <row r="4209" spans="4:8" x14ac:dyDescent="0.25">
      <c r="D4209" s="7"/>
      <c r="H4209" s="6"/>
    </row>
    <row r="4210" spans="4:8" x14ac:dyDescent="0.25">
      <c r="D4210" s="7"/>
      <c r="H4210" s="6"/>
    </row>
    <row r="4211" spans="4:8" x14ac:dyDescent="0.25">
      <c r="D4211" s="7"/>
      <c r="H4211" s="6"/>
    </row>
    <row r="4212" spans="4:8" x14ac:dyDescent="0.25">
      <c r="D4212" s="7"/>
      <c r="H4212" s="6"/>
    </row>
    <row r="4213" spans="4:8" x14ac:dyDescent="0.25">
      <c r="D4213" s="7"/>
      <c r="H4213" s="6"/>
    </row>
    <row r="4214" spans="4:8" x14ac:dyDescent="0.25">
      <c r="D4214" s="7"/>
      <c r="H4214" s="6"/>
    </row>
    <row r="4215" spans="4:8" x14ac:dyDescent="0.25">
      <c r="D4215" s="7"/>
      <c r="H4215" s="6"/>
    </row>
    <row r="4216" spans="4:8" x14ac:dyDescent="0.25">
      <c r="D4216" s="7"/>
      <c r="H4216" s="6"/>
    </row>
    <row r="4217" spans="4:8" x14ac:dyDescent="0.25">
      <c r="D4217" s="7"/>
      <c r="H4217" s="6"/>
    </row>
    <row r="4218" spans="4:8" x14ac:dyDescent="0.25">
      <c r="D4218" s="7"/>
      <c r="H4218" s="6"/>
    </row>
    <row r="4219" spans="4:8" x14ac:dyDescent="0.25">
      <c r="D4219" s="7"/>
      <c r="H4219" s="6"/>
    </row>
    <row r="4220" spans="4:8" x14ac:dyDescent="0.25">
      <c r="D4220" s="7"/>
      <c r="H4220" s="6"/>
    </row>
    <row r="4221" spans="4:8" x14ac:dyDescent="0.25">
      <c r="D4221" s="7"/>
      <c r="H4221" s="6"/>
    </row>
    <row r="4222" spans="4:8" x14ac:dyDescent="0.25">
      <c r="D4222" s="7"/>
      <c r="H4222" s="6"/>
    </row>
    <row r="4223" spans="4:8" x14ac:dyDescent="0.25">
      <c r="D4223" s="7"/>
      <c r="H4223" s="6"/>
    </row>
    <row r="4224" spans="4:8" x14ac:dyDescent="0.25">
      <c r="D4224" s="7"/>
      <c r="H4224" s="6"/>
    </row>
    <row r="4225" spans="4:8" x14ac:dyDescent="0.25">
      <c r="D4225" s="7"/>
      <c r="H4225" s="6"/>
    </row>
    <row r="4226" spans="4:8" x14ac:dyDescent="0.25">
      <c r="D4226" s="7"/>
      <c r="H4226" s="6"/>
    </row>
    <row r="4227" spans="4:8" x14ac:dyDescent="0.25">
      <c r="D4227" s="7"/>
      <c r="H4227" s="6"/>
    </row>
    <row r="4228" spans="4:8" x14ac:dyDescent="0.25">
      <c r="D4228" s="7"/>
      <c r="H4228" s="6"/>
    </row>
    <row r="4229" spans="4:8" x14ac:dyDescent="0.25">
      <c r="D4229" s="7"/>
      <c r="H4229" s="6"/>
    </row>
    <row r="4230" spans="4:8" x14ac:dyDescent="0.25">
      <c r="D4230" s="7"/>
      <c r="H4230" s="6"/>
    </row>
    <row r="4231" spans="4:8" x14ac:dyDescent="0.25">
      <c r="D4231" s="7"/>
      <c r="H4231" s="6"/>
    </row>
    <row r="4232" spans="4:8" x14ac:dyDescent="0.25">
      <c r="D4232" s="7"/>
      <c r="H4232" s="6"/>
    </row>
    <row r="4233" spans="4:8" x14ac:dyDescent="0.25">
      <c r="D4233" s="7"/>
      <c r="H4233" s="6"/>
    </row>
    <row r="4234" spans="4:8" x14ac:dyDescent="0.25">
      <c r="D4234" s="7"/>
      <c r="H4234" s="6"/>
    </row>
    <row r="4235" spans="4:8" x14ac:dyDescent="0.25">
      <c r="D4235" s="7"/>
      <c r="H4235" s="6"/>
    </row>
    <row r="4236" spans="4:8" x14ac:dyDescent="0.25">
      <c r="D4236" s="7"/>
      <c r="H4236" s="6"/>
    </row>
    <row r="4237" spans="4:8" x14ac:dyDescent="0.25">
      <c r="D4237" s="7"/>
      <c r="H4237" s="6"/>
    </row>
    <row r="4238" spans="4:8" x14ac:dyDescent="0.25">
      <c r="D4238" s="7"/>
      <c r="H4238" s="6"/>
    </row>
    <row r="4239" spans="4:8" x14ac:dyDescent="0.25">
      <c r="D4239" s="7"/>
      <c r="H4239" s="6"/>
    </row>
    <row r="4240" spans="4:8" x14ac:dyDescent="0.25">
      <c r="D4240" s="7"/>
      <c r="H4240" s="6"/>
    </row>
    <row r="4241" spans="4:8" x14ac:dyDescent="0.25">
      <c r="D4241" s="7"/>
      <c r="H4241" s="6"/>
    </row>
    <row r="4242" spans="4:8" x14ac:dyDescent="0.25">
      <c r="D4242" s="7"/>
      <c r="H4242" s="6"/>
    </row>
    <row r="4243" spans="4:8" x14ac:dyDescent="0.25">
      <c r="D4243" s="7"/>
      <c r="H4243" s="6"/>
    </row>
    <row r="4244" spans="4:8" x14ac:dyDescent="0.25">
      <c r="D4244" s="7"/>
      <c r="H4244" s="6"/>
    </row>
    <row r="4245" spans="4:8" x14ac:dyDescent="0.25">
      <c r="D4245" s="7"/>
      <c r="H4245" s="6"/>
    </row>
    <row r="4246" spans="4:8" x14ac:dyDescent="0.25">
      <c r="D4246" s="7"/>
      <c r="H4246" s="6"/>
    </row>
    <row r="4247" spans="4:8" x14ac:dyDescent="0.25">
      <c r="D4247" s="7"/>
      <c r="H4247" s="6"/>
    </row>
    <row r="4248" spans="4:8" x14ac:dyDescent="0.25">
      <c r="D4248" s="7"/>
      <c r="H4248" s="6"/>
    </row>
    <row r="4249" spans="4:8" x14ac:dyDescent="0.25">
      <c r="D4249" s="7"/>
      <c r="H4249" s="6"/>
    </row>
    <row r="4250" spans="4:8" x14ac:dyDescent="0.25">
      <c r="D4250" s="7"/>
      <c r="H4250" s="6"/>
    </row>
    <row r="4251" spans="4:8" x14ac:dyDescent="0.25">
      <c r="D4251" s="7"/>
      <c r="H4251" s="6"/>
    </row>
    <row r="4252" spans="4:8" x14ac:dyDescent="0.25">
      <c r="D4252" s="7"/>
      <c r="H4252" s="6"/>
    </row>
    <row r="4253" spans="4:8" x14ac:dyDescent="0.25">
      <c r="D4253" s="7"/>
      <c r="H4253" s="6"/>
    </row>
    <row r="4254" spans="4:8" x14ac:dyDescent="0.25">
      <c r="D4254" s="7"/>
      <c r="H4254" s="6"/>
    </row>
    <row r="4255" spans="4:8" x14ac:dyDescent="0.25">
      <c r="D4255" s="7"/>
      <c r="H4255" s="6"/>
    </row>
    <row r="4256" spans="4:8" x14ac:dyDescent="0.25">
      <c r="D4256" s="7"/>
      <c r="H4256" s="6"/>
    </row>
    <row r="4257" spans="4:8" x14ac:dyDescent="0.25">
      <c r="D4257" s="7"/>
      <c r="H4257" s="6"/>
    </row>
    <row r="4258" spans="4:8" x14ac:dyDescent="0.25">
      <c r="D4258" s="7"/>
      <c r="H4258" s="6"/>
    </row>
    <row r="4259" spans="4:8" x14ac:dyDescent="0.25">
      <c r="D4259" s="7"/>
      <c r="H4259" s="6"/>
    </row>
    <row r="4260" spans="4:8" x14ac:dyDescent="0.25">
      <c r="D4260" s="7"/>
      <c r="H4260" s="6"/>
    </row>
    <row r="4261" spans="4:8" x14ac:dyDescent="0.25">
      <c r="D4261" s="7"/>
      <c r="H4261" s="6"/>
    </row>
    <row r="4262" spans="4:8" x14ac:dyDescent="0.25">
      <c r="D4262" s="7"/>
      <c r="H4262" s="6"/>
    </row>
    <row r="4263" spans="4:8" x14ac:dyDescent="0.25">
      <c r="D4263" s="7"/>
      <c r="H4263" s="6"/>
    </row>
    <row r="4264" spans="4:8" x14ac:dyDescent="0.25">
      <c r="D4264" s="7"/>
      <c r="H4264" s="6"/>
    </row>
    <row r="4265" spans="4:8" x14ac:dyDescent="0.25">
      <c r="D4265" s="7"/>
      <c r="H4265" s="6"/>
    </row>
    <row r="4266" spans="4:8" x14ac:dyDescent="0.25">
      <c r="D4266" s="7"/>
      <c r="H4266" s="6"/>
    </row>
    <row r="4267" spans="4:8" x14ac:dyDescent="0.25">
      <c r="D4267" s="7"/>
      <c r="H4267" s="6"/>
    </row>
    <row r="4268" spans="4:8" x14ac:dyDescent="0.25">
      <c r="D4268" s="7"/>
      <c r="H4268" s="6"/>
    </row>
    <row r="4269" spans="4:8" x14ac:dyDescent="0.25">
      <c r="D4269" s="7"/>
      <c r="H4269" s="6"/>
    </row>
    <row r="4270" spans="4:8" x14ac:dyDescent="0.25">
      <c r="D4270" s="7"/>
      <c r="H4270" s="6"/>
    </row>
    <row r="4271" spans="4:8" x14ac:dyDescent="0.25">
      <c r="D4271" s="7"/>
      <c r="H4271" s="6"/>
    </row>
    <row r="4272" spans="4:8" x14ac:dyDescent="0.25">
      <c r="D4272" s="7"/>
      <c r="H4272" s="6"/>
    </row>
    <row r="4273" spans="4:8" x14ac:dyDescent="0.25">
      <c r="D4273" s="7"/>
      <c r="H4273" s="6"/>
    </row>
    <row r="4274" spans="4:8" x14ac:dyDescent="0.25">
      <c r="D4274" s="7"/>
      <c r="H4274" s="6"/>
    </row>
    <row r="4275" spans="4:8" x14ac:dyDescent="0.25">
      <c r="D4275" s="7"/>
      <c r="H4275" s="6"/>
    </row>
    <row r="4276" spans="4:8" x14ac:dyDescent="0.25">
      <c r="D4276" s="7"/>
      <c r="H4276" s="6"/>
    </row>
    <row r="4277" spans="4:8" x14ac:dyDescent="0.25">
      <c r="D4277" s="7"/>
      <c r="H4277" s="6"/>
    </row>
    <row r="4278" spans="4:8" x14ac:dyDescent="0.25">
      <c r="D4278" s="7"/>
      <c r="H4278" s="6"/>
    </row>
    <row r="4279" spans="4:8" x14ac:dyDescent="0.25">
      <c r="D4279" s="7"/>
      <c r="H4279" s="6"/>
    </row>
    <row r="4280" spans="4:8" x14ac:dyDescent="0.25">
      <c r="D4280" s="7"/>
      <c r="H4280" s="6"/>
    </row>
    <row r="4281" spans="4:8" x14ac:dyDescent="0.25">
      <c r="D4281" s="7"/>
      <c r="H4281" s="6"/>
    </row>
    <row r="4282" spans="4:8" x14ac:dyDescent="0.25">
      <c r="D4282" s="7"/>
      <c r="H4282" s="6"/>
    </row>
    <row r="4283" spans="4:8" x14ac:dyDescent="0.25">
      <c r="D4283" s="7"/>
      <c r="H4283" s="6"/>
    </row>
    <row r="4284" spans="4:8" x14ac:dyDescent="0.25">
      <c r="D4284" s="7"/>
      <c r="H4284" s="6"/>
    </row>
    <row r="4285" spans="4:8" x14ac:dyDescent="0.25">
      <c r="D4285" s="7"/>
      <c r="H4285" s="6"/>
    </row>
    <row r="4286" spans="4:8" x14ac:dyDescent="0.25">
      <c r="D4286" s="7"/>
      <c r="H4286" s="6"/>
    </row>
    <row r="4287" spans="4:8" x14ac:dyDescent="0.25">
      <c r="D4287" s="7"/>
      <c r="H4287" s="6"/>
    </row>
    <row r="4288" spans="4:8" x14ac:dyDescent="0.25">
      <c r="D4288" s="7"/>
      <c r="H4288" s="6"/>
    </row>
    <row r="4289" spans="4:8" x14ac:dyDescent="0.25">
      <c r="D4289" s="7"/>
      <c r="H4289" s="6"/>
    </row>
    <row r="4290" spans="4:8" x14ac:dyDescent="0.25">
      <c r="D4290" s="7"/>
      <c r="H4290" s="6"/>
    </row>
    <row r="4291" spans="4:8" x14ac:dyDescent="0.25">
      <c r="D4291" s="7"/>
      <c r="H4291" s="6"/>
    </row>
    <row r="4292" spans="4:8" x14ac:dyDescent="0.25">
      <c r="D4292" s="7"/>
      <c r="H4292" s="6"/>
    </row>
    <row r="4293" spans="4:8" x14ac:dyDescent="0.25">
      <c r="D4293" s="7"/>
      <c r="H4293" s="6"/>
    </row>
    <row r="4294" spans="4:8" x14ac:dyDescent="0.25">
      <c r="D4294" s="7"/>
      <c r="H4294" s="6"/>
    </row>
    <row r="4295" spans="4:8" x14ac:dyDescent="0.25">
      <c r="D4295" s="7"/>
      <c r="H4295" s="6"/>
    </row>
    <row r="4296" spans="4:8" x14ac:dyDescent="0.25">
      <c r="D4296" s="7"/>
      <c r="H4296" s="6"/>
    </row>
    <row r="4297" spans="4:8" x14ac:dyDescent="0.25">
      <c r="D4297" s="7"/>
      <c r="H4297" s="6"/>
    </row>
    <row r="4298" spans="4:8" x14ac:dyDescent="0.25">
      <c r="D4298" s="7"/>
      <c r="H4298" s="6"/>
    </row>
    <row r="4299" spans="4:8" x14ac:dyDescent="0.25">
      <c r="D4299" s="7"/>
      <c r="H4299" s="6"/>
    </row>
    <row r="4300" spans="4:8" x14ac:dyDescent="0.25">
      <c r="D4300" s="7"/>
      <c r="H4300" s="6"/>
    </row>
    <row r="4301" spans="4:8" x14ac:dyDescent="0.25">
      <c r="D4301" s="7"/>
      <c r="H4301" s="6"/>
    </row>
    <row r="4302" spans="4:8" x14ac:dyDescent="0.25">
      <c r="D4302" s="7"/>
      <c r="H4302" s="6"/>
    </row>
    <row r="4303" spans="4:8" x14ac:dyDescent="0.25">
      <c r="D4303" s="7"/>
      <c r="H4303" s="6"/>
    </row>
    <row r="4304" spans="4:8" x14ac:dyDescent="0.25">
      <c r="D4304" s="7"/>
      <c r="H4304" s="6"/>
    </row>
    <row r="4305" spans="4:8" x14ac:dyDescent="0.25">
      <c r="D4305" s="7"/>
      <c r="H4305" s="6"/>
    </row>
    <row r="4306" spans="4:8" x14ac:dyDescent="0.25">
      <c r="D4306" s="7"/>
      <c r="H4306" s="6"/>
    </row>
    <row r="4307" spans="4:8" x14ac:dyDescent="0.25">
      <c r="D4307" s="7"/>
      <c r="H4307" s="6"/>
    </row>
    <row r="4308" spans="4:8" x14ac:dyDescent="0.25">
      <c r="D4308" s="7"/>
      <c r="H4308" s="6"/>
    </row>
    <row r="4309" spans="4:8" x14ac:dyDescent="0.25">
      <c r="D4309" s="7"/>
      <c r="H4309" s="6"/>
    </row>
    <row r="4310" spans="4:8" x14ac:dyDescent="0.25">
      <c r="D4310" s="7"/>
      <c r="H4310" s="6"/>
    </row>
    <row r="4311" spans="4:8" x14ac:dyDescent="0.25">
      <c r="D4311" s="7"/>
      <c r="H4311" s="6"/>
    </row>
    <row r="4312" spans="4:8" x14ac:dyDescent="0.25">
      <c r="D4312" s="7"/>
      <c r="H4312" s="6"/>
    </row>
    <row r="4313" spans="4:8" x14ac:dyDescent="0.25">
      <c r="D4313" s="7"/>
      <c r="H4313" s="6"/>
    </row>
    <row r="4314" spans="4:8" x14ac:dyDescent="0.25">
      <c r="D4314" s="7"/>
      <c r="H4314" s="6"/>
    </row>
    <row r="4315" spans="4:8" x14ac:dyDescent="0.25">
      <c r="D4315" s="7"/>
      <c r="H4315" s="6"/>
    </row>
    <row r="4316" spans="4:8" x14ac:dyDescent="0.25">
      <c r="D4316" s="7"/>
      <c r="H4316" s="6"/>
    </row>
    <row r="4317" spans="4:8" x14ac:dyDescent="0.25">
      <c r="D4317" s="7"/>
      <c r="H4317" s="6"/>
    </row>
    <row r="4318" spans="4:8" x14ac:dyDescent="0.25">
      <c r="D4318" s="7"/>
      <c r="H4318" s="6"/>
    </row>
    <row r="4319" spans="4:8" x14ac:dyDescent="0.25">
      <c r="D4319" s="7"/>
      <c r="H4319" s="6"/>
    </row>
    <row r="4320" spans="4:8" x14ac:dyDescent="0.25">
      <c r="D4320" s="7"/>
      <c r="H4320" s="6"/>
    </row>
    <row r="4321" spans="4:8" x14ac:dyDescent="0.25">
      <c r="D4321" s="7"/>
      <c r="H4321" s="6"/>
    </row>
    <row r="4322" spans="4:8" x14ac:dyDescent="0.25">
      <c r="D4322" s="7"/>
      <c r="H4322" s="6"/>
    </row>
    <row r="4323" spans="4:8" x14ac:dyDescent="0.25">
      <c r="D4323" s="7"/>
      <c r="H4323" s="6"/>
    </row>
    <row r="4324" spans="4:8" x14ac:dyDescent="0.25">
      <c r="D4324" s="7"/>
      <c r="H4324" s="6"/>
    </row>
    <row r="4325" spans="4:8" x14ac:dyDescent="0.25">
      <c r="D4325" s="7"/>
      <c r="H4325" s="6"/>
    </row>
    <row r="4326" spans="4:8" x14ac:dyDescent="0.25">
      <c r="D4326" s="7"/>
      <c r="H4326" s="6"/>
    </row>
    <row r="4327" spans="4:8" x14ac:dyDescent="0.25">
      <c r="D4327" s="7"/>
      <c r="H4327" s="6"/>
    </row>
    <row r="4328" spans="4:8" x14ac:dyDescent="0.25">
      <c r="D4328" s="7"/>
      <c r="H4328" s="6"/>
    </row>
    <row r="4329" spans="4:8" x14ac:dyDescent="0.25">
      <c r="D4329" s="7"/>
      <c r="H4329" s="6"/>
    </row>
    <row r="4330" spans="4:8" x14ac:dyDescent="0.25">
      <c r="D4330" s="7"/>
      <c r="H4330" s="6"/>
    </row>
    <row r="4331" spans="4:8" x14ac:dyDescent="0.25">
      <c r="D4331" s="7"/>
      <c r="H4331" s="6"/>
    </row>
    <row r="4332" spans="4:8" x14ac:dyDescent="0.25">
      <c r="D4332" s="7"/>
      <c r="H4332" s="6"/>
    </row>
    <row r="4333" spans="4:8" x14ac:dyDescent="0.25">
      <c r="D4333" s="7"/>
      <c r="H4333" s="6"/>
    </row>
    <row r="4334" spans="4:8" x14ac:dyDescent="0.25">
      <c r="D4334" s="7"/>
      <c r="H4334" s="6"/>
    </row>
    <row r="4335" spans="4:8" x14ac:dyDescent="0.25">
      <c r="D4335" s="7"/>
      <c r="H4335" s="6"/>
    </row>
    <row r="4336" spans="4:8" x14ac:dyDescent="0.25">
      <c r="D4336" s="7"/>
      <c r="H4336" s="6"/>
    </row>
    <row r="4337" spans="4:8" x14ac:dyDescent="0.25">
      <c r="D4337" s="7"/>
      <c r="H4337" s="6"/>
    </row>
    <row r="4338" spans="4:8" x14ac:dyDescent="0.25">
      <c r="D4338" s="7"/>
      <c r="H4338" s="6"/>
    </row>
    <row r="4339" spans="4:8" x14ac:dyDescent="0.25">
      <c r="D4339" s="7"/>
      <c r="H4339" s="6"/>
    </row>
    <row r="4340" spans="4:8" x14ac:dyDescent="0.25">
      <c r="D4340" s="7"/>
      <c r="H4340" s="6"/>
    </row>
    <row r="4341" spans="4:8" x14ac:dyDescent="0.25">
      <c r="D4341" s="7"/>
      <c r="H4341" s="6"/>
    </row>
    <row r="4342" spans="4:8" x14ac:dyDescent="0.25">
      <c r="D4342" s="7"/>
      <c r="H4342" s="6"/>
    </row>
    <row r="4343" spans="4:8" x14ac:dyDescent="0.25">
      <c r="D4343" s="7"/>
      <c r="H4343" s="6"/>
    </row>
    <row r="4344" spans="4:8" x14ac:dyDescent="0.25">
      <c r="D4344" s="7"/>
      <c r="H4344" s="6"/>
    </row>
    <row r="4345" spans="4:8" x14ac:dyDescent="0.25">
      <c r="D4345" s="7"/>
      <c r="H4345" s="6"/>
    </row>
    <row r="4346" spans="4:8" x14ac:dyDescent="0.25">
      <c r="D4346" s="7"/>
      <c r="H4346" s="6"/>
    </row>
    <row r="4347" spans="4:8" x14ac:dyDescent="0.25">
      <c r="D4347" s="7"/>
      <c r="H4347" s="6"/>
    </row>
    <row r="4348" spans="4:8" x14ac:dyDescent="0.25">
      <c r="D4348" s="7"/>
      <c r="H4348" s="6"/>
    </row>
    <row r="4349" spans="4:8" x14ac:dyDescent="0.25">
      <c r="D4349" s="7"/>
      <c r="H4349" s="6"/>
    </row>
    <row r="4350" spans="4:8" x14ac:dyDescent="0.25">
      <c r="D4350" s="7"/>
      <c r="H4350" s="6"/>
    </row>
    <row r="4351" spans="4:8" x14ac:dyDescent="0.25">
      <c r="D4351" s="7"/>
      <c r="H4351" s="6"/>
    </row>
    <row r="4352" spans="4:8" x14ac:dyDescent="0.25">
      <c r="D4352" s="7"/>
      <c r="H4352" s="6"/>
    </row>
    <row r="4353" spans="4:8" x14ac:dyDescent="0.25">
      <c r="D4353" s="7"/>
      <c r="H4353" s="6"/>
    </row>
    <row r="4354" spans="4:8" x14ac:dyDescent="0.25">
      <c r="D4354" s="7"/>
      <c r="H4354" s="6"/>
    </row>
    <row r="4355" spans="4:8" x14ac:dyDescent="0.25">
      <c r="D4355" s="7"/>
      <c r="H4355" s="6"/>
    </row>
    <row r="4356" spans="4:8" x14ac:dyDescent="0.25">
      <c r="D4356" s="7"/>
      <c r="H4356" s="6"/>
    </row>
    <row r="4357" spans="4:8" x14ac:dyDescent="0.25">
      <c r="D4357" s="7"/>
      <c r="H4357" s="6"/>
    </row>
    <row r="4358" spans="4:8" x14ac:dyDescent="0.25">
      <c r="D4358" s="7"/>
      <c r="H4358" s="6"/>
    </row>
    <row r="4359" spans="4:8" x14ac:dyDescent="0.25">
      <c r="D4359" s="7"/>
      <c r="H4359" s="6"/>
    </row>
    <row r="4360" spans="4:8" x14ac:dyDescent="0.25">
      <c r="D4360" s="7"/>
      <c r="H4360" s="6"/>
    </row>
    <row r="4361" spans="4:8" x14ac:dyDescent="0.25">
      <c r="D4361" s="7"/>
      <c r="H4361" s="6"/>
    </row>
    <row r="4362" spans="4:8" x14ac:dyDescent="0.25">
      <c r="D4362" s="7"/>
      <c r="H4362" s="6"/>
    </row>
    <row r="4363" spans="4:8" x14ac:dyDescent="0.25">
      <c r="D4363" s="7"/>
      <c r="H4363" s="6"/>
    </row>
    <row r="4364" spans="4:8" x14ac:dyDescent="0.25">
      <c r="D4364" s="7"/>
      <c r="H4364" s="6"/>
    </row>
    <row r="4365" spans="4:8" x14ac:dyDescent="0.25">
      <c r="D4365" s="7"/>
      <c r="H4365" s="6"/>
    </row>
    <row r="4366" spans="4:8" x14ac:dyDescent="0.25">
      <c r="D4366" s="7"/>
      <c r="H4366" s="6"/>
    </row>
    <row r="4367" spans="4:8" x14ac:dyDescent="0.25">
      <c r="D4367" s="7"/>
      <c r="H4367" s="6"/>
    </row>
    <row r="4368" spans="4:8" x14ac:dyDescent="0.25">
      <c r="D4368" s="7"/>
      <c r="H4368" s="6"/>
    </row>
    <row r="4369" spans="4:8" x14ac:dyDescent="0.25">
      <c r="D4369" s="7"/>
      <c r="H4369" s="6"/>
    </row>
    <row r="4370" spans="4:8" x14ac:dyDescent="0.25">
      <c r="D4370" s="7"/>
      <c r="H4370" s="6"/>
    </row>
    <row r="4371" spans="4:8" x14ac:dyDescent="0.25">
      <c r="D4371" s="7"/>
      <c r="H4371" s="6"/>
    </row>
    <row r="4372" spans="4:8" x14ac:dyDescent="0.25">
      <c r="D4372" s="7"/>
      <c r="H4372" s="6"/>
    </row>
    <row r="4373" spans="4:8" x14ac:dyDescent="0.25">
      <c r="D4373" s="7"/>
      <c r="H4373" s="6"/>
    </row>
    <row r="4374" spans="4:8" x14ac:dyDescent="0.25">
      <c r="D4374" s="7"/>
      <c r="H4374" s="6"/>
    </row>
    <row r="4375" spans="4:8" x14ac:dyDescent="0.25">
      <c r="D4375" s="7"/>
      <c r="H4375" s="6"/>
    </row>
    <row r="4376" spans="4:8" x14ac:dyDescent="0.25">
      <c r="D4376" s="7"/>
      <c r="H4376" s="6"/>
    </row>
    <row r="4377" spans="4:8" x14ac:dyDescent="0.25">
      <c r="D4377" s="7"/>
      <c r="H4377" s="6"/>
    </row>
    <row r="4378" spans="4:8" x14ac:dyDescent="0.25">
      <c r="D4378" s="7"/>
      <c r="H4378" s="6"/>
    </row>
    <row r="4379" spans="4:8" x14ac:dyDescent="0.25">
      <c r="D4379" s="7"/>
      <c r="H4379" s="6"/>
    </row>
    <row r="4380" spans="4:8" x14ac:dyDescent="0.25">
      <c r="D4380" s="7"/>
      <c r="H4380" s="6"/>
    </row>
    <row r="4381" spans="4:8" x14ac:dyDescent="0.25">
      <c r="D4381" s="7"/>
      <c r="H4381" s="6"/>
    </row>
    <row r="4382" spans="4:8" x14ac:dyDescent="0.25">
      <c r="D4382" s="7"/>
      <c r="H4382" s="6"/>
    </row>
    <row r="4383" spans="4:8" x14ac:dyDescent="0.25">
      <c r="D4383" s="7"/>
      <c r="H4383" s="6"/>
    </row>
    <row r="4384" spans="4:8" x14ac:dyDescent="0.25">
      <c r="D4384" s="7"/>
      <c r="H4384" s="6"/>
    </row>
    <row r="4385" spans="4:8" x14ac:dyDescent="0.25">
      <c r="D4385" s="7"/>
      <c r="H4385" s="6"/>
    </row>
    <row r="4386" spans="4:8" x14ac:dyDescent="0.25">
      <c r="D4386" s="7"/>
      <c r="H4386" s="6"/>
    </row>
    <row r="4387" spans="4:8" x14ac:dyDescent="0.25">
      <c r="D4387" s="7"/>
      <c r="H4387" s="6"/>
    </row>
    <row r="4388" spans="4:8" x14ac:dyDescent="0.25">
      <c r="D4388" s="7"/>
      <c r="H4388" s="6"/>
    </row>
    <row r="4389" spans="4:8" x14ac:dyDescent="0.25">
      <c r="D4389" s="7"/>
      <c r="H4389" s="6"/>
    </row>
    <row r="4390" spans="4:8" x14ac:dyDescent="0.25">
      <c r="D4390" s="7"/>
      <c r="H4390" s="6"/>
    </row>
    <row r="4391" spans="4:8" x14ac:dyDescent="0.25">
      <c r="D4391" s="7"/>
      <c r="H4391" s="6"/>
    </row>
    <row r="4392" spans="4:8" x14ac:dyDescent="0.25">
      <c r="D4392" s="7"/>
      <c r="H4392" s="6"/>
    </row>
    <row r="4393" spans="4:8" x14ac:dyDescent="0.25">
      <c r="D4393" s="7"/>
      <c r="H4393" s="6"/>
    </row>
    <row r="4394" spans="4:8" x14ac:dyDescent="0.25">
      <c r="D4394" s="7"/>
      <c r="H4394" s="6"/>
    </row>
    <row r="4395" spans="4:8" x14ac:dyDescent="0.25">
      <c r="D4395" s="7"/>
      <c r="H4395" s="6"/>
    </row>
    <row r="4396" spans="4:8" x14ac:dyDescent="0.25">
      <c r="D4396" s="7"/>
      <c r="H4396" s="6"/>
    </row>
    <row r="4397" spans="4:8" x14ac:dyDescent="0.25">
      <c r="D4397" s="7"/>
      <c r="H4397" s="6"/>
    </row>
    <row r="4398" spans="4:8" x14ac:dyDescent="0.25">
      <c r="D4398" s="7"/>
      <c r="H4398" s="6"/>
    </row>
    <row r="4399" spans="4:8" x14ac:dyDescent="0.25">
      <c r="D4399" s="7"/>
      <c r="H4399" s="6"/>
    </row>
    <row r="4400" spans="4:8" x14ac:dyDescent="0.25">
      <c r="D4400" s="7"/>
      <c r="H4400" s="6"/>
    </row>
    <row r="4401" spans="4:8" x14ac:dyDescent="0.25">
      <c r="D4401" s="7"/>
      <c r="H4401" s="6"/>
    </row>
    <row r="4402" spans="4:8" x14ac:dyDescent="0.25">
      <c r="D4402" s="7"/>
      <c r="H4402" s="6"/>
    </row>
    <row r="4403" spans="4:8" x14ac:dyDescent="0.25">
      <c r="D4403" s="7"/>
      <c r="H4403" s="6"/>
    </row>
    <row r="4404" spans="4:8" x14ac:dyDescent="0.25">
      <c r="D4404" s="7"/>
      <c r="H4404" s="6"/>
    </row>
    <row r="4405" spans="4:8" x14ac:dyDescent="0.25">
      <c r="D4405" s="7"/>
      <c r="H4405" s="6"/>
    </row>
    <row r="4406" spans="4:8" x14ac:dyDescent="0.25">
      <c r="D4406" s="7"/>
      <c r="H4406" s="6"/>
    </row>
    <row r="4407" spans="4:8" x14ac:dyDescent="0.25">
      <c r="D4407" s="7"/>
      <c r="H4407" s="6"/>
    </row>
    <row r="4408" spans="4:8" x14ac:dyDescent="0.25">
      <c r="D4408" s="7"/>
      <c r="H4408" s="6"/>
    </row>
    <row r="4409" spans="4:8" x14ac:dyDescent="0.25">
      <c r="D4409" s="7"/>
      <c r="H4409" s="6"/>
    </row>
    <row r="4410" spans="4:8" x14ac:dyDescent="0.25">
      <c r="D4410" s="7"/>
      <c r="H4410" s="6"/>
    </row>
    <row r="4411" spans="4:8" x14ac:dyDescent="0.25">
      <c r="D4411" s="7"/>
      <c r="H4411" s="6"/>
    </row>
    <row r="4412" spans="4:8" x14ac:dyDescent="0.25">
      <c r="D4412" s="7"/>
      <c r="H4412" s="6"/>
    </row>
    <row r="4413" spans="4:8" x14ac:dyDescent="0.25">
      <c r="D4413" s="7"/>
      <c r="H4413" s="6"/>
    </row>
    <row r="4414" spans="4:8" x14ac:dyDescent="0.25">
      <c r="D4414" s="7"/>
      <c r="H4414" s="6"/>
    </row>
    <row r="4415" spans="4:8" x14ac:dyDescent="0.25">
      <c r="D4415" s="7"/>
      <c r="H4415" s="6"/>
    </row>
    <row r="4416" spans="4:8" x14ac:dyDescent="0.25">
      <c r="D4416" s="7"/>
      <c r="H4416" s="6"/>
    </row>
    <row r="4417" spans="4:8" x14ac:dyDescent="0.25">
      <c r="D4417" s="7"/>
      <c r="H4417" s="6"/>
    </row>
    <row r="4418" spans="4:8" x14ac:dyDescent="0.25">
      <c r="D4418" s="7"/>
      <c r="H4418" s="6"/>
    </row>
    <row r="4419" spans="4:8" x14ac:dyDescent="0.25">
      <c r="D4419" s="7"/>
      <c r="H4419" s="6"/>
    </row>
    <row r="4420" spans="4:8" x14ac:dyDescent="0.25">
      <c r="D4420" s="7"/>
      <c r="H4420" s="6"/>
    </row>
    <row r="4421" spans="4:8" x14ac:dyDescent="0.25">
      <c r="D4421" s="7"/>
      <c r="H4421" s="6"/>
    </row>
    <row r="4422" spans="4:8" x14ac:dyDescent="0.25">
      <c r="D4422" s="7"/>
      <c r="H4422" s="6"/>
    </row>
    <row r="4423" spans="4:8" x14ac:dyDescent="0.25">
      <c r="D4423" s="7"/>
      <c r="H4423" s="6"/>
    </row>
    <row r="4424" spans="4:8" x14ac:dyDescent="0.25">
      <c r="D4424" s="7"/>
      <c r="H4424" s="6"/>
    </row>
    <row r="4425" spans="4:8" x14ac:dyDescent="0.25">
      <c r="D4425" s="7"/>
      <c r="H4425" s="6"/>
    </row>
    <row r="4426" spans="4:8" x14ac:dyDescent="0.25">
      <c r="D4426" s="7"/>
      <c r="H4426" s="6"/>
    </row>
    <row r="4427" spans="4:8" x14ac:dyDescent="0.25">
      <c r="D4427" s="7"/>
      <c r="H4427" s="6"/>
    </row>
    <row r="4428" spans="4:8" x14ac:dyDescent="0.25">
      <c r="D4428" s="7"/>
      <c r="H4428" s="6"/>
    </row>
    <row r="4429" spans="4:8" x14ac:dyDescent="0.25">
      <c r="D4429" s="7"/>
      <c r="H4429" s="6"/>
    </row>
    <row r="4430" spans="4:8" x14ac:dyDescent="0.25">
      <c r="D4430" s="7"/>
      <c r="H4430" s="6"/>
    </row>
    <row r="4431" spans="4:8" x14ac:dyDescent="0.25">
      <c r="D4431" s="7"/>
      <c r="H4431" s="6"/>
    </row>
    <row r="4432" spans="4:8" x14ac:dyDescent="0.25">
      <c r="D4432" s="7"/>
      <c r="H4432" s="6"/>
    </row>
    <row r="4433" spans="4:8" x14ac:dyDescent="0.25">
      <c r="D4433" s="7"/>
      <c r="H4433" s="6"/>
    </row>
    <row r="4434" spans="4:8" x14ac:dyDescent="0.25">
      <c r="D4434" s="7"/>
      <c r="H4434" s="6"/>
    </row>
    <row r="4435" spans="4:8" x14ac:dyDescent="0.25">
      <c r="D4435" s="7"/>
      <c r="H4435" s="6"/>
    </row>
    <row r="4436" spans="4:8" x14ac:dyDescent="0.25">
      <c r="D4436" s="7"/>
      <c r="H4436" s="6"/>
    </row>
    <row r="4437" spans="4:8" x14ac:dyDescent="0.25">
      <c r="D4437" s="7"/>
      <c r="H4437" s="6"/>
    </row>
    <row r="4438" spans="4:8" x14ac:dyDescent="0.25">
      <c r="D4438" s="7"/>
      <c r="H4438" s="6"/>
    </row>
    <row r="4439" spans="4:8" x14ac:dyDescent="0.25">
      <c r="D4439" s="7"/>
      <c r="H4439" s="6"/>
    </row>
    <row r="4440" spans="4:8" x14ac:dyDescent="0.25">
      <c r="D4440" s="7"/>
      <c r="H4440" s="6"/>
    </row>
    <row r="4441" spans="4:8" x14ac:dyDescent="0.25">
      <c r="D4441" s="7"/>
      <c r="H4441" s="6"/>
    </row>
    <row r="4442" spans="4:8" x14ac:dyDescent="0.25">
      <c r="D4442" s="7"/>
      <c r="H4442" s="6"/>
    </row>
    <row r="4443" spans="4:8" x14ac:dyDescent="0.25">
      <c r="D4443" s="7"/>
      <c r="H4443" s="6"/>
    </row>
    <row r="4444" spans="4:8" x14ac:dyDescent="0.25">
      <c r="D4444" s="7"/>
      <c r="H4444" s="6"/>
    </row>
    <row r="4445" spans="4:8" x14ac:dyDescent="0.25">
      <c r="D4445" s="7"/>
      <c r="H4445" s="6"/>
    </row>
    <row r="4446" spans="4:8" x14ac:dyDescent="0.25">
      <c r="D4446" s="7"/>
      <c r="H4446" s="6"/>
    </row>
    <row r="4447" spans="4:8" x14ac:dyDescent="0.25">
      <c r="D4447" s="7"/>
      <c r="H4447" s="6"/>
    </row>
    <row r="4448" spans="4:8" x14ac:dyDescent="0.25">
      <c r="D4448" s="7"/>
      <c r="H4448" s="6"/>
    </row>
    <row r="4449" spans="4:8" x14ac:dyDescent="0.25">
      <c r="D4449" s="7"/>
      <c r="H4449" s="6"/>
    </row>
    <row r="4450" spans="4:8" x14ac:dyDescent="0.25">
      <c r="D4450" s="7"/>
      <c r="H4450" s="6"/>
    </row>
    <row r="4451" spans="4:8" x14ac:dyDescent="0.25">
      <c r="D4451" s="7"/>
      <c r="H4451" s="6"/>
    </row>
    <row r="4452" spans="4:8" x14ac:dyDescent="0.25">
      <c r="D4452" s="7"/>
      <c r="H4452" s="6"/>
    </row>
    <row r="4453" spans="4:8" x14ac:dyDescent="0.25">
      <c r="D4453" s="7"/>
      <c r="H4453" s="6"/>
    </row>
    <row r="4454" spans="4:8" x14ac:dyDescent="0.25">
      <c r="D4454" s="7"/>
      <c r="H4454" s="6"/>
    </row>
    <row r="4455" spans="4:8" x14ac:dyDescent="0.25">
      <c r="D4455" s="7"/>
      <c r="H4455" s="6"/>
    </row>
    <row r="4456" spans="4:8" x14ac:dyDescent="0.25">
      <c r="D4456" s="7"/>
      <c r="H4456" s="6"/>
    </row>
    <row r="4457" spans="4:8" x14ac:dyDescent="0.25">
      <c r="D4457" s="7"/>
      <c r="H4457" s="6"/>
    </row>
    <row r="4458" spans="4:8" x14ac:dyDescent="0.25">
      <c r="D4458" s="7"/>
      <c r="H4458" s="6"/>
    </row>
    <row r="4459" spans="4:8" x14ac:dyDescent="0.25">
      <c r="D4459" s="7"/>
      <c r="H4459" s="6"/>
    </row>
    <row r="4460" spans="4:8" x14ac:dyDescent="0.25">
      <c r="D4460" s="7"/>
      <c r="H4460" s="6"/>
    </row>
    <row r="4461" spans="4:8" x14ac:dyDescent="0.25">
      <c r="D4461" s="7"/>
      <c r="H4461" s="6"/>
    </row>
    <row r="4462" spans="4:8" x14ac:dyDescent="0.25">
      <c r="D4462" s="7"/>
      <c r="H4462" s="6"/>
    </row>
    <row r="4463" spans="4:8" x14ac:dyDescent="0.25">
      <c r="D4463" s="7"/>
      <c r="H4463" s="6"/>
    </row>
    <row r="4464" spans="4:8" x14ac:dyDescent="0.25">
      <c r="D4464" s="7"/>
      <c r="H4464" s="6"/>
    </row>
    <row r="4465" spans="4:8" x14ac:dyDescent="0.25">
      <c r="D4465" s="7"/>
      <c r="H4465" s="6"/>
    </row>
    <row r="4466" spans="4:8" x14ac:dyDescent="0.25">
      <c r="D4466" s="7"/>
      <c r="H4466" s="6"/>
    </row>
    <row r="4467" spans="4:8" x14ac:dyDescent="0.25">
      <c r="D4467" s="7"/>
      <c r="H4467" s="6"/>
    </row>
    <row r="4468" spans="4:8" x14ac:dyDescent="0.25">
      <c r="D4468" s="7"/>
      <c r="H4468" s="6"/>
    </row>
    <row r="4469" spans="4:8" x14ac:dyDescent="0.25">
      <c r="D4469" s="7"/>
      <c r="H4469" s="6"/>
    </row>
    <row r="4470" spans="4:8" x14ac:dyDescent="0.25">
      <c r="D4470" s="7"/>
      <c r="H4470" s="6"/>
    </row>
    <row r="4471" spans="4:8" x14ac:dyDescent="0.25">
      <c r="D4471" s="7"/>
      <c r="H4471" s="6"/>
    </row>
    <row r="4472" spans="4:8" x14ac:dyDescent="0.25">
      <c r="D4472" s="7"/>
      <c r="H4472" s="6"/>
    </row>
    <row r="4473" spans="4:8" x14ac:dyDescent="0.25">
      <c r="D4473" s="7"/>
      <c r="H4473" s="6"/>
    </row>
    <row r="4474" spans="4:8" x14ac:dyDescent="0.25">
      <c r="D4474" s="7"/>
      <c r="H4474" s="6"/>
    </row>
    <row r="4475" spans="4:8" x14ac:dyDescent="0.25">
      <c r="D4475" s="7"/>
      <c r="H4475" s="6"/>
    </row>
    <row r="4476" spans="4:8" x14ac:dyDescent="0.25">
      <c r="D4476" s="7"/>
      <c r="H4476" s="6"/>
    </row>
    <row r="4477" spans="4:8" x14ac:dyDescent="0.25">
      <c r="D4477" s="7"/>
      <c r="H4477" s="6"/>
    </row>
    <row r="4478" spans="4:8" x14ac:dyDescent="0.25">
      <c r="D4478" s="7"/>
      <c r="H4478" s="6"/>
    </row>
    <row r="4479" spans="4:8" x14ac:dyDescent="0.25">
      <c r="D4479" s="7"/>
      <c r="H4479" s="6"/>
    </row>
    <row r="4480" spans="4:8" x14ac:dyDescent="0.25">
      <c r="D4480" s="7"/>
      <c r="H4480" s="6"/>
    </row>
    <row r="4481" spans="4:8" x14ac:dyDescent="0.25">
      <c r="D4481" s="7"/>
      <c r="H4481" s="6"/>
    </row>
    <row r="4482" spans="4:8" x14ac:dyDescent="0.25">
      <c r="D4482" s="7"/>
      <c r="H4482" s="6"/>
    </row>
    <row r="4483" spans="4:8" x14ac:dyDescent="0.25">
      <c r="D4483" s="7"/>
      <c r="H4483" s="6"/>
    </row>
    <row r="4484" spans="4:8" x14ac:dyDescent="0.25">
      <c r="D4484" s="7"/>
      <c r="H4484" s="6"/>
    </row>
    <row r="4485" spans="4:8" x14ac:dyDescent="0.25">
      <c r="D4485" s="7"/>
      <c r="H4485" s="6"/>
    </row>
    <row r="4486" spans="4:8" x14ac:dyDescent="0.25">
      <c r="D4486" s="7"/>
      <c r="H4486" s="6"/>
    </row>
    <row r="4487" spans="4:8" x14ac:dyDescent="0.25">
      <c r="D4487" s="7"/>
      <c r="H4487" s="6"/>
    </row>
    <row r="4488" spans="4:8" x14ac:dyDescent="0.25">
      <c r="D4488" s="7"/>
      <c r="H4488" s="6"/>
    </row>
    <row r="4489" spans="4:8" x14ac:dyDescent="0.25">
      <c r="D4489" s="7"/>
      <c r="H4489" s="6"/>
    </row>
    <row r="4490" spans="4:8" x14ac:dyDescent="0.25">
      <c r="D4490" s="7"/>
      <c r="H4490" s="6"/>
    </row>
    <row r="4491" spans="4:8" x14ac:dyDescent="0.25">
      <c r="D4491" s="7"/>
      <c r="H4491" s="6"/>
    </row>
    <row r="4492" spans="4:8" x14ac:dyDescent="0.25">
      <c r="D4492" s="7"/>
      <c r="H4492" s="6"/>
    </row>
    <row r="4493" spans="4:8" x14ac:dyDescent="0.25">
      <c r="D4493" s="7"/>
      <c r="H4493" s="6"/>
    </row>
    <row r="4494" spans="4:8" x14ac:dyDescent="0.25">
      <c r="D4494" s="7"/>
      <c r="H4494" s="6"/>
    </row>
    <row r="4495" spans="4:8" x14ac:dyDescent="0.25">
      <c r="D4495" s="7"/>
      <c r="H4495" s="6"/>
    </row>
    <row r="4496" spans="4:8" x14ac:dyDescent="0.25">
      <c r="D4496" s="7"/>
      <c r="H4496" s="6"/>
    </row>
    <row r="4497" spans="4:8" x14ac:dyDescent="0.25">
      <c r="D4497" s="7"/>
      <c r="H4497" s="6"/>
    </row>
    <row r="4498" spans="4:8" x14ac:dyDescent="0.25">
      <c r="D4498" s="7"/>
      <c r="H4498" s="6"/>
    </row>
    <row r="4499" spans="4:8" x14ac:dyDescent="0.25">
      <c r="D4499" s="7"/>
      <c r="H4499" s="6"/>
    </row>
    <row r="4500" spans="4:8" x14ac:dyDescent="0.25">
      <c r="D4500" s="7"/>
      <c r="H4500" s="6"/>
    </row>
    <row r="4501" spans="4:8" x14ac:dyDescent="0.25">
      <c r="D4501" s="7"/>
      <c r="H4501" s="6"/>
    </row>
    <row r="4502" spans="4:8" x14ac:dyDescent="0.25">
      <c r="D4502" s="7"/>
      <c r="H4502" s="6"/>
    </row>
    <row r="4503" spans="4:8" x14ac:dyDescent="0.25">
      <c r="D4503" s="7"/>
      <c r="H4503" s="6"/>
    </row>
    <row r="4504" spans="4:8" x14ac:dyDescent="0.25">
      <c r="D4504" s="7"/>
      <c r="H4504" s="6"/>
    </row>
    <row r="4505" spans="4:8" x14ac:dyDescent="0.25">
      <c r="D4505" s="7"/>
      <c r="H4505" s="6"/>
    </row>
    <row r="4506" spans="4:8" x14ac:dyDescent="0.25">
      <c r="D4506" s="7"/>
      <c r="H4506" s="6"/>
    </row>
    <row r="4507" spans="4:8" x14ac:dyDescent="0.25">
      <c r="D4507" s="7"/>
      <c r="H4507" s="6"/>
    </row>
    <row r="4508" spans="4:8" x14ac:dyDescent="0.25">
      <c r="D4508" s="7"/>
      <c r="H4508" s="6"/>
    </row>
    <row r="4509" spans="4:8" x14ac:dyDescent="0.25">
      <c r="D4509" s="7"/>
      <c r="H4509" s="6"/>
    </row>
    <row r="4510" spans="4:8" x14ac:dyDescent="0.25">
      <c r="D4510" s="7"/>
      <c r="H4510" s="6"/>
    </row>
    <row r="4511" spans="4:8" x14ac:dyDescent="0.25">
      <c r="D4511" s="7"/>
      <c r="H4511" s="6"/>
    </row>
    <row r="4512" spans="4:8" x14ac:dyDescent="0.25">
      <c r="D4512" s="7"/>
      <c r="H4512" s="6"/>
    </row>
    <row r="4513" spans="4:8" x14ac:dyDescent="0.25">
      <c r="D4513" s="7"/>
      <c r="H4513" s="6"/>
    </row>
    <row r="4514" spans="4:8" x14ac:dyDescent="0.25">
      <c r="D4514" s="7"/>
      <c r="H4514" s="6"/>
    </row>
    <row r="4515" spans="4:8" x14ac:dyDescent="0.25">
      <c r="D4515" s="7"/>
      <c r="H4515" s="6"/>
    </row>
    <row r="4516" spans="4:8" x14ac:dyDescent="0.25">
      <c r="D4516" s="7"/>
      <c r="H4516" s="6"/>
    </row>
    <row r="4517" spans="4:8" x14ac:dyDescent="0.25">
      <c r="D4517" s="7"/>
      <c r="H4517" s="6"/>
    </row>
    <row r="4518" spans="4:8" x14ac:dyDescent="0.25">
      <c r="D4518" s="7"/>
      <c r="H4518" s="6"/>
    </row>
    <row r="4519" spans="4:8" x14ac:dyDescent="0.25">
      <c r="D4519" s="7"/>
      <c r="H4519" s="6"/>
    </row>
    <row r="4520" spans="4:8" x14ac:dyDescent="0.25">
      <c r="D4520" s="7"/>
      <c r="H4520" s="6"/>
    </row>
    <row r="4521" spans="4:8" x14ac:dyDescent="0.25">
      <c r="D4521" s="7"/>
      <c r="H4521" s="6"/>
    </row>
    <row r="4522" spans="4:8" x14ac:dyDescent="0.25">
      <c r="D4522" s="7"/>
      <c r="H4522" s="6"/>
    </row>
    <row r="4523" spans="4:8" x14ac:dyDescent="0.25">
      <c r="D4523" s="7"/>
      <c r="H4523" s="6"/>
    </row>
    <row r="4524" spans="4:8" x14ac:dyDescent="0.25">
      <c r="D4524" s="7"/>
      <c r="H4524" s="6"/>
    </row>
    <row r="4525" spans="4:8" x14ac:dyDescent="0.25">
      <c r="D4525" s="7"/>
      <c r="H4525" s="6"/>
    </row>
    <row r="4526" spans="4:8" x14ac:dyDescent="0.25">
      <c r="D4526" s="7"/>
      <c r="H4526" s="6"/>
    </row>
    <row r="4527" spans="4:8" x14ac:dyDescent="0.25">
      <c r="D4527" s="7"/>
      <c r="H4527" s="6"/>
    </row>
    <row r="4528" spans="4:8" x14ac:dyDescent="0.25">
      <c r="D4528" s="7"/>
      <c r="H4528" s="6"/>
    </row>
    <row r="4529" spans="4:8" x14ac:dyDescent="0.25">
      <c r="D4529" s="7"/>
      <c r="H4529" s="6"/>
    </row>
    <row r="4530" spans="4:8" x14ac:dyDescent="0.25">
      <c r="D4530" s="7"/>
      <c r="H4530" s="6"/>
    </row>
    <row r="4531" spans="4:8" x14ac:dyDescent="0.25">
      <c r="D4531" s="7"/>
      <c r="H4531" s="6"/>
    </row>
    <row r="4532" spans="4:8" x14ac:dyDescent="0.25">
      <c r="D4532" s="7"/>
      <c r="H4532" s="6"/>
    </row>
    <row r="4533" spans="4:8" x14ac:dyDescent="0.25">
      <c r="D4533" s="7"/>
      <c r="H4533" s="6"/>
    </row>
    <row r="4534" spans="4:8" x14ac:dyDescent="0.25">
      <c r="D4534" s="7"/>
      <c r="H4534" s="6"/>
    </row>
    <row r="4535" spans="4:8" x14ac:dyDescent="0.25">
      <c r="D4535" s="7"/>
      <c r="H4535" s="6"/>
    </row>
    <row r="4536" spans="4:8" x14ac:dyDescent="0.25">
      <c r="D4536" s="7"/>
      <c r="H4536" s="6"/>
    </row>
    <row r="4537" spans="4:8" x14ac:dyDescent="0.25">
      <c r="D4537" s="7"/>
      <c r="H4537" s="6"/>
    </row>
    <row r="4538" spans="4:8" x14ac:dyDescent="0.25">
      <c r="D4538" s="7"/>
      <c r="H4538" s="6"/>
    </row>
    <row r="4539" spans="4:8" x14ac:dyDescent="0.25">
      <c r="D4539" s="7"/>
      <c r="H4539" s="6"/>
    </row>
    <row r="4540" spans="4:8" x14ac:dyDescent="0.25">
      <c r="D4540" s="7"/>
      <c r="H4540" s="6"/>
    </row>
    <row r="4541" spans="4:8" x14ac:dyDescent="0.25">
      <c r="D4541" s="7"/>
      <c r="H4541" s="6"/>
    </row>
    <row r="4542" spans="4:8" x14ac:dyDescent="0.25">
      <c r="D4542" s="7"/>
      <c r="H4542" s="6"/>
    </row>
    <row r="4543" spans="4:8" x14ac:dyDescent="0.25">
      <c r="D4543" s="7"/>
      <c r="H4543" s="6"/>
    </row>
    <row r="4544" spans="4:8" x14ac:dyDescent="0.25">
      <c r="D4544" s="7"/>
      <c r="H4544" s="6"/>
    </row>
    <row r="4545" spans="4:8" x14ac:dyDescent="0.25">
      <c r="D4545" s="7"/>
      <c r="H4545" s="6"/>
    </row>
    <row r="4546" spans="4:8" x14ac:dyDescent="0.25">
      <c r="D4546" s="7"/>
      <c r="H4546" s="6"/>
    </row>
    <row r="4547" spans="4:8" x14ac:dyDescent="0.25">
      <c r="D4547" s="7"/>
      <c r="H4547" s="6"/>
    </row>
    <row r="4548" spans="4:8" x14ac:dyDescent="0.25">
      <c r="D4548" s="7"/>
      <c r="H4548" s="6"/>
    </row>
    <row r="4549" spans="4:8" x14ac:dyDescent="0.25">
      <c r="D4549" s="7"/>
      <c r="H4549" s="6"/>
    </row>
    <row r="4550" spans="4:8" x14ac:dyDescent="0.25">
      <c r="D4550" s="7"/>
      <c r="H4550" s="6"/>
    </row>
    <row r="4551" spans="4:8" x14ac:dyDescent="0.25">
      <c r="D4551" s="7"/>
      <c r="H4551" s="6"/>
    </row>
    <row r="4552" spans="4:8" x14ac:dyDescent="0.25">
      <c r="D4552" s="7"/>
      <c r="H4552" s="6"/>
    </row>
    <row r="4553" spans="4:8" x14ac:dyDescent="0.25">
      <c r="D4553" s="7"/>
      <c r="H4553" s="6"/>
    </row>
    <row r="4554" spans="4:8" x14ac:dyDescent="0.25">
      <c r="D4554" s="7"/>
      <c r="H4554" s="6"/>
    </row>
    <row r="4555" spans="4:8" x14ac:dyDescent="0.25">
      <c r="D4555" s="7"/>
      <c r="H4555" s="6"/>
    </row>
    <row r="4556" spans="4:8" x14ac:dyDescent="0.25">
      <c r="D4556" s="7"/>
      <c r="H4556" s="6"/>
    </row>
    <row r="4557" spans="4:8" x14ac:dyDescent="0.25">
      <c r="D4557" s="7"/>
      <c r="H4557" s="6"/>
    </row>
    <row r="4558" spans="4:8" x14ac:dyDescent="0.25">
      <c r="D4558" s="7"/>
      <c r="H4558" s="6"/>
    </row>
    <row r="4559" spans="4:8" x14ac:dyDescent="0.25">
      <c r="D4559" s="7"/>
      <c r="H4559" s="6"/>
    </row>
    <row r="4560" spans="4:8" x14ac:dyDescent="0.25">
      <c r="D4560" s="7"/>
      <c r="H4560" s="6"/>
    </row>
    <row r="4561" spans="4:8" x14ac:dyDescent="0.25">
      <c r="D4561" s="7"/>
      <c r="H4561" s="6"/>
    </row>
    <row r="4562" spans="4:8" x14ac:dyDescent="0.25">
      <c r="D4562" s="7"/>
      <c r="H4562" s="6"/>
    </row>
    <row r="4563" spans="4:8" x14ac:dyDescent="0.25">
      <c r="D4563" s="7"/>
      <c r="H4563" s="6"/>
    </row>
    <row r="4564" spans="4:8" x14ac:dyDescent="0.25">
      <c r="D4564" s="7"/>
      <c r="H4564" s="6"/>
    </row>
    <row r="4565" spans="4:8" x14ac:dyDescent="0.25">
      <c r="D4565" s="7"/>
      <c r="H4565" s="6"/>
    </row>
    <row r="4566" spans="4:8" x14ac:dyDescent="0.25">
      <c r="D4566" s="7"/>
      <c r="H4566" s="6"/>
    </row>
    <row r="4567" spans="4:8" x14ac:dyDescent="0.25">
      <c r="D4567" s="7"/>
      <c r="H4567" s="6"/>
    </row>
    <row r="4568" spans="4:8" x14ac:dyDescent="0.25">
      <c r="D4568" s="7"/>
      <c r="H4568" s="6"/>
    </row>
    <row r="4569" spans="4:8" x14ac:dyDescent="0.25">
      <c r="D4569" s="7"/>
      <c r="H4569" s="6"/>
    </row>
    <row r="4570" spans="4:8" x14ac:dyDescent="0.25">
      <c r="D4570" s="7"/>
      <c r="H4570" s="6"/>
    </row>
    <row r="4571" spans="4:8" x14ac:dyDescent="0.25">
      <c r="D4571" s="7"/>
      <c r="H4571" s="6"/>
    </row>
    <row r="4572" spans="4:8" x14ac:dyDescent="0.25">
      <c r="D4572" s="7"/>
      <c r="H4572" s="6"/>
    </row>
    <row r="4573" spans="4:8" x14ac:dyDescent="0.25">
      <c r="D4573" s="7"/>
      <c r="H4573" s="6"/>
    </row>
    <row r="4574" spans="4:8" x14ac:dyDescent="0.25">
      <c r="D4574" s="7"/>
      <c r="H4574" s="6"/>
    </row>
    <row r="4575" spans="4:8" x14ac:dyDescent="0.25">
      <c r="D4575" s="7"/>
      <c r="H4575" s="6"/>
    </row>
    <row r="4576" spans="4:8" x14ac:dyDescent="0.25">
      <c r="D4576" s="7"/>
      <c r="H4576" s="6"/>
    </row>
    <row r="4577" spans="4:8" x14ac:dyDescent="0.25">
      <c r="D4577" s="7"/>
      <c r="H4577" s="6"/>
    </row>
    <row r="4578" spans="4:8" x14ac:dyDescent="0.25">
      <c r="D4578" s="7"/>
      <c r="H4578" s="6"/>
    </row>
    <row r="4579" spans="4:8" x14ac:dyDescent="0.25">
      <c r="D4579" s="7"/>
      <c r="H4579" s="6"/>
    </row>
    <row r="4580" spans="4:8" x14ac:dyDescent="0.25">
      <c r="D4580" s="7"/>
      <c r="H4580" s="6"/>
    </row>
    <row r="4581" spans="4:8" x14ac:dyDescent="0.25">
      <c r="D4581" s="7"/>
      <c r="H4581" s="6"/>
    </row>
    <row r="4582" spans="4:8" x14ac:dyDescent="0.25">
      <c r="D4582" s="7"/>
      <c r="H4582" s="6"/>
    </row>
    <row r="4583" spans="4:8" x14ac:dyDescent="0.25">
      <c r="D4583" s="7"/>
      <c r="H4583" s="6"/>
    </row>
    <row r="4584" spans="4:8" x14ac:dyDescent="0.25">
      <c r="D4584" s="7"/>
      <c r="H4584" s="6"/>
    </row>
    <row r="4585" spans="4:8" x14ac:dyDescent="0.25">
      <c r="D4585" s="7"/>
      <c r="H4585" s="6"/>
    </row>
    <row r="4586" spans="4:8" x14ac:dyDescent="0.25">
      <c r="D4586" s="7"/>
      <c r="H4586" s="6"/>
    </row>
    <row r="4587" spans="4:8" x14ac:dyDescent="0.25">
      <c r="D4587" s="7"/>
      <c r="H4587" s="6"/>
    </row>
    <row r="4588" spans="4:8" x14ac:dyDescent="0.25">
      <c r="D4588" s="7"/>
      <c r="H4588" s="6"/>
    </row>
    <row r="4589" spans="4:8" x14ac:dyDescent="0.25">
      <c r="D4589" s="7"/>
      <c r="H4589" s="6"/>
    </row>
    <row r="4590" spans="4:8" x14ac:dyDescent="0.25">
      <c r="D4590" s="7"/>
      <c r="H4590" s="6"/>
    </row>
    <row r="4591" spans="4:8" x14ac:dyDescent="0.25">
      <c r="D4591" s="7"/>
      <c r="H4591" s="6"/>
    </row>
    <row r="4592" spans="4:8" x14ac:dyDescent="0.25">
      <c r="D4592" s="7"/>
      <c r="H4592" s="6"/>
    </row>
    <row r="4593" spans="4:8" x14ac:dyDescent="0.25">
      <c r="D4593" s="7"/>
      <c r="H4593" s="6"/>
    </row>
    <row r="4594" spans="4:8" x14ac:dyDescent="0.25">
      <c r="D4594" s="7"/>
      <c r="H4594" s="6"/>
    </row>
    <row r="4595" spans="4:8" x14ac:dyDescent="0.25">
      <c r="D4595" s="7"/>
      <c r="H4595" s="6"/>
    </row>
    <row r="4596" spans="4:8" x14ac:dyDescent="0.25">
      <c r="D4596" s="7"/>
      <c r="H4596" s="6"/>
    </row>
    <row r="4597" spans="4:8" x14ac:dyDescent="0.25">
      <c r="D4597" s="7"/>
      <c r="H4597" s="6"/>
    </row>
    <row r="4598" spans="4:8" x14ac:dyDescent="0.25">
      <c r="D4598" s="7"/>
      <c r="H4598" s="6"/>
    </row>
    <row r="4599" spans="4:8" x14ac:dyDescent="0.25">
      <c r="D4599" s="7"/>
      <c r="H4599" s="6"/>
    </row>
    <row r="4600" spans="4:8" x14ac:dyDescent="0.25">
      <c r="D4600" s="7"/>
      <c r="H4600" s="6"/>
    </row>
    <row r="4601" spans="4:8" x14ac:dyDescent="0.25">
      <c r="D4601" s="7"/>
      <c r="H4601" s="6"/>
    </row>
    <row r="4602" spans="4:8" x14ac:dyDescent="0.25">
      <c r="D4602" s="7"/>
      <c r="H4602" s="6"/>
    </row>
    <row r="4603" spans="4:8" x14ac:dyDescent="0.25">
      <c r="D4603" s="7"/>
      <c r="H4603" s="6"/>
    </row>
    <row r="4604" spans="4:8" x14ac:dyDescent="0.25">
      <c r="D4604" s="7"/>
      <c r="H4604" s="6"/>
    </row>
    <row r="4605" spans="4:8" x14ac:dyDescent="0.25">
      <c r="D4605" s="7"/>
      <c r="H4605" s="6"/>
    </row>
    <row r="4606" spans="4:8" x14ac:dyDescent="0.25">
      <c r="D4606" s="7"/>
      <c r="H4606" s="6"/>
    </row>
    <row r="4607" spans="4:8" x14ac:dyDescent="0.25">
      <c r="D4607" s="7"/>
      <c r="H4607" s="6"/>
    </row>
    <row r="4608" spans="4:8" x14ac:dyDescent="0.25">
      <c r="D4608" s="7"/>
      <c r="H4608" s="6"/>
    </row>
    <row r="4609" spans="4:8" x14ac:dyDescent="0.25">
      <c r="D4609" s="7"/>
      <c r="H4609" s="6"/>
    </row>
    <row r="4610" spans="4:8" x14ac:dyDescent="0.25">
      <c r="D4610" s="7"/>
      <c r="H4610" s="6"/>
    </row>
    <row r="4611" spans="4:8" x14ac:dyDescent="0.25">
      <c r="D4611" s="7"/>
      <c r="H4611" s="6"/>
    </row>
    <row r="4612" spans="4:8" x14ac:dyDescent="0.25">
      <c r="D4612" s="7"/>
      <c r="H4612" s="6"/>
    </row>
    <row r="4613" spans="4:8" x14ac:dyDescent="0.25">
      <c r="D4613" s="7"/>
      <c r="H4613" s="6"/>
    </row>
    <row r="4614" spans="4:8" x14ac:dyDescent="0.25">
      <c r="D4614" s="7"/>
      <c r="H4614" s="6"/>
    </row>
    <row r="4615" spans="4:8" x14ac:dyDescent="0.25">
      <c r="D4615" s="7"/>
      <c r="H4615" s="6"/>
    </row>
    <row r="4616" spans="4:8" x14ac:dyDescent="0.25">
      <c r="D4616" s="7"/>
      <c r="H4616" s="6"/>
    </row>
    <row r="4617" spans="4:8" x14ac:dyDescent="0.25">
      <c r="D4617" s="7"/>
      <c r="H4617" s="6"/>
    </row>
    <row r="4618" spans="4:8" x14ac:dyDescent="0.25">
      <c r="D4618" s="7"/>
      <c r="H4618" s="6"/>
    </row>
    <row r="4619" spans="4:8" x14ac:dyDescent="0.25">
      <c r="D4619" s="7"/>
      <c r="H4619" s="6"/>
    </row>
    <row r="4620" spans="4:8" x14ac:dyDescent="0.25">
      <c r="D4620" s="7"/>
      <c r="H4620" s="6"/>
    </row>
    <row r="4621" spans="4:8" x14ac:dyDescent="0.25">
      <c r="D4621" s="7"/>
      <c r="H4621" s="6"/>
    </row>
    <row r="4622" spans="4:8" x14ac:dyDescent="0.25">
      <c r="D4622" s="7"/>
      <c r="H4622" s="6"/>
    </row>
    <row r="4623" spans="4:8" x14ac:dyDescent="0.25">
      <c r="D4623" s="7"/>
      <c r="H4623" s="6"/>
    </row>
    <row r="4624" spans="4:8" x14ac:dyDescent="0.25">
      <c r="D4624" s="7"/>
      <c r="H4624" s="6"/>
    </row>
    <row r="4625" spans="4:8" x14ac:dyDescent="0.25">
      <c r="D4625" s="7"/>
      <c r="H4625" s="6"/>
    </row>
    <row r="4626" spans="4:8" x14ac:dyDescent="0.25">
      <c r="D4626" s="7"/>
      <c r="H4626" s="6"/>
    </row>
    <row r="4627" spans="4:8" x14ac:dyDescent="0.25">
      <c r="D4627" s="7"/>
      <c r="H4627" s="6"/>
    </row>
    <row r="4628" spans="4:8" x14ac:dyDescent="0.25">
      <c r="D4628" s="7"/>
      <c r="H4628" s="6"/>
    </row>
    <row r="4629" spans="4:8" x14ac:dyDescent="0.25">
      <c r="D4629" s="7"/>
      <c r="H4629" s="6"/>
    </row>
    <row r="4630" spans="4:8" x14ac:dyDescent="0.25">
      <c r="D4630" s="7"/>
      <c r="H4630" s="6"/>
    </row>
    <row r="4631" spans="4:8" x14ac:dyDescent="0.25">
      <c r="D4631" s="7"/>
      <c r="H4631" s="6"/>
    </row>
    <row r="4632" spans="4:8" x14ac:dyDescent="0.25">
      <c r="D4632" s="7"/>
      <c r="H4632" s="6"/>
    </row>
    <row r="4633" spans="4:8" x14ac:dyDescent="0.25">
      <c r="D4633" s="7"/>
      <c r="H4633" s="6"/>
    </row>
    <row r="4634" spans="4:8" x14ac:dyDescent="0.25">
      <c r="D4634" s="7"/>
      <c r="H4634" s="6"/>
    </row>
    <row r="4635" spans="4:8" x14ac:dyDescent="0.25">
      <c r="D4635" s="7"/>
      <c r="H4635" s="6"/>
    </row>
    <row r="4636" spans="4:8" x14ac:dyDescent="0.25">
      <c r="D4636" s="7"/>
      <c r="H4636" s="6"/>
    </row>
    <row r="4637" spans="4:8" x14ac:dyDescent="0.25">
      <c r="D4637" s="7"/>
      <c r="H4637" s="6"/>
    </row>
    <row r="4638" spans="4:8" x14ac:dyDescent="0.25">
      <c r="D4638" s="7"/>
      <c r="H4638" s="6"/>
    </row>
    <row r="4639" spans="4:8" x14ac:dyDescent="0.25">
      <c r="D4639" s="7"/>
      <c r="H4639" s="6"/>
    </row>
    <row r="4640" spans="4:8" x14ac:dyDescent="0.25">
      <c r="D4640" s="7"/>
      <c r="H4640" s="6"/>
    </row>
    <row r="4641" spans="4:8" x14ac:dyDescent="0.25">
      <c r="D4641" s="7"/>
      <c r="H4641" s="6"/>
    </row>
    <row r="4642" spans="4:8" x14ac:dyDescent="0.25">
      <c r="D4642" s="7"/>
      <c r="H4642" s="6"/>
    </row>
    <row r="4643" spans="4:8" x14ac:dyDescent="0.25">
      <c r="D4643" s="7"/>
      <c r="H4643" s="6"/>
    </row>
    <row r="4644" spans="4:8" x14ac:dyDescent="0.25">
      <c r="D4644" s="7"/>
      <c r="H4644" s="6"/>
    </row>
    <row r="4645" spans="4:8" x14ac:dyDescent="0.25">
      <c r="D4645" s="7"/>
      <c r="H4645" s="6"/>
    </row>
    <row r="4646" spans="4:8" x14ac:dyDescent="0.25">
      <c r="D4646" s="7"/>
      <c r="H4646" s="6"/>
    </row>
    <row r="4647" spans="4:8" x14ac:dyDescent="0.25">
      <c r="D4647" s="7"/>
      <c r="H4647" s="6"/>
    </row>
    <row r="4648" spans="4:8" x14ac:dyDescent="0.25">
      <c r="D4648" s="7"/>
      <c r="H4648" s="6"/>
    </row>
    <row r="4649" spans="4:8" x14ac:dyDescent="0.25">
      <c r="D4649" s="7"/>
      <c r="H4649" s="6"/>
    </row>
    <row r="4650" spans="4:8" x14ac:dyDescent="0.25">
      <c r="D4650" s="7"/>
      <c r="H4650" s="6"/>
    </row>
    <row r="4651" spans="4:8" x14ac:dyDescent="0.25">
      <c r="D4651" s="7"/>
      <c r="H4651" s="6"/>
    </row>
    <row r="4652" spans="4:8" x14ac:dyDescent="0.25">
      <c r="D4652" s="7"/>
      <c r="H4652" s="6"/>
    </row>
    <row r="4653" spans="4:8" x14ac:dyDescent="0.25">
      <c r="D4653" s="7"/>
      <c r="H4653" s="6"/>
    </row>
    <row r="4654" spans="4:8" x14ac:dyDescent="0.25">
      <c r="D4654" s="7"/>
      <c r="H4654" s="6"/>
    </row>
    <row r="4655" spans="4:8" x14ac:dyDescent="0.25">
      <c r="D4655" s="7"/>
      <c r="H4655" s="6"/>
    </row>
    <row r="4656" spans="4:8" x14ac:dyDescent="0.25">
      <c r="D4656" s="7"/>
      <c r="H4656" s="6"/>
    </row>
    <row r="4657" spans="4:8" x14ac:dyDescent="0.25">
      <c r="D4657" s="7"/>
      <c r="H4657" s="6"/>
    </row>
    <row r="4658" spans="4:8" x14ac:dyDescent="0.25">
      <c r="D4658" s="7"/>
      <c r="H4658" s="6"/>
    </row>
    <row r="4659" spans="4:8" x14ac:dyDescent="0.25">
      <c r="D4659" s="7"/>
      <c r="H4659" s="6"/>
    </row>
    <row r="4660" spans="4:8" x14ac:dyDescent="0.25">
      <c r="D4660" s="7"/>
      <c r="H4660" s="6"/>
    </row>
    <row r="4661" spans="4:8" x14ac:dyDescent="0.25">
      <c r="D4661" s="7"/>
      <c r="H4661" s="6"/>
    </row>
    <row r="4662" spans="4:8" x14ac:dyDescent="0.25">
      <c r="D4662" s="7"/>
      <c r="H4662" s="6"/>
    </row>
    <row r="4663" spans="4:8" x14ac:dyDescent="0.25">
      <c r="D4663" s="7"/>
      <c r="H4663" s="6"/>
    </row>
    <row r="4664" spans="4:8" x14ac:dyDescent="0.25">
      <c r="D4664" s="7"/>
      <c r="H4664" s="6"/>
    </row>
    <row r="4665" spans="4:8" x14ac:dyDescent="0.25">
      <c r="D4665" s="7"/>
      <c r="H4665" s="6"/>
    </row>
    <row r="4666" spans="4:8" x14ac:dyDescent="0.25">
      <c r="D4666" s="7"/>
      <c r="H4666" s="6"/>
    </row>
    <row r="4667" spans="4:8" x14ac:dyDescent="0.25">
      <c r="D4667" s="7"/>
      <c r="H4667" s="6"/>
    </row>
    <row r="4668" spans="4:8" x14ac:dyDescent="0.25">
      <c r="D4668" s="7"/>
      <c r="H4668" s="6"/>
    </row>
    <row r="4669" spans="4:8" x14ac:dyDescent="0.25">
      <c r="D4669" s="7"/>
      <c r="H4669" s="6"/>
    </row>
    <row r="4670" spans="4:8" x14ac:dyDescent="0.25">
      <c r="D4670" s="7"/>
      <c r="H4670" s="6"/>
    </row>
    <row r="4671" spans="4:8" x14ac:dyDescent="0.25">
      <c r="D4671" s="7"/>
      <c r="H4671" s="6"/>
    </row>
    <row r="4672" spans="4:8" x14ac:dyDescent="0.25">
      <c r="D4672" s="7"/>
      <c r="H4672" s="6"/>
    </row>
    <row r="4673" spans="4:8" x14ac:dyDescent="0.25">
      <c r="D4673" s="7"/>
      <c r="H4673" s="6"/>
    </row>
    <row r="4674" spans="4:8" x14ac:dyDescent="0.25">
      <c r="D4674" s="7"/>
      <c r="H4674" s="6"/>
    </row>
    <row r="4675" spans="4:8" x14ac:dyDescent="0.25">
      <c r="D4675" s="7"/>
      <c r="H4675" s="6"/>
    </row>
    <row r="4676" spans="4:8" x14ac:dyDescent="0.25">
      <c r="D4676" s="7"/>
      <c r="H4676" s="6"/>
    </row>
    <row r="4677" spans="4:8" x14ac:dyDescent="0.25">
      <c r="D4677" s="7"/>
      <c r="H4677" s="6"/>
    </row>
    <row r="4678" spans="4:8" x14ac:dyDescent="0.25">
      <c r="D4678" s="7"/>
      <c r="H4678" s="6"/>
    </row>
    <row r="4679" spans="4:8" x14ac:dyDescent="0.25">
      <c r="D4679" s="7"/>
      <c r="H4679" s="6"/>
    </row>
    <row r="4680" spans="4:8" x14ac:dyDescent="0.25">
      <c r="D4680" s="7"/>
      <c r="H4680" s="6"/>
    </row>
    <row r="4681" spans="4:8" x14ac:dyDescent="0.25">
      <c r="D4681" s="7"/>
      <c r="H4681" s="6"/>
    </row>
    <row r="4682" spans="4:8" x14ac:dyDescent="0.25">
      <c r="D4682" s="7"/>
      <c r="H4682" s="6"/>
    </row>
    <row r="4683" spans="4:8" x14ac:dyDescent="0.25">
      <c r="D4683" s="7"/>
      <c r="H4683" s="6"/>
    </row>
    <row r="4684" spans="4:8" x14ac:dyDescent="0.25">
      <c r="D4684" s="7"/>
      <c r="H4684" s="6"/>
    </row>
    <row r="4685" spans="4:8" x14ac:dyDescent="0.25">
      <c r="D4685" s="7"/>
      <c r="H4685" s="6"/>
    </row>
    <row r="4686" spans="4:8" x14ac:dyDescent="0.25">
      <c r="D4686" s="7"/>
      <c r="H4686" s="6"/>
    </row>
    <row r="4687" spans="4:8" x14ac:dyDescent="0.25">
      <c r="D4687" s="7"/>
      <c r="H4687" s="6"/>
    </row>
    <row r="4688" spans="4:8" x14ac:dyDescent="0.25">
      <c r="D4688" s="7"/>
      <c r="H4688" s="6"/>
    </row>
    <row r="4689" spans="4:8" x14ac:dyDescent="0.25">
      <c r="D4689" s="7"/>
      <c r="H4689" s="6"/>
    </row>
    <row r="4690" spans="4:8" x14ac:dyDescent="0.25">
      <c r="D4690" s="7"/>
      <c r="H4690" s="6"/>
    </row>
    <row r="4691" spans="4:8" x14ac:dyDescent="0.25">
      <c r="D4691" s="7"/>
      <c r="H4691" s="6"/>
    </row>
    <row r="4692" spans="4:8" x14ac:dyDescent="0.25">
      <c r="D4692" s="7"/>
      <c r="H4692" s="6"/>
    </row>
    <row r="4693" spans="4:8" x14ac:dyDescent="0.25">
      <c r="D4693" s="7"/>
      <c r="H4693" s="6"/>
    </row>
    <row r="4694" spans="4:8" x14ac:dyDescent="0.25">
      <c r="D4694" s="7"/>
      <c r="H4694" s="6"/>
    </row>
    <row r="4695" spans="4:8" x14ac:dyDescent="0.25">
      <c r="D4695" s="7"/>
      <c r="H4695" s="6"/>
    </row>
    <row r="4696" spans="4:8" x14ac:dyDescent="0.25">
      <c r="D4696" s="7"/>
      <c r="H4696" s="6"/>
    </row>
    <row r="4697" spans="4:8" x14ac:dyDescent="0.25">
      <c r="D4697" s="7"/>
      <c r="H4697" s="6"/>
    </row>
    <row r="4698" spans="4:8" x14ac:dyDescent="0.25">
      <c r="D4698" s="7"/>
      <c r="H4698" s="6"/>
    </row>
    <row r="4699" spans="4:8" x14ac:dyDescent="0.25">
      <c r="D4699" s="7"/>
      <c r="H4699" s="6"/>
    </row>
    <row r="4700" spans="4:8" x14ac:dyDescent="0.25">
      <c r="D4700" s="7"/>
      <c r="H4700" s="6"/>
    </row>
    <row r="4701" spans="4:8" x14ac:dyDescent="0.25">
      <c r="D4701" s="7"/>
      <c r="H4701" s="6"/>
    </row>
    <row r="4702" spans="4:8" x14ac:dyDescent="0.25">
      <c r="D4702" s="7"/>
      <c r="H4702" s="6"/>
    </row>
    <row r="4703" spans="4:8" x14ac:dyDescent="0.25">
      <c r="D4703" s="7"/>
      <c r="H4703" s="6"/>
    </row>
    <row r="4704" spans="4:8" x14ac:dyDescent="0.25">
      <c r="D4704" s="7"/>
      <c r="H4704" s="6"/>
    </row>
    <row r="4705" spans="4:8" x14ac:dyDescent="0.25">
      <c r="D4705" s="7"/>
      <c r="H4705" s="6"/>
    </row>
    <row r="4706" spans="4:8" x14ac:dyDescent="0.25">
      <c r="D4706" s="7"/>
      <c r="H4706" s="6"/>
    </row>
    <row r="4707" spans="4:8" x14ac:dyDescent="0.25">
      <c r="D4707" s="7"/>
      <c r="H4707" s="6"/>
    </row>
    <row r="4708" spans="4:8" x14ac:dyDescent="0.25">
      <c r="D4708" s="7"/>
      <c r="H4708" s="6"/>
    </row>
    <row r="4709" spans="4:8" x14ac:dyDescent="0.25">
      <c r="D4709" s="7"/>
      <c r="H4709" s="6"/>
    </row>
    <row r="4710" spans="4:8" x14ac:dyDescent="0.25">
      <c r="D4710" s="7"/>
      <c r="H4710" s="6"/>
    </row>
    <row r="4711" spans="4:8" x14ac:dyDescent="0.25">
      <c r="D4711" s="7"/>
      <c r="H4711" s="6"/>
    </row>
    <row r="4712" spans="4:8" x14ac:dyDescent="0.25">
      <c r="D4712" s="7"/>
      <c r="H4712" s="6"/>
    </row>
    <row r="4713" spans="4:8" x14ac:dyDescent="0.25">
      <c r="D4713" s="7"/>
      <c r="H4713" s="6"/>
    </row>
    <row r="4714" spans="4:8" x14ac:dyDescent="0.25">
      <c r="D4714" s="7"/>
      <c r="H4714" s="6"/>
    </row>
    <row r="4715" spans="4:8" x14ac:dyDescent="0.25">
      <c r="D4715" s="7"/>
      <c r="H4715" s="6"/>
    </row>
    <row r="4716" spans="4:8" x14ac:dyDescent="0.25">
      <c r="D4716" s="7"/>
      <c r="H4716" s="6"/>
    </row>
    <row r="4717" spans="4:8" x14ac:dyDescent="0.25">
      <c r="D4717" s="7"/>
      <c r="H4717" s="6"/>
    </row>
    <row r="4718" spans="4:8" x14ac:dyDescent="0.25">
      <c r="D4718" s="7"/>
      <c r="H4718" s="6"/>
    </row>
    <row r="4719" spans="4:8" x14ac:dyDescent="0.25">
      <c r="D4719" s="7"/>
      <c r="H4719" s="6"/>
    </row>
    <row r="4720" spans="4:8" x14ac:dyDescent="0.25">
      <c r="D4720" s="7"/>
      <c r="H4720" s="6"/>
    </row>
    <row r="4721" spans="4:8" x14ac:dyDescent="0.25">
      <c r="D4721" s="7"/>
      <c r="H4721" s="6"/>
    </row>
    <row r="4722" spans="4:8" x14ac:dyDescent="0.25">
      <c r="D4722" s="7"/>
      <c r="H4722" s="6"/>
    </row>
    <row r="4723" spans="4:8" x14ac:dyDescent="0.25">
      <c r="D4723" s="7"/>
      <c r="H4723" s="6"/>
    </row>
    <row r="4724" spans="4:8" x14ac:dyDescent="0.25">
      <c r="D4724" s="7"/>
      <c r="H4724" s="6"/>
    </row>
    <row r="4725" spans="4:8" x14ac:dyDescent="0.25">
      <c r="D4725" s="7"/>
      <c r="H4725" s="6"/>
    </row>
    <row r="4726" spans="4:8" x14ac:dyDescent="0.25">
      <c r="D4726" s="7"/>
      <c r="H4726" s="6"/>
    </row>
    <row r="4727" spans="4:8" x14ac:dyDescent="0.25">
      <c r="D4727" s="7"/>
      <c r="H4727" s="6"/>
    </row>
    <row r="4728" spans="4:8" x14ac:dyDescent="0.25">
      <c r="D4728" s="7"/>
      <c r="H4728" s="6"/>
    </row>
    <row r="4729" spans="4:8" x14ac:dyDescent="0.25">
      <c r="D4729" s="7"/>
      <c r="H4729" s="6"/>
    </row>
    <row r="4730" spans="4:8" x14ac:dyDescent="0.25">
      <c r="D4730" s="7"/>
      <c r="H4730" s="6"/>
    </row>
    <row r="4731" spans="4:8" x14ac:dyDescent="0.25">
      <c r="D4731" s="7"/>
      <c r="H4731" s="6"/>
    </row>
    <row r="4732" spans="4:8" x14ac:dyDescent="0.25">
      <c r="D4732" s="7"/>
      <c r="H4732" s="6"/>
    </row>
    <row r="4733" spans="4:8" x14ac:dyDescent="0.25">
      <c r="D4733" s="7"/>
      <c r="H4733" s="6"/>
    </row>
    <row r="4734" spans="4:8" x14ac:dyDescent="0.25">
      <c r="D4734" s="7"/>
      <c r="H4734" s="6"/>
    </row>
    <row r="4735" spans="4:8" x14ac:dyDescent="0.25">
      <c r="D4735" s="7"/>
      <c r="H4735" s="6"/>
    </row>
    <row r="4736" spans="4:8" x14ac:dyDescent="0.25">
      <c r="D4736" s="7"/>
      <c r="H4736" s="6"/>
    </row>
    <row r="4737" spans="4:8" x14ac:dyDescent="0.25">
      <c r="D4737" s="7"/>
      <c r="H4737" s="6"/>
    </row>
    <row r="4738" spans="4:8" x14ac:dyDescent="0.25">
      <c r="D4738" s="7"/>
      <c r="H4738" s="6"/>
    </row>
    <row r="4739" spans="4:8" x14ac:dyDescent="0.25">
      <c r="D4739" s="7"/>
      <c r="H4739" s="6"/>
    </row>
    <row r="4740" spans="4:8" x14ac:dyDescent="0.25">
      <c r="D4740" s="7"/>
      <c r="H4740" s="6"/>
    </row>
    <row r="4741" spans="4:8" x14ac:dyDescent="0.25">
      <c r="D4741" s="7"/>
      <c r="H4741" s="6"/>
    </row>
    <row r="4742" spans="4:8" x14ac:dyDescent="0.25">
      <c r="D4742" s="7"/>
      <c r="H4742" s="6"/>
    </row>
    <row r="4743" spans="4:8" x14ac:dyDescent="0.25">
      <c r="D4743" s="7"/>
      <c r="H4743" s="6"/>
    </row>
    <row r="4744" spans="4:8" x14ac:dyDescent="0.25">
      <c r="D4744" s="7"/>
      <c r="H4744" s="6"/>
    </row>
    <row r="4745" spans="4:8" x14ac:dyDescent="0.25">
      <c r="D4745" s="7"/>
      <c r="H4745" s="6"/>
    </row>
    <row r="4746" spans="4:8" x14ac:dyDescent="0.25">
      <c r="D4746" s="7"/>
      <c r="H4746" s="6"/>
    </row>
    <row r="4747" spans="4:8" x14ac:dyDescent="0.25">
      <c r="D4747" s="7"/>
      <c r="H4747" s="6"/>
    </row>
    <row r="4748" spans="4:8" x14ac:dyDescent="0.25">
      <c r="D4748" s="7"/>
      <c r="H4748" s="6"/>
    </row>
    <row r="4749" spans="4:8" x14ac:dyDescent="0.25">
      <c r="D4749" s="7"/>
      <c r="H4749" s="6"/>
    </row>
    <row r="4750" spans="4:8" x14ac:dyDescent="0.25">
      <c r="D4750" s="7"/>
      <c r="H4750" s="6"/>
    </row>
    <row r="4751" spans="4:8" x14ac:dyDescent="0.25">
      <c r="D4751" s="7"/>
      <c r="H4751" s="6"/>
    </row>
    <row r="4752" spans="4:8" x14ac:dyDescent="0.25">
      <c r="D4752" s="7"/>
      <c r="H4752" s="6"/>
    </row>
    <row r="4753" spans="4:8" x14ac:dyDescent="0.25">
      <c r="D4753" s="7"/>
      <c r="H4753" s="6"/>
    </row>
    <row r="4754" spans="4:8" x14ac:dyDescent="0.25">
      <c r="D4754" s="7"/>
      <c r="H4754" s="6"/>
    </row>
    <row r="4755" spans="4:8" x14ac:dyDescent="0.25">
      <c r="D4755" s="7"/>
      <c r="H4755" s="6"/>
    </row>
    <row r="4756" spans="4:8" x14ac:dyDescent="0.25">
      <c r="D4756" s="7"/>
      <c r="H4756" s="6"/>
    </row>
    <row r="4757" spans="4:8" x14ac:dyDescent="0.25">
      <c r="D4757" s="7"/>
      <c r="H4757" s="6"/>
    </row>
    <row r="4758" spans="4:8" x14ac:dyDescent="0.25">
      <c r="D4758" s="7"/>
      <c r="H4758" s="6"/>
    </row>
    <row r="4759" spans="4:8" x14ac:dyDescent="0.25">
      <c r="D4759" s="7"/>
      <c r="H4759" s="6"/>
    </row>
    <row r="4760" spans="4:8" x14ac:dyDescent="0.25">
      <c r="D4760" s="7"/>
      <c r="H4760" s="6"/>
    </row>
    <row r="4761" spans="4:8" x14ac:dyDescent="0.25">
      <c r="D4761" s="7"/>
      <c r="H4761" s="6"/>
    </row>
    <row r="4762" spans="4:8" x14ac:dyDescent="0.25">
      <c r="D4762" s="7"/>
      <c r="H4762" s="6"/>
    </row>
    <row r="4763" spans="4:8" x14ac:dyDescent="0.25">
      <c r="D4763" s="7"/>
      <c r="H4763" s="6"/>
    </row>
    <row r="4764" spans="4:8" x14ac:dyDescent="0.25">
      <c r="D4764" s="7"/>
      <c r="H4764" s="6"/>
    </row>
    <row r="4765" spans="4:8" x14ac:dyDescent="0.25">
      <c r="D4765" s="7"/>
      <c r="H4765" s="6"/>
    </row>
    <row r="4766" spans="4:8" x14ac:dyDescent="0.25">
      <c r="D4766" s="7"/>
      <c r="H4766" s="6"/>
    </row>
    <row r="4767" spans="4:8" x14ac:dyDescent="0.25">
      <c r="D4767" s="7"/>
      <c r="H4767" s="6"/>
    </row>
    <row r="4768" spans="4:8" x14ac:dyDescent="0.25">
      <c r="D4768" s="7"/>
      <c r="H4768" s="6"/>
    </row>
    <row r="4769" spans="4:8" x14ac:dyDescent="0.25">
      <c r="D4769" s="7"/>
      <c r="H4769" s="6"/>
    </row>
    <row r="4770" spans="4:8" x14ac:dyDescent="0.25">
      <c r="D4770" s="7"/>
      <c r="H4770" s="6"/>
    </row>
    <row r="4771" spans="4:8" x14ac:dyDescent="0.25">
      <c r="D4771" s="7"/>
      <c r="H4771" s="6"/>
    </row>
    <row r="4772" spans="4:8" x14ac:dyDescent="0.25">
      <c r="D4772" s="7"/>
      <c r="H4772" s="6"/>
    </row>
    <row r="4773" spans="4:8" x14ac:dyDescent="0.25">
      <c r="D4773" s="7"/>
      <c r="H4773" s="6"/>
    </row>
    <row r="4774" spans="4:8" x14ac:dyDescent="0.25">
      <c r="D4774" s="7"/>
      <c r="H4774" s="6"/>
    </row>
    <row r="4775" spans="4:8" x14ac:dyDescent="0.25">
      <c r="D4775" s="7"/>
      <c r="H4775" s="6"/>
    </row>
    <row r="4776" spans="4:8" x14ac:dyDescent="0.25">
      <c r="D4776" s="7"/>
      <c r="H4776" s="6"/>
    </row>
    <row r="4777" spans="4:8" x14ac:dyDescent="0.25">
      <c r="D4777" s="7"/>
      <c r="H4777" s="6"/>
    </row>
    <row r="4778" spans="4:8" x14ac:dyDescent="0.25">
      <c r="D4778" s="7"/>
      <c r="H4778" s="6"/>
    </row>
    <row r="4779" spans="4:8" x14ac:dyDescent="0.25">
      <c r="D4779" s="7"/>
      <c r="H4779" s="6"/>
    </row>
    <row r="4780" spans="4:8" x14ac:dyDescent="0.25">
      <c r="D4780" s="7"/>
      <c r="H4780" s="6"/>
    </row>
    <row r="4781" spans="4:8" x14ac:dyDescent="0.25">
      <c r="D4781" s="7"/>
      <c r="H4781" s="6"/>
    </row>
    <row r="4782" spans="4:8" x14ac:dyDescent="0.25">
      <c r="D4782" s="7"/>
      <c r="H4782" s="6"/>
    </row>
    <row r="4783" spans="4:8" x14ac:dyDescent="0.25">
      <c r="D4783" s="7"/>
      <c r="H4783" s="6"/>
    </row>
    <row r="4784" spans="4:8" x14ac:dyDescent="0.25">
      <c r="D4784" s="7"/>
      <c r="H4784" s="6"/>
    </row>
    <row r="4785" spans="4:8" x14ac:dyDescent="0.25">
      <c r="D4785" s="7"/>
      <c r="H4785" s="6"/>
    </row>
    <row r="4786" spans="4:8" x14ac:dyDescent="0.25">
      <c r="D4786" s="7"/>
      <c r="H4786" s="6"/>
    </row>
    <row r="4787" spans="4:8" x14ac:dyDescent="0.25">
      <c r="D4787" s="7"/>
      <c r="H4787" s="6"/>
    </row>
    <row r="4788" spans="4:8" x14ac:dyDescent="0.25">
      <c r="D4788" s="7"/>
      <c r="H4788" s="6"/>
    </row>
    <row r="4789" spans="4:8" x14ac:dyDescent="0.25">
      <c r="D4789" s="7"/>
      <c r="H4789" s="6"/>
    </row>
    <row r="4790" spans="4:8" x14ac:dyDescent="0.25">
      <c r="D4790" s="7"/>
      <c r="H4790" s="6"/>
    </row>
    <row r="4791" spans="4:8" x14ac:dyDescent="0.25">
      <c r="D4791" s="7"/>
      <c r="H4791" s="6"/>
    </row>
    <row r="4792" spans="4:8" x14ac:dyDescent="0.25">
      <c r="D4792" s="7"/>
      <c r="H4792" s="6"/>
    </row>
    <row r="4793" spans="4:8" x14ac:dyDescent="0.25">
      <c r="D4793" s="7"/>
      <c r="H4793" s="6"/>
    </row>
    <row r="4794" spans="4:8" x14ac:dyDescent="0.25">
      <c r="D4794" s="7"/>
      <c r="H4794" s="6"/>
    </row>
    <row r="4795" spans="4:8" x14ac:dyDescent="0.25">
      <c r="D4795" s="7"/>
      <c r="H4795" s="6"/>
    </row>
    <row r="4796" spans="4:8" x14ac:dyDescent="0.25">
      <c r="D4796" s="7"/>
      <c r="H4796" s="6"/>
    </row>
    <row r="4797" spans="4:8" x14ac:dyDescent="0.25">
      <c r="D4797" s="7"/>
      <c r="H4797" s="6"/>
    </row>
    <row r="4798" spans="4:8" x14ac:dyDescent="0.25">
      <c r="D4798" s="7"/>
      <c r="H4798" s="6"/>
    </row>
    <row r="4799" spans="4:8" x14ac:dyDescent="0.25">
      <c r="D4799" s="7"/>
      <c r="H4799" s="6"/>
    </row>
    <row r="4800" spans="4:8" x14ac:dyDescent="0.25">
      <c r="D4800" s="7"/>
      <c r="H4800" s="6"/>
    </row>
    <row r="4801" spans="4:8" x14ac:dyDescent="0.25">
      <c r="D4801" s="7"/>
      <c r="H4801" s="6"/>
    </row>
    <row r="4802" spans="4:8" x14ac:dyDescent="0.25">
      <c r="D4802" s="7"/>
      <c r="H4802" s="6"/>
    </row>
    <row r="4803" spans="4:8" x14ac:dyDescent="0.25">
      <c r="D4803" s="7"/>
      <c r="H4803" s="6"/>
    </row>
    <row r="4804" spans="4:8" x14ac:dyDescent="0.25">
      <c r="D4804" s="7"/>
      <c r="H4804" s="6"/>
    </row>
    <row r="4805" spans="4:8" x14ac:dyDescent="0.25">
      <c r="D4805" s="7"/>
      <c r="H4805" s="6"/>
    </row>
    <row r="4806" spans="4:8" x14ac:dyDescent="0.25">
      <c r="D4806" s="7"/>
      <c r="H4806" s="6"/>
    </row>
    <row r="4807" spans="4:8" x14ac:dyDescent="0.25">
      <c r="D4807" s="7"/>
      <c r="H4807" s="6"/>
    </row>
    <row r="4808" spans="4:8" x14ac:dyDescent="0.25">
      <c r="D4808" s="7"/>
      <c r="H4808" s="6"/>
    </row>
    <row r="4809" spans="4:8" x14ac:dyDescent="0.25">
      <c r="D4809" s="7"/>
      <c r="H4809" s="6"/>
    </row>
    <row r="4810" spans="4:8" x14ac:dyDescent="0.25">
      <c r="D4810" s="7"/>
      <c r="H4810" s="6"/>
    </row>
    <row r="4811" spans="4:8" x14ac:dyDescent="0.25">
      <c r="D4811" s="7"/>
      <c r="H4811" s="6"/>
    </row>
    <row r="4812" spans="4:8" x14ac:dyDescent="0.25">
      <c r="D4812" s="7"/>
      <c r="H4812" s="6"/>
    </row>
    <row r="4813" spans="4:8" x14ac:dyDescent="0.25">
      <c r="D4813" s="7"/>
      <c r="H4813" s="6"/>
    </row>
    <row r="4814" spans="4:8" x14ac:dyDescent="0.25">
      <c r="D4814" s="7"/>
      <c r="H4814" s="6"/>
    </row>
    <row r="4815" spans="4:8" x14ac:dyDescent="0.25">
      <c r="D4815" s="7"/>
      <c r="H4815" s="6"/>
    </row>
    <row r="4816" spans="4:8" x14ac:dyDescent="0.25">
      <c r="D4816" s="7"/>
      <c r="H4816" s="6"/>
    </row>
    <row r="4817" spans="4:8" x14ac:dyDescent="0.25">
      <c r="D4817" s="7"/>
      <c r="H4817" s="6"/>
    </row>
    <row r="4818" spans="4:8" x14ac:dyDescent="0.25">
      <c r="D4818" s="7"/>
      <c r="H4818" s="6"/>
    </row>
    <row r="4819" spans="4:8" x14ac:dyDescent="0.25">
      <c r="D4819" s="7"/>
      <c r="H4819" s="6"/>
    </row>
    <row r="4820" spans="4:8" x14ac:dyDescent="0.25">
      <c r="D4820" s="7"/>
      <c r="H4820" s="6"/>
    </row>
    <row r="4821" spans="4:8" x14ac:dyDescent="0.25">
      <c r="D4821" s="7"/>
      <c r="H4821" s="6"/>
    </row>
    <row r="4822" spans="4:8" x14ac:dyDescent="0.25">
      <c r="D4822" s="7"/>
      <c r="H4822" s="6"/>
    </row>
    <row r="4823" spans="4:8" x14ac:dyDescent="0.25">
      <c r="D4823" s="7"/>
      <c r="H4823" s="6"/>
    </row>
    <row r="4824" spans="4:8" x14ac:dyDescent="0.25">
      <c r="D4824" s="7"/>
      <c r="H4824" s="6"/>
    </row>
    <row r="4825" spans="4:8" x14ac:dyDescent="0.25">
      <c r="D4825" s="7"/>
      <c r="H4825" s="6"/>
    </row>
    <row r="4826" spans="4:8" x14ac:dyDescent="0.25">
      <c r="D4826" s="7"/>
      <c r="H4826" s="6"/>
    </row>
    <row r="4827" spans="4:8" x14ac:dyDescent="0.25">
      <c r="D4827" s="7"/>
      <c r="H4827" s="6"/>
    </row>
    <row r="4828" spans="4:8" x14ac:dyDescent="0.25">
      <c r="D4828" s="7"/>
      <c r="H4828" s="6"/>
    </row>
    <row r="4829" spans="4:8" x14ac:dyDescent="0.25">
      <c r="D4829" s="7"/>
      <c r="H4829" s="6"/>
    </row>
    <row r="4830" spans="4:8" x14ac:dyDescent="0.25">
      <c r="D4830" s="7"/>
      <c r="H4830" s="6"/>
    </row>
    <row r="4831" spans="4:8" x14ac:dyDescent="0.25">
      <c r="D4831" s="7"/>
      <c r="H4831" s="6"/>
    </row>
    <row r="4832" spans="4:8" x14ac:dyDescent="0.25">
      <c r="D4832" s="7"/>
      <c r="H4832" s="6"/>
    </row>
    <row r="4833" spans="4:8" x14ac:dyDescent="0.25">
      <c r="D4833" s="7"/>
      <c r="H4833" s="6"/>
    </row>
    <row r="4834" spans="4:8" x14ac:dyDescent="0.25">
      <c r="D4834" s="7"/>
      <c r="H4834" s="6"/>
    </row>
    <row r="4835" spans="4:8" x14ac:dyDescent="0.25">
      <c r="D4835" s="7"/>
      <c r="H4835" s="6"/>
    </row>
    <row r="4836" spans="4:8" x14ac:dyDescent="0.25">
      <c r="D4836" s="7"/>
      <c r="H4836" s="6"/>
    </row>
    <row r="4837" spans="4:8" x14ac:dyDescent="0.25">
      <c r="D4837" s="7"/>
      <c r="H4837" s="6"/>
    </row>
    <row r="4838" spans="4:8" x14ac:dyDescent="0.25">
      <c r="D4838" s="7"/>
      <c r="H4838" s="6"/>
    </row>
    <row r="4839" spans="4:8" x14ac:dyDescent="0.25">
      <c r="D4839" s="7"/>
      <c r="H4839" s="6"/>
    </row>
    <row r="4840" spans="4:8" x14ac:dyDescent="0.25">
      <c r="D4840" s="7"/>
      <c r="H4840" s="6"/>
    </row>
    <row r="4841" spans="4:8" x14ac:dyDescent="0.25">
      <c r="D4841" s="7"/>
      <c r="H4841" s="6"/>
    </row>
    <row r="4842" spans="4:8" x14ac:dyDescent="0.25">
      <c r="D4842" s="7"/>
      <c r="H4842" s="6"/>
    </row>
    <row r="4843" spans="4:8" x14ac:dyDescent="0.25">
      <c r="D4843" s="7"/>
      <c r="H4843" s="6"/>
    </row>
    <row r="4844" spans="4:8" x14ac:dyDescent="0.25">
      <c r="D4844" s="7"/>
      <c r="H4844" s="6"/>
    </row>
    <row r="4845" spans="4:8" x14ac:dyDescent="0.25">
      <c r="D4845" s="7"/>
      <c r="H4845" s="6"/>
    </row>
    <row r="4846" spans="4:8" x14ac:dyDescent="0.25">
      <c r="D4846" s="7"/>
      <c r="H4846" s="6"/>
    </row>
    <row r="4847" spans="4:8" x14ac:dyDescent="0.25">
      <c r="D4847" s="7"/>
      <c r="H4847" s="6"/>
    </row>
    <row r="4848" spans="4:8" x14ac:dyDescent="0.25">
      <c r="D4848" s="7"/>
      <c r="H4848" s="6"/>
    </row>
    <row r="4849" spans="4:8" x14ac:dyDescent="0.25">
      <c r="D4849" s="7"/>
      <c r="H4849" s="6"/>
    </row>
    <row r="4850" spans="4:8" x14ac:dyDescent="0.25">
      <c r="D4850" s="7"/>
      <c r="H4850" s="6"/>
    </row>
    <row r="4851" spans="4:8" x14ac:dyDescent="0.25">
      <c r="D4851" s="7"/>
      <c r="H4851" s="6"/>
    </row>
    <row r="4852" spans="4:8" x14ac:dyDescent="0.25">
      <c r="D4852" s="7"/>
      <c r="H4852" s="6"/>
    </row>
    <row r="4853" spans="4:8" x14ac:dyDescent="0.25">
      <c r="D4853" s="7"/>
      <c r="H4853" s="6"/>
    </row>
    <row r="4854" spans="4:8" x14ac:dyDescent="0.25">
      <c r="D4854" s="7"/>
      <c r="H4854" s="6"/>
    </row>
    <row r="4855" spans="4:8" x14ac:dyDescent="0.25">
      <c r="D4855" s="7"/>
      <c r="H4855" s="6"/>
    </row>
    <row r="4856" spans="4:8" x14ac:dyDescent="0.25">
      <c r="D4856" s="7"/>
      <c r="H4856" s="6"/>
    </row>
    <row r="4857" spans="4:8" x14ac:dyDescent="0.25">
      <c r="D4857" s="7"/>
      <c r="H4857" s="6"/>
    </row>
    <row r="4858" spans="4:8" x14ac:dyDescent="0.25">
      <c r="D4858" s="7"/>
      <c r="H4858" s="6"/>
    </row>
    <row r="4859" spans="4:8" x14ac:dyDescent="0.25">
      <c r="D4859" s="7"/>
      <c r="H4859" s="6"/>
    </row>
    <row r="4860" spans="4:8" x14ac:dyDescent="0.25">
      <c r="D4860" s="7"/>
      <c r="H4860" s="6"/>
    </row>
    <row r="4861" spans="4:8" x14ac:dyDescent="0.25">
      <c r="D4861" s="7"/>
      <c r="H4861" s="6"/>
    </row>
    <row r="4862" spans="4:8" x14ac:dyDescent="0.25">
      <c r="D4862" s="7"/>
      <c r="H4862" s="6"/>
    </row>
    <row r="4863" spans="4:8" x14ac:dyDescent="0.25">
      <c r="D4863" s="7"/>
      <c r="H4863" s="6"/>
    </row>
    <row r="4864" spans="4:8" x14ac:dyDescent="0.25">
      <c r="D4864" s="7"/>
      <c r="H4864" s="6"/>
    </row>
    <row r="4865" spans="4:8" x14ac:dyDescent="0.25">
      <c r="D4865" s="7"/>
      <c r="H4865" s="6"/>
    </row>
    <row r="4866" spans="4:8" x14ac:dyDescent="0.25">
      <c r="D4866" s="7"/>
      <c r="H4866" s="6"/>
    </row>
    <row r="4867" spans="4:8" x14ac:dyDescent="0.25">
      <c r="D4867" s="7"/>
      <c r="H4867" s="6"/>
    </row>
    <row r="4868" spans="4:8" x14ac:dyDescent="0.25">
      <c r="D4868" s="7"/>
      <c r="H4868" s="6"/>
    </row>
    <row r="4869" spans="4:8" x14ac:dyDescent="0.25">
      <c r="D4869" s="7"/>
      <c r="H4869" s="6"/>
    </row>
    <row r="4870" spans="4:8" x14ac:dyDescent="0.25">
      <c r="D4870" s="7"/>
      <c r="H4870" s="6"/>
    </row>
    <row r="4871" spans="4:8" x14ac:dyDescent="0.25">
      <c r="D4871" s="7"/>
      <c r="H4871" s="6"/>
    </row>
    <row r="4872" spans="4:8" x14ac:dyDescent="0.25">
      <c r="D4872" s="7"/>
      <c r="H4872" s="6"/>
    </row>
    <row r="4873" spans="4:8" x14ac:dyDescent="0.25">
      <c r="D4873" s="7"/>
      <c r="H4873" s="6"/>
    </row>
    <row r="4874" spans="4:8" x14ac:dyDescent="0.25">
      <c r="D4874" s="7"/>
      <c r="H4874" s="6"/>
    </row>
    <row r="4875" spans="4:8" x14ac:dyDescent="0.25">
      <c r="D4875" s="7"/>
      <c r="H4875" s="6"/>
    </row>
    <row r="4876" spans="4:8" x14ac:dyDescent="0.25">
      <c r="D4876" s="7"/>
      <c r="H4876" s="6"/>
    </row>
    <row r="4877" spans="4:8" x14ac:dyDescent="0.25">
      <c r="D4877" s="7"/>
      <c r="H4877" s="6"/>
    </row>
    <row r="4878" spans="4:8" x14ac:dyDescent="0.25">
      <c r="D4878" s="7"/>
      <c r="H4878" s="6"/>
    </row>
    <row r="4879" spans="4:8" x14ac:dyDescent="0.25">
      <c r="D4879" s="7"/>
      <c r="H4879" s="6"/>
    </row>
    <row r="4880" spans="4:8" x14ac:dyDescent="0.25">
      <c r="D4880" s="7"/>
      <c r="H4880" s="6"/>
    </row>
    <row r="4881" spans="4:8" x14ac:dyDescent="0.25">
      <c r="D4881" s="7"/>
      <c r="H4881" s="6"/>
    </row>
    <row r="4882" spans="4:8" x14ac:dyDescent="0.25">
      <c r="D4882" s="7"/>
      <c r="H4882" s="6"/>
    </row>
    <row r="4883" spans="4:8" x14ac:dyDescent="0.25">
      <c r="D4883" s="7"/>
      <c r="H4883" s="6"/>
    </row>
    <row r="4884" spans="4:8" x14ac:dyDescent="0.25">
      <c r="D4884" s="7"/>
      <c r="H4884" s="6"/>
    </row>
    <row r="4885" spans="4:8" x14ac:dyDescent="0.25">
      <c r="D4885" s="7"/>
      <c r="H4885" s="6"/>
    </row>
    <row r="4886" spans="4:8" x14ac:dyDescent="0.25">
      <c r="D4886" s="7"/>
      <c r="H4886" s="6"/>
    </row>
    <row r="4887" spans="4:8" x14ac:dyDescent="0.25">
      <c r="D4887" s="7"/>
      <c r="H4887" s="6"/>
    </row>
    <row r="4888" spans="4:8" x14ac:dyDescent="0.25">
      <c r="D4888" s="7"/>
      <c r="H4888" s="6"/>
    </row>
    <row r="4889" spans="4:8" x14ac:dyDescent="0.25">
      <c r="D4889" s="7"/>
      <c r="H4889" s="6"/>
    </row>
    <row r="4890" spans="4:8" x14ac:dyDescent="0.25">
      <c r="D4890" s="7"/>
      <c r="H4890" s="6"/>
    </row>
    <row r="4891" spans="4:8" x14ac:dyDescent="0.25">
      <c r="D4891" s="7"/>
      <c r="H4891" s="6"/>
    </row>
    <row r="4892" spans="4:8" x14ac:dyDescent="0.25">
      <c r="D4892" s="7"/>
      <c r="H4892" s="6"/>
    </row>
    <row r="4893" spans="4:8" x14ac:dyDescent="0.25">
      <c r="D4893" s="7"/>
      <c r="H4893" s="6"/>
    </row>
    <row r="4894" spans="4:8" x14ac:dyDescent="0.25">
      <c r="D4894" s="7"/>
      <c r="H4894" s="6"/>
    </row>
    <row r="4895" spans="4:8" x14ac:dyDescent="0.25">
      <c r="D4895" s="7"/>
      <c r="H4895" s="6"/>
    </row>
    <row r="4896" spans="4:8" x14ac:dyDescent="0.25">
      <c r="D4896" s="7"/>
      <c r="H4896" s="6"/>
    </row>
    <row r="4897" spans="4:8" x14ac:dyDescent="0.25">
      <c r="D4897" s="7"/>
      <c r="H4897" s="6"/>
    </row>
    <row r="4898" spans="4:8" x14ac:dyDescent="0.25">
      <c r="D4898" s="7"/>
      <c r="H4898" s="6"/>
    </row>
    <row r="4899" spans="4:8" x14ac:dyDescent="0.25">
      <c r="D4899" s="7"/>
      <c r="H4899" s="6"/>
    </row>
    <row r="4900" spans="4:8" x14ac:dyDescent="0.25">
      <c r="D4900" s="7"/>
      <c r="H4900" s="6"/>
    </row>
    <row r="4901" spans="4:8" x14ac:dyDescent="0.25">
      <c r="D4901" s="7"/>
      <c r="H4901" s="6"/>
    </row>
    <row r="4902" spans="4:8" x14ac:dyDescent="0.25">
      <c r="D4902" s="7"/>
      <c r="H4902" s="6"/>
    </row>
    <row r="4903" spans="4:8" x14ac:dyDescent="0.25">
      <c r="D4903" s="7"/>
      <c r="H4903" s="6"/>
    </row>
    <row r="4904" spans="4:8" x14ac:dyDescent="0.25">
      <c r="D4904" s="7"/>
      <c r="H4904" s="6"/>
    </row>
    <row r="4905" spans="4:8" x14ac:dyDescent="0.25">
      <c r="D4905" s="7"/>
      <c r="H4905" s="6"/>
    </row>
    <row r="4906" spans="4:8" x14ac:dyDescent="0.25">
      <c r="D4906" s="7"/>
      <c r="H4906" s="6"/>
    </row>
    <row r="4907" spans="4:8" x14ac:dyDescent="0.25">
      <c r="D4907" s="7"/>
      <c r="H4907" s="6"/>
    </row>
    <row r="4908" spans="4:8" x14ac:dyDescent="0.25">
      <c r="D4908" s="7"/>
      <c r="H4908" s="6"/>
    </row>
    <row r="4909" spans="4:8" x14ac:dyDescent="0.25">
      <c r="D4909" s="7"/>
      <c r="H4909" s="6"/>
    </row>
    <row r="4910" spans="4:8" x14ac:dyDescent="0.25">
      <c r="D4910" s="7"/>
      <c r="H4910" s="6"/>
    </row>
    <row r="4911" spans="4:8" x14ac:dyDescent="0.25">
      <c r="D4911" s="7"/>
      <c r="H4911" s="6"/>
    </row>
    <row r="4912" spans="4:8" x14ac:dyDescent="0.25">
      <c r="D4912" s="7"/>
      <c r="H4912" s="6"/>
    </row>
    <row r="4913" spans="4:8" x14ac:dyDescent="0.25">
      <c r="D4913" s="7"/>
      <c r="H4913" s="6"/>
    </row>
    <row r="4914" spans="4:8" x14ac:dyDescent="0.25">
      <c r="D4914" s="7"/>
      <c r="H4914" s="6"/>
    </row>
    <row r="4915" spans="4:8" x14ac:dyDescent="0.25">
      <c r="D4915" s="7"/>
      <c r="H4915" s="6"/>
    </row>
    <row r="4916" spans="4:8" x14ac:dyDescent="0.25">
      <c r="D4916" s="7"/>
      <c r="H4916" s="6"/>
    </row>
    <row r="4917" spans="4:8" x14ac:dyDescent="0.25">
      <c r="D4917" s="7"/>
      <c r="H4917" s="6"/>
    </row>
    <row r="4918" spans="4:8" x14ac:dyDescent="0.25">
      <c r="D4918" s="7"/>
      <c r="H4918" s="6"/>
    </row>
    <row r="4919" spans="4:8" x14ac:dyDescent="0.25">
      <c r="D4919" s="7"/>
      <c r="H4919" s="6"/>
    </row>
    <row r="4920" spans="4:8" x14ac:dyDescent="0.25">
      <c r="D4920" s="7"/>
      <c r="H4920" s="6"/>
    </row>
    <row r="4921" spans="4:8" x14ac:dyDescent="0.25">
      <c r="D4921" s="7"/>
      <c r="H4921" s="6"/>
    </row>
    <row r="4922" spans="4:8" x14ac:dyDescent="0.25">
      <c r="D4922" s="7"/>
      <c r="H4922" s="6"/>
    </row>
    <row r="4923" spans="4:8" x14ac:dyDescent="0.25">
      <c r="D4923" s="7"/>
      <c r="H4923" s="6"/>
    </row>
    <row r="4924" spans="4:8" x14ac:dyDescent="0.25">
      <c r="D4924" s="7"/>
      <c r="H4924" s="6"/>
    </row>
    <row r="4925" spans="4:8" x14ac:dyDescent="0.25">
      <c r="D4925" s="7"/>
      <c r="H4925" s="6"/>
    </row>
    <row r="4926" spans="4:8" x14ac:dyDescent="0.25">
      <c r="D4926" s="7"/>
      <c r="H4926" s="6"/>
    </row>
    <row r="4927" spans="4:8" x14ac:dyDescent="0.25">
      <c r="D4927" s="7"/>
      <c r="H4927" s="6"/>
    </row>
    <row r="4928" spans="4:8" x14ac:dyDescent="0.25">
      <c r="D4928" s="7"/>
      <c r="H4928" s="6"/>
    </row>
    <row r="4929" spans="4:8" x14ac:dyDescent="0.25">
      <c r="D4929" s="7"/>
      <c r="H4929" s="6"/>
    </row>
    <row r="4930" spans="4:8" x14ac:dyDescent="0.25">
      <c r="D4930" s="7"/>
      <c r="H4930" s="6"/>
    </row>
    <row r="4931" spans="4:8" x14ac:dyDescent="0.25">
      <c r="D4931" s="7"/>
      <c r="H4931" s="6"/>
    </row>
    <row r="4932" spans="4:8" x14ac:dyDescent="0.25">
      <c r="D4932" s="7"/>
      <c r="H4932" s="6"/>
    </row>
    <row r="4933" spans="4:8" x14ac:dyDescent="0.25">
      <c r="D4933" s="7"/>
      <c r="H4933" s="6"/>
    </row>
    <row r="4934" spans="4:8" x14ac:dyDescent="0.25">
      <c r="D4934" s="7"/>
      <c r="H4934" s="6"/>
    </row>
    <row r="4935" spans="4:8" x14ac:dyDescent="0.25">
      <c r="D4935" s="7"/>
      <c r="H4935" s="6"/>
    </row>
    <row r="4936" spans="4:8" x14ac:dyDescent="0.25">
      <c r="D4936" s="7"/>
      <c r="H4936" s="6"/>
    </row>
    <row r="4937" spans="4:8" x14ac:dyDescent="0.25">
      <c r="D4937" s="7"/>
      <c r="H4937" s="6"/>
    </row>
    <row r="4938" spans="4:8" x14ac:dyDescent="0.25">
      <c r="D4938" s="7"/>
      <c r="H4938" s="6"/>
    </row>
    <row r="4939" spans="4:8" x14ac:dyDescent="0.25">
      <c r="D4939" s="7"/>
      <c r="H4939" s="6"/>
    </row>
    <row r="4940" spans="4:8" x14ac:dyDescent="0.25">
      <c r="D4940" s="7"/>
      <c r="H4940" s="6"/>
    </row>
    <row r="4941" spans="4:8" x14ac:dyDescent="0.25">
      <c r="D4941" s="7"/>
      <c r="H4941" s="6"/>
    </row>
    <row r="4942" spans="4:8" x14ac:dyDescent="0.25">
      <c r="D4942" s="7"/>
      <c r="H4942" s="6"/>
    </row>
    <row r="4943" spans="4:8" x14ac:dyDescent="0.25">
      <c r="D4943" s="7"/>
      <c r="H4943" s="6"/>
    </row>
    <row r="4944" spans="4:8" x14ac:dyDescent="0.25">
      <c r="D4944" s="7"/>
      <c r="H4944" s="6"/>
    </row>
    <row r="4945" spans="4:8" x14ac:dyDescent="0.25">
      <c r="D4945" s="7"/>
      <c r="H4945" s="6"/>
    </row>
    <row r="4946" spans="4:8" x14ac:dyDescent="0.25">
      <c r="D4946" s="7"/>
      <c r="H4946" s="6"/>
    </row>
    <row r="4947" spans="4:8" x14ac:dyDescent="0.25">
      <c r="D4947" s="7"/>
      <c r="H4947" s="6"/>
    </row>
    <row r="4948" spans="4:8" x14ac:dyDescent="0.25">
      <c r="D4948" s="7"/>
      <c r="H4948" s="6"/>
    </row>
    <row r="4949" spans="4:8" x14ac:dyDescent="0.25">
      <c r="D4949" s="7"/>
      <c r="H4949" s="6"/>
    </row>
    <row r="4950" spans="4:8" x14ac:dyDescent="0.25">
      <c r="D4950" s="7"/>
      <c r="H4950" s="6"/>
    </row>
    <row r="4951" spans="4:8" x14ac:dyDescent="0.25">
      <c r="D4951" s="7"/>
      <c r="H4951" s="6"/>
    </row>
    <row r="4952" spans="4:8" x14ac:dyDescent="0.25">
      <c r="D4952" s="7"/>
      <c r="H4952" s="6"/>
    </row>
    <row r="4953" spans="4:8" x14ac:dyDescent="0.25">
      <c r="D4953" s="7"/>
      <c r="H4953" s="6"/>
    </row>
    <row r="4954" spans="4:8" x14ac:dyDescent="0.25">
      <c r="D4954" s="7"/>
      <c r="H4954" s="6"/>
    </row>
    <row r="4955" spans="4:8" x14ac:dyDescent="0.25">
      <c r="D4955" s="7"/>
      <c r="H4955" s="6"/>
    </row>
    <row r="4956" spans="4:8" x14ac:dyDescent="0.25">
      <c r="D4956" s="7"/>
      <c r="H4956" s="6"/>
    </row>
    <row r="4957" spans="4:8" x14ac:dyDescent="0.25">
      <c r="D4957" s="7"/>
      <c r="H4957" s="6"/>
    </row>
    <row r="4958" spans="4:8" x14ac:dyDescent="0.25">
      <c r="D4958" s="7"/>
      <c r="H4958" s="6"/>
    </row>
    <row r="4959" spans="4:8" x14ac:dyDescent="0.25">
      <c r="D4959" s="7"/>
      <c r="H4959" s="6"/>
    </row>
    <row r="4960" spans="4:8" x14ac:dyDescent="0.25">
      <c r="D4960" s="7"/>
      <c r="H4960" s="6"/>
    </row>
    <row r="4961" spans="4:8" x14ac:dyDescent="0.25">
      <c r="D4961" s="7"/>
      <c r="H4961" s="6"/>
    </row>
    <row r="4962" spans="4:8" x14ac:dyDescent="0.25">
      <c r="D4962" s="7"/>
      <c r="H4962" s="6"/>
    </row>
    <row r="4963" spans="4:8" x14ac:dyDescent="0.25">
      <c r="D4963" s="7"/>
      <c r="H4963" s="6"/>
    </row>
    <row r="4964" spans="4:8" x14ac:dyDescent="0.25">
      <c r="D4964" s="7"/>
      <c r="H4964" s="6"/>
    </row>
    <row r="4965" spans="4:8" x14ac:dyDescent="0.25">
      <c r="D4965" s="7"/>
      <c r="H4965" s="6"/>
    </row>
    <row r="4966" spans="4:8" x14ac:dyDescent="0.25">
      <c r="D4966" s="7"/>
      <c r="H4966" s="6"/>
    </row>
    <row r="4967" spans="4:8" x14ac:dyDescent="0.25">
      <c r="D4967" s="7"/>
      <c r="H4967" s="6"/>
    </row>
    <row r="4968" spans="4:8" x14ac:dyDescent="0.25">
      <c r="D4968" s="7"/>
      <c r="H4968" s="6"/>
    </row>
    <row r="4969" spans="4:8" x14ac:dyDescent="0.25">
      <c r="D4969" s="7"/>
      <c r="H4969" s="6"/>
    </row>
    <row r="4970" spans="4:8" x14ac:dyDescent="0.25">
      <c r="D4970" s="7"/>
      <c r="H4970" s="6"/>
    </row>
    <row r="4971" spans="4:8" x14ac:dyDescent="0.25">
      <c r="D4971" s="7"/>
      <c r="H4971" s="6"/>
    </row>
    <row r="4972" spans="4:8" x14ac:dyDescent="0.25">
      <c r="D4972" s="7"/>
      <c r="H4972" s="6"/>
    </row>
    <row r="4973" spans="4:8" x14ac:dyDescent="0.25">
      <c r="D4973" s="7"/>
      <c r="H4973" s="6"/>
    </row>
    <row r="4974" spans="4:8" x14ac:dyDescent="0.25">
      <c r="D4974" s="7"/>
      <c r="H4974" s="6"/>
    </row>
    <row r="4975" spans="4:8" x14ac:dyDescent="0.25">
      <c r="D4975" s="7"/>
      <c r="H4975" s="6"/>
    </row>
    <row r="4976" spans="4:8" x14ac:dyDescent="0.25">
      <c r="D4976" s="7"/>
      <c r="H4976" s="6"/>
    </row>
    <row r="4977" spans="4:8" x14ac:dyDescent="0.25">
      <c r="D4977" s="7"/>
      <c r="H4977" s="6"/>
    </row>
    <row r="4978" spans="4:8" x14ac:dyDescent="0.25">
      <c r="D4978" s="7"/>
      <c r="H4978" s="6"/>
    </row>
    <row r="4979" spans="4:8" x14ac:dyDescent="0.25">
      <c r="D4979" s="7"/>
      <c r="H4979" s="6"/>
    </row>
    <row r="4980" spans="4:8" x14ac:dyDescent="0.25">
      <c r="D4980" s="7"/>
      <c r="H4980" s="6"/>
    </row>
    <row r="4981" spans="4:8" x14ac:dyDescent="0.25">
      <c r="D4981" s="7"/>
      <c r="H4981" s="6"/>
    </row>
    <row r="4982" spans="4:8" x14ac:dyDescent="0.25">
      <c r="D4982" s="7"/>
      <c r="H4982" s="6"/>
    </row>
    <row r="4983" spans="4:8" x14ac:dyDescent="0.25">
      <c r="D4983" s="7"/>
      <c r="H4983" s="6"/>
    </row>
    <row r="4984" spans="4:8" x14ac:dyDescent="0.25">
      <c r="D4984" s="7"/>
      <c r="H4984" s="6"/>
    </row>
    <row r="4985" spans="4:8" x14ac:dyDescent="0.25">
      <c r="D4985" s="7"/>
      <c r="H4985" s="6"/>
    </row>
    <row r="4986" spans="4:8" x14ac:dyDescent="0.25">
      <c r="D4986" s="7"/>
      <c r="H4986" s="6"/>
    </row>
    <row r="4987" spans="4:8" x14ac:dyDescent="0.25">
      <c r="D4987" s="7"/>
      <c r="H4987" s="6"/>
    </row>
    <row r="4988" spans="4:8" x14ac:dyDescent="0.25">
      <c r="D4988" s="7"/>
      <c r="H4988" s="6"/>
    </row>
    <row r="4989" spans="4:8" x14ac:dyDescent="0.25">
      <c r="D4989" s="7"/>
      <c r="H4989" s="6"/>
    </row>
    <row r="4990" spans="4:8" x14ac:dyDescent="0.25">
      <c r="D4990" s="7"/>
      <c r="H4990" s="6"/>
    </row>
    <row r="4991" spans="4:8" x14ac:dyDescent="0.25">
      <c r="D4991" s="7"/>
      <c r="H4991" s="6"/>
    </row>
    <row r="4992" spans="4:8" x14ac:dyDescent="0.25">
      <c r="D4992" s="7"/>
      <c r="H4992" s="6"/>
    </row>
    <row r="4993" spans="4:8" x14ac:dyDescent="0.25">
      <c r="D4993" s="7"/>
      <c r="H4993" s="6"/>
    </row>
    <row r="4994" spans="4:8" x14ac:dyDescent="0.25">
      <c r="D4994" s="7"/>
      <c r="H4994" s="6"/>
    </row>
    <row r="4995" spans="4:8" x14ac:dyDescent="0.25">
      <c r="D4995" s="7"/>
      <c r="H4995" s="6"/>
    </row>
    <row r="4996" spans="4:8" x14ac:dyDescent="0.25">
      <c r="D4996" s="7"/>
      <c r="H4996" s="6"/>
    </row>
    <row r="4997" spans="4:8" x14ac:dyDescent="0.25">
      <c r="D4997" s="7"/>
      <c r="H4997" s="6"/>
    </row>
    <row r="4998" spans="4:8" x14ac:dyDescent="0.25">
      <c r="D4998" s="7"/>
      <c r="H4998" s="6"/>
    </row>
    <row r="4999" spans="4:8" x14ac:dyDescent="0.25">
      <c r="D4999" s="7"/>
      <c r="H4999" s="6"/>
    </row>
    <row r="5000" spans="4:8" x14ac:dyDescent="0.25">
      <c r="D5000" s="7"/>
      <c r="H5000" s="6"/>
    </row>
    <row r="5001" spans="4:8" x14ac:dyDescent="0.25">
      <c r="D5001" s="7"/>
      <c r="H5001" s="6"/>
    </row>
    <row r="5002" spans="4:8" x14ac:dyDescent="0.25">
      <c r="D5002" s="7"/>
      <c r="H5002" s="6"/>
    </row>
    <row r="5003" spans="4:8" x14ac:dyDescent="0.25">
      <c r="D5003" s="7"/>
      <c r="H5003" s="6"/>
    </row>
    <row r="5004" spans="4:8" x14ac:dyDescent="0.25">
      <c r="D5004" s="7"/>
      <c r="H5004" s="6"/>
    </row>
    <row r="5005" spans="4:8" x14ac:dyDescent="0.25">
      <c r="D5005" s="7"/>
      <c r="H5005" s="6"/>
    </row>
    <row r="5006" spans="4:8" x14ac:dyDescent="0.25">
      <c r="D5006" s="7"/>
      <c r="H5006" s="6"/>
    </row>
    <row r="5007" spans="4:8" x14ac:dyDescent="0.25">
      <c r="D5007" s="7"/>
      <c r="H5007" s="6"/>
    </row>
    <row r="5008" spans="4:8" x14ac:dyDescent="0.25">
      <c r="D5008" s="7"/>
      <c r="H5008" s="6"/>
    </row>
    <row r="5009" spans="4:8" x14ac:dyDescent="0.25">
      <c r="D5009" s="7"/>
      <c r="H5009" s="6"/>
    </row>
    <row r="5010" spans="4:8" x14ac:dyDescent="0.25">
      <c r="D5010" s="7"/>
      <c r="H5010" s="6"/>
    </row>
    <row r="5011" spans="4:8" x14ac:dyDescent="0.25">
      <c r="D5011" s="7"/>
      <c r="H5011" s="6"/>
    </row>
    <row r="5012" spans="4:8" x14ac:dyDescent="0.25">
      <c r="D5012" s="7"/>
      <c r="H5012" s="6"/>
    </row>
    <row r="5013" spans="4:8" x14ac:dyDescent="0.25">
      <c r="D5013" s="7"/>
      <c r="H5013" s="6"/>
    </row>
    <row r="5014" spans="4:8" x14ac:dyDescent="0.25">
      <c r="D5014" s="7"/>
      <c r="H5014" s="6"/>
    </row>
    <row r="5015" spans="4:8" x14ac:dyDescent="0.25">
      <c r="D5015" s="7"/>
      <c r="H5015" s="6"/>
    </row>
    <row r="5016" spans="4:8" x14ac:dyDescent="0.25">
      <c r="D5016" s="7"/>
      <c r="H5016" s="6"/>
    </row>
    <row r="5017" spans="4:8" x14ac:dyDescent="0.25">
      <c r="D5017" s="7"/>
      <c r="H5017" s="6"/>
    </row>
    <row r="5018" spans="4:8" x14ac:dyDescent="0.25">
      <c r="D5018" s="7"/>
      <c r="H5018" s="6"/>
    </row>
    <row r="5019" spans="4:8" x14ac:dyDescent="0.25">
      <c r="D5019" s="7"/>
      <c r="H5019" s="6"/>
    </row>
    <row r="5020" spans="4:8" x14ac:dyDescent="0.25">
      <c r="D5020" s="7"/>
      <c r="H5020" s="6"/>
    </row>
    <row r="5021" spans="4:8" x14ac:dyDescent="0.25">
      <c r="D5021" s="7"/>
      <c r="H5021" s="6"/>
    </row>
    <row r="5022" spans="4:8" x14ac:dyDescent="0.25">
      <c r="D5022" s="7"/>
      <c r="H5022" s="6"/>
    </row>
    <row r="5023" spans="4:8" x14ac:dyDescent="0.25">
      <c r="D5023" s="7"/>
      <c r="H5023" s="6"/>
    </row>
    <row r="5024" spans="4:8" x14ac:dyDescent="0.25">
      <c r="D5024" s="7"/>
      <c r="H5024" s="6"/>
    </row>
    <row r="5025" spans="4:8" x14ac:dyDescent="0.25">
      <c r="D5025" s="7"/>
      <c r="H5025" s="6"/>
    </row>
    <row r="5026" spans="4:8" x14ac:dyDescent="0.25">
      <c r="D5026" s="7"/>
      <c r="H5026" s="6"/>
    </row>
    <row r="5027" spans="4:8" x14ac:dyDescent="0.25">
      <c r="D5027" s="7"/>
      <c r="H5027" s="6"/>
    </row>
    <row r="5028" spans="4:8" x14ac:dyDescent="0.25">
      <c r="D5028" s="7"/>
      <c r="H5028" s="6"/>
    </row>
    <row r="5029" spans="4:8" x14ac:dyDescent="0.25">
      <c r="D5029" s="7"/>
      <c r="H5029" s="6"/>
    </row>
    <row r="5030" spans="4:8" x14ac:dyDescent="0.25">
      <c r="D5030" s="7"/>
      <c r="H5030" s="6"/>
    </row>
    <row r="5031" spans="4:8" x14ac:dyDescent="0.25">
      <c r="D5031" s="7"/>
      <c r="H5031" s="6"/>
    </row>
    <row r="5032" spans="4:8" x14ac:dyDescent="0.25">
      <c r="D5032" s="7"/>
      <c r="H5032" s="6"/>
    </row>
    <row r="5033" spans="4:8" x14ac:dyDescent="0.25">
      <c r="D5033" s="7"/>
      <c r="H5033" s="6"/>
    </row>
    <row r="5034" spans="4:8" x14ac:dyDescent="0.25">
      <c r="D5034" s="7"/>
      <c r="H5034" s="6"/>
    </row>
    <row r="5035" spans="4:8" x14ac:dyDescent="0.25">
      <c r="D5035" s="7"/>
      <c r="H5035" s="6"/>
    </row>
    <row r="5036" spans="4:8" x14ac:dyDescent="0.25">
      <c r="D5036" s="7"/>
      <c r="H5036" s="6"/>
    </row>
    <row r="5037" spans="4:8" x14ac:dyDescent="0.25">
      <c r="D5037" s="7"/>
      <c r="H5037" s="6"/>
    </row>
    <row r="5038" spans="4:8" x14ac:dyDescent="0.25">
      <c r="D5038" s="7"/>
      <c r="H5038" s="6"/>
    </row>
    <row r="5039" spans="4:8" x14ac:dyDescent="0.25">
      <c r="D5039" s="7"/>
      <c r="H5039" s="6"/>
    </row>
    <row r="5040" spans="4:8" x14ac:dyDescent="0.25">
      <c r="D5040" s="7"/>
      <c r="H5040" s="6"/>
    </row>
    <row r="5041" spans="4:8" x14ac:dyDescent="0.25">
      <c r="D5041" s="7"/>
      <c r="H5041" s="6"/>
    </row>
    <row r="5042" spans="4:8" x14ac:dyDescent="0.25">
      <c r="D5042" s="7"/>
      <c r="H5042" s="6"/>
    </row>
    <row r="5043" spans="4:8" x14ac:dyDescent="0.25">
      <c r="D5043" s="7"/>
      <c r="H5043" s="6"/>
    </row>
    <row r="5044" spans="4:8" x14ac:dyDescent="0.25">
      <c r="D5044" s="7"/>
      <c r="H5044" s="6"/>
    </row>
    <row r="5045" spans="4:8" x14ac:dyDescent="0.25">
      <c r="D5045" s="7"/>
      <c r="H5045" s="6"/>
    </row>
    <row r="5046" spans="4:8" x14ac:dyDescent="0.25">
      <c r="D5046" s="7"/>
      <c r="H5046" s="6"/>
    </row>
    <row r="5047" spans="4:8" x14ac:dyDescent="0.25">
      <c r="D5047" s="7"/>
      <c r="H5047" s="6"/>
    </row>
    <row r="5048" spans="4:8" x14ac:dyDescent="0.25">
      <c r="D5048" s="7"/>
      <c r="H5048" s="6"/>
    </row>
    <row r="5049" spans="4:8" x14ac:dyDescent="0.25">
      <c r="D5049" s="7"/>
      <c r="H5049" s="6"/>
    </row>
    <row r="5050" spans="4:8" x14ac:dyDescent="0.25">
      <c r="D5050" s="7"/>
      <c r="H5050" s="6"/>
    </row>
    <row r="5051" spans="4:8" x14ac:dyDescent="0.25">
      <c r="D5051" s="7"/>
      <c r="H5051" s="6"/>
    </row>
    <row r="5052" spans="4:8" x14ac:dyDescent="0.25">
      <c r="D5052" s="7"/>
      <c r="H5052" s="6"/>
    </row>
    <row r="5053" spans="4:8" x14ac:dyDescent="0.25">
      <c r="D5053" s="7"/>
      <c r="H5053" s="6"/>
    </row>
    <row r="5054" spans="4:8" x14ac:dyDescent="0.25">
      <c r="D5054" s="7"/>
      <c r="H5054" s="6"/>
    </row>
    <row r="5055" spans="4:8" x14ac:dyDescent="0.25">
      <c r="D5055" s="7"/>
      <c r="H5055" s="6"/>
    </row>
    <row r="5056" spans="4:8" x14ac:dyDescent="0.25">
      <c r="D5056" s="7"/>
      <c r="H5056" s="6"/>
    </row>
    <row r="5057" spans="4:8" x14ac:dyDescent="0.25">
      <c r="D5057" s="7"/>
      <c r="H5057" s="6"/>
    </row>
    <row r="5058" spans="4:8" x14ac:dyDescent="0.25">
      <c r="D5058" s="7"/>
      <c r="H5058" s="6"/>
    </row>
    <row r="5059" spans="4:8" x14ac:dyDescent="0.25">
      <c r="D5059" s="7"/>
      <c r="H5059" s="6"/>
    </row>
    <row r="5060" spans="4:8" x14ac:dyDescent="0.25">
      <c r="D5060" s="7"/>
      <c r="H5060" s="6"/>
    </row>
    <row r="5061" spans="4:8" x14ac:dyDescent="0.25">
      <c r="D5061" s="7"/>
      <c r="H5061" s="6"/>
    </row>
    <row r="5062" spans="4:8" x14ac:dyDescent="0.25">
      <c r="D5062" s="7"/>
      <c r="H5062" s="6"/>
    </row>
    <row r="5063" spans="4:8" x14ac:dyDescent="0.25">
      <c r="D5063" s="7"/>
      <c r="H5063" s="6"/>
    </row>
    <row r="5064" spans="4:8" x14ac:dyDescent="0.25">
      <c r="D5064" s="7"/>
      <c r="H5064" s="6"/>
    </row>
    <row r="5065" spans="4:8" x14ac:dyDescent="0.25">
      <c r="D5065" s="7"/>
      <c r="H5065" s="6"/>
    </row>
    <row r="5066" spans="4:8" x14ac:dyDescent="0.25">
      <c r="D5066" s="7"/>
      <c r="H5066" s="6"/>
    </row>
    <row r="5067" spans="4:8" x14ac:dyDescent="0.25">
      <c r="D5067" s="7"/>
      <c r="H5067" s="6"/>
    </row>
    <row r="5068" spans="4:8" x14ac:dyDescent="0.25">
      <c r="D5068" s="7"/>
      <c r="H5068" s="6"/>
    </row>
    <row r="5069" spans="4:8" x14ac:dyDescent="0.25">
      <c r="D5069" s="7"/>
      <c r="H5069" s="6"/>
    </row>
    <row r="5070" spans="4:8" x14ac:dyDescent="0.25">
      <c r="D5070" s="7"/>
      <c r="H5070" s="6"/>
    </row>
    <row r="5071" spans="4:8" x14ac:dyDescent="0.25">
      <c r="D5071" s="7"/>
      <c r="H5071" s="6"/>
    </row>
    <row r="5072" spans="4:8" x14ac:dyDescent="0.25">
      <c r="D5072" s="7"/>
      <c r="H5072" s="6"/>
    </row>
    <row r="5073" spans="4:8" x14ac:dyDescent="0.25">
      <c r="D5073" s="7"/>
      <c r="H5073" s="6"/>
    </row>
    <row r="5074" spans="4:8" x14ac:dyDescent="0.25">
      <c r="D5074" s="7"/>
      <c r="H5074" s="6"/>
    </row>
    <row r="5075" spans="4:8" x14ac:dyDescent="0.25">
      <c r="D5075" s="7"/>
      <c r="H5075" s="6"/>
    </row>
    <row r="5076" spans="4:8" x14ac:dyDescent="0.25">
      <c r="D5076" s="7"/>
      <c r="H5076" s="6"/>
    </row>
    <row r="5077" spans="4:8" x14ac:dyDescent="0.25">
      <c r="D5077" s="7"/>
      <c r="H5077" s="6"/>
    </row>
    <row r="5078" spans="4:8" x14ac:dyDescent="0.25">
      <c r="D5078" s="7"/>
      <c r="H5078" s="6"/>
    </row>
    <row r="5079" spans="4:8" x14ac:dyDescent="0.25">
      <c r="D5079" s="7"/>
      <c r="H5079" s="6"/>
    </row>
    <row r="5080" spans="4:8" x14ac:dyDescent="0.25">
      <c r="D5080" s="7"/>
      <c r="H5080" s="6"/>
    </row>
    <row r="5081" spans="4:8" x14ac:dyDescent="0.25">
      <c r="D5081" s="7"/>
      <c r="H5081" s="6"/>
    </row>
    <row r="5082" spans="4:8" x14ac:dyDescent="0.25">
      <c r="D5082" s="7"/>
      <c r="H5082" s="6"/>
    </row>
    <row r="5083" spans="4:8" x14ac:dyDescent="0.25">
      <c r="D5083" s="7"/>
      <c r="H5083" s="6"/>
    </row>
    <row r="5084" spans="4:8" x14ac:dyDescent="0.25">
      <c r="D5084" s="7"/>
      <c r="H5084" s="6"/>
    </row>
    <row r="5085" spans="4:8" x14ac:dyDescent="0.25">
      <c r="D5085" s="7"/>
      <c r="H5085" s="6"/>
    </row>
    <row r="5086" spans="4:8" x14ac:dyDescent="0.25">
      <c r="D5086" s="7"/>
      <c r="H5086" s="6"/>
    </row>
    <row r="5087" spans="4:8" x14ac:dyDescent="0.25">
      <c r="D5087" s="7"/>
      <c r="H5087" s="6"/>
    </row>
    <row r="5088" spans="4:8" x14ac:dyDescent="0.25">
      <c r="D5088" s="7"/>
      <c r="H5088" s="6"/>
    </row>
    <row r="5089" spans="4:8" x14ac:dyDescent="0.25">
      <c r="D5089" s="7"/>
      <c r="H5089" s="6"/>
    </row>
    <row r="5090" spans="4:8" x14ac:dyDescent="0.25">
      <c r="D5090" s="7"/>
      <c r="H5090" s="6"/>
    </row>
    <row r="5091" spans="4:8" x14ac:dyDescent="0.25">
      <c r="D5091" s="7"/>
      <c r="H5091" s="6"/>
    </row>
    <row r="5092" spans="4:8" x14ac:dyDescent="0.25">
      <c r="D5092" s="7"/>
      <c r="H5092" s="6"/>
    </row>
    <row r="5093" spans="4:8" x14ac:dyDescent="0.25">
      <c r="D5093" s="7"/>
      <c r="H5093" s="6"/>
    </row>
    <row r="5094" spans="4:8" x14ac:dyDescent="0.25">
      <c r="D5094" s="7"/>
      <c r="H5094" s="6"/>
    </row>
    <row r="5095" spans="4:8" x14ac:dyDescent="0.25">
      <c r="D5095" s="7"/>
      <c r="H5095" s="6"/>
    </row>
    <row r="5096" spans="4:8" x14ac:dyDescent="0.25">
      <c r="D5096" s="7"/>
      <c r="H5096" s="6"/>
    </row>
    <row r="5097" spans="4:8" x14ac:dyDescent="0.25">
      <c r="D5097" s="7"/>
      <c r="H5097" s="6"/>
    </row>
    <row r="5098" spans="4:8" x14ac:dyDescent="0.25">
      <c r="D5098" s="7"/>
      <c r="H5098" s="6"/>
    </row>
    <row r="5099" spans="4:8" x14ac:dyDescent="0.25">
      <c r="D5099" s="7"/>
      <c r="H5099" s="6"/>
    </row>
    <row r="5100" spans="4:8" x14ac:dyDescent="0.25">
      <c r="D5100" s="7"/>
      <c r="H5100" s="6"/>
    </row>
    <row r="5101" spans="4:8" x14ac:dyDescent="0.25">
      <c r="D5101" s="7"/>
      <c r="H5101" s="6"/>
    </row>
    <row r="5102" spans="4:8" x14ac:dyDescent="0.25">
      <c r="D5102" s="7"/>
      <c r="H5102" s="6"/>
    </row>
    <row r="5103" spans="4:8" x14ac:dyDescent="0.25">
      <c r="D5103" s="7"/>
      <c r="H5103" s="6"/>
    </row>
    <row r="5104" spans="4:8" x14ac:dyDescent="0.25">
      <c r="D5104" s="7"/>
      <c r="H5104" s="6"/>
    </row>
    <row r="5105" spans="4:8" x14ac:dyDescent="0.25">
      <c r="D5105" s="7"/>
      <c r="H5105" s="6"/>
    </row>
    <row r="5106" spans="4:8" x14ac:dyDescent="0.25">
      <c r="D5106" s="7"/>
      <c r="H5106" s="6"/>
    </row>
    <row r="5107" spans="4:8" x14ac:dyDescent="0.25">
      <c r="D5107" s="7"/>
      <c r="H5107" s="6"/>
    </row>
    <row r="5108" spans="4:8" x14ac:dyDescent="0.25">
      <c r="D5108" s="7"/>
      <c r="H5108" s="6"/>
    </row>
    <row r="5109" spans="4:8" x14ac:dyDescent="0.25">
      <c r="D5109" s="7"/>
      <c r="H5109" s="6"/>
    </row>
    <row r="5110" spans="4:8" x14ac:dyDescent="0.25">
      <c r="D5110" s="7"/>
      <c r="H5110" s="6"/>
    </row>
    <row r="5111" spans="4:8" x14ac:dyDescent="0.25">
      <c r="D5111" s="7"/>
      <c r="H5111" s="6"/>
    </row>
    <row r="5112" spans="4:8" x14ac:dyDescent="0.25">
      <c r="D5112" s="7"/>
      <c r="H5112" s="6"/>
    </row>
    <row r="5113" spans="4:8" x14ac:dyDescent="0.25">
      <c r="D5113" s="7"/>
      <c r="H5113" s="6"/>
    </row>
    <row r="5114" spans="4:8" x14ac:dyDescent="0.25">
      <c r="D5114" s="7"/>
      <c r="H5114" s="6"/>
    </row>
    <row r="5115" spans="4:8" x14ac:dyDescent="0.25">
      <c r="D5115" s="7"/>
      <c r="H5115" s="6"/>
    </row>
    <row r="5116" spans="4:8" x14ac:dyDescent="0.25">
      <c r="D5116" s="7"/>
      <c r="H5116" s="6"/>
    </row>
    <row r="5117" spans="4:8" x14ac:dyDescent="0.25">
      <c r="D5117" s="7"/>
      <c r="H5117" s="6"/>
    </row>
    <row r="5118" spans="4:8" x14ac:dyDescent="0.25">
      <c r="D5118" s="7"/>
      <c r="H5118" s="6"/>
    </row>
    <row r="5119" spans="4:8" x14ac:dyDescent="0.25">
      <c r="D5119" s="7"/>
      <c r="H5119" s="6"/>
    </row>
    <row r="5120" spans="4:8" x14ac:dyDescent="0.25">
      <c r="D5120" s="7"/>
      <c r="H5120" s="6"/>
    </row>
    <row r="5121" spans="4:8" x14ac:dyDescent="0.25">
      <c r="D5121" s="7"/>
      <c r="H5121" s="6"/>
    </row>
    <row r="5122" spans="4:8" x14ac:dyDescent="0.25">
      <c r="D5122" s="7"/>
      <c r="H5122" s="6"/>
    </row>
    <row r="5123" spans="4:8" x14ac:dyDescent="0.25">
      <c r="D5123" s="7"/>
      <c r="H5123" s="6"/>
    </row>
    <row r="5124" spans="4:8" x14ac:dyDescent="0.25">
      <c r="D5124" s="7"/>
      <c r="H5124" s="6"/>
    </row>
    <row r="5125" spans="4:8" x14ac:dyDescent="0.25">
      <c r="D5125" s="7"/>
      <c r="H5125" s="6"/>
    </row>
    <row r="5126" spans="4:8" x14ac:dyDescent="0.25">
      <c r="D5126" s="7"/>
      <c r="H5126" s="6"/>
    </row>
    <row r="5127" spans="4:8" x14ac:dyDescent="0.25">
      <c r="D5127" s="7"/>
      <c r="H5127" s="6"/>
    </row>
    <row r="5128" spans="4:8" x14ac:dyDescent="0.25">
      <c r="D5128" s="7"/>
      <c r="H5128" s="6"/>
    </row>
    <row r="5129" spans="4:8" x14ac:dyDescent="0.25">
      <c r="D5129" s="7"/>
      <c r="H5129" s="6"/>
    </row>
    <row r="5130" spans="4:8" x14ac:dyDescent="0.25">
      <c r="D5130" s="7"/>
      <c r="H5130" s="6"/>
    </row>
    <row r="5131" spans="4:8" x14ac:dyDescent="0.25">
      <c r="D5131" s="7"/>
      <c r="H5131" s="6"/>
    </row>
    <row r="5132" spans="4:8" x14ac:dyDescent="0.25">
      <c r="D5132" s="7"/>
      <c r="H5132" s="6"/>
    </row>
    <row r="5133" spans="4:8" x14ac:dyDescent="0.25">
      <c r="D5133" s="7"/>
      <c r="H5133" s="6"/>
    </row>
    <row r="5134" spans="4:8" x14ac:dyDescent="0.25">
      <c r="D5134" s="7"/>
      <c r="H5134" s="6"/>
    </row>
    <row r="5135" spans="4:8" x14ac:dyDescent="0.25">
      <c r="D5135" s="7"/>
      <c r="H5135" s="6"/>
    </row>
    <row r="5136" spans="4:8" x14ac:dyDescent="0.25">
      <c r="D5136" s="7"/>
      <c r="H5136" s="6"/>
    </row>
    <row r="5137" spans="4:8" x14ac:dyDescent="0.25">
      <c r="D5137" s="7"/>
      <c r="H5137" s="6"/>
    </row>
    <row r="5138" spans="4:8" x14ac:dyDescent="0.25">
      <c r="D5138" s="7"/>
      <c r="H5138" s="6"/>
    </row>
    <row r="5139" spans="4:8" x14ac:dyDescent="0.25">
      <c r="D5139" s="7"/>
      <c r="H5139" s="6"/>
    </row>
    <row r="5140" spans="4:8" x14ac:dyDescent="0.25">
      <c r="D5140" s="7"/>
      <c r="H5140" s="6"/>
    </row>
    <row r="5141" spans="4:8" x14ac:dyDescent="0.25">
      <c r="D5141" s="7"/>
      <c r="H5141" s="6"/>
    </row>
    <row r="5142" spans="4:8" x14ac:dyDescent="0.25">
      <c r="D5142" s="7"/>
      <c r="H5142" s="6"/>
    </row>
    <row r="5143" spans="4:8" x14ac:dyDescent="0.25">
      <c r="D5143" s="7"/>
      <c r="H5143" s="6"/>
    </row>
    <row r="5144" spans="4:8" x14ac:dyDescent="0.25">
      <c r="D5144" s="7"/>
      <c r="H5144" s="6"/>
    </row>
    <row r="5145" spans="4:8" x14ac:dyDescent="0.25">
      <c r="D5145" s="7"/>
      <c r="H5145" s="6"/>
    </row>
    <row r="5146" spans="4:8" x14ac:dyDescent="0.25">
      <c r="D5146" s="7"/>
      <c r="H5146" s="6"/>
    </row>
    <row r="5147" spans="4:8" x14ac:dyDescent="0.25">
      <c r="D5147" s="7"/>
      <c r="H5147" s="6"/>
    </row>
    <row r="5148" spans="4:8" x14ac:dyDescent="0.25">
      <c r="D5148" s="7"/>
      <c r="H5148" s="6"/>
    </row>
    <row r="5149" spans="4:8" x14ac:dyDescent="0.25">
      <c r="D5149" s="7"/>
      <c r="H5149" s="6"/>
    </row>
    <row r="5150" spans="4:8" x14ac:dyDescent="0.25">
      <c r="D5150" s="7"/>
      <c r="H5150" s="6"/>
    </row>
    <row r="5151" spans="4:8" x14ac:dyDescent="0.25">
      <c r="D5151" s="7"/>
      <c r="H5151" s="6"/>
    </row>
    <row r="5152" spans="4:8" x14ac:dyDescent="0.25">
      <c r="D5152" s="7"/>
      <c r="H5152" s="6"/>
    </row>
    <row r="5153" spans="4:8" x14ac:dyDescent="0.25">
      <c r="D5153" s="7"/>
      <c r="H5153" s="6"/>
    </row>
    <row r="5154" spans="4:8" x14ac:dyDescent="0.25">
      <c r="D5154" s="7"/>
      <c r="H5154" s="6"/>
    </row>
    <row r="5155" spans="4:8" x14ac:dyDescent="0.25">
      <c r="D5155" s="7"/>
      <c r="H5155" s="6"/>
    </row>
    <row r="5156" spans="4:8" x14ac:dyDescent="0.25">
      <c r="D5156" s="7"/>
      <c r="H5156" s="6"/>
    </row>
    <row r="5157" spans="4:8" x14ac:dyDescent="0.25">
      <c r="D5157" s="7"/>
      <c r="H5157" s="6"/>
    </row>
    <row r="5158" spans="4:8" x14ac:dyDescent="0.25">
      <c r="D5158" s="7"/>
      <c r="H5158" s="6"/>
    </row>
    <row r="5159" spans="4:8" x14ac:dyDescent="0.25">
      <c r="D5159" s="7"/>
      <c r="H5159" s="6"/>
    </row>
    <row r="5160" spans="4:8" x14ac:dyDescent="0.25">
      <c r="D5160" s="7"/>
      <c r="H5160" s="6"/>
    </row>
    <row r="5161" spans="4:8" x14ac:dyDescent="0.25">
      <c r="D5161" s="7"/>
      <c r="H5161" s="6"/>
    </row>
    <row r="5162" spans="4:8" x14ac:dyDescent="0.25">
      <c r="D5162" s="7"/>
      <c r="H5162" s="6"/>
    </row>
    <row r="5163" spans="4:8" x14ac:dyDescent="0.25">
      <c r="D5163" s="7"/>
      <c r="H5163" s="6"/>
    </row>
    <row r="5164" spans="4:8" x14ac:dyDescent="0.25">
      <c r="D5164" s="7"/>
      <c r="H5164" s="6"/>
    </row>
    <row r="5165" spans="4:8" x14ac:dyDescent="0.25">
      <c r="D5165" s="7"/>
      <c r="H5165" s="6"/>
    </row>
    <row r="5166" spans="4:8" x14ac:dyDescent="0.25">
      <c r="D5166" s="7"/>
      <c r="H5166" s="6"/>
    </row>
    <row r="5167" spans="4:8" x14ac:dyDescent="0.25">
      <c r="D5167" s="7"/>
      <c r="H5167" s="6"/>
    </row>
    <row r="5168" spans="4:8" x14ac:dyDescent="0.25">
      <c r="D5168" s="7"/>
      <c r="H5168" s="6"/>
    </row>
    <row r="5169" spans="4:8" x14ac:dyDescent="0.25">
      <c r="D5169" s="7"/>
      <c r="H5169" s="6"/>
    </row>
    <row r="5170" spans="4:8" x14ac:dyDescent="0.25">
      <c r="D5170" s="7"/>
      <c r="H5170" s="6"/>
    </row>
    <row r="5171" spans="4:8" x14ac:dyDescent="0.25">
      <c r="D5171" s="7"/>
      <c r="H5171" s="6"/>
    </row>
    <row r="5172" spans="4:8" x14ac:dyDescent="0.25">
      <c r="D5172" s="7"/>
      <c r="H5172" s="6"/>
    </row>
    <row r="5173" spans="4:8" x14ac:dyDescent="0.25">
      <c r="D5173" s="7"/>
      <c r="H5173" s="6"/>
    </row>
    <row r="5174" spans="4:8" x14ac:dyDescent="0.25">
      <c r="D5174" s="7"/>
      <c r="H5174" s="6"/>
    </row>
    <row r="5175" spans="4:8" x14ac:dyDescent="0.25">
      <c r="D5175" s="7"/>
      <c r="H5175" s="6"/>
    </row>
    <row r="5176" spans="4:8" x14ac:dyDescent="0.25">
      <c r="D5176" s="7"/>
      <c r="H5176" s="6"/>
    </row>
    <row r="5177" spans="4:8" x14ac:dyDescent="0.25">
      <c r="D5177" s="7"/>
      <c r="H5177" s="6"/>
    </row>
    <row r="5178" spans="4:8" x14ac:dyDescent="0.25">
      <c r="D5178" s="7"/>
      <c r="H5178" s="6"/>
    </row>
    <row r="5179" spans="4:8" x14ac:dyDescent="0.25">
      <c r="D5179" s="7"/>
      <c r="H5179" s="6"/>
    </row>
    <row r="5180" spans="4:8" x14ac:dyDescent="0.25">
      <c r="D5180" s="7"/>
      <c r="H5180" s="6"/>
    </row>
    <row r="5181" spans="4:8" x14ac:dyDescent="0.25">
      <c r="D5181" s="7"/>
      <c r="H5181" s="6"/>
    </row>
    <row r="5182" spans="4:8" x14ac:dyDescent="0.25">
      <c r="D5182" s="7"/>
      <c r="H5182" s="6"/>
    </row>
    <row r="5183" spans="4:8" x14ac:dyDescent="0.25">
      <c r="D5183" s="7"/>
      <c r="H5183" s="6"/>
    </row>
    <row r="5184" spans="4:8" x14ac:dyDescent="0.25">
      <c r="D5184" s="7"/>
      <c r="H5184" s="6"/>
    </row>
    <row r="5185" spans="4:8" x14ac:dyDescent="0.25">
      <c r="D5185" s="7"/>
      <c r="H5185" s="6"/>
    </row>
    <row r="5186" spans="4:8" x14ac:dyDescent="0.25">
      <c r="D5186" s="7"/>
      <c r="H5186" s="6"/>
    </row>
    <row r="5187" spans="4:8" x14ac:dyDescent="0.25">
      <c r="D5187" s="7"/>
      <c r="H5187" s="6"/>
    </row>
    <row r="5188" spans="4:8" x14ac:dyDescent="0.25">
      <c r="D5188" s="7"/>
      <c r="H5188" s="6"/>
    </row>
    <row r="5189" spans="4:8" x14ac:dyDescent="0.25">
      <c r="D5189" s="7"/>
      <c r="H5189" s="6"/>
    </row>
    <row r="5190" spans="4:8" x14ac:dyDescent="0.25">
      <c r="D5190" s="7"/>
      <c r="H5190" s="6"/>
    </row>
    <row r="5191" spans="4:8" x14ac:dyDescent="0.25">
      <c r="D5191" s="7"/>
      <c r="H5191" s="6"/>
    </row>
    <row r="5192" spans="4:8" x14ac:dyDescent="0.25">
      <c r="D5192" s="7"/>
      <c r="H5192" s="6"/>
    </row>
    <row r="5193" spans="4:8" x14ac:dyDescent="0.25">
      <c r="D5193" s="7"/>
      <c r="H5193" s="6"/>
    </row>
    <row r="5194" spans="4:8" x14ac:dyDescent="0.25">
      <c r="D5194" s="7"/>
      <c r="H5194" s="6"/>
    </row>
    <row r="5195" spans="4:8" x14ac:dyDescent="0.25">
      <c r="D5195" s="7"/>
      <c r="H5195" s="6"/>
    </row>
    <row r="5196" spans="4:8" x14ac:dyDescent="0.25">
      <c r="D5196" s="7"/>
      <c r="H5196" s="6"/>
    </row>
    <row r="5197" spans="4:8" x14ac:dyDescent="0.25">
      <c r="D5197" s="7"/>
      <c r="H5197" s="6"/>
    </row>
    <row r="5198" spans="4:8" x14ac:dyDescent="0.25">
      <c r="D5198" s="7"/>
      <c r="H5198" s="6"/>
    </row>
    <row r="5199" spans="4:8" x14ac:dyDescent="0.25">
      <c r="D5199" s="7"/>
      <c r="H5199" s="6"/>
    </row>
    <row r="5200" spans="4:8" x14ac:dyDescent="0.25">
      <c r="D5200" s="7"/>
      <c r="H5200" s="6"/>
    </row>
    <row r="5201" spans="4:8" x14ac:dyDescent="0.25">
      <c r="D5201" s="7"/>
      <c r="H5201" s="6"/>
    </row>
    <row r="5202" spans="4:8" x14ac:dyDescent="0.25">
      <c r="D5202" s="7"/>
      <c r="H5202" s="6"/>
    </row>
    <row r="5203" spans="4:8" x14ac:dyDescent="0.25">
      <c r="D5203" s="7"/>
      <c r="H5203" s="6"/>
    </row>
    <row r="5204" spans="4:8" x14ac:dyDescent="0.25">
      <c r="D5204" s="7"/>
      <c r="H5204" s="6"/>
    </row>
    <row r="5205" spans="4:8" x14ac:dyDescent="0.25">
      <c r="D5205" s="7"/>
      <c r="H5205" s="6"/>
    </row>
    <row r="5206" spans="4:8" x14ac:dyDescent="0.25">
      <c r="D5206" s="7"/>
      <c r="H5206" s="6"/>
    </row>
    <row r="5207" spans="4:8" x14ac:dyDescent="0.25">
      <c r="D5207" s="7"/>
      <c r="H5207" s="6"/>
    </row>
    <row r="5208" spans="4:8" x14ac:dyDescent="0.25">
      <c r="D5208" s="7"/>
      <c r="H5208" s="6"/>
    </row>
    <row r="5209" spans="4:8" x14ac:dyDescent="0.25">
      <c r="D5209" s="7"/>
      <c r="H5209" s="6"/>
    </row>
    <row r="5210" spans="4:8" x14ac:dyDescent="0.25">
      <c r="D5210" s="7"/>
      <c r="H5210" s="6"/>
    </row>
    <row r="5211" spans="4:8" x14ac:dyDescent="0.25">
      <c r="D5211" s="7"/>
      <c r="H5211" s="6"/>
    </row>
    <row r="5212" spans="4:8" x14ac:dyDescent="0.25">
      <c r="D5212" s="7"/>
      <c r="H5212" s="6"/>
    </row>
    <row r="5213" spans="4:8" x14ac:dyDescent="0.25">
      <c r="D5213" s="7"/>
      <c r="H5213" s="6"/>
    </row>
    <row r="5214" spans="4:8" x14ac:dyDescent="0.25">
      <c r="D5214" s="7"/>
      <c r="H5214" s="6"/>
    </row>
    <row r="5215" spans="4:8" x14ac:dyDescent="0.25">
      <c r="D5215" s="7"/>
      <c r="H5215" s="6"/>
    </row>
    <row r="5216" spans="4:8" x14ac:dyDescent="0.25">
      <c r="D5216" s="7"/>
      <c r="H5216" s="6"/>
    </row>
    <row r="5217" spans="4:8" x14ac:dyDescent="0.25">
      <c r="D5217" s="7"/>
      <c r="H5217" s="6"/>
    </row>
    <row r="5218" spans="4:8" x14ac:dyDescent="0.25">
      <c r="D5218" s="7"/>
      <c r="H5218" s="6"/>
    </row>
    <row r="5219" spans="4:8" x14ac:dyDescent="0.25">
      <c r="D5219" s="7"/>
      <c r="H5219" s="6"/>
    </row>
    <row r="5220" spans="4:8" x14ac:dyDescent="0.25">
      <c r="D5220" s="7"/>
      <c r="H5220" s="6"/>
    </row>
    <row r="5221" spans="4:8" x14ac:dyDescent="0.25">
      <c r="D5221" s="7"/>
      <c r="H5221" s="6"/>
    </row>
    <row r="5222" spans="4:8" x14ac:dyDescent="0.25">
      <c r="D5222" s="7"/>
      <c r="H5222" s="6"/>
    </row>
    <row r="5223" spans="4:8" x14ac:dyDescent="0.25">
      <c r="D5223" s="7"/>
      <c r="H5223" s="6"/>
    </row>
    <row r="5224" spans="4:8" x14ac:dyDescent="0.25">
      <c r="D5224" s="7"/>
      <c r="H5224" s="6"/>
    </row>
    <row r="5225" spans="4:8" x14ac:dyDescent="0.25">
      <c r="D5225" s="7"/>
      <c r="H5225" s="6"/>
    </row>
    <row r="5226" spans="4:8" x14ac:dyDescent="0.25">
      <c r="D5226" s="7"/>
      <c r="H5226" s="6"/>
    </row>
    <row r="5227" spans="4:8" x14ac:dyDescent="0.25">
      <c r="D5227" s="7"/>
      <c r="H5227" s="6"/>
    </row>
    <row r="5228" spans="4:8" x14ac:dyDescent="0.25">
      <c r="D5228" s="7"/>
      <c r="H5228" s="6"/>
    </row>
    <row r="5229" spans="4:8" x14ac:dyDescent="0.25">
      <c r="D5229" s="7"/>
      <c r="H5229" s="6"/>
    </row>
    <row r="5230" spans="4:8" x14ac:dyDescent="0.25">
      <c r="D5230" s="7"/>
      <c r="H5230" s="6"/>
    </row>
    <row r="5231" spans="4:8" x14ac:dyDescent="0.25">
      <c r="D5231" s="7"/>
      <c r="H5231" s="6"/>
    </row>
    <row r="5232" spans="4:8" x14ac:dyDescent="0.25">
      <c r="D5232" s="7"/>
      <c r="H5232" s="6"/>
    </row>
    <row r="5233" spans="4:8" x14ac:dyDescent="0.25">
      <c r="D5233" s="7"/>
      <c r="H5233" s="6"/>
    </row>
    <row r="5234" spans="4:8" x14ac:dyDescent="0.25">
      <c r="D5234" s="7"/>
      <c r="H5234" s="6"/>
    </row>
    <row r="5235" spans="4:8" x14ac:dyDescent="0.25">
      <c r="D5235" s="7"/>
      <c r="H5235" s="6"/>
    </row>
    <row r="5236" spans="4:8" x14ac:dyDescent="0.25">
      <c r="D5236" s="7"/>
      <c r="H5236" s="6"/>
    </row>
    <row r="5237" spans="4:8" x14ac:dyDescent="0.25">
      <c r="D5237" s="7"/>
      <c r="H5237" s="6"/>
    </row>
    <row r="5238" spans="4:8" x14ac:dyDescent="0.25">
      <c r="D5238" s="7"/>
      <c r="H5238" s="6"/>
    </row>
    <row r="5239" spans="4:8" x14ac:dyDescent="0.25">
      <c r="D5239" s="7"/>
      <c r="H5239" s="6"/>
    </row>
    <row r="5240" spans="4:8" x14ac:dyDescent="0.25">
      <c r="D5240" s="7"/>
      <c r="H5240" s="6"/>
    </row>
    <row r="5241" spans="4:8" x14ac:dyDescent="0.25">
      <c r="D5241" s="7"/>
      <c r="H5241" s="6"/>
    </row>
    <row r="5242" spans="4:8" x14ac:dyDescent="0.25">
      <c r="D5242" s="7"/>
      <c r="H5242" s="6"/>
    </row>
    <row r="5243" spans="4:8" x14ac:dyDescent="0.25">
      <c r="D5243" s="7"/>
      <c r="H5243" s="6"/>
    </row>
    <row r="5244" spans="4:8" x14ac:dyDescent="0.25">
      <c r="D5244" s="7"/>
      <c r="H5244" s="6"/>
    </row>
    <row r="5245" spans="4:8" x14ac:dyDescent="0.25">
      <c r="D5245" s="7"/>
      <c r="H5245" s="6"/>
    </row>
    <row r="5246" spans="4:8" x14ac:dyDescent="0.25">
      <c r="D5246" s="7"/>
      <c r="H5246" s="6"/>
    </row>
    <row r="5247" spans="4:8" x14ac:dyDescent="0.25">
      <c r="D5247" s="7"/>
      <c r="H5247" s="6"/>
    </row>
    <row r="5248" spans="4:8" x14ac:dyDescent="0.25">
      <c r="D5248" s="7"/>
      <c r="H5248" s="6"/>
    </row>
    <row r="5249" spans="4:8" x14ac:dyDescent="0.25">
      <c r="D5249" s="7"/>
      <c r="H5249" s="6"/>
    </row>
    <row r="5250" spans="4:8" x14ac:dyDescent="0.25">
      <c r="D5250" s="7"/>
      <c r="H5250" s="6"/>
    </row>
    <row r="5251" spans="4:8" x14ac:dyDescent="0.25">
      <c r="D5251" s="7"/>
      <c r="H5251" s="6"/>
    </row>
    <row r="5252" spans="4:8" x14ac:dyDescent="0.25">
      <c r="D5252" s="7"/>
      <c r="H5252" s="6"/>
    </row>
    <row r="5253" spans="4:8" x14ac:dyDescent="0.25">
      <c r="D5253" s="7"/>
      <c r="H5253" s="6"/>
    </row>
    <row r="5254" spans="4:8" x14ac:dyDescent="0.25">
      <c r="D5254" s="7"/>
      <c r="H5254" s="6"/>
    </row>
    <row r="5255" spans="4:8" x14ac:dyDescent="0.25">
      <c r="D5255" s="7"/>
      <c r="H5255" s="6"/>
    </row>
    <row r="5256" spans="4:8" x14ac:dyDescent="0.25">
      <c r="D5256" s="7"/>
      <c r="H5256" s="6"/>
    </row>
    <row r="5257" spans="4:8" x14ac:dyDescent="0.25">
      <c r="D5257" s="7"/>
      <c r="H5257" s="6"/>
    </row>
    <row r="5258" spans="4:8" x14ac:dyDescent="0.25">
      <c r="D5258" s="7"/>
      <c r="H5258" s="6"/>
    </row>
    <row r="5259" spans="4:8" x14ac:dyDescent="0.25">
      <c r="D5259" s="7"/>
      <c r="H5259" s="6"/>
    </row>
    <row r="5260" spans="4:8" x14ac:dyDescent="0.25">
      <c r="D5260" s="7"/>
      <c r="H5260" s="6"/>
    </row>
    <row r="5261" spans="4:8" x14ac:dyDescent="0.25">
      <c r="D5261" s="7"/>
      <c r="H5261" s="6"/>
    </row>
    <row r="5262" spans="4:8" x14ac:dyDescent="0.25">
      <c r="D5262" s="7"/>
      <c r="H5262" s="6"/>
    </row>
    <row r="5263" spans="4:8" x14ac:dyDescent="0.25">
      <c r="D5263" s="7"/>
      <c r="H5263" s="6"/>
    </row>
    <row r="5264" spans="4:8" x14ac:dyDescent="0.25">
      <c r="D5264" s="7"/>
      <c r="H5264" s="6"/>
    </row>
    <row r="5265" spans="4:8" x14ac:dyDescent="0.25">
      <c r="D5265" s="7"/>
      <c r="H5265" s="6"/>
    </row>
    <row r="5266" spans="4:8" x14ac:dyDescent="0.25">
      <c r="D5266" s="7"/>
      <c r="H5266" s="6"/>
    </row>
    <row r="5267" spans="4:8" x14ac:dyDescent="0.25">
      <c r="D5267" s="7"/>
      <c r="H5267" s="6"/>
    </row>
    <row r="5268" spans="4:8" x14ac:dyDescent="0.25">
      <c r="D5268" s="7"/>
      <c r="H5268" s="6"/>
    </row>
    <row r="5269" spans="4:8" x14ac:dyDescent="0.25">
      <c r="D5269" s="7"/>
      <c r="H5269" s="6"/>
    </row>
    <row r="5270" spans="4:8" x14ac:dyDescent="0.25">
      <c r="D5270" s="7"/>
      <c r="H5270" s="6"/>
    </row>
    <row r="5271" spans="4:8" x14ac:dyDescent="0.25">
      <c r="D5271" s="7"/>
      <c r="H5271" s="6"/>
    </row>
    <row r="5272" spans="4:8" x14ac:dyDescent="0.25">
      <c r="D5272" s="7"/>
      <c r="H5272" s="6"/>
    </row>
    <row r="5273" spans="4:8" x14ac:dyDescent="0.25">
      <c r="D5273" s="7"/>
      <c r="H5273" s="6"/>
    </row>
    <row r="5274" spans="4:8" x14ac:dyDescent="0.25">
      <c r="D5274" s="7"/>
      <c r="H5274" s="6"/>
    </row>
    <row r="5275" spans="4:8" x14ac:dyDescent="0.25">
      <c r="D5275" s="7"/>
      <c r="H5275" s="6"/>
    </row>
    <row r="5276" spans="4:8" x14ac:dyDescent="0.25">
      <c r="D5276" s="7"/>
      <c r="H5276" s="6"/>
    </row>
    <row r="5277" spans="4:8" x14ac:dyDescent="0.25">
      <c r="D5277" s="7"/>
      <c r="H5277" s="6"/>
    </row>
    <row r="5278" spans="4:8" x14ac:dyDescent="0.25">
      <c r="D5278" s="7"/>
      <c r="H5278" s="6"/>
    </row>
    <row r="5279" spans="4:8" x14ac:dyDescent="0.25">
      <c r="D5279" s="7"/>
      <c r="H5279" s="6"/>
    </row>
    <row r="5280" spans="4:8" x14ac:dyDescent="0.25">
      <c r="D5280" s="7"/>
      <c r="H5280" s="6"/>
    </row>
    <row r="5281" spans="4:8" x14ac:dyDescent="0.25">
      <c r="D5281" s="7"/>
      <c r="H5281" s="6"/>
    </row>
    <row r="5282" spans="4:8" x14ac:dyDescent="0.25">
      <c r="D5282" s="7"/>
      <c r="H5282" s="6"/>
    </row>
    <row r="5283" spans="4:8" x14ac:dyDescent="0.25">
      <c r="D5283" s="7"/>
      <c r="H5283" s="6"/>
    </row>
    <row r="5284" spans="4:8" x14ac:dyDescent="0.25">
      <c r="D5284" s="7"/>
      <c r="H5284" s="6"/>
    </row>
    <row r="5285" spans="4:8" x14ac:dyDescent="0.25">
      <c r="D5285" s="7"/>
      <c r="H5285" s="6"/>
    </row>
    <row r="5286" spans="4:8" x14ac:dyDescent="0.25">
      <c r="D5286" s="7"/>
      <c r="H5286" s="6"/>
    </row>
    <row r="5287" spans="4:8" x14ac:dyDescent="0.25">
      <c r="D5287" s="7"/>
      <c r="H5287" s="6"/>
    </row>
    <row r="5288" spans="4:8" x14ac:dyDescent="0.25">
      <c r="D5288" s="7"/>
      <c r="H5288" s="6"/>
    </row>
    <row r="5289" spans="4:8" x14ac:dyDescent="0.25">
      <c r="D5289" s="7"/>
      <c r="H5289" s="6"/>
    </row>
    <row r="5290" spans="4:8" x14ac:dyDescent="0.25">
      <c r="D5290" s="7"/>
      <c r="H5290" s="6"/>
    </row>
    <row r="5291" spans="4:8" x14ac:dyDescent="0.25">
      <c r="D5291" s="7"/>
      <c r="H5291" s="6"/>
    </row>
    <row r="5292" spans="4:8" x14ac:dyDescent="0.25">
      <c r="D5292" s="7"/>
      <c r="H5292" s="6"/>
    </row>
    <row r="5293" spans="4:8" x14ac:dyDescent="0.25">
      <c r="D5293" s="7"/>
      <c r="H5293" s="6"/>
    </row>
    <row r="5294" spans="4:8" x14ac:dyDescent="0.25">
      <c r="D5294" s="7"/>
      <c r="H5294" s="6"/>
    </row>
    <row r="5295" spans="4:8" x14ac:dyDescent="0.25">
      <c r="D5295" s="7"/>
      <c r="H5295" s="6"/>
    </row>
    <row r="5296" spans="4:8" x14ac:dyDescent="0.25">
      <c r="D5296" s="7"/>
      <c r="H5296" s="6"/>
    </row>
    <row r="5297" spans="4:8" x14ac:dyDescent="0.25">
      <c r="D5297" s="7"/>
      <c r="H5297" s="6"/>
    </row>
    <row r="5298" spans="4:8" x14ac:dyDescent="0.25">
      <c r="D5298" s="7"/>
      <c r="H5298" s="6"/>
    </row>
    <row r="5299" spans="4:8" x14ac:dyDescent="0.25">
      <c r="D5299" s="7"/>
      <c r="H5299" s="6"/>
    </row>
    <row r="5300" spans="4:8" x14ac:dyDescent="0.25">
      <c r="D5300" s="7"/>
      <c r="H5300" s="6"/>
    </row>
    <row r="5301" spans="4:8" x14ac:dyDescent="0.25">
      <c r="D5301" s="7"/>
      <c r="H5301" s="6"/>
    </row>
    <row r="5302" spans="4:8" x14ac:dyDescent="0.25">
      <c r="D5302" s="7"/>
      <c r="H5302" s="6"/>
    </row>
    <row r="5303" spans="4:8" x14ac:dyDescent="0.25">
      <c r="D5303" s="7"/>
      <c r="H5303" s="6"/>
    </row>
    <row r="5304" spans="4:8" x14ac:dyDescent="0.25">
      <c r="D5304" s="7"/>
      <c r="H5304" s="6"/>
    </row>
    <row r="5305" spans="4:8" x14ac:dyDescent="0.25">
      <c r="D5305" s="7"/>
      <c r="H5305" s="6"/>
    </row>
    <row r="5306" spans="4:8" x14ac:dyDescent="0.25">
      <c r="D5306" s="7"/>
      <c r="H5306" s="6"/>
    </row>
    <row r="5307" spans="4:8" x14ac:dyDescent="0.25">
      <c r="D5307" s="7"/>
      <c r="H5307" s="6"/>
    </row>
    <row r="5308" spans="4:8" x14ac:dyDescent="0.25">
      <c r="D5308" s="7"/>
      <c r="H5308" s="6"/>
    </row>
    <row r="5309" spans="4:8" x14ac:dyDescent="0.25">
      <c r="D5309" s="7"/>
      <c r="H5309" s="6"/>
    </row>
    <row r="5310" spans="4:8" x14ac:dyDescent="0.25">
      <c r="D5310" s="7"/>
      <c r="H5310" s="6"/>
    </row>
    <row r="5311" spans="4:8" x14ac:dyDescent="0.25">
      <c r="D5311" s="7"/>
      <c r="H5311" s="6"/>
    </row>
    <row r="5312" spans="4:8" x14ac:dyDescent="0.25">
      <c r="D5312" s="7"/>
      <c r="H5312" s="6"/>
    </row>
    <row r="5313" spans="4:8" x14ac:dyDescent="0.25">
      <c r="D5313" s="7"/>
      <c r="H5313" s="6"/>
    </row>
    <row r="5314" spans="4:8" x14ac:dyDescent="0.25">
      <c r="D5314" s="7"/>
      <c r="H5314" s="6"/>
    </row>
    <row r="5315" spans="4:8" x14ac:dyDescent="0.25">
      <c r="D5315" s="7"/>
      <c r="H5315" s="6"/>
    </row>
    <row r="5316" spans="4:8" x14ac:dyDescent="0.25">
      <c r="D5316" s="7"/>
      <c r="H5316" s="6"/>
    </row>
    <row r="5317" spans="4:8" x14ac:dyDescent="0.25">
      <c r="D5317" s="7"/>
      <c r="H5317" s="6"/>
    </row>
    <row r="5318" spans="4:8" x14ac:dyDescent="0.25">
      <c r="D5318" s="7"/>
      <c r="H5318" s="6"/>
    </row>
    <row r="5319" spans="4:8" x14ac:dyDescent="0.25">
      <c r="D5319" s="7"/>
      <c r="H5319" s="6"/>
    </row>
    <row r="5320" spans="4:8" x14ac:dyDescent="0.25">
      <c r="D5320" s="7"/>
      <c r="H5320" s="6"/>
    </row>
    <row r="5321" spans="4:8" x14ac:dyDescent="0.25">
      <c r="D5321" s="7"/>
      <c r="H5321" s="6"/>
    </row>
    <row r="5322" spans="4:8" x14ac:dyDescent="0.25">
      <c r="D5322" s="7"/>
      <c r="H5322" s="6"/>
    </row>
    <row r="5323" spans="4:8" x14ac:dyDescent="0.25">
      <c r="D5323" s="7"/>
      <c r="H5323" s="6"/>
    </row>
    <row r="5324" spans="4:8" x14ac:dyDescent="0.25">
      <c r="D5324" s="7"/>
      <c r="H5324" s="6"/>
    </row>
    <row r="5325" spans="4:8" x14ac:dyDescent="0.25">
      <c r="D5325" s="7"/>
      <c r="H5325" s="6"/>
    </row>
    <row r="5326" spans="4:8" x14ac:dyDescent="0.25">
      <c r="D5326" s="7"/>
      <c r="H5326" s="6"/>
    </row>
    <row r="5327" spans="4:8" x14ac:dyDescent="0.25">
      <c r="D5327" s="7"/>
      <c r="H5327" s="6"/>
    </row>
    <row r="5328" spans="4:8" x14ac:dyDescent="0.25">
      <c r="D5328" s="7"/>
      <c r="H5328" s="6"/>
    </row>
    <row r="5329" spans="4:8" x14ac:dyDescent="0.25">
      <c r="D5329" s="7"/>
      <c r="H5329" s="6"/>
    </row>
    <row r="5330" spans="4:8" x14ac:dyDescent="0.25">
      <c r="D5330" s="7"/>
      <c r="H5330" s="6"/>
    </row>
    <row r="5331" spans="4:8" x14ac:dyDescent="0.25">
      <c r="D5331" s="7"/>
      <c r="H5331" s="6"/>
    </row>
    <row r="5332" spans="4:8" x14ac:dyDescent="0.25">
      <c r="D5332" s="7"/>
      <c r="H5332" s="6"/>
    </row>
    <row r="5333" spans="4:8" x14ac:dyDescent="0.25">
      <c r="D5333" s="7"/>
      <c r="H5333" s="6"/>
    </row>
    <row r="5334" spans="4:8" x14ac:dyDescent="0.25">
      <c r="D5334" s="7"/>
      <c r="H5334" s="6"/>
    </row>
    <row r="5335" spans="4:8" x14ac:dyDescent="0.25">
      <c r="D5335" s="7"/>
      <c r="H5335" s="6"/>
    </row>
    <row r="5336" spans="4:8" x14ac:dyDescent="0.25">
      <c r="D5336" s="7"/>
      <c r="H5336" s="6"/>
    </row>
    <row r="5337" spans="4:8" x14ac:dyDescent="0.25">
      <c r="D5337" s="7"/>
      <c r="H5337" s="6"/>
    </row>
    <row r="5338" spans="4:8" x14ac:dyDescent="0.25">
      <c r="D5338" s="7"/>
      <c r="H5338" s="6"/>
    </row>
    <row r="5339" spans="4:8" x14ac:dyDescent="0.25">
      <c r="D5339" s="7"/>
      <c r="H5339" s="6"/>
    </row>
    <row r="5340" spans="4:8" x14ac:dyDescent="0.25">
      <c r="D5340" s="7"/>
      <c r="H5340" s="6"/>
    </row>
    <row r="5341" spans="4:8" x14ac:dyDescent="0.25">
      <c r="D5341" s="7"/>
      <c r="H5341" s="6"/>
    </row>
    <row r="5342" spans="4:8" x14ac:dyDescent="0.25">
      <c r="D5342" s="7"/>
      <c r="H5342" s="6"/>
    </row>
    <row r="5343" spans="4:8" x14ac:dyDescent="0.25">
      <c r="D5343" s="7"/>
      <c r="H5343" s="6"/>
    </row>
    <row r="5344" spans="4:8" x14ac:dyDescent="0.25">
      <c r="D5344" s="7"/>
      <c r="H5344" s="6"/>
    </row>
    <row r="5345" spans="4:8" x14ac:dyDescent="0.25">
      <c r="D5345" s="7"/>
      <c r="H5345" s="6"/>
    </row>
    <row r="5346" spans="4:8" x14ac:dyDescent="0.25">
      <c r="D5346" s="7"/>
      <c r="H5346" s="6"/>
    </row>
    <row r="5347" spans="4:8" x14ac:dyDescent="0.25">
      <c r="D5347" s="7"/>
      <c r="H5347" s="6"/>
    </row>
    <row r="5348" spans="4:8" x14ac:dyDescent="0.25">
      <c r="D5348" s="7"/>
      <c r="H5348" s="6"/>
    </row>
    <row r="5349" spans="4:8" x14ac:dyDescent="0.25">
      <c r="D5349" s="7"/>
      <c r="H5349" s="6"/>
    </row>
    <row r="5350" spans="4:8" x14ac:dyDescent="0.25">
      <c r="D5350" s="7"/>
      <c r="H5350" s="6"/>
    </row>
    <row r="5351" spans="4:8" x14ac:dyDescent="0.25">
      <c r="D5351" s="7"/>
      <c r="H5351" s="6"/>
    </row>
    <row r="5352" spans="4:8" x14ac:dyDescent="0.25">
      <c r="D5352" s="7"/>
      <c r="H5352" s="6"/>
    </row>
    <row r="5353" spans="4:8" x14ac:dyDescent="0.25">
      <c r="D5353" s="7"/>
      <c r="H5353" s="6"/>
    </row>
    <row r="5354" spans="4:8" x14ac:dyDescent="0.25">
      <c r="D5354" s="7"/>
      <c r="H5354" s="6"/>
    </row>
    <row r="5355" spans="4:8" x14ac:dyDescent="0.25">
      <c r="D5355" s="7"/>
      <c r="H5355" s="6"/>
    </row>
    <row r="5356" spans="4:8" x14ac:dyDescent="0.25">
      <c r="D5356" s="7"/>
      <c r="H5356" s="6"/>
    </row>
    <row r="5357" spans="4:8" x14ac:dyDescent="0.25">
      <c r="D5357" s="7"/>
      <c r="H5357" s="6"/>
    </row>
    <row r="5358" spans="4:8" x14ac:dyDescent="0.25">
      <c r="D5358" s="7"/>
      <c r="H5358" s="6"/>
    </row>
    <row r="5359" spans="4:8" x14ac:dyDescent="0.25">
      <c r="D5359" s="7"/>
      <c r="H5359" s="6"/>
    </row>
    <row r="5360" spans="4:8" x14ac:dyDescent="0.25">
      <c r="D5360" s="7"/>
      <c r="H5360" s="6"/>
    </row>
    <row r="5361" spans="4:8" x14ac:dyDescent="0.25">
      <c r="D5361" s="7"/>
      <c r="H5361" s="6"/>
    </row>
    <row r="5362" spans="4:8" x14ac:dyDescent="0.25">
      <c r="D5362" s="7"/>
      <c r="H5362" s="6"/>
    </row>
    <row r="5363" spans="4:8" x14ac:dyDescent="0.25">
      <c r="D5363" s="7"/>
      <c r="H5363" s="6"/>
    </row>
    <row r="5364" spans="4:8" x14ac:dyDescent="0.25">
      <c r="D5364" s="7"/>
      <c r="H5364" s="6"/>
    </row>
    <row r="5365" spans="4:8" x14ac:dyDescent="0.25">
      <c r="D5365" s="7"/>
      <c r="H5365" s="6"/>
    </row>
    <row r="5366" spans="4:8" x14ac:dyDescent="0.25">
      <c r="D5366" s="7"/>
      <c r="H5366" s="6"/>
    </row>
    <row r="5367" spans="4:8" x14ac:dyDescent="0.25">
      <c r="D5367" s="7"/>
      <c r="H5367" s="6"/>
    </row>
    <row r="5368" spans="4:8" x14ac:dyDescent="0.25">
      <c r="D5368" s="7"/>
      <c r="H5368" s="6"/>
    </row>
    <row r="5369" spans="4:8" x14ac:dyDescent="0.25">
      <c r="D5369" s="7"/>
      <c r="H5369" s="6"/>
    </row>
    <row r="5370" spans="4:8" x14ac:dyDescent="0.25">
      <c r="D5370" s="7"/>
      <c r="H5370" s="6"/>
    </row>
    <row r="5371" spans="4:8" x14ac:dyDescent="0.25">
      <c r="D5371" s="7"/>
      <c r="H5371" s="6"/>
    </row>
    <row r="5372" spans="4:8" x14ac:dyDescent="0.25">
      <c r="D5372" s="7"/>
      <c r="H5372" s="6"/>
    </row>
    <row r="5373" spans="4:8" x14ac:dyDescent="0.25">
      <c r="D5373" s="7"/>
      <c r="H5373" s="6"/>
    </row>
    <row r="5374" spans="4:8" x14ac:dyDescent="0.25">
      <c r="D5374" s="7"/>
      <c r="H5374" s="6"/>
    </row>
    <row r="5375" spans="4:8" x14ac:dyDescent="0.25">
      <c r="D5375" s="7"/>
      <c r="H5375" s="6"/>
    </row>
    <row r="5376" spans="4:8" x14ac:dyDescent="0.25">
      <c r="D5376" s="7"/>
      <c r="H5376" s="6"/>
    </row>
    <row r="5377" spans="4:8" x14ac:dyDescent="0.25">
      <c r="D5377" s="7"/>
      <c r="H5377" s="6"/>
    </row>
    <row r="5378" spans="4:8" x14ac:dyDescent="0.25">
      <c r="D5378" s="7"/>
      <c r="H5378" s="6"/>
    </row>
    <row r="5379" spans="4:8" x14ac:dyDescent="0.25">
      <c r="D5379" s="7"/>
      <c r="H5379" s="6"/>
    </row>
    <row r="5380" spans="4:8" x14ac:dyDescent="0.25">
      <c r="D5380" s="7"/>
      <c r="H5380" s="6"/>
    </row>
    <row r="5381" spans="4:8" x14ac:dyDescent="0.25">
      <c r="D5381" s="7"/>
      <c r="H5381" s="6"/>
    </row>
    <row r="5382" spans="4:8" x14ac:dyDescent="0.25">
      <c r="D5382" s="7"/>
      <c r="H5382" s="6"/>
    </row>
    <row r="5383" spans="4:8" x14ac:dyDescent="0.25">
      <c r="D5383" s="7"/>
      <c r="H5383" s="6"/>
    </row>
    <row r="5384" spans="4:8" x14ac:dyDescent="0.25">
      <c r="D5384" s="7"/>
      <c r="H5384" s="6"/>
    </row>
    <row r="5385" spans="4:8" x14ac:dyDescent="0.25">
      <c r="D5385" s="7"/>
      <c r="H5385" s="6"/>
    </row>
    <row r="5386" spans="4:8" x14ac:dyDescent="0.25">
      <c r="D5386" s="7"/>
      <c r="H5386" s="6"/>
    </row>
    <row r="5387" spans="4:8" x14ac:dyDescent="0.25">
      <c r="D5387" s="7"/>
      <c r="H5387" s="6"/>
    </row>
    <row r="5388" spans="4:8" x14ac:dyDescent="0.25">
      <c r="D5388" s="7"/>
      <c r="H5388" s="6"/>
    </row>
    <row r="5389" spans="4:8" x14ac:dyDescent="0.25">
      <c r="D5389" s="7"/>
      <c r="H5389" s="6"/>
    </row>
    <row r="5390" spans="4:8" x14ac:dyDescent="0.25">
      <c r="D5390" s="7"/>
      <c r="H5390" s="6"/>
    </row>
    <row r="5391" spans="4:8" x14ac:dyDescent="0.25">
      <c r="D5391" s="7"/>
      <c r="H5391" s="6"/>
    </row>
    <row r="5392" spans="4:8" x14ac:dyDescent="0.25">
      <c r="D5392" s="7"/>
      <c r="H5392" s="6"/>
    </row>
    <row r="5393" spans="4:8" x14ac:dyDescent="0.25">
      <c r="D5393" s="7"/>
      <c r="H5393" s="6"/>
    </row>
    <row r="5394" spans="4:8" x14ac:dyDescent="0.25">
      <c r="D5394" s="7"/>
      <c r="H5394" s="6"/>
    </row>
    <row r="5395" spans="4:8" x14ac:dyDescent="0.25">
      <c r="D5395" s="7"/>
      <c r="H5395" s="6"/>
    </row>
    <row r="5396" spans="4:8" x14ac:dyDescent="0.25">
      <c r="D5396" s="7"/>
      <c r="H5396" s="6"/>
    </row>
    <row r="5397" spans="4:8" x14ac:dyDescent="0.25">
      <c r="D5397" s="7"/>
      <c r="H5397" s="6"/>
    </row>
    <row r="5398" spans="4:8" x14ac:dyDescent="0.25">
      <c r="D5398" s="7"/>
      <c r="H5398" s="6"/>
    </row>
    <row r="5399" spans="4:8" x14ac:dyDescent="0.25">
      <c r="D5399" s="7"/>
      <c r="H5399" s="6"/>
    </row>
    <row r="5400" spans="4:8" x14ac:dyDescent="0.25">
      <c r="D5400" s="7"/>
      <c r="H5400" s="6"/>
    </row>
    <row r="5401" spans="4:8" x14ac:dyDescent="0.25">
      <c r="D5401" s="7"/>
      <c r="H5401" s="6"/>
    </row>
    <row r="5402" spans="4:8" x14ac:dyDescent="0.25">
      <c r="D5402" s="7"/>
      <c r="H5402" s="6"/>
    </row>
    <row r="5403" spans="4:8" x14ac:dyDescent="0.25">
      <c r="D5403" s="7"/>
      <c r="H5403" s="6"/>
    </row>
    <row r="5404" spans="4:8" x14ac:dyDescent="0.25">
      <c r="D5404" s="7"/>
      <c r="H5404" s="6"/>
    </row>
    <row r="5405" spans="4:8" x14ac:dyDescent="0.25">
      <c r="D5405" s="7"/>
      <c r="H5405" s="6"/>
    </row>
    <row r="5406" spans="4:8" x14ac:dyDescent="0.25">
      <c r="D5406" s="7"/>
      <c r="H5406" s="6"/>
    </row>
    <row r="5407" spans="4:8" x14ac:dyDescent="0.25">
      <c r="D5407" s="7"/>
      <c r="H5407" s="6"/>
    </row>
    <row r="5408" spans="4:8" x14ac:dyDescent="0.25">
      <c r="D5408" s="7"/>
      <c r="H5408" s="6"/>
    </row>
    <row r="5409" spans="4:8" x14ac:dyDescent="0.25">
      <c r="D5409" s="7"/>
      <c r="H5409" s="6"/>
    </row>
    <row r="5410" spans="4:8" x14ac:dyDescent="0.25">
      <c r="D5410" s="7"/>
      <c r="H5410" s="6"/>
    </row>
    <row r="5411" spans="4:8" x14ac:dyDescent="0.25">
      <c r="D5411" s="7"/>
      <c r="H5411" s="6"/>
    </row>
    <row r="5412" spans="4:8" x14ac:dyDescent="0.25">
      <c r="D5412" s="7"/>
      <c r="H5412" s="6"/>
    </row>
    <row r="5413" spans="4:8" x14ac:dyDescent="0.25">
      <c r="D5413" s="7"/>
      <c r="H5413" s="6"/>
    </row>
    <row r="5414" spans="4:8" x14ac:dyDescent="0.25">
      <c r="D5414" s="7"/>
      <c r="H5414" s="6"/>
    </row>
    <row r="5415" spans="4:8" x14ac:dyDescent="0.25">
      <c r="D5415" s="7"/>
      <c r="H5415" s="6"/>
    </row>
    <row r="5416" spans="4:8" x14ac:dyDescent="0.25">
      <c r="D5416" s="7"/>
      <c r="H5416" s="6"/>
    </row>
    <row r="5417" spans="4:8" x14ac:dyDescent="0.25">
      <c r="D5417" s="7"/>
      <c r="H5417" s="6"/>
    </row>
    <row r="5418" spans="4:8" x14ac:dyDescent="0.25">
      <c r="D5418" s="7"/>
      <c r="H5418" s="6"/>
    </row>
    <row r="5419" spans="4:8" x14ac:dyDescent="0.25">
      <c r="D5419" s="7"/>
      <c r="H5419" s="6"/>
    </row>
    <row r="5420" spans="4:8" x14ac:dyDescent="0.25">
      <c r="D5420" s="7"/>
      <c r="H5420" s="6"/>
    </row>
    <row r="5421" spans="4:8" x14ac:dyDescent="0.25">
      <c r="D5421" s="7"/>
      <c r="H5421" s="6"/>
    </row>
    <row r="5422" spans="4:8" x14ac:dyDescent="0.25">
      <c r="D5422" s="7"/>
      <c r="H5422" s="6"/>
    </row>
    <row r="5423" spans="4:8" x14ac:dyDescent="0.25">
      <c r="D5423" s="7"/>
      <c r="H5423" s="6"/>
    </row>
    <row r="5424" spans="4:8" x14ac:dyDescent="0.25">
      <c r="D5424" s="7"/>
      <c r="H5424" s="6"/>
    </row>
    <row r="5425" spans="4:8" x14ac:dyDescent="0.25">
      <c r="D5425" s="7"/>
      <c r="H5425" s="6"/>
    </row>
    <row r="5426" spans="4:8" x14ac:dyDescent="0.25">
      <c r="D5426" s="7"/>
      <c r="H5426" s="6"/>
    </row>
    <row r="5427" spans="4:8" x14ac:dyDescent="0.25">
      <c r="D5427" s="7"/>
      <c r="H5427" s="6"/>
    </row>
    <row r="5428" spans="4:8" x14ac:dyDescent="0.25">
      <c r="D5428" s="7"/>
      <c r="H5428" s="6"/>
    </row>
    <row r="5429" spans="4:8" x14ac:dyDescent="0.25">
      <c r="D5429" s="7"/>
      <c r="H5429" s="6"/>
    </row>
    <row r="5430" spans="4:8" x14ac:dyDescent="0.25">
      <c r="D5430" s="7"/>
      <c r="H5430" s="6"/>
    </row>
    <row r="5431" spans="4:8" x14ac:dyDescent="0.25">
      <c r="D5431" s="7"/>
      <c r="H5431" s="6"/>
    </row>
    <row r="5432" spans="4:8" x14ac:dyDescent="0.25">
      <c r="D5432" s="7"/>
      <c r="H5432" s="6"/>
    </row>
    <row r="5433" spans="4:8" x14ac:dyDescent="0.25">
      <c r="D5433" s="7"/>
      <c r="H5433" s="6"/>
    </row>
    <row r="5434" spans="4:8" x14ac:dyDescent="0.25">
      <c r="D5434" s="7"/>
      <c r="H5434" s="6"/>
    </row>
    <row r="5435" spans="4:8" x14ac:dyDescent="0.25">
      <c r="D5435" s="7"/>
      <c r="H5435" s="6"/>
    </row>
    <row r="5436" spans="4:8" x14ac:dyDescent="0.25">
      <c r="D5436" s="7"/>
      <c r="H5436" s="6"/>
    </row>
    <row r="5437" spans="4:8" x14ac:dyDescent="0.25">
      <c r="D5437" s="7"/>
      <c r="H5437" s="6"/>
    </row>
    <row r="5438" spans="4:8" x14ac:dyDescent="0.25">
      <c r="D5438" s="7"/>
      <c r="H5438" s="6"/>
    </row>
    <row r="5439" spans="4:8" x14ac:dyDescent="0.25">
      <c r="D5439" s="7"/>
      <c r="H5439" s="6"/>
    </row>
    <row r="5440" spans="4:8" x14ac:dyDescent="0.25">
      <c r="D5440" s="7"/>
      <c r="H5440" s="6"/>
    </row>
    <row r="5441" spans="4:8" x14ac:dyDescent="0.25">
      <c r="D5441" s="7"/>
      <c r="H5441" s="6"/>
    </row>
    <row r="5442" spans="4:8" x14ac:dyDescent="0.25">
      <c r="D5442" s="7"/>
      <c r="H5442" s="6"/>
    </row>
    <row r="5443" spans="4:8" x14ac:dyDescent="0.25">
      <c r="D5443" s="7"/>
      <c r="H5443" s="6"/>
    </row>
    <row r="5444" spans="4:8" x14ac:dyDescent="0.25">
      <c r="D5444" s="7"/>
      <c r="H5444" s="6"/>
    </row>
    <row r="5445" spans="4:8" x14ac:dyDescent="0.25">
      <c r="D5445" s="7"/>
      <c r="H5445" s="6"/>
    </row>
    <row r="5446" spans="4:8" x14ac:dyDescent="0.25">
      <c r="D5446" s="7"/>
      <c r="H5446" s="6"/>
    </row>
    <row r="5447" spans="4:8" x14ac:dyDescent="0.25">
      <c r="D5447" s="7"/>
      <c r="H5447" s="6"/>
    </row>
    <row r="5448" spans="4:8" x14ac:dyDescent="0.25">
      <c r="D5448" s="7"/>
      <c r="H5448" s="6"/>
    </row>
    <row r="5449" spans="4:8" x14ac:dyDescent="0.25">
      <c r="D5449" s="7"/>
      <c r="H5449" s="6"/>
    </row>
    <row r="5450" spans="4:8" x14ac:dyDescent="0.25">
      <c r="D5450" s="7"/>
      <c r="H5450" s="6"/>
    </row>
    <row r="5451" spans="4:8" x14ac:dyDescent="0.25">
      <c r="D5451" s="7"/>
      <c r="H5451" s="6"/>
    </row>
    <row r="5452" spans="4:8" x14ac:dyDescent="0.25">
      <c r="D5452" s="7"/>
      <c r="H5452" s="6"/>
    </row>
    <row r="5453" spans="4:8" x14ac:dyDescent="0.25">
      <c r="D5453" s="7"/>
      <c r="H5453" s="6"/>
    </row>
    <row r="5454" spans="4:8" x14ac:dyDescent="0.25">
      <c r="D5454" s="7"/>
      <c r="H5454" s="6"/>
    </row>
    <row r="5455" spans="4:8" x14ac:dyDescent="0.25">
      <c r="D5455" s="7"/>
      <c r="H5455" s="6"/>
    </row>
    <row r="5456" spans="4:8" x14ac:dyDescent="0.25">
      <c r="D5456" s="7"/>
      <c r="H5456" s="6"/>
    </row>
    <row r="5457" spans="4:8" x14ac:dyDescent="0.25">
      <c r="D5457" s="7"/>
      <c r="H5457" s="6"/>
    </row>
    <row r="5458" spans="4:8" x14ac:dyDescent="0.25">
      <c r="D5458" s="7"/>
      <c r="H5458" s="6"/>
    </row>
    <row r="5459" spans="4:8" x14ac:dyDescent="0.25">
      <c r="D5459" s="7"/>
      <c r="H5459" s="6"/>
    </row>
    <row r="5460" spans="4:8" x14ac:dyDescent="0.25">
      <c r="D5460" s="7"/>
      <c r="H5460" s="6"/>
    </row>
    <row r="5461" spans="4:8" x14ac:dyDescent="0.25">
      <c r="D5461" s="7"/>
      <c r="H5461" s="6"/>
    </row>
    <row r="5462" spans="4:8" x14ac:dyDescent="0.25">
      <c r="D5462" s="7"/>
      <c r="H5462" s="6"/>
    </row>
    <row r="5463" spans="4:8" x14ac:dyDescent="0.25">
      <c r="D5463" s="7"/>
      <c r="H5463" s="6"/>
    </row>
    <row r="5464" spans="4:8" x14ac:dyDescent="0.25">
      <c r="D5464" s="7"/>
      <c r="H5464" s="6"/>
    </row>
    <row r="5465" spans="4:8" x14ac:dyDescent="0.25">
      <c r="D5465" s="7"/>
      <c r="H5465" s="6"/>
    </row>
    <row r="5466" spans="4:8" x14ac:dyDescent="0.25">
      <c r="D5466" s="7"/>
      <c r="H5466" s="6"/>
    </row>
    <row r="5467" spans="4:8" x14ac:dyDescent="0.25">
      <c r="D5467" s="7"/>
      <c r="H5467" s="6"/>
    </row>
    <row r="5468" spans="4:8" x14ac:dyDescent="0.25">
      <c r="D5468" s="7"/>
      <c r="H5468" s="6"/>
    </row>
    <row r="5469" spans="4:8" x14ac:dyDescent="0.25">
      <c r="D5469" s="7"/>
      <c r="H5469" s="6"/>
    </row>
    <row r="5470" spans="4:8" x14ac:dyDescent="0.25">
      <c r="D5470" s="7"/>
      <c r="H5470" s="6"/>
    </row>
    <row r="5471" spans="4:8" x14ac:dyDescent="0.25">
      <c r="D5471" s="7"/>
      <c r="H5471" s="6"/>
    </row>
    <row r="5472" spans="4:8" x14ac:dyDescent="0.25">
      <c r="D5472" s="7"/>
      <c r="H5472" s="6"/>
    </row>
    <row r="5473" spans="4:8" x14ac:dyDescent="0.25">
      <c r="D5473" s="7"/>
      <c r="H5473" s="6"/>
    </row>
    <row r="5474" spans="4:8" x14ac:dyDescent="0.25">
      <c r="D5474" s="7"/>
      <c r="H5474" s="6"/>
    </row>
    <row r="5475" spans="4:8" x14ac:dyDescent="0.25">
      <c r="D5475" s="7"/>
      <c r="H5475" s="6"/>
    </row>
    <row r="5476" spans="4:8" x14ac:dyDescent="0.25">
      <c r="D5476" s="7"/>
      <c r="H5476" s="6"/>
    </row>
    <row r="5477" spans="4:8" x14ac:dyDescent="0.25">
      <c r="D5477" s="7"/>
      <c r="H5477" s="6"/>
    </row>
    <row r="5478" spans="4:8" x14ac:dyDescent="0.25">
      <c r="D5478" s="7"/>
      <c r="H5478" s="6"/>
    </row>
    <row r="5479" spans="4:8" x14ac:dyDescent="0.25">
      <c r="D5479" s="7"/>
      <c r="H5479" s="6"/>
    </row>
    <row r="5480" spans="4:8" x14ac:dyDescent="0.25">
      <c r="D5480" s="7"/>
      <c r="H5480" s="6"/>
    </row>
    <row r="5481" spans="4:8" x14ac:dyDescent="0.25">
      <c r="D5481" s="7"/>
      <c r="H5481" s="6"/>
    </row>
    <row r="5482" spans="4:8" x14ac:dyDescent="0.25">
      <c r="D5482" s="7"/>
      <c r="H5482" s="6"/>
    </row>
    <row r="5483" spans="4:8" x14ac:dyDescent="0.25">
      <c r="D5483" s="7"/>
      <c r="H5483" s="6"/>
    </row>
    <row r="5484" spans="4:8" x14ac:dyDescent="0.25">
      <c r="D5484" s="7"/>
      <c r="H5484" s="6"/>
    </row>
    <row r="5485" spans="4:8" x14ac:dyDescent="0.25">
      <c r="D5485" s="7"/>
      <c r="H5485" s="6"/>
    </row>
    <row r="5486" spans="4:8" x14ac:dyDescent="0.25">
      <c r="D5486" s="7"/>
      <c r="H5486" s="6"/>
    </row>
    <row r="5487" spans="4:8" x14ac:dyDescent="0.25">
      <c r="D5487" s="7"/>
      <c r="H5487" s="6"/>
    </row>
    <row r="5488" spans="4:8" x14ac:dyDescent="0.25">
      <c r="D5488" s="7"/>
      <c r="H5488" s="6"/>
    </row>
    <row r="5489" spans="4:8" x14ac:dyDescent="0.25">
      <c r="D5489" s="7"/>
      <c r="H5489" s="6"/>
    </row>
    <row r="5490" spans="4:8" x14ac:dyDescent="0.25">
      <c r="D5490" s="7"/>
      <c r="H5490" s="6"/>
    </row>
    <row r="5491" spans="4:8" x14ac:dyDescent="0.25">
      <c r="D5491" s="7"/>
      <c r="H5491" s="6"/>
    </row>
    <row r="5492" spans="4:8" x14ac:dyDescent="0.25">
      <c r="D5492" s="7"/>
      <c r="H5492" s="6"/>
    </row>
    <row r="5493" spans="4:8" x14ac:dyDescent="0.25">
      <c r="D5493" s="7"/>
      <c r="H5493" s="6"/>
    </row>
    <row r="5494" spans="4:8" x14ac:dyDescent="0.25">
      <c r="D5494" s="7"/>
      <c r="H5494" s="6"/>
    </row>
    <row r="5495" spans="4:8" x14ac:dyDescent="0.25">
      <c r="D5495" s="7"/>
      <c r="H5495" s="6"/>
    </row>
    <row r="5496" spans="4:8" x14ac:dyDescent="0.25">
      <c r="D5496" s="7"/>
      <c r="H5496" s="6"/>
    </row>
    <row r="5497" spans="4:8" x14ac:dyDescent="0.25">
      <c r="D5497" s="7"/>
      <c r="H5497" s="6"/>
    </row>
    <row r="5498" spans="4:8" x14ac:dyDescent="0.25">
      <c r="D5498" s="7"/>
      <c r="H5498" s="6"/>
    </row>
    <row r="5499" spans="4:8" x14ac:dyDescent="0.25">
      <c r="D5499" s="7"/>
      <c r="H5499" s="6"/>
    </row>
    <row r="5500" spans="4:8" x14ac:dyDescent="0.25">
      <c r="D5500" s="7"/>
      <c r="H5500" s="6"/>
    </row>
    <row r="5501" spans="4:8" x14ac:dyDescent="0.25">
      <c r="D5501" s="7"/>
      <c r="H5501" s="6"/>
    </row>
    <row r="5502" spans="4:8" x14ac:dyDescent="0.25">
      <c r="D5502" s="7"/>
      <c r="H5502" s="6"/>
    </row>
    <row r="5503" spans="4:8" x14ac:dyDescent="0.25">
      <c r="D5503" s="7"/>
      <c r="H5503" s="6"/>
    </row>
    <row r="5504" spans="4:8" x14ac:dyDescent="0.25">
      <c r="D5504" s="7"/>
      <c r="H5504" s="6"/>
    </row>
    <row r="5505" spans="4:8" x14ac:dyDescent="0.25">
      <c r="D5505" s="7"/>
      <c r="H5505" s="6"/>
    </row>
    <row r="5506" spans="4:8" x14ac:dyDescent="0.25">
      <c r="D5506" s="7"/>
      <c r="H5506" s="6"/>
    </row>
    <row r="5507" spans="4:8" x14ac:dyDescent="0.25">
      <c r="D5507" s="7"/>
      <c r="H5507" s="6"/>
    </row>
    <row r="5508" spans="4:8" x14ac:dyDescent="0.25">
      <c r="D5508" s="7"/>
      <c r="H5508" s="6"/>
    </row>
    <row r="5509" spans="4:8" x14ac:dyDescent="0.25">
      <c r="D5509" s="7"/>
      <c r="H5509" s="6"/>
    </row>
    <row r="5510" spans="4:8" x14ac:dyDescent="0.25">
      <c r="D5510" s="7"/>
      <c r="H5510" s="6"/>
    </row>
    <row r="5511" spans="4:8" x14ac:dyDescent="0.25">
      <c r="D5511" s="7"/>
      <c r="H5511" s="6"/>
    </row>
    <row r="5512" spans="4:8" x14ac:dyDescent="0.25">
      <c r="D5512" s="7"/>
      <c r="H5512" s="6"/>
    </row>
    <row r="5513" spans="4:8" x14ac:dyDescent="0.25">
      <c r="D5513" s="7"/>
      <c r="H5513" s="6"/>
    </row>
    <row r="5514" spans="4:8" x14ac:dyDescent="0.25">
      <c r="D5514" s="7"/>
      <c r="H5514" s="6"/>
    </row>
    <row r="5515" spans="4:8" x14ac:dyDescent="0.25">
      <c r="D5515" s="7"/>
      <c r="H5515" s="6"/>
    </row>
    <row r="5516" spans="4:8" x14ac:dyDescent="0.25">
      <c r="D5516" s="7"/>
      <c r="H5516" s="6"/>
    </row>
    <row r="5517" spans="4:8" x14ac:dyDescent="0.25">
      <c r="D5517" s="7"/>
      <c r="H5517" s="6"/>
    </row>
    <row r="5518" spans="4:8" x14ac:dyDescent="0.25">
      <c r="D5518" s="7"/>
      <c r="H5518" s="6"/>
    </row>
    <row r="5519" spans="4:8" x14ac:dyDescent="0.25">
      <c r="D5519" s="7"/>
      <c r="H5519" s="6"/>
    </row>
    <row r="5520" spans="4:8" x14ac:dyDescent="0.25">
      <c r="D5520" s="7"/>
      <c r="H5520" s="6"/>
    </row>
    <row r="5521" spans="4:8" x14ac:dyDescent="0.25">
      <c r="D5521" s="7"/>
      <c r="H5521" s="6"/>
    </row>
    <row r="5522" spans="4:8" x14ac:dyDescent="0.25">
      <c r="D5522" s="7"/>
      <c r="H5522" s="6"/>
    </row>
    <row r="5523" spans="4:8" x14ac:dyDescent="0.25">
      <c r="D5523" s="7"/>
      <c r="H5523" s="6"/>
    </row>
    <row r="5524" spans="4:8" x14ac:dyDescent="0.25">
      <c r="D5524" s="7"/>
      <c r="H5524" s="6"/>
    </row>
    <row r="5525" spans="4:8" x14ac:dyDescent="0.25">
      <c r="D5525" s="7"/>
      <c r="H5525" s="6"/>
    </row>
    <row r="5526" spans="4:8" x14ac:dyDescent="0.25">
      <c r="D5526" s="7"/>
      <c r="H5526" s="6"/>
    </row>
    <row r="5527" spans="4:8" x14ac:dyDescent="0.25">
      <c r="D5527" s="7"/>
      <c r="H5527" s="6"/>
    </row>
    <row r="5528" spans="4:8" x14ac:dyDescent="0.25">
      <c r="D5528" s="7"/>
      <c r="H5528" s="6"/>
    </row>
    <row r="5529" spans="4:8" x14ac:dyDescent="0.25">
      <c r="D5529" s="7"/>
      <c r="H5529" s="6"/>
    </row>
    <row r="5530" spans="4:8" x14ac:dyDescent="0.25">
      <c r="D5530" s="7"/>
      <c r="H5530" s="6"/>
    </row>
    <row r="5531" spans="4:8" x14ac:dyDescent="0.25">
      <c r="D5531" s="7"/>
      <c r="H5531" s="6"/>
    </row>
    <row r="5532" spans="4:8" x14ac:dyDescent="0.25">
      <c r="D5532" s="7"/>
      <c r="H5532" s="6"/>
    </row>
    <row r="5533" spans="4:8" x14ac:dyDescent="0.25">
      <c r="D5533" s="7"/>
      <c r="H5533" s="6"/>
    </row>
    <row r="5534" spans="4:8" x14ac:dyDescent="0.25">
      <c r="D5534" s="7"/>
      <c r="H5534" s="6"/>
    </row>
    <row r="5535" spans="4:8" x14ac:dyDescent="0.25">
      <c r="D5535" s="7"/>
      <c r="H5535" s="6"/>
    </row>
    <row r="5536" spans="4:8" x14ac:dyDescent="0.25">
      <c r="D5536" s="7"/>
      <c r="H5536" s="6"/>
    </row>
    <row r="5537" spans="4:8" x14ac:dyDescent="0.25">
      <c r="D5537" s="7"/>
      <c r="H5537" s="6"/>
    </row>
    <row r="5538" spans="4:8" x14ac:dyDescent="0.25">
      <c r="D5538" s="7"/>
      <c r="H5538" s="6"/>
    </row>
    <row r="5539" spans="4:8" x14ac:dyDescent="0.25">
      <c r="D5539" s="7"/>
      <c r="H5539" s="6"/>
    </row>
    <row r="5540" spans="4:8" x14ac:dyDescent="0.25">
      <c r="D5540" s="7"/>
      <c r="H5540" s="6"/>
    </row>
    <row r="5541" spans="4:8" x14ac:dyDescent="0.25">
      <c r="D5541" s="7"/>
      <c r="H5541" s="6"/>
    </row>
    <row r="5542" spans="4:8" x14ac:dyDescent="0.25">
      <c r="D5542" s="7"/>
      <c r="H5542" s="6"/>
    </row>
    <row r="5543" spans="4:8" x14ac:dyDescent="0.25">
      <c r="D5543" s="7"/>
      <c r="H5543" s="6"/>
    </row>
    <row r="5544" spans="4:8" x14ac:dyDescent="0.25">
      <c r="D5544" s="7"/>
      <c r="H5544" s="6"/>
    </row>
    <row r="5545" spans="4:8" x14ac:dyDescent="0.25">
      <c r="D5545" s="7"/>
      <c r="H5545" s="6"/>
    </row>
    <row r="5546" spans="4:8" x14ac:dyDescent="0.25">
      <c r="D5546" s="7"/>
      <c r="H5546" s="6"/>
    </row>
    <row r="5547" spans="4:8" x14ac:dyDescent="0.25">
      <c r="D5547" s="7"/>
      <c r="H5547" s="6"/>
    </row>
    <row r="5548" spans="4:8" x14ac:dyDescent="0.25">
      <c r="D5548" s="7"/>
      <c r="H5548" s="6"/>
    </row>
    <row r="5549" spans="4:8" x14ac:dyDescent="0.25">
      <c r="D5549" s="7"/>
      <c r="H5549" s="6"/>
    </row>
    <row r="5550" spans="4:8" x14ac:dyDescent="0.25">
      <c r="D5550" s="7"/>
      <c r="H5550" s="6"/>
    </row>
    <row r="5551" spans="4:8" x14ac:dyDescent="0.25">
      <c r="D5551" s="7"/>
      <c r="H5551" s="6"/>
    </row>
    <row r="5552" spans="4:8" x14ac:dyDescent="0.25">
      <c r="D5552" s="7"/>
      <c r="H5552" s="6"/>
    </row>
    <row r="5553" spans="4:8" x14ac:dyDescent="0.25">
      <c r="D5553" s="7"/>
      <c r="H5553" s="6"/>
    </row>
    <row r="5554" spans="4:8" x14ac:dyDescent="0.25">
      <c r="D5554" s="7"/>
      <c r="H5554" s="6"/>
    </row>
    <row r="5555" spans="4:8" x14ac:dyDescent="0.25">
      <c r="D5555" s="7"/>
      <c r="H5555" s="6"/>
    </row>
    <row r="5556" spans="4:8" x14ac:dyDescent="0.25">
      <c r="D5556" s="7"/>
      <c r="H5556" s="6"/>
    </row>
    <row r="5557" spans="4:8" x14ac:dyDescent="0.25">
      <c r="D5557" s="7"/>
      <c r="H5557" s="6"/>
    </row>
    <row r="5558" spans="4:8" x14ac:dyDescent="0.25">
      <c r="D5558" s="7"/>
      <c r="H5558" s="6"/>
    </row>
    <row r="5559" spans="4:8" x14ac:dyDescent="0.25">
      <c r="D5559" s="7"/>
      <c r="H5559" s="6"/>
    </row>
    <row r="5560" spans="4:8" x14ac:dyDescent="0.25">
      <c r="D5560" s="7"/>
      <c r="H5560" s="6"/>
    </row>
    <row r="5561" spans="4:8" x14ac:dyDescent="0.25">
      <c r="D5561" s="7"/>
      <c r="H5561" s="6"/>
    </row>
    <row r="5562" spans="4:8" x14ac:dyDescent="0.25">
      <c r="D5562" s="7"/>
      <c r="H5562" s="6"/>
    </row>
    <row r="5563" spans="4:8" x14ac:dyDescent="0.25">
      <c r="D5563" s="7"/>
      <c r="H5563" s="6"/>
    </row>
    <row r="5564" spans="4:8" x14ac:dyDescent="0.25">
      <c r="D5564" s="7"/>
      <c r="H5564" s="6"/>
    </row>
    <row r="5565" spans="4:8" x14ac:dyDescent="0.25">
      <c r="D5565" s="7"/>
      <c r="H5565" s="6"/>
    </row>
    <row r="5566" spans="4:8" x14ac:dyDescent="0.25">
      <c r="D5566" s="7"/>
      <c r="H5566" s="6"/>
    </row>
    <row r="5567" spans="4:8" x14ac:dyDescent="0.25">
      <c r="D5567" s="7"/>
      <c r="H5567" s="6"/>
    </row>
    <row r="5568" spans="4:8" x14ac:dyDescent="0.25">
      <c r="D5568" s="7"/>
      <c r="H5568" s="6"/>
    </row>
    <row r="5569" spans="4:8" x14ac:dyDescent="0.25">
      <c r="D5569" s="7"/>
      <c r="H5569" s="6"/>
    </row>
    <row r="5570" spans="4:8" x14ac:dyDescent="0.25">
      <c r="D5570" s="7"/>
      <c r="H5570" s="6"/>
    </row>
    <row r="5571" spans="4:8" x14ac:dyDescent="0.25">
      <c r="D5571" s="7"/>
      <c r="H5571" s="6"/>
    </row>
    <row r="5572" spans="4:8" x14ac:dyDescent="0.25">
      <c r="D5572" s="7"/>
      <c r="H5572" s="6"/>
    </row>
    <row r="5573" spans="4:8" x14ac:dyDescent="0.25">
      <c r="D5573" s="7"/>
      <c r="H5573" s="6"/>
    </row>
    <row r="5574" spans="4:8" x14ac:dyDescent="0.25">
      <c r="D5574" s="7"/>
      <c r="H5574" s="6"/>
    </row>
    <row r="5575" spans="4:8" x14ac:dyDescent="0.25">
      <c r="D5575" s="7"/>
      <c r="H5575" s="6"/>
    </row>
    <row r="5576" spans="4:8" x14ac:dyDescent="0.25">
      <c r="D5576" s="7"/>
      <c r="H5576" s="6"/>
    </row>
    <row r="5577" spans="4:8" x14ac:dyDescent="0.25">
      <c r="D5577" s="7"/>
      <c r="H5577" s="6"/>
    </row>
    <row r="5578" spans="4:8" x14ac:dyDescent="0.25">
      <c r="D5578" s="7"/>
      <c r="H5578" s="6"/>
    </row>
    <row r="5579" spans="4:8" x14ac:dyDescent="0.25">
      <c r="D5579" s="7"/>
      <c r="H5579" s="6"/>
    </row>
    <row r="5580" spans="4:8" x14ac:dyDescent="0.25">
      <c r="D5580" s="7"/>
      <c r="H5580" s="6"/>
    </row>
    <row r="5581" spans="4:8" x14ac:dyDescent="0.25">
      <c r="D5581" s="7"/>
      <c r="H5581" s="6"/>
    </row>
    <row r="5582" spans="4:8" x14ac:dyDescent="0.25">
      <c r="D5582" s="7"/>
      <c r="H5582" s="6"/>
    </row>
    <row r="5583" spans="4:8" x14ac:dyDescent="0.25">
      <c r="D5583" s="7"/>
      <c r="H5583" s="6"/>
    </row>
    <row r="5584" spans="4:8" x14ac:dyDescent="0.25">
      <c r="D5584" s="7"/>
      <c r="H5584" s="6"/>
    </row>
    <row r="5585" spans="4:8" x14ac:dyDescent="0.25">
      <c r="D5585" s="7"/>
      <c r="H5585" s="6"/>
    </row>
    <row r="5586" spans="4:8" x14ac:dyDescent="0.25">
      <c r="D5586" s="7"/>
      <c r="H5586" s="6"/>
    </row>
    <row r="5587" spans="4:8" x14ac:dyDescent="0.25">
      <c r="D5587" s="7"/>
      <c r="H5587" s="6"/>
    </row>
    <row r="5588" spans="4:8" x14ac:dyDescent="0.25">
      <c r="D5588" s="7"/>
      <c r="H5588" s="6"/>
    </row>
    <row r="5589" spans="4:8" x14ac:dyDescent="0.25">
      <c r="D5589" s="7"/>
      <c r="H5589" s="6"/>
    </row>
    <row r="5590" spans="4:8" x14ac:dyDescent="0.25">
      <c r="D5590" s="7"/>
      <c r="H5590" s="6"/>
    </row>
    <row r="5591" spans="4:8" x14ac:dyDescent="0.25">
      <c r="D5591" s="7"/>
      <c r="H5591" s="6"/>
    </row>
    <row r="5592" spans="4:8" x14ac:dyDescent="0.25">
      <c r="D5592" s="7"/>
      <c r="H5592" s="6"/>
    </row>
    <row r="5593" spans="4:8" x14ac:dyDescent="0.25">
      <c r="D5593" s="7"/>
      <c r="H5593" s="6"/>
    </row>
    <row r="5594" spans="4:8" x14ac:dyDescent="0.25">
      <c r="D5594" s="7"/>
      <c r="H5594" s="6"/>
    </row>
    <row r="5595" spans="4:8" x14ac:dyDescent="0.25">
      <c r="D5595" s="7"/>
      <c r="H5595" s="6"/>
    </row>
    <row r="5596" spans="4:8" x14ac:dyDescent="0.25">
      <c r="D5596" s="7"/>
      <c r="H5596" s="6"/>
    </row>
    <row r="5597" spans="4:8" x14ac:dyDescent="0.25">
      <c r="D5597" s="7"/>
      <c r="H5597" s="6"/>
    </row>
    <row r="5598" spans="4:8" x14ac:dyDescent="0.25">
      <c r="D5598" s="7"/>
      <c r="H5598" s="6"/>
    </row>
    <row r="5599" spans="4:8" x14ac:dyDescent="0.25">
      <c r="D5599" s="7"/>
      <c r="H5599" s="6"/>
    </row>
    <row r="5600" spans="4:8" x14ac:dyDescent="0.25">
      <c r="D5600" s="7"/>
      <c r="H5600" s="6"/>
    </row>
    <row r="5601" spans="4:8" x14ac:dyDescent="0.25">
      <c r="D5601" s="7"/>
      <c r="H5601" s="6"/>
    </row>
    <row r="5602" spans="4:8" x14ac:dyDescent="0.25">
      <c r="D5602" s="7"/>
      <c r="H5602" s="6"/>
    </row>
    <row r="5603" spans="4:8" x14ac:dyDescent="0.25">
      <c r="D5603" s="7"/>
      <c r="H5603" s="6"/>
    </row>
    <row r="5604" spans="4:8" x14ac:dyDescent="0.25">
      <c r="D5604" s="7"/>
      <c r="H5604" s="6"/>
    </row>
    <row r="5605" spans="4:8" x14ac:dyDescent="0.25">
      <c r="D5605" s="7"/>
      <c r="H5605" s="6"/>
    </row>
    <row r="5606" spans="4:8" x14ac:dyDescent="0.25">
      <c r="D5606" s="7"/>
      <c r="H5606" s="6"/>
    </row>
    <row r="5607" spans="4:8" x14ac:dyDescent="0.25">
      <c r="D5607" s="7"/>
      <c r="H5607" s="6"/>
    </row>
    <row r="5608" spans="4:8" x14ac:dyDescent="0.25">
      <c r="D5608" s="7"/>
      <c r="H5608" s="6"/>
    </row>
    <row r="5609" spans="4:8" x14ac:dyDescent="0.25">
      <c r="D5609" s="7"/>
      <c r="H5609" s="6"/>
    </row>
    <row r="5610" spans="4:8" x14ac:dyDescent="0.25">
      <c r="D5610" s="7"/>
      <c r="H5610" s="6"/>
    </row>
    <row r="5611" spans="4:8" x14ac:dyDescent="0.25">
      <c r="D5611" s="7"/>
      <c r="H5611" s="6"/>
    </row>
    <row r="5612" spans="4:8" x14ac:dyDescent="0.25">
      <c r="D5612" s="7"/>
      <c r="H5612" s="6"/>
    </row>
    <row r="5613" spans="4:8" x14ac:dyDescent="0.25">
      <c r="D5613" s="7"/>
      <c r="H5613" s="6"/>
    </row>
    <row r="5614" spans="4:8" x14ac:dyDescent="0.25">
      <c r="D5614" s="7"/>
      <c r="H5614" s="6"/>
    </row>
    <row r="5615" spans="4:8" x14ac:dyDescent="0.25">
      <c r="D5615" s="7"/>
      <c r="H5615" s="6"/>
    </row>
    <row r="5616" spans="4:8" x14ac:dyDescent="0.25">
      <c r="D5616" s="7"/>
      <c r="H5616" s="6"/>
    </row>
    <row r="5617" spans="4:8" x14ac:dyDescent="0.25">
      <c r="D5617" s="7"/>
      <c r="H5617" s="6"/>
    </row>
    <row r="5618" spans="4:8" x14ac:dyDescent="0.25">
      <c r="D5618" s="7"/>
      <c r="H5618" s="6"/>
    </row>
    <row r="5619" spans="4:8" x14ac:dyDescent="0.25">
      <c r="D5619" s="7"/>
      <c r="H5619" s="6"/>
    </row>
    <row r="5620" spans="4:8" x14ac:dyDescent="0.25">
      <c r="D5620" s="7"/>
      <c r="H5620" s="6"/>
    </row>
    <row r="5621" spans="4:8" x14ac:dyDescent="0.25">
      <c r="D5621" s="7"/>
      <c r="H5621" s="6"/>
    </row>
    <row r="5622" spans="4:8" x14ac:dyDescent="0.25">
      <c r="D5622" s="7"/>
      <c r="H5622" s="6"/>
    </row>
    <row r="5623" spans="4:8" x14ac:dyDescent="0.25">
      <c r="D5623" s="7"/>
      <c r="H5623" s="6"/>
    </row>
    <row r="5624" spans="4:8" x14ac:dyDescent="0.25">
      <c r="D5624" s="7"/>
      <c r="H5624" s="6"/>
    </row>
    <row r="5625" spans="4:8" x14ac:dyDescent="0.25">
      <c r="D5625" s="7"/>
      <c r="H5625" s="6"/>
    </row>
    <row r="5626" spans="4:8" x14ac:dyDescent="0.25">
      <c r="D5626" s="7"/>
      <c r="H5626" s="6"/>
    </row>
    <row r="5627" spans="4:8" x14ac:dyDescent="0.25">
      <c r="D5627" s="7"/>
      <c r="H5627" s="6"/>
    </row>
    <row r="5628" spans="4:8" x14ac:dyDescent="0.25">
      <c r="D5628" s="7"/>
      <c r="H5628" s="6"/>
    </row>
    <row r="5629" spans="4:8" x14ac:dyDescent="0.25">
      <c r="D5629" s="7"/>
      <c r="H5629" s="6"/>
    </row>
    <row r="5630" spans="4:8" x14ac:dyDescent="0.25">
      <c r="D5630" s="7"/>
      <c r="H5630" s="6"/>
    </row>
    <row r="5631" spans="4:8" x14ac:dyDescent="0.25">
      <c r="D5631" s="7"/>
      <c r="H5631" s="6"/>
    </row>
    <row r="5632" spans="4:8" x14ac:dyDescent="0.25">
      <c r="D5632" s="7"/>
      <c r="H5632" s="6"/>
    </row>
    <row r="5633" spans="4:8" x14ac:dyDescent="0.25">
      <c r="D5633" s="7"/>
      <c r="H5633" s="6"/>
    </row>
    <row r="5634" spans="4:8" x14ac:dyDescent="0.25">
      <c r="D5634" s="7"/>
      <c r="H5634" s="6"/>
    </row>
    <row r="5635" spans="4:8" x14ac:dyDescent="0.25">
      <c r="D5635" s="7"/>
      <c r="H5635" s="6"/>
    </row>
    <row r="5636" spans="4:8" x14ac:dyDescent="0.25">
      <c r="D5636" s="7"/>
      <c r="H5636" s="6"/>
    </row>
    <row r="5637" spans="4:8" x14ac:dyDescent="0.25">
      <c r="D5637" s="7"/>
      <c r="H5637" s="6"/>
    </row>
    <row r="5638" spans="4:8" x14ac:dyDescent="0.25">
      <c r="D5638" s="7"/>
      <c r="H5638" s="6"/>
    </row>
    <row r="5639" spans="4:8" x14ac:dyDescent="0.25">
      <c r="D5639" s="7"/>
      <c r="H5639" s="6"/>
    </row>
    <row r="5640" spans="4:8" x14ac:dyDescent="0.25">
      <c r="D5640" s="7"/>
      <c r="H5640" s="6"/>
    </row>
    <row r="5641" spans="4:8" x14ac:dyDescent="0.25">
      <c r="D5641" s="7"/>
      <c r="H5641" s="6"/>
    </row>
    <row r="5642" spans="4:8" x14ac:dyDescent="0.25">
      <c r="D5642" s="7"/>
      <c r="H5642" s="6"/>
    </row>
    <row r="5643" spans="4:8" x14ac:dyDescent="0.25">
      <c r="D5643" s="7"/>
      <c r="H5643" s="6"/>
    </row>
    <row r="5644" spans="4:8" x14ac:dyDescent="0.25">
      <c r="D5644" s="7"/>
      <c r="H5644" s="6"/>
    </row>
    <row r="5645" spans="4:8" x14ac:dyDescent="0.25">
      <c r="D5645" s="7"/>
      <c r="H5645" s="6"/>
    </row>
    <row r="5646" spans="4:8" x14ac:dyDescent="0.25">
      <c r="D5646" s="7"/>
      <c r="H5646" s="6"/>
    </row>
    <row r="5647" spans="4:8" x14ac:dyDescent="0.25">
      <c r="D5647" s="7"/>
      <c r="H5647" s="6"/>
    </row>
    <row r="5648" spans="4:8" x14ac:dyDescent="0.25">
      <c r="D5648" s="7"/>
      <c r="H5648" s="6"/>
    </row>
    <row r="5649" spans="4:8" x14ac:dyDescent="0.25">
      <c r="D5649" s="7"/>
      <c r="H5649" s="6"/>
    </row>
    <row r="5650" spans="4:8" x14ac:dyDescent="0.25">
      <c r="D5650" s="7"/>
      <c r="H5650" s="6"/>
    </row>
    <row r="5651" spans="4:8" x14ac:dyDescent="0.25">
      <c r="D5651" s="7"/>
      <c r="H5651" s="6"/>
    </row>
    <row r="5652" spans="4:8" x14ac:dyDescent="0.25">
      <c r="D5652" s="7"/>
      <c r="H5652" s="6"/>
    </row>
    <row r="5653" spans="4:8" x14ac:dyDescent="0.25">
      <c r="D5653" s="7"/>
      <c r="H5653" s="6"/>
    </row>
    <row r="5654" spans="4:8" x14ac:dyDescent="0.25">
      <c r="D5654" s="7"/>
      <c r="H5654" s="6"/>
    </row>
    <row r="5655" spans="4:8" x14ac:dyDescent="0.25">
      <c r="D5655" s="7"/>
      <c r="H5655" s="6"/>
    </row>
    <row r="5656" spans="4:8" x14ac:dyDescent="0.25">
      <c r="D5656" s="7"/>
      <c r="H5656" s="6"/>
    </row>
    <row r="5657" spans="4:8" x14ac:dyDescent="0.25">
      <c r="D5657" s="7"/>
      <c r="H5657" s="6"/>
    </row>
    <row r="5658" spans="4:8" x14ac:dyDescent="0.25">
      <c r="D5658" s="7"/>
      <c r="H5658" s="6"/>
    </row>
    <row r="5659" spans="4:8" x14ac:dyDescent="0.25">
      <c r="D5659" s="7"/>
      <c r="H5659" s="6"/>
    </row>
    <row r="5660" spans="4:8" x14ac:dyDescent="0.25">
      <c r="D5660" s="7"/>
      <c r="H5660" s="6"/>
    </row>
    <row r="5661" spans="4:8" x14ac:dyDescent="0.25">
      <c r="D5661" s="7"/>
      <c r="H5661" s="6"/>
    </row>
    <row r="5662" spans="4:8" x14ac:dyDescent="0.25">
      <c r="D5662" s="7"/>
      <c r="H5662" s="6"/>
    </row>
    <row r="5663" spans="4:8" x14ac:dyDescent="0.25">
      <c r="D5663" s="7"/>
      <c r="H5663" s="6"/>
    </row>
    <row r="5664" spans="4:8" x14ac:dyDescent="0.25">
      <c r="D5664" s="7"/>
      <c r="H5664" s="6"/>
    </row>
    <row r="5665" spans="4:8" x14ac:dyDescent="0.25">
      <c r="D5665" s="7"/>
      <c r="H5665" s="6"/>
    </row>
    <row r="5666" spans="4:8" x14ac:dyDescent="0.25">
      <c r="D5666" s="7"/>
      <c r="H5666" s="6"/>
    </row>
    <row r="5667" spans="4:8" x14ac:dyDescent="0.25">
      <c r="D5667" s="7"/>
      <c r="H5667" s="6"/>
    </row>
    <row r="5668" spans="4:8" x14ac:dyDescent="0.25">
      <c r="D5668" s="7"/>
      <c r="H5668" s="6"/>
    </row>
    <row r="5669" spans="4:8" x14ac:dyDescent="0.25">
      <c r="D5669" s="7"/>
      <c r="H5669" s="6"/>
    </row>
    <row r="5670" spans="4:8" x14ac:dyDescent="0.25">
      <c r="D5670" s="7"/>
      <c r="H5670" s="6"/>
    </row>
    <row r="5671" spans="4:8" x14ac:dyDescent="0.25">
      <c r="D5671" s="7"/>
      <c r="H5671" s="6"/>
    </row>
    <row r="5672" spans="4:8" x14ac:dyDescent="0.25">
      <c r="D5672" s="7"/>
      <c r="H5672" s="6"/>
    </row>
    <row r="5673" spans="4:8" x14ac:dyDescent="0.25">
      <c r="D5673" s="7"/>
      <c r="H5673" s="6"/>
    </row>
    <row r="5674" spans="4:8" x14ac:dyDescent="0.25">
      <c r="D5674" s="7"/>
      <c r="H5674" s="6"/>
    </row>
    <row r="5675" spans="4:8" x14ac:dyDescent="0.25">
      <c r="D5675" s="7"/>
      <c r="H5675" s="6"/>
    </row>
    <row r="5676" spans="4:8" x14ac:dyDescent="0.25">
      <c r="D5676" s="7"/>
      <c r="H5676" s="6"/>
    </row>
    <row r="5677" spans="4:8" x14ac:dyDescent="0.25">
      <c r="D5677" s="7"/>
      <c r="H5677" s="6"/>
    </row>
    <row r="5678" spans="4:8" x14ac:dyDescent="0.25">
      <c r="D5678" s="7"/>
      <c r="H5678" s="6"/>
    </row>
    <row r="5679" spans="4:8" x14ac:dyDescent="0.25">
      <c r="D5679" s="7"/>
      <c r="H5679" s="6"/>
    </row>
    <row r="5680" spans="4:8" x14ac:dyDescent="0.25">
      <c r="D5680" s="7"/>
      <c r="H5680" s="6"/>
    </row>
    <row r="5681" spans="4:8" x14ac:dyDescent="0.25">
      <c r="D5681" s="7"/>
      <c r="H5681" s="6"/>
    </row>
    <row r="5682" spans="4:8" x14ac:dyDescent="0.25">
      <c r="D5682" s="7"/>
      <c r="H5682" s="6"/>
    </row>
    <row r="5683" spans="4:8" x14ac:dyDescent="0.25">
      <c r="D5683" s="7"/>
      <c r="H5683" s="6"/>
    </row>
    <row r="5684" spans="4:8" x14ac:dyDescent="0.25">
      <c r="D5684" s="7"/>
      <c r="H5684" s="6"/>
    </row>
    <row r="5685" spans="4:8" x14ac:dyDescent="0.25">
      <c r="D5685" s="7"/>
      <c r="H5685" s="6"/>
    </row>
    <row r="5686" spans="4:8" x14ac:dyDescent="0.25">
      <c r="D5686" s="7"/>
      <c r="H5686" s="6"/>
    </row>
    <row r="5687" spans="4:8" x14ac:dyDescent="0.25">
      <c r="D5687" s="7"/>
      <c r="H5687" s="6"/>
    </row>
    <row r="5688" spans="4:8" x14ac:dyDescent="0.25">
      <c r="D5688" s="7"/>
      <c r="H5688" s="6"/>
    </row>
    <row r="5689" spans="4:8" x14ac:dyDescent="0.25">
      <c r="D5689" s="7"/>
      <c r="H5689" s="6"/>
    </row>
    <row r="5690" spans="4:8" x14ac:dyDescent="0.25">
      <c r="D5690" s="7"/>
      <c r="H5690" s="6"/>
    </row>
    <row r="5691" spans="4:8" x14ac:dyDescent="0.25">
      <c r="D5691" s="7"/>
      <c r="H5691" s="6"/>
    </row>
    <row r="5692" spans="4:8" x14ac:dyDescent="0.25">
      <c r="D5692" s="7"/>
      <c r="H5692" s="6"/>
    </row>
    <row r="5693" spans="4:8" x14ac:dyDescent="0.25">
      <c r="D5693" s="7"/>
      <c r="H5693" s="6"/>
    </row>
    <row r="5694" spans="4:8" x14ac:dyDescent="0.25">
      <c r="D5694" s="7"/>
      <c r="H5694" s="6"/>
    </row>
    <row r="5695" spans="4:8" x14ac:dyDescent="0.25">
      <c r="D5695" s="7"/>
      <c r="H5695" s="6"/>
    </row>
    <row r="5696" spans="4:8" x14ac:dyDescent="0.25">
      <c r="D5696" s="7"/>
      <c r="H5696" s="6"/>
    </row>
    <row r="5697" spans="4:8" x14ac:dyDescent="0.25">
      <c r="D5697" s="7"/>
      <c r="H5697" s="6"/>
    </row>
    <row r="5698" spans="4:8" x14ac:dyDescent="0.25">
      <c r="D5698" s="7"/>
      <c r="H5698" s="6"/>
    </row>
    <row r="5699" spans="4:8" x14ac:dyDescent="0.25">
      <c r="D5699" s="7"/>
      <c r="H5699" s="6"/>
    </row>
    <row r="5700" spans="4:8" x14ac:dyDescent="0.25">
      <c r="D5700" s="7"/>
      <c r="H5700" s="6"/>
    </row>
    <row r="5701" spans="4:8" x14ac:dyDescent="0.25">
      <c r="D5701" s="7"/>
      <c r="H5701" s="6"/>
    </row>
    <row r="5702" spans="4:8" x14ac:dyDescent="0.25">
      <c r="D5702" s="7"/>
      <c r="H5702" s="6"/>
    </row>
    <row r="5703" spans="4:8" x14ac:dyDescent="0.25">
      <c r="D5703" s="7"/>
      <c r="H5703" s="6"/>
    </row>
    <row r="5704" spans="4:8" x14ac:dyDescent="0.25">
      <c r="D5704" s="7"/>
      <c r="H5704" s="6"/>
    </row>
    <row r="5705" spans="4:8" x14ac:dyDescent="0.25">
      <c r="D5705" s="7"/>
      <c r="H5705" s="6"/>
    </row>
    <row r="5706" spans="4:8" x14ac:dyDescent="0.25">
      <c r="D5706" s="7"/>
      <c r="H5706" s="6"/>
    </row>
    <row r="5707" spans="4:8" x14ac:dyDescent="0.25">
      <c r="D5707" s="7"/>
      <c r="H5707" s="6"/>
    </row>
    <row r="5708" spans="4:8" x14ac:dyDescent="0.25">
      <c r="D5708" s="7"/>
      <c r="H5708" s="6"/>
    </row>
    <row r="5709" spans="4:8" x14ac:dyDescent="0.25">
      <c r="D5709" s="7"/>
      <c r="H5709" s="6"/>
    </row>
    <row r="5710" spans="4:8" x14ac:dyDescent="0.25">
      <c r="D5710" s="7"/>
      <c r="H5710" s="6"/>
    </row>
    <row r="5711" spans="4:8" x14ac:dyDescent="0.25">
      <c r="D5711" s="7"/>
      <c r="H5711" s="6"/>
    </row>
    <row r="5712" spans="4:8" x14ac:dyDescent="0.25">
      <c r="D5712" s="7"/>
      <c r="H5712" s="6"/>
    </row>
    <row r="5713" spans="4:8" x14ac:dyDescent="0.25">
      <c r="D5713" s="7"/>
      <c r="H5713" s="6"/>
    </row>
    <row r="5714" spans="4:8" x14ac:dyDescent="0.25">
      <c r="D5714" s="7"/>
      <c r="H5714" s="6"/>
    </row>
    <row r="5715" spans="4:8" x14ac:dyDescent="0.25">
      <c r="D5715" s="7"/>
      <c r="H5715" s="6"/>
    </row>
    <row r="5716" spans="4:8" x14ac:dyDescent="0.25">
      <c r="D5716" s="7"/>
      <c r="H5716" s="6"/>
    </row>
    <row r="5717" spans="4:8" x14ac:dyDescent="0.25">
      <c r="D5717" s="7"/>
      <c r="H5717" s="6"/>
    </row>
    <row r="5718" spans="4:8" x14ac:dyDescent="0.25">
      <c r="D5718" s="7"/>
      <c r="H5718" s="6"/>
    </row>
    <row r="5719" spans="4:8" x14ac:dyDescent="0.25">
      <c r="D5719" s="7"/>
      <c r="H5719" s="6"/>
    </row>
    <row r="5720" spans="4:8" x14ac:dyDescent="0.25">
      <c r="D5720" s="7"/>
      <c r="H5720" s="6"/>
    </row>
    <row r="5721" spans="4:8" x14ac:dyDescent="0.25">
      <c r="D5721" s="7"/>
      <c r="H5721" s="6"/>
    </row>
    <row r="5722" spans="4:8" x14ac:dyDescent="0.25">
      <c r="D5722" s="7"/>
      <c r="H5722" s="6"/>
    </row>
    <row r="5723" spans="4:8" x14ac:dyDescent="0.25">
      <c r="D5723" s="7"/>
      <c r="H5723" s="6"/>
    </row>
    <row r="5724" spans="4:8" x14ac:dyDescent="0.25">
      <c r="D5724" s="7"/>
      <c r="H5724" s="6"/>
    </row>
    <row r="5725" spans="4:8" x14ac:dyDescent="0.25">
      <c r="D5725" s="7"/>
      <c r="H5725" s="6"/>
    </row>
    <row r="5726" spans="4:8" x14ac:dyDescent="0.25">
      <c r="D5726" s="7"/>
      <c r="H5726" s="6"/>
    </row>
    <row r="5727" spans="4:8" x14ac:dyDescent="0.25">
      <c r="D5727" s="7"/>
      <c r="H5727" s="6"/>
    </row>
    <row r="5728" spans="4:8" x14ac:dyDescent="0.25">
      <c r="D5728" s="7"/>
      <c r="H5728" s="6"/>
    </row>
    <row r="5729" spans="4:8" x14ac:dyDescent="0.25">
      <c r="D5729" s="7"/>
      <c r="H5729" s="6"/>
    </row>
    <row r="5730" spans="4:8" x14ac:dyDescent="0.25">
      <c r="D5730" s="7"/>
      <c r="H5730" s="6"/>
    </row>
    <row r="5731" spans="4:8" x14ac:dyDescent="0.25">
      <c r="D5731" s="7"/>
      <c r="H5731" s="6"/>
    </row>
    <row r="5732" spans="4:8" x14ac:dyDescent="0.25">
      <c r="D5732" s="7"/>
      <c r="H5732" s="6"/>
    </row>
    <row r="5733" spans="4:8" x14ac:dyDescent="0.25">
      <c r="D5733" s="7"/>
      <c r="H5733" s="6"/>
    </row>
    <row r="5734" spans="4:8" x14ac:dyDescent="0.25">
      <c r="D5734" s="7"/>
      <c r="H5734" s="6"/>
    </row>
    <row r="5735" spans="4:8" x14ac:dyDescent="0.25">
      <c r="D5735" s="7"/>
      <c r="H5735" s="6"/>
    </row>
    <row r="5736" spans="4:8" x14ac:dyDescent="0.25">
      <c r="D5736" s="7"/>
      <c r="H5736" s="6"/>
    </row>
    <row r="5737" spans="4:8" x14ac:dyDescent="0.25">
      <c r="D5737" s="7"/>
      <c r="H5737" s="6"/>
    </row>
    <row r="5738" spans="4:8" x14ac:dyDescent="0.25">
      <c r="D5738" s="7"/>
      <c r="H5738" s="6"/>
    </row>
    <row r="5739" spans="4:8" x14ac:dyDescent="0.25">
      <c r="D5739" s="7"/>
      <c r="H5739" s="6"/>
    </row>
    <row r="5740" spans="4:8" x14ac:dyDescent="0.25">
      <c r="D5740" s="7"/>
      <c r="H5740" s="6"/>
    </row>
    <row r="5741" spans="4:8" x14ac:dyDescent="0.25">
      <c r="D5741" s="7"/>
      <c r="H5741" s="6"/>
    </row>
    <row r="5742" spans="4:8" x14ac:dyDescent="0.25">
      <c r="D5742" s="7"/>
      <c r="H5742" s="6"/>
    </row>
    <row r="5743" spans="4:8" x14ac:dyDescent="0.25">
      <c r="D5743" s="7"/>
      <c r="H5743" s="6"/>
    </row>
    <row r="5744" spans="4:8" x14ac:dyDescent="0.25">
      <c r="D5744" s="7"/>
      <c r="H5744" s="6"/>
    </row>
    <row r="5745" spans="4:8" x14ac:dyDescent="0.25">
      <c r="D5745" s="7"/>
      <c r="H5745" s="6"/>
    </row>
    <row r="5746" spans="4:8" x14ac:dyDescent="0.25">
      <c r="D5746" s="7"/>
      <c r="H5746" s="6"/>
    </row>
    <row r="5747" spans="4:8" x14ac:dyDescent="0.25">
      <c r="D5747" s="7"/>
      <c r="H5747" s="6"/>
    </row>
    <row r="5748" spans="4:8" x14ac:dyDescent="0.25">
      <c r="D5748" s="7"/>
      <c r="H5748" s="6"/>
    </row>
    <row r="5749" spans="4:8" x14ac:dyDescent="0.25">
      <c r="D5749" s="7"/>
      <c r="H5749" s="6"/>
    </row>
    <row r="5750" spans="4:8" x14ac:dyDescent="0.25">
      <c r="D5750" s="7"/>
      <c r="H5750" s="6"/>
    </row>
    <row r="5751" spans="4:8" x14ac:dyDescent="0.25">
      <c r="D5751" s="7"/>
      <c r="H5751" s="6"/>
    </row>
    <row r="5752" spans="4:8" x14ac:dyDescent="0.25">
      <c r="D5752" s="7"/>
      <c r="H5752" s="6"/>
    </row>
    <row r="5753" spans="4:8" x14ac:dyDescent="0.25">
      <c r="D5753" s="7"/>
      <c r="H5753" s="6"/>
    </row>
    <row r="5754" spans="4:8" x14ac:dyDescent="0.25">
      <c r="D5754" s="7"/>
      <c r="H5754" s="6"/>
    </row>
    <row r="5755" spans="4:8" x14ac:dyDescent="0.25">
      <c r="D5755" s="7"/>
      <c r="H5755" s="6"/>
    </row>
    <row r="5756" spans="4:8" x14ac:dyDescent="0.25">
      <c r="D5756" s="7"/>
      <c r="H5756" s="6"/>
    </row>
    <row r="5757" spans="4:8" x14ac:dyDescent="0.25">
      <c r="D5757" s="7"/>
      <c r="H5757" s="6"/>
    </row>
    <row r="5758" spans="4:8" x14ac:dyDescent="0.25">
      <c r="D5758" s="7"/>
      <c r="H5758" s="6"/>
    </row>
    <row r="5759" spans="4:8" x14ac:dyDescent="0.25">
      <c r="D5759" s="7"/>
      <c r="H5759" s="6"/>
    </row>
    <row r="5760" spans="4:8" x14ac:dyDescent="0.25">
      <c r="D5760" s="7"/>
      <c r="H5760" s="6"/>
    </row>
    <row r="5761" spans="4:8" x14ac:dyDescent="0.25">
      <c r="D5761" s="7"/>
      <c r="H5761" s="6"/>
    </row>
    <row r="5762" spans="4:8" x14ac:dyDescent="0.25">
      <c r="D5762" s="7"/>
      <c r="H5762" s="6"/>
    </row>
    <row r="5763" spans="4:8" x14ac:dyDescent="0.25">
      <c r="D5763" s="7"/>
      <c r="H5763" s="6"/>
    </row>
    <row r="5764" spans="4:8" x14ac:dyDescent="0.25">
      <c r="D5764" s="7"/>
      <c r="H5764" s="6"/>
    </row>
    <row r="5765" spans="4:8" x14ac:dyDescent="0.25">
      <c r="D5765" s="7"/>
      <c r="H5765" s="6"/>
    </row>
    <row r="5766" spans="4:8" x14ac:dyDescent="0.25">
      <c r="D5766" s="7"/>
      <c r="H5766" s="6"/>
    </row>
    <row r="5767" spans="4:8" x14ac:dyDescent="0.25">
      <c r="D5767" s="7"/>
      <c r="H5767" s="6"/>
    </row>
    <row r="5768" spans="4:8" x14ac:dyDescent="0.25">
      <c r="D5768" s="7"/>
      <c r="H5768" s="6"/>
    </row>
    <row r="5769" spans="4:8" x14ac:dyDescent="0.25">
      <c r="D5769" s="7"/>
      <c r="H5769" s="6"/>
    </row>
    <row r="5770" spans="4:8" x14ac:dyDescent="0.25">
      <c r="D5770" s="7"/>
      <c r="H5770" s="6"/>
    </row>
    <row r="5771" spans="4:8" x14ac:dyDescent="0.25">
      <c r="D5771" s="7"/>
      <c r="H5771" s="6"/>
    </row>
    <row r="5772" spans="4:8" x14ac:dyDescent="0.25">
      <c r="D5772" s="7"/>
      <c r="H5772" s="6"/>
    </row>
    <row r="5773" spans="4:8" x14ac:dyDescent="0.25">
      <c r="D5773" s="7"/>
      <c r="H5773" s="6"/>
    </row>
    <row r="5774" spans="4:8" x14ac:dyDescent="0.25">
      <c r="D5774" s="7"/>
      <c r="H5774" s="6"/>
    </row>
    <row r="5775" spans="4:8" x14ac:dyDescent="0.25">
      <c r="D5775" s="7"/>
      <c r="H5775" s="6"/>
    </row>
    <row r="5776" spans="4:8" x14ac:dyDescent="0.25">
      <c r="D5776" s="7"/>
      <c r="H5776" s="6"/>
    </row>
    <row r="5777" spans="4:8" x14ac:dyDescent="0.25">
      <c r="D5777" s="7"/>
      <c r="H5777" s="6"/>
    </row>
    <row r="5778" spans="4:8" x14ac:dyDescent="0.25">
      <c r="D5778" s="7"/>
      <c r="H5778" s="6"/>
    </row>
    <row r="5779" spans="4:8" x14ac:dyDescent="0.25">
      <c r="D5779" s="7"/>
      <c r="H5779" s="6"/>
    </row>
    <row r="5780" spans="4:8" x14ac:dyDescent="0.25">
      <c r="D5780" s="7"/>
      <c r="H5780" s="6"/>
    </row>
    <row r="5781" spans="4:8" x14ac:dyDescent="0.25">
      <c r="D5781" s="7"/>
      <c r="H5781" s="6"/>
    </row>
    <row r="5782" spans="4:8" x14ac:dyDescent="0.25">
      <c r="D5782" s="7"/>
      <c r="H5782" s="6"/>
    </row>
    <row r="5783" spans="4:8" x14ac:dyDescent="0.25">
      <c r="D5783" s="7"/>
      <c r="H5783" s="6"/>
    </row>
    <row r="5784" spans="4:8" x14ac:dyDescent="0.25">
      <c r="D5784" s="7"/>
      <c r="H5784" s="6"/>
    </row>
    <row r="5785" spans="4:8" x14ac:dyDescent="0.25">
      <c r="D5785" s="7"/>
      <c r="H5785" s="6"/>
    </row>
    <row r="5786" spans="4:8" x14ac:dyDescent="0.25">
      <c r="D5786" s="7"/>
      <c r="H5786" s="6"/>
    </row>
    <row r="5787" spans="4:8" x14ac:dyDescent="0.25">
      <c r="D5787" s="7"/>
      <c r="H5787" s="6"/>
    </row>
    <row r="5788" spans="4:8" x14ac:dyDescent="0.25">
      <c r="D5788" s="7"/>
      <c r="H5788" s="6"/>
    </row>
    <row r="5789" spans="4:8" x14ac:dyDescent="0.25">
      <c r="D5789" s="7"/>
      <c r="H5789" s="6"/>
    </row>
    <row r="5790" spans="4:8" x14ac:dyDescent="0.25">
      <c r="D5790" s="7"/>
      <c r="H5790" s="6"/>
    </row>
    <row r="5791" spans="4:8" x14ac:dyDescent="0.25">
      <c r="D5791" s="7"/>
      <c r="H5791" s="6"/>
    </row>
    <row r="5792" spans="4:8" x14ac:dyDescent="0.25">
      <c r="D5792" s="7"/>
      <c r="H5792" s="6"/>
    </row>
    <row r="5793" spans="4:8" x14ac:dyDescent="0.25">
      <c r="D5793" s="7"/>
      <c r="H5793" s="6"/>
    </row>
    <row r="5794" spans="4:8" x14ac:dyDescent="0.25">
      <c r="D5794" s="7"/>
      <c r="H5794" s="6"/>
    </row>
    <row r="5795" spans="4:8" x14ac:dyDescent="0.25">
      <c r="D5795" s="7"/>
      <c r="H5795" s="6"/>
    </row>
    <row r="5796" spans="4:8" x14ac:dyDescent="0.25">
      <c r="D5796" s="7"/>
      <c r="H5796" s="6"/>
    </row>
    <row r="5797" spans="4:8" x14ac:dyDescent="0.25">
      <c r="D5797" s="7"/>
      <c r="H5797" s="6"/>
    </row>
    <row r="5798" spans="4:8" x14ac:dyDescent="0.25">
      <c r="D5798" s="7"/>
      <c r="H5798" s="6"/>
    </row>
    <row r="5799" spans="4:8" x14ac:dyDescent="0.25">
      <c r="D5799" s="7"/>
      <c r="H5799" s="6"/>
    </row>
    <row r="5800" spans="4:8" x14ac:dyDescent="0.25">
      <c r="D5800" s="7"/>
      <c r="H5800" s="6"/>
    </row>
    <row r="5801" spans="4:8" x14ac:dyDescent="0.25">
      <c r="D5801" s="7"/>
      <c r="H5801" s="6"/>
    </row>
    <row r="5802" spans="4:8" x14ac:dyDescent="0.25">
      <c r="D5802" s="7"/>
      <c r="H5802" s="6"/>
    </row>
    <row r="5803" spans="4:8" x14ac:dyDescent="0.25">
      <c r="D5803" s="7"/>
      <c r="H5803" s="6"/>
    </row>
    <row r="5804" spans="4:8" x14ac:dyDescent="0.25">
      <c r="D5804" s="7"/>
      <c r="H5804" s="6"/>
    </row>
    <row r="5805" spans="4:8" x14ac:dyDescent="0.25">
      <c r="D5805" s="7"/>
      <c r="H5805" s="6"/>
    </row>
    <row r="5806" spans="4:8" x14ac:dyDescent="0.25">
      <c r="D5806" s="7"/>
      <c r="H5806" s="6"/>
    </row>
    <row r="5807" spans="4:8" x14ac:dyDescent="0.25">
      <c r="D5807" s="7"/>
      <c r="H5807" s="6"/>
    </row>
    <row r="5808" spans="4:8" x14ac:dyDescent="0.25">
      <c r="D5808" s="7"/>
      <c r="H5808" s="6"/>
    </row>
    <row r="5809" spans="4:8" x14ac:dyDescent="0.25">
      <c r="D5809" s="7"/>
      <c r="H5809" s="6"/>
    </row>
    <row r="5810" spans="4:8" x14ac:dyDescent="0.25">
      <c r="D5810" s="7"/>
      <c r="H5810" s="6"/>
    </row>
    <row r="5811" spans="4:8" x14ac:dyDescent="0.25">
      <c r="D5811" s="7"/>
      <c r="H5811" s="6"/>
    </row>
    <row r="5812" spans="4:8" x14ac:dyDescent="0.25">
      <c r="D5812" s="7"/>
      <c r="H5812" s="6"/>
    </row>
    <row r="5813" spans="4:8" x14ac:dyDescent="0.25">
      <c r="D5813" s="7"/>
      <c r="H5813" s="6"/>
    </row>
    <row r="5814" spans="4:8" x14ac:dyDescent="0.25">
      <c r="D5814" s="7"/>
      <c r="H5814" s="6"/>
    </row>
    <row r="5815" spans="4:8" x14ac:dyDescent="0.25">
      <c r="D5815" s="7"/>
      <c r="H5815" s="6"/>
    </row>
    <row r="5816" spans="4:8" x14ac:dyDescent="0.25">
      <c r="D5816" s="7"/>
      <c r="H5816" s="6"/>
    </row>
    <row r="5817" spans="4:8" x14ac:dyDescent="0.25">
      <c r="D5817" s="7"/>
      <c r="H5817" s="6"/>
    </row>
    <row r="5818" spans="4:8" x14ac:dyDescent="0.25">
      <c r="D5818" s="7"/>
      <c r="H5818" s="6"/>
    </row>
    <row r="5819" spans="4:8" x14ac:dyDescent="0.25">
      <c r="D5819" s="7"/>
      <c r="H5819" s="6"/>
    </row>
    <row r="5820" spans="4:8" x14ac:dyDescent="0.25">
      <c r="D5820" s="7"/>
      <c r="H5820" s="6"/>
    </row>
    <row r="5821" spans="4:8" x14ac:dyDescent="0.25">
      <c r="D5821" s="7"/>
      <c r="H5821" s="6"/>
    </row>
    <row r="5822" spans="4:8" x14ac:dyDescent="0.25">
      <c r="D5822" s="7"/>
      <c r="H5822" s="6"/>
    </row>
    <row r="5823" spans="4:8" x14ac:dyDescent="0.25">
      <c r="D5823" s="7"/>
      <c r="H5823" s="6"/>
    </row>
    <row r="5824" spans="4:8" x14ac:dyDescent="0.25">
      <c r="D5824" s="7"/>
      <c r="H5824" s="6"/>
    </row>
    <row r="5825" spans="4:8" x14ac:dyDescent="0.25">
      <c r="D5825" s="7"/>
      <c r="H5825" s="6"/>
    </row>
    <row r="5826" spans="4:8" x14ac:dyDescent="0.25">
      <c r="D5826" s="7"/>
      <c r="H5826" s="6"/>
    </row>
    <row r="5827" spans="4:8" x14ac:dyDescent="0.25">
      <c r="D5827" s="7"/>
      <c r="H5827" s="6"/>
    </row>
    <row r="5828" spans="4:8" x14ac:dyDescent="0.25">
      <c r="D5828" s="7"/>
      <c r="H5828" s="6"/>
    </row>
    <row r="5829" spans="4:8" x14ac:dyDescent="0.25">
      <c r="D5829" s="7"/>
      <c r="H5829" s="6"/>
    </row>
    <row r="5830" spans="4:8" x14ac:dyDescent="0.25">
      <c r="D5830" s="7"/>
      <c r="H5830" s="6"/>
    </row>
    <row r="5831" spans="4:8" x14ac:dyDescent="0.25">
      <c r="D5831" s="7"/>
      <c r="H5831" s="6"/>
    </row>
    <row r="5832" spans="4:8" x14ac:dyDescent="0.25">
      <c r="D5832" s="7"/>
      <c r="H5832" s="6"/>
    </row>
    <row r="5833" spans="4:8" x14ac:dyDescent="0.25">
      <c r="D5833" s="7"/>
      <c r="H5833" s="6"/>
    </row>
    <row r="5834" spans="4:8" x14ac:dyDescent="0.25">
      <c r="D5834" s="7"/>
      <c r="H5834" s="6"/>
    </row>
    <row r="5835" spans="4:8" x14ac:dyDescent="0.25">
      <c r="D5835" s="7"/>
      <c r="H5835" s="6"/>
    </row>
    <row r="5836" spans="4:8" x14ac:dyDescent="0.25">
      <c r="D5836" s="7"/>
      <c r="H5836" s="6"/>
    </row>
    <row r="5837" spans="4:8" x14ac:dyDescent="0.25">
      <c r="D5837" s="7"/>
      <c r="H5837" s="6"/>
    </row>
    <row r="5838" spans="4:8" x14ac:dyDescent="0.25">
      <c r="D5838" s="7"/>
      <c r="H5838" s="6"/>
    </row>
    <row r="5839" spans="4:8" x14ac:dyDescent="0.25">
      <c r="D5839" s="7"/>
      <c r="H5839" s="6"/>
    </row>
    <row r="5840" spans="4:8" x14ac:dyDescent="0.25">
      <c r="D5840" s="7"/>
      <c r="H5840" s="6"/>
    </row>
    <row r="5841" spans="4:8" x14ac:dyDescent="0.25">
      <c r="D5841" s="7"/>
      <c r="H5841" s="6"/>
    </row>
    <row r="5842" spans="4:8" x14ac:dyDescent="0.25">
      <c r="D5842" s="7"/>
      <c r="H5842" s="6"/>
    </row>
    <row r="5843" spans="4:8" x14ac:dyDescent="0.25">
      <c r="D5843" s="7"/>
      <c r="H5843" s="6"/>
    </row>
    <row r="5844" spans="4:8" x14ac:dyDescent="0.25">
      <c r="D5844" s="7"/>
      <c r="H5844" s="6"/>
    </row>
    <row r="5845" spans="4:8" x14ac:dyDescent="0.25">
      <c r="D5845" s="7"/>
      <c r="H5845" s="6"/>
    </row>
    <row r="5846" spans="4:8" x14ac:dyDescent="0.25">
      <c r="D5846" s="7"/>
      <c r="H5846" s="6"/>
    </row>
    <row r="5847" spans="4:8" x14ac:dyDescent="0.25">
      <c r="D5847" s="7"/>
      <c r="H5847" s="6"/>
    </row>
    <row r="5848" spans="4:8" x14ac:dyDescent="0.25">
      <c r="D5848" s="7"/>
      <c r="H5848" s="6"/>
    </row>
    <row r="5849" spans="4:8" x14ac:dyDescent="0.25">
      <c r="D5849" s="7"/>
      <c r="H5849" s="6"/>
    </row>
    <row r="5850" spans="4:8" x14ac:dyDescent="0.25">
      <c r="D5850" s="7"/>
      <c r="H5850" s="6"/>
    </row>
    <row r="5851" spans="4:8" x14ac:dyDescent="0.25">
      <c r="D5851" s="7"/>
      <c r="H5851" s="6"/>
    </row>
    <row r="5852" spans="4:8" x14ac:dyDescent="0.25">
      <c r="D5852" s="7"/>
      <c r="H5852" s="6"/>
    </row>
    <row r="5853" spans="4:8" x14ac:dyDescent="0.25">
      <c r="D5853" s="7"/>
      <c r="H5853" s="6"/>
    </row>
    <row r="5854" spans="4:8" x14ac:dyDescent="0.25">
      <c r="D5854" s="7"/>
      <c r="H5854" s="6"/>
    </row>
    <row r="5855" spans="4:8" x14ac:dyDescent="0.25">
      <c r="D5855" s="7"/>
      <c r="H5855" s="6"/>
    </row>
    <row r="5856" spans="4:8" x14ac:dyDescent="0.25">
      <c r="D5856" s="7"/>
      <c r="H5856" s="6"/>
    </row>
    <row r="5857" spans="4:8" x14ac:dyDescent="0.25">
      <c r="D5857" s="7"/>
      <c r="H5857" s="6"/>
    </row>
    <row r="5858" spans="4:8" x14ac:dyDescent="0.25">
      <c r="D5858" s="7"/>
      <c r="H5858" s="6"/>
    </row>
    <row r="5859" spans="4:8" x14ac:dyDescent="0.25">
      <c r="D5859" s="7"/>
      <c r="H5859" s="6"/>
    </row>
    <row r="5860" spans="4:8" x14ac:dyDescent="0.25">
      <c r="D5860" s="7"/>
      <c r="H5860" s="6"/>
    </row>
    <row r="5861" spans="4:8" x14ac:dyDescent="0.25">
      <c r="D5861" s="7"/>
      <c r="H5861" s="6"/>
    </row>
    <row r="5862" spans="4:8" x14ac:dyDescent="0.25">
      <c r="D5862" s="7"/>
      <c r="H5862" s="6"/>
    </row>
    <row r="5863" spans="4:8" x14ac:dyDescent="0.25">
      <c r="D5863" s="7"/>
      <c r="H5863" s="6"/>
    </row>
    <row r="5864" spans="4:8" x14ac:dyDescent="0.25">
      <c r="D5864" s="7"/>
      <c r="H5864" s="6"/>
    </row>
    <row r="5865" spans="4:8" x14ac:dyDescent="0.25">
      <c r="D5865" s="7"/>
      <c r="H5865" s="6"/>
    </row>
    <row r="5866" spans="4:8" x14ac:dyDescent="0.25">
      <c r="D5866" s="7"/>
      <c r="H5866" s="6"/>
    </row>
    <row r="5867" spans="4:8" x14ac:dyDescent="0.25">
      <c r="D5867" s="7"/>
      <c r="H5867" s="6"/>
    </row>
    <row r="5868" spans="4:8" x14ac:dyDescent="0.25">
      <c r="D5868" s="7"/>
      <c r="H5868" s="6"/>
    </row>
    <row r="5869" spans="4:8" x14ac:dyDescent="0.25">
      <c r="D5869" s="7"/>
      <c r="H5869" s="6"/>
    </row>
    <row r="5870" spans="4:8" x14ac:dyDescent="0.25">
      <c r="D5870" s="7"/>
      <c r="H5870" s="6"/>
    </row>
    <row r="5871" spans="4:8" x14ac:dyDescent="0.25">
      <c r="D5871" s="7"/>
      <c r="H5871" s="6"/>
    </row>
    <row r="5872" spans="4:8" x14ac:dyDescent="0.25">
      <c r="D5872" s="7"/>
      <c r="H5872" s="6"/>
    </row>
    <row r="5873" spans="4:8" x14ac:dyDescent="0.25">
      <c r="D5873" s="7"/>
      <c r="H5873" s="6"/>
    </row>
    <row r="5874" spans="4:8" x14ac:dyDescent="0.25">
      <c r="D5874" s="7"/>
      <c r="H5874" s="6"/>
    </row>
    <row r="5875" spans="4:8" x14ac:dyDescent="0.25">
      <c r="D5875" s="7"/>
      <c r="H5875" s="6"/>
    </row>
    <row r="5876" spans="4:8" x14ac:dyDescent="0.25">
      <c r="D5876" s="7"/>
      <c r="H5876" s="6"/>
    </row>
    <row r="5877" spans="4:8" x14ac:dyDescent="0.25">
      <c r="D5877" s="7"/>
      <c r="H5877" s="6"/>
    </row>
    <row r="5878" spans="4:8" x14ac:dyDescent="0.25">
      <c r="D5878" s="7"/>
      <c r="H5878" s="6"/>
    </row>
    <row r="5879" spans="4:8" x14ac:dyDescent="0.25">
      <c r="D5879" s="7"/>
      <c r="H5879" s="6"/>
    </row>
    <row r="5880" spans="4:8" x14ac:dyDescent="0.25">
      <c r="D5880" s="7"/>
      <c r="H5880" s="6"/>
    </row>
    <row r="5881" spans="4:8" x14ac:dyDescent="0.25">
      <c r="D5881" s="7"/>
      <c r="H5881" s="6"/>
    </row>
    <row r="5882" spans="4:8" x14ac:dyDescent="0.25">
      <c r="D5882" s="7"/>
      <c r="H5882" s="6"/>
    </row>
    <row r="5883" spans="4:8" x14ac:dyDescent="0.25">
      <c r="D5883" s="7"/>
      <c r="H5883" s="6"/>
    </row>
    <row r="5884" spans="4:8" x14ac:dyDescent="0.25">
      <c r="D5884" s="7"/>
      <c r="H5884" s="6"/>
    </row>
    <row r="5885" spans="4:8" x14ac:dyDescent="0.25">
      <c r="D5885" s="7"/>
      <c r="H5885" s="6"/>
    </row>
    <row r="5886" spans="4:8" x14ac:dyDescent="0.25">
      <c r="D5886" s="7"/>
      <c r="H5886" s="6"/>
    </row>
    <row r="5887" spans="4:8" x14ac:dyDescent="0.25">
      <c r="D5887" s="7"/>
      <c r="H5887" s="6"/>
    </row>
    <row r="5888" spans="4:8" x14ac:dyDescent="0.25">
      <c r="D5888" s="7"/>
      <c r="H5888" s="6"/>
    </row>
    <row r="5889" spans="4:8" x14ac:dyDescent="0.25">
      <c r="D5889" s="7"/>
      <c r="H5889" s="6"/>
    </row>
    <row r="5890" spans="4:8" x14ac:dyDescent="0.25">
      <c r="D5890" s="7"/>
      <c r="H5890" s="6"/>
    </row>
    <row r="5891" spans="4:8" x14ac:dyDescent="0.25">
      <c r="D5891" s="7"/>
      <c r="H5891" s="6"/>
    </row>
    <row r="5892" spans="4:8" x14ac:dyDescent="0.25">
      <c r="D5892" s="7"/>
      <c r="H5892" s="6"/>
    </row>
    <row r="5893" spans="4:8" x14ac:dyDescent="0.25">
      <c r="D5893" s="7"/>
      <c r="H5893" s="6"/>
    </row>
    <row r="5894" spans="4:8" x14ac:dyDescent="0.25">
      <c r="D5894" s="7"/>
      <c r="H5894" s="6"/>
    </row>
    <row r="5895" spans="4:8" x14ac:dyDescent="0.25">
      <c r="D5895" s="7"/>
      <c r="H5895" s="6"/>
    </row>
    <row r="5896" spans="4:8" x14ac:dyDescent="0.25">
      <c r="D5896" s="7"/>
      <c r="H5896" s="6"/>
    </row>
    <row r="5897" spans="4:8" x14ac:dyDescent="0.25">
      <c r="D5897" s="7"/>
      <c r="H5897" s="6"/>
    </row>
    <row r="5898" spans="4:8" x14ac:dyDescent="0.25">
      <c r="D5898" s="7"/>
      <c r="H5898" s="6"/>
    </row>
    <row r="5899" spans="4:8" x14ac:dyDescent="0.25">
      <c r="D5899" s="7"/>
      <c r="H5899" s="6"/>
    </row>
    <row r="5900" spans="4:8" x14ac:dyDescent="0.25">
      <c r="D5900" s="7"/>
      <c r="H5900" s="6"/>
    </row>
    <row r="5901" spans="4:8" x14ac:dyDescent="0.25">
      <c r="D5901" s="7"/>
      <c r="H5901" s="6"/>
    </row>
    <row r="5902" spans="4:8" x14ac:dyDescent="0.25">
      <c r="D5902" s="7"/>
      <c r="H5902" s="6"/>
    </row>
    <row r="5903" spans="4:8" x14ac:dyDescent="0.25">
      <c r="D5903" s="7"/>
      <c r="H5903" s="6"/>
    </row>
    <row r="5904" spans="4:8" x14ac:dyDescent="0.25">
      <c r="D5904" s="7"/>
      <c r="H5904" s="6"/>
    </row>
    <row r="5905" spans="4:8" x14ac:dyDescent="0.25">
      <c r="D5905" s="7"/>
      <c r="H5905" s="6"/>
    </row>
    <row r="5906" spans="4:8" x14ac:dyDescent="0.25">
      <c r="D5906" s="7"/>
      <c r="H5906" s="6"/>
    </row>
    <row r="5907" spans="4:8" x14ac:dyDescent="0.25">
      <c r="D5907" s="7"/>
      <c r="H5907" s="6"/>
    </row>
    <row r="5908" spans="4:8" x14ac:dyDescent="0.25">
      <c r="D5908" s="7"/>
      <c r="H5908" s="6"/>
    </row>
    <row r="5909" spans="4:8" x14ac:dyDescent="0.25">
      <c r="D5909" s="7"/>
      <c r="H5909" s="6"/>
    </row>
    <row r="5910" spans="4:8" x14ac:dyDescent="0.25">
      <c r="D5910" s="7"/>
      <c r="H5910" s="6"/>
    </row>
    <row r="5911" spans="4:8" x14ac:dyDescent="0.25">
      <c r="D5911" s="7"/>
      <c r="H5911" s="6"/>
    </row>
    <row r="5912" spans="4:8" x14ac:dyDescent="0.25">
      <c r="D5912" s="7"/>
      <c r="H5912" s="6"/>
    </row>
    <row r="5913" spans="4:8" x14ac:dyDescent="0.25">
      <c r="D5913" s="7"/>
      <c r="H5913" s="6"/>
    </row>
    <row r="5914" spans="4:8" x14ac:dyDescent="0.25">
      <c r="D5914" s="7"/>
      <c r="H5914" s="6"/>
    </row>
    <row r="5915" spans="4:8" x14ac:dyDescent="0.25">
      <c r="D5915" s="7"/>
      <c r="H5915" s="6"/>
    </row>
    <row r="5916" spans="4:8" x14ac:dyDescent="0.25">
      <c r="D5916" s="7"/>
      <c r="H5916" s="6"/>
    </row>
    <row r="5917" spans="4:8" x14ac:dyDescent="0.25">
      <c r="D5917" s="7"/>
      <c r="H5917" s="6"/>
    </row>
    <row r="5918" spans="4:8" x14ac:dyDescent="0.25">
      <c r="D5918" s="7"/>
      <c r="H5918" s="6"/>
    </row>
    <row r="5919" spans="4:8" x14ac:dyDescent="0.25">
      <c r="D5919" s="7"/>
      <c r="H5919" s="6"/>
    </row>
    <row r="5920" spans="4:8" x14ac:dyDescent="0.25">
      <c r="D5920" s="7"/>
      <c r="H5920" s="6"/>
    </row>
    <row r="5921" spans="4:8" x14ac:dyDescent="0.25">
      <c r="D5921" s="7"/>
      <c r="H5921" s="6"/>
    </row>
    <row r="5922" spans="4:8" x14ac:dyDescent="0.25">
      <c r="D5922" s="7"/>
      <c r="H5922" s="6"/>
    </row>
    <row r="5923" spans="4:8" x14ac:dyDescent="0.25">
      <c r="D5923" s="7"/>
      <c r="H5923" s="6"/>
    </row>
    <row r="5924" spans="4:8" x14ac:dyDescent="0.25">
      <c r="D5924" s="7"/>
      <c r="H5924" s="6"/>
    </row>
    <row r="5925" spans="4:8" x14ac:dyDescent="0.25">
      <c r="D5925" s="7"/>
      <c r="H5925" s="6"/>
    </row>
    <row r="5926" spans="4:8" x14ac:dyDescent="0.25">
      <c r="D5926" s="7"/>
      <c r="H5926" s="6"/>
    </row>
    <row r="5927" spans="4:8" x14ac:dyDescent="0.25">
      <c r="D5927" s="7"/>
      <c r="H5927" s="6"/>
    </row>
    <row r="5928" spans="4:8" x14ac:dyDescent="0.25">
      <c r="D5928" s="7"/>
      <c r="H5928" s="6"/>
    </row>
    <row r="5929" spans="4:8" x14ac:dyDescent="0.25">
      <c r="D5929" s="7"/>
      <c r="H5929" s="6"/>
    </row>
    <row r="5930" spans="4:8" x14ac:dyDescent="0.25">
      <c r="D5930" s="7"/>
      <c r="H5930" s="6"/>
    </row>
    <row r="5931" spans="4:8" x14ac:dyDescent="0.25">
      <c r="D5931" s="7"/>
      <c r="H5931" s="6"/>
    </row>
    <row r="5932" spans="4:8" x14ac:dyDescent="0.25">
      <c r="D5932" s="7"/>
      <c r="H5932" s="6"/>
    </row>
    <row r="5933" spans="4:8" x14ac:dyDescent="0.25">
      <c r="D5933" s="7"/>
      <c r="H5933" s="6"/>
    </row>
    <row r="5934" spans="4:8" x14ac:dyDescent="0.25">
      <c r="D5934" s="7"/>
      <c r="H5934" s="6"/>
    </row>
    <row r="5935" spans="4:8" x14ac:dyDescent="0.25">
      <c r="D5935" s="7"/>
      <c r="H5935" s="6"/>
    </row>
    <row r="5936" spans="4:8" x14ac:dyDescent="0.25">
      <c r="D5936" s="7"/>
      <c r="H5936" s="6"/>
    </row>
    <row r="5937" spans="4:8" x14ac:dyDescent="0.25">
      <c r="D5937" s="7"/>
      <c r="H5937" s="6"/>
    </row>
    <row r="5938" spans="4:8" x14ac:dyDescent="0.25">
      <c r="D5938" s="7"/>
      <c r="H5938" s="6"/>
    </row>
    <row r="5939" spans="4:8" x14ac:dyDescent="0.25">
      <c r="D5939" s="7"/>
      <c r="H5939" s="6"/>
    </row>
    <row r="5940" spans="4:8" x14ac:dyDescent="0.25">
      <c r="D5940" s="7"/>
      <c r="H5940" s="6"/>
    </row>
    <row r="5941" spans="4:8" x14ac:dyDescent="0.25">
      <c r="D5941" s="7"/>
      <c r="H5941" s="6"/>
    </row>
    <row r="5942" spans="4:8" x14ac:dyDescent="0.25">
      <c r="D5942" s="7"/>
      <c r="H5942" s="6"/>
    </row>
    <row r="5943" spans="4:8" x14ac:dyDescent="0.25">
      <c r="D5943" s="7"/>
      <c r="H5943" s="6"/>
    </row>
    <row r="5944" spans="4:8" x14ac:dyDescent="0.25">
      <c r="D5944" s="7"/>
      <c r="H5944" s="6"/>
    </row>
    <row r="5945" spans="4:8" x14ac:dyDescent="0.25">
      <c r="D5945" s="7"/>
      <c r="H5945" s="6"/>
    </row>
    <row r="5946" spans="4:8" x14ac:dyDescent="0.25">
      <c r="D5946" s="7"/>
      <c r="H5946" s="6"/>
    </row>
    <row r="5947" spans="4:8" x14ac:dyDescent="0.25">
      <c r="D5947" s="7"/>
      <c r="H5947" s="6"/>
    </row>
    <row r="5948" spans="4:8" x14ac:dyDescent="0.25">
      <c r="D5948" s="7"/>
      <c r="H5948" s="6"/>
    </row>
    <row r="5949" spans="4:8" x14ac:dyDescent="0.25">
      <c r="D5949" s="7"/>
      <c r="H5949" s="6"/>
    </row>
    <row r="5950" spans="4:8" x14ac:dyDescent="0.25">
      <c r="D5950" s="7"/>
      <c r="H5950" s="6"/>
    </row>
    <row r="5951" spans="4:8" x14ac:dyDescent="0.25">
      <c r="D5951" s="7"/>
      <c r="H5951" s="6"/>
    </row>
    <row r="5952" spans="4:8" x14ac:dyDescent="0.25">
      <c r="D5952" s="7"/>
      <c r="H5952" s="6"/>
    </row>
    <row r="5953" spans="4:8" x14ac:dyDescent="0.25">
      <c r="D5953" s="7"/>
      <c r="H5953" s="6"/>
    </row>
    <row r="5954" spans="4:8" x14ac:dyDescent="0.25">
      <c r="D5954" s="7"/>
      <c r="H5954" s="6"/>
    </row>
    <row r="5955" spans="4:8" x14ac:dyDescent="0.25">
      <c r="D5955" s="7"/>
      <c r="H5955" s="6"/>
    </row>
    <row r="5956" spans="4:8" x14ac:dyDescent="0.25">
      <c r="D5956" s="7"/>
      <c r="H5956" s="6"/>
    </row>
    <row r="5957" spans="4:8" x14ac:dyDescent="0.25">
      <c r="D5957" s="7"/>
      <c r="H5957" s="6"/>
    </row>
    <row r="5958" spans="4:8" x14ac:dyDescent="0.25">
      <c r="D5958" s="7"/>
      <c r="H5958" s="6"/>
    </row>
    <row r="5959" spans="4:8" x14ac:dyDescent="0.25">
      <c r="D5959" s="7"/>
      <c r="H5959" s="6"/>
    </row>
    <row r="5960" spans="4:8" x14ac:dyDescent="0.25">
      <c r="D5960" s="7"/>
      <c r="H5960" s="6"/>
    </row>
    <row r="5961" spans="4:8" x14ac:dyDescent="0.25">
      <c r="D5961" s="7"/>
      <c r="H5961" s="6"/>
    </row>
    <row r="5962" spans="4:8" x14ac:dyDescent="0.25">
      <c r="D5962" s="7"/>
      <c r="H5962" s="6"/>
    </row>
    <row r="5963" spans="4:8" x14ac:dyDescent="0.25">
      <c r="D5963" s="7"/>
      <c r="H5963" s="6"/>
    </row>
    <row r="5964" spans="4:8" x14ac:dyDescent="0.25">
      <c r="D5964" s="7"/>
      <c r="H5964" s="6"/>
    </row>
    <row r="5965" spans="4:8" x14ac:dyDescent="0.25">
      <c r="D5965" s="7"/>
      <c r="H5965" s="6"/>
    </row>
    <row r="5966" spans="4:8" x14ac:dyDescent="0.25">
      <c r="D5966" s="7"/>
      <c r="H5966" s="6"/>
    </row>
    <row r="5967" spans="4:8" x14ac:dyDescent="0.25">
      <c r="D5967" s="7"/>
      <c r="H5967" s="6"/>
    </row>
    <row r="5968" spans="4:8" x14ac:dyDescent="0.25">
      <c r="D5968" s="7"/>
      <c r="H5968" s="6"/>
    </row>
    <row r="5969" spans="4:8" x14ac:dyDescent="0.25">
      <c r="D5969" s="7"/>
      <c r="H5969" s="6"/>
    </row>
    <row r="5970" spans="4:8" x14ac:dyDescent="0.25">
      <c r="D5970" s="7"/>
      <c r="H5970" s="6"/>
    </row>
    <row r="5971" spans="4:8" x14ac:dyDescent="0.25">
      <c r="D5971" s="7"/>
      <c r="H5971" s="6"/>
    </row>
    <row r="5972" spans="4:8" x14ac:dyDescent="0.25">
      <c r="D5972" s="7"/>
      <c r="H5972" s="6"/>
    </row>
    <row r="5973" spans="4:8" x14ac:dyDescent="0.25">
      <c r="D5973" s="7"/>
      <c r="H5973" s="6"/>
    </row>
    <row r="5974" spans="4:8" x14ac:dyDescent="0.25">
      <c r="D5974" s="7"/>
      <c r="H5974" s="6"/>
    </row>
    <row r="5975" spans="4:8" x14ac:dyDescent="0.25">
      <c r="D5975" s="7"/>
      <c r="H5975" s="6"/>
    </row>
    <row r="5976" spans="4:8" x14ac:dyDescent="0.25">
      <c r="D5976" s="7"/>
      <c r="H5976" s="6"/>
    </row>
    <row r="5977" spans="4:8" x14ac:dyDescent="0.25">
      <c r="D5977" s="7"/>
      <c r="H5977" s="6"/>
    </row>
    <row r="5978" spans="4:8" x14ac:dyDescent="0.25">
      <c r="D5978" s="7"/>
      <c r="H5978" s="6"/>
    </row>
    <row r="5979" spans="4:8" x14ac:dyDescent="0.25">
      <c r="D5979" s="7"/>
      <c r="H5979" s="6"/>
    </row>
    <row r="5980" spans="4:8" x14ac:dyDescent="0.25">
      <c r="D5980" s="7"/>
      <c r="H5980" s="6"/>
    </row>
    <row r="5981" spans="4:8" x14ac:dyDescent="0.25">
      <c r="D5981" s="7"/>
      <c r="H5981" s="6"/>
    </row>
    <row r="5982" spans="4:8" x14ac:dyDescent="0.25">
      <c r="D5982" s="7"/>
      <c r="H5982" s="6"/>
    </row>
    <row r="5983" spans="4:8" x14ac:dyDescent="0.25">
      <c r="D5983" s="7"/>
      <c r="H5983" s="6"/>
    </row>
    <row r="5984" spans="4:8" x14ac:dyDescent="0.25">
      <c r="D5984" s="7"/>
      <c r="H5984" s="6"/>
    </row>
    <row r="5985" spans="4:8" x14ac:dyDescent="0.25">
      <c r="D5985" s="7"/>
      <c r="H5985" s="6"/>
    </row>
    <row r="5986" spans="4:8" x14ac:dyDescent="0.25">
      <c r="D5986" s="7"/>
      <c r="H5986" s="6"/>
    </row>
    <row r="5987" spans="4:8" x14ac:dyDescent="0.25">
      <c r="D5987" s="7"/>
      <c r="H5987" s="6"/>
    </row>
    <row r="5988" spans="4:8" x14ac:dyDescent="0.25">
      <c r="D5988" s="7"/>
      <c r="H5988" s="6"/>
    </row>
    <row r="5989" spans="4:8" x14ac:dyDescent="0.25">
      <c r="D5989" s="7"/>
      <c r="H5989" s="6"/>
    </row>
    <row r="5990" spans="4:8" x14ac:dyDescent="0.25">
      <c r="D5990" s="7"/>
      <c r="H5990" s="6"/>
    </row>
    <row r="5991" spans="4:8" x14ac:dyDescent="0.25">
      <c r="D5991" s="7"/>
      <c r="H5991" s="6"/>
    </row>
    <row r="5992" spans="4:8" x14ac:dyDescent="0.25">
      <c r="D5992" s="7"/>
      <c r="H5992" s="6"/>
    </row>
    <row r="5993" spans="4:8" x14ac:dyDescent="0.25">
      <c r="D5993" s="7"/>
      <c r="H5993" s="6"/>
    </row>
    <row r="5994" spans="4:8" x14ac:dyDescent="0.25">
      <c r="D5994" s="7"/>
      <c r="H5994" s="6"/>
    </row>
    <row r="5995" spans="4:8" x14ac:dyDescent="0.25">
      <c r="D5995" s="7"/>
      <c r="H5995" s="6"/>
    </row>
    <row r="5996" spans="4:8" x14ac:dyDescent="0.25">
      <c r="D5996" s="7"/>
      <c r="H5996" s="6"/>
    </row>
    <row r="5997" spans="4:8" x14ac:dyDescent="0.25">
      <c r="D5997" s="7"/>
      <c r="H5997" s="6"/>
    </row>
    <row r="5998" spans="4:8" x14ac:dyDescent="0.25">
      <c r="D5998" s="7"/>
      <c r="H5998" s="6"/>
    </row>
    <row r="5999" spans="4:8" x14ac:dyDescent="0.25">
      <c r="D5999" s="7"/>
      <c r="H5999" s="6"/>
    </row>
    <row r="6000" spans="4:8" x14ac:dyDescent="0.25">
      <c r="D6000" s="7"/>
      <c r="H6000" s="6"/>
    </row>
    <row r="6001" spans="4:8" x14ac:dyDescent="0.25">
      <c r="D6001" s="7"/>
      <c r="H6001" s="6"/>
    </row>
    <row r="6002" spans="4:8" x14ac:dyDescent="0.25">
      <c r="D6002" s="7"/>
      <c r="H6002" s="6"/>
    </row>
    <row r="6003" spans="4:8" x14ac:dyDescent="0.25">
      <c r="D6003" s="7"/>
      <c r="H6003" s="6"/>
    </row>
    <row r="6004" spans="4:8" x14ac:dyDescent="0.25">
      <c r="D6004" s="7"/>
      <c r="H6004" s="6"/>
    </row>
    <row r="6005" spans="4:8" x14ac:dyDescent="0.25">
      <c r="D6005" s="7"/>
      <c r="H6005" s="6"/>
    </row>
    <row r="6006" spans="4:8" x14ac:dyDescent="0.25">
      <c r="D6006" s="7"/>
      <c r="H6006" s="6"/>
    </row>
    <row r="6007" spans="4:8" x14ac:dyDescent="0.25">
      <c r="D6007" s="7"/>
      <c r="H6007" s="6"/>
    </row>
    <row r="6008" spans="4:8" x14ac:dyDescent="0.25">
      <c r="D6008" s="7"/>
      <c r="H6008" s="6"/>
    </row>
    <row r="6009" spans="4:8" x14ac:dyDescent="0.25">
      <c r="D6009" s="7"/>
      <c r="H6009" s="6"/>
    </row>
    <row r="6010" spans="4:8" x14ac:dyDescent="0.25">
      <c r="D6010" s="7"/>
      <c r="H6010" s="6"/>
    </row>
    <row r="6011" spans="4:8" x14ac:dyDescent="0.25">
      <c r="D6011" s="7"/>
      <c r="H6011" s="6"/>
    </row>
    <row r="6012" spans="4:8" x14ac:dyDescent="0.25">
      <c r="D6012" s="7"/>
      <c r="H6012" s="6"/>
    </row>
    <row r="6013" spans="4:8" x14ac:dyDescent="0.25">
      <c r="D6013" s="7"/>
      <c r="H6013" s="6"/>
    </row>
    <row r="6014" spans="4:8" x14ac:dyDescent="0.25">
      <c r="D6014" s="7"/>
      <c r="H6014" s="6"/>
    </row>
    <row r="6015" spans="4:8" x14ac:dyDescent="0.25">
      <c r="D6015" s="7"/>
      <c r="H6015" s="6"/>
    </row>
    <row r="6016" spans="4:8" x14ac:dyDescent="0.25">
      <c r="D6016" s="7"/>
      <c r="H6016" s="6"/>
    </row>
    <row r="6017" spans="4:8" x14ac:dyDescent="0.25">
      <c r="D6017" s="7"/>
      <c r="H6017" s="6"/>
    </row>
    <row r="6018" spans="4:8" x14ac:dyDescent="0.25">
      <c r="D6018" s="7"/>
      <c r="H6018" s="6"/>
    </row>
    <row r="6019" spans="4:8" x14ac:dyDescent="0.25">
      <c r="D6019" s="7"/>
      <c r="H6019" s="6"/>
    </row>
    <row r="6020" spans="4:8" x14ac:dyDescent="0.25">
      <c r="D6020" s="7"/>
      <c r="H6020" s="6"/>
    </row>
    <row r="6021" spans="4:8" x14ac:dyDescent="0.25">
      <c r="D6021" s="7"/>
      <c r="H6021" s="6"/>
    </row>
    <row r="6022" spans="4:8" x14ac:dyDescent="0.25">
      <c r="D6022" s="7"/>
      <c r="H6022" s="6"/>
    </row>
    <row r="6023" spans="4:8" x14ac:dyDescent="0.25">
      <c r="D6023" s="7"/>
      <c r="H6023" s="6"/>
    </row>
    <row r="6024" spans="4:8" x14ac:dyDescent="0.25">
      <c r="D6024" s="7"/>
      <c r="H6024" s="6"/>
    </row>
    <row r="6025" spans="4:8" x14ac:dyDescent="0.25">
      <c r="D6025" s="7"/>
      <c r="H6025" s="6"/>
    </row>
    <row r="6026" spans="4:8" x14ac:dyDescent="0.25">
      <c r="D6026" s="7"/>
      <c r="H6026" s="6"/>
    </row>
    <row r="6027" spans="4:8" x14ac:dyDescent="0.25">
      <c r="D6027" s="7"/>
      <c r="H6027" s="6"/>
    </row>
    <row r="6028" spans="4:8" x14ac:dyDescent="0.25">
      <c r="D6028" s="7"/>
      <c r="H6028" s="6"/>
    </row>
    <row r="6029" spans="4:8" x14ac:dyDescent="0.25">
      <c r="D6029" s="7"/>
      <c r="H6029" s="6"/>
    </row>
    <row r="6030" spans="4:8" x14ac:dyDescent="0.25">
      <c r="D6030" s="7"/>
      <c r="H6030" s="6"/>
    </row>
    <row r="6031" spans="4:8" x14ac:dyDescent="0.25">
      <c r="D6031" s="7"/>
      <c r="H6031" s="6"/>
    </row>
    <row r="6032" spans="4:8" x14ac:dyDescent="0.25">
      <c r="D6032" s="7"/>
      <c r="H6032" s="6"/>
    </row>
    <row r="6033" spans="4:8" x14ac:dyDescent="0.25">
      <c r="D6033" s="7"/>
      <c r="H6033" s="6"/>
    </row>
    <row r="6034" spans="4:8" x14ac:dyDescent="0.25">
      <c r="D6034" s="7"/>
      <c r="H6034" s="6"/>
    </row>
    <row r="6035" spans="4:8" x14ac:dyDescent="0.25">
      <c r="D6035" s="7"/>
      <c r="H6035" s="6"/>
    </row>
    <row r="6036" spans="4:8" x14ac:dyDescent="0.25">
      <c r="D6036" s="7"/>
      <c r="H6036" s="6"/>
    </row>
    <row r="6037" spans="4:8" x14ac:dyDescent="0.25">
      <c r="D6037" s="7"/>
      <c r="H6037" s="6"/>
    </row>
    <row r="6038" spans="4:8" x14ac:dyDescent="0.25">
      <c r="D6038" s="7"/>
      <c r="H6038" s="6"/>
    </row>
    <row r="6039" spans="4:8" x14ac:dyDescent="0.25">
      <c r="D6039" s="7"/>
      <c r="H6039" s="6"/>
    </row>
    <row r="6040" spans="4:8" x14ac:dyDescent="0.25">
      <c r="D6040" s="7"/>
      <c r="H6040" s="6"/>
    </row>
    <row r="6041" spans="4:8" x14ac:dyDescent="0.25">
      <c r="D6041" s="7"/>
      <c r="H6041" s="6"/>
    </row>
    <row r="6042" spans="4:8" x14ac:dyDescent="0.25">
      <c r="D6042" s="7"/>
      <c r="H6042" s="6"/>
    </row>
    <row r="6043" spans="4:8" x14ac:dyDescent="0.25">
      <c r="D6043" s="7"/>
      <c r="H6043" s="6"/>
    </row>
    <row r="6044" spans="4:8" x14ac:dyDescent="0.25">
      <c r="D6044" s="7"/>
      <c r="H6044" s="6"/>
    </row>
    <row r="6045" spans="4:8" x14ac:dyDescent="0.25">
      <c r="D6045" s="7"/>
      <c r="H6045" s="6"/>
    </row>
    <row r="6046" spans="4:8" x14ac:dyDescent="0.25">
      <c r="D6046" s="7"/>
      <c r="H6046" s="6"/>
    </row>
    <row r="6047" spans="4:8" x14ac:dyDescent="0.25">
      <c r="D6047" s="7"/>
      <c r="H6047" s="6"/>
    </row>
    <row r="6048" spans="4:8" x14ac:dyDescent="0.25">
      <c r="D6048" s="7"/>
      <c r="H6048" s="6"/>
    </row>
    <row r="6049" spans="4:8" x14ac:dyDescent="0.25">
      <c r="D6049" s="7"/>
      <c r="H6049" s="6"/>
    </row>
    <row r="6050" spans="4:8" x14ac:dyDescent="0.25">
      <c r="D6050" s="7"/>
      <c r="H6050" s="6"/>
    </row>
    <row r="6051" spans="4:8" x14ac:dyDescent="0.25">
      <c r="D6051" s="7"/>
      <c r="H6051" s="6"/>
    </row>
    <row r="6052" spans="4:8" x14ac:dyDescent="0.25">
      <c r="D6052" s="7"/>
      <c r="H6052" s="6"/>
    </row>
    <row r="6053" spans="4:8" x14ac:dyDescent="0.25">
      <c r="D6053" s="7"/>
      <c r="H6053" s="6"/>
    </row>
    <row r="6054" spans="4:8" x14ac:dyDescent="0.25">
      <c r="D6054" s="7"/>
      <c r="H6054" s="6"/>
    </row>
    <row r="6055" spans="4:8" x14ac:dyDescent="0.25">
      <c r="D6055" s="7"/>
      <c r="H6055" s="6"/>
    </row>
    <row r="6056" spans="4:8" x14ac:dyDescent="0.25">
      <c r="D6056" s="7"/>
      <c r="H6056" s="6"/>
    </row>
    <row r="6057" spans="4:8" x14ac:dyDescent="0.25">
      <c r="D6057" s="7"/>
      <c r="H6057" s="6"/>
    </row>
    <row r="6058" spans="4:8" x14ac:dyDescent="0.25">
      <c r="D6058" s="7"/>
      <c r="H6058" s="6"/>
    </row>
    <row r="6059" spans="4:8" x14ac:dyDescent="0.25">
      <c r="D6059" s="7"/>
      <c r="H6059" s="6"/>
    </row>
    <row r="6060" spans="4:8" x14ac:dyDescent="0.25">
      <c r="D6060" s="7"/>
      <c r="H6060" s="6"/>
    </row>
    <row r="6061" spans="4:8" x14ac:dyDescent="0.25">
      <c r="D6061" s="7"/>
      <c r="H6061" s="6"/>
    </row>
    <row r="6062" spans="4:8" x14ac:dyDescent="0.25">
      <c r="D6062" s="7"/>
      <c r="H6062" s="6"/>
    </row>
    <row r="6063" spans="4:8" x14ac:dyDescent="0.25">
      <c r="D6063" s="7"/>
      <c r="H6063" s="6"/>
    </row>
    <row r="6064" spans="4:8" x14ac:dyDescent="0.25">
      <c r="D6064" s="7"/>
      <c r="H6064" s="6"/>
    </row>
    <row r="6065" spans="4:8" x14ac:dyDescent="0.25">
      <c r="D6065" s="7"/>
      <c r="H6065" s="6"/>
    </row>
    <row r="6066" spans="4:8" x14ac:dyDescent="0.25">
      <c r="D6066" s="7"/>
      <c r="H6066" s="6"/>
    </row>
    <row r="6067" spans="4:8" x14ac:dyDescent="0.25">
      <c r="D6067" s="7"/>
      <c r="H6067" s="6"/>
    </row>
    <row r="6068" spans="4:8" x14ac:dyDescent="0.25">
      <c r="D6068" s="7"/>
      <c r="H6068" s="6"/>
    </row>
    <row r="6069" spans="4:8" x14ac:dyDescent="0.25">
      <c r="D6069" s="7"/>
      <c r="H6069" s="6"/>
    </row>
    <row r="6070" spans="4:8" x14ac:dyDescent="0.25">
      <c r="D6070" s="7"/>
      <c r="H6070" s="6"/>
    </row>
    <row r="6071" spans="4:8" x14ac:dyDescent="0.25">
      <c r="D6071" s="7"/>
      <c r="H6071" s="6"/>
    </row>
    <row r="6072" spans="4:8" x14ac:dyDescent="0.25">
      <c r="D6072" s="7"/>
      <c r="H6072" s="6"/>
    </row>
    <row r="6073" spans="4:8" x14ac:dyDescent="0.25">
      <c r="D6073" s="7"/>
      <c r="H6073" s="6"/>
    </row>
    <row r="6074" spans="4:8" x14ac:dyDescent="0.25">
      <c r="D6074" s="7"/>
      <c r="H6074" s="6"/>
    </row>
    <row r="6075" spans="4:8" x14ac:dyDescent="0.25">
      <c r="D6075" s="7"/>
      <c r="H6075" s="6"/>
    </row>
    <row r="6076" spans="4:8" x14ac:dyDescent="0.25">
      <c r="D6076" s="7"/>
      <c r="H6076" s="6"/>
    </row>
    <row r="6077" spans="4:8" x14ac:dyDescent="0.25">
      <c r="D6077" s="7"/>
      <c r="H6077" s="6"/>
    </row>
    <row r="6078" spans="4:8" x14ac:dyDescent="0.25">
      <c r="D6078" s="7"/>
      <c r="H6078" s="6"/>
    </row>
    <row r="6079" spans="4:8" x14ac:dyDescent="0.25">
      <c r="D6079" s="7"/>
      <c r="H6079" s="6"/>
    </row>
    <row r="6080" spans="4:8" x14ac:dyDescent="0.25">
      <c r="D6080" s="7"/>
      <c r="H6080" s="6"/>
    </row>
    <row r="6081" spans="4:8" x14ac:dyDescent="0.25">
      <c r="D6081" s="7"/>
      <c r="H6081" s="6"/>
    </row>
    <row r="6082" spans="4:8" x14ac:dyDescent="0.25">
      <c r="D6082" s="7"/>
      <c r="H6082" s="6"/>
    </row>
    <row r="6083" spans="4:8" x14ac:dyDescent="0.25">
      <c r="D6083" s="7"/>
      <c r="H6083" s="6"/>
    </row>
    <row r="6084" spans="4:8" x14ac:dyDescent="0.25">
      <c r="D6084" s="7"/>
      <c r="H6084" s="6"/>
    </row>
    <row r="6085" spans="4:8" x14ac:dyDescent="0.25">
      <c r="D6085" s="7"/>
      <c r="H6085" s="6"/>
    </row>
    <row r="6086" spans="4:8" x14ac:dyDescent="0.25">
      <c r="D6086" s="7"/>
      <c r="H6086" s="6"/>
    </row>
    <row r="6087" spans="4:8" x14ac:dyDescent="0.25">
      <c r="D6087" s="7"/>
      <c r="H6087" s="6"/>
    </row>
    <row r="6088" spans="4:8" x14ac:dyDescent="0.25">
      <c r="D6088" s="7"/>
      <c r="H6088" s="6"/>
    </row>
    <row r="6089" spans="4:8" x14ac:dyDescent="0.25">
      <c r="D6089" s="7"/>
      <c r="H6089" s="6"/>
    </row>
    <row r="6090" spans="4:8" x14ac:dyDescent="0.25">
      <c r="D6090" s="7"/>
      <c r="H6090" s="6"/>
    </row>
    <row r="6091" spans="4:8" x14ac:dyDescent="0.25">
      <c r="D6091" s="7"/>
      <c r="H6091" s="6"/>
    </row>
    <row r="6092" spans="4:8" x14ac:dyDescent="0.25">
      <c r="D6092" s="7"/>
      <c r="H6092" s="6"/>
    </row>
    <row r="6093" spans="4:8" x14ac:dyDescent="0.25">
      <c r="D6093" s="7"/>
      <c r="H6093" s="6"/>
    </row>
    <row r="6094" spans="4:8" x14ac:dyDescent="0.25">
      <c r="D6094" s="7"/>
      <c r="H6094" s="6"/>
    </row>
    <row r="6095" spans="4:8" x14ac:dyDescent="0.25">
      <c r="D6095" s="7"/>
      <c r="H6095" s="6"/>
    </row>
    <row r="6096" spans="4:8" x14ac:dyDescent="0.25">
      <c r="D6096" s="7"/>
      <c r="H6096" s="6"/>
    </row>
    <row r="6097" spans="4:8" x14ac:dyDescent="0.25">
      <c r="D6097" s="7"/>
      <c r="H6097" s="6"/>
    </row>
    <row r="6098" spans="4:8" x14ac:dyDescent="0.25">
      <c r="D6098" s="7"/>
      <c r="H6098" s="6"/>
    </row>
    <row r="6099" spans="4:8" x14ac:dyDescent="0.25">
      <c r="D6099" s="7"/>
      <c r="H6099" s="6"/>
    </row>
    <row r="6100" spans="4:8" x14ac:dyDescent="0.25">
      <c r="D6100" s="7"/>
      <c r="H6100" s="6"/>
    </row>
    <row r="6101" spans="4:8" x14ac:dyDescent="0.25">
      <c r="D6101" s="7"/>
      <c r="H6101" s="6"/>
    </row>
    <row r="6102" spans="4:8" x14ac:dyDescent="0.25">
      <c r="D6102" s="7"/>
      <c r="H6102" s="6"/>
    </row>
    <row r="6103" spans="4:8" x14ac:dyDescent="0.25">
      <c r="D6103" s="7"/>
      <c r="H6103" s="6"/>
    </row>
    <row r="6104" spans="4:8" x14ac:dyDescent="0.25">
      <c r="D6104" s="7"/>
      <c r="H6104" s="6"/>
    </row>
    <row r="6105" spans="4:8" x14ac:dyDescent="0.25">
      <c r="D6105" s="7"/>
      <c r="H6105" s="6"/>
    </row>
    <row r="6106" spans="4:8" x14ac:dyDescent="0.25">
      <c r="D6106" s="7"/>
      <c r="H6106" s="6"/>
    </row>
    <row r="6107" spans="4:8" x14ac:dyDescent="0.25">
      <c r="D6107" s="7"/>
      <c r="H6107" s="6"/>
    </row>
    <row r="6108" spans="4:8" x14ac:dyDescent="0.25">
      <c r="D6108" s="7"/>
      <c r="H6108" s="6"/>
    </row>
    <row r="6109" spans="4:8" x14ac:dyDescent="0.25">
      <c r="D6109" s="7"/>
      <c r="H6109" s="6"/>
    </row>
    <row r="6110" spans="4:8" x14ac:dyDescent="0.25">
      <c r="D6110" s="7"/>
      <c r="H6110" s="6"/>
    </row>
    <row r="6111" spans="4:8" x14ac:dyDescent="0.25">
      <c r="D6111" s="7"/>
      <c r="H6111" s="6"/>
    </row>
    <row r="6112" spans="4:8" x14ac:dyDescent="0.25">
      <c r="D6112" s="7"/>
      <c r="H6112" s="6"/>
    </row>
    <row r="6113" spans="4:8" x14ac:dyDescent="0.25">
      <c r="D6113" s="7"/>
      <c r="H6113" s="6"/>
    </row>
    <row r="6114" spans="4:8" x14ac:dyDescent="0.25">
      <c r="D6114" s="7"/>
      <c r="H6114" s="6"/>
    </row>
    <row r="6115" spans="4:8" x14ac:dyDescent="0.25">
      <c r="D6115" s="7"/>
      <c r="H6115" s="6"/>
    </row>
    <row r="6116" spans="4:8" x14ac:dyDescent="0.25">
      <c r="D6116" s="7"/>
      <c r="H6116" s="6"/>
    </row>
    <row r="6117" spans="4:8" x14ac:dyDescent="0.25">
      <c r="D6117" s="7"/>
      <c r="H6117" s="6"/>
    </row>
    <row r="6118" spans="4:8" x14ac:dyDescent="0.25">
      <c r="D6118" s="7"/>
      <c r="H6118" s="6"/>
    </row>
    <row r="6119" spans="4:8" x14ac:dyDescent="0.25">
      <c r="D6119" s="7"/>
      <c r="H6119" s="6"/>
    </row>
    <row r="6120" spans="4:8" x14ac:dyDescent="0.25">
      <c r="D6120" s="7"/>
      <c r="H6120" s="6"/>
    </row>
    <row r="6121" spans="4:8" x14ac:dyDescent="0.25">
      <c r="D6121" s="7"/>
      <c r="H6121" s="6"/>
    </row>
    <row r="6122" spans="4:8" x14ac:dyDescent="0.25">
      <c r="D6122" s="7"/>
      <c r="H6122" s="6"/>
    </row>
    <row r="6123" spans="4:8" x14ac:dyDescent="0.25">
      <c r="D6123" s="7"/>
      <c r="H6123" s="6"/>
    </row>
    <row r="6124" spans="4:8" x14ac:dyDescent="0.25">
      <c r="D6124" s="7"/>
      <c r="H6124" s="6"/>
    </row>
    <row r="6125" spans="4:8" x14ac:dyDescent="0.25">
      <c r="D6125" s="7"/>
      <c r="H6125" s="6"/>
    </row>
    <row r="6126" spans="4:8" x14ac:dyDescent="0.25">
      <c r="D6126" s="7"/>
      <c r="H6126" s="6"/>
    </row>
    <row r="6127" spans="4:8" x14ac:dyDescent="0.25">
      <c r="D6127" s="7"/>
      <c r="H6127" s="6"/>
    </row>
    <row r="6128" spans="4:8" x14ac:dyDescent="0.25">
      <c r="D6128" s="7"/>
      <c r="H6128" s="6"/>
    </row>
    <row r="6129" spans="4:8" x14ac:dyDescent="0.25">
      <c r="D6129" s="7"/>
      <c r="H6129" s="6"/>
    </row>
    <row r="6130" spans="4:8" x14ac:dyDescent="0.25">
      <c r="D6130" s="7"/>
      <c r="H6130" s="6"/>
    </row>
    <row r="6131" spans="4:8" x14ac:dyDescent="0.25">
      <c r="D6131" s="7"/>
      <c r="H6131" s="6"/>
    </row>
    <row r="6132" spans="4:8" x14ac:dyDescent="0.25">
      <c r="D6132" s="7"/>
      <c r="H6132" s="6"/>
    </row>
    <row r="6133" spans="4:8" x14ac:dyDescent="0.25">
      <c r="D6133" s="7"/>
      <c r="H6133" s="6"/>
    </row>
    <row r="6134" spans="4:8" x14ac:dyDescent="0.25">
      <c r="D6134" s="7"/>
      <c r="H6134" s="6"/>
    </row>
    <row r="6135" spans="4:8" x14ac:dyDescent="0.25">
      <c r="D6135" s="7"/>
      <c r="H6135" s="6"/>
    </row>
    <row r="6136" spans="4:8" x14ac:dyDescent="0.25">
      <c r="D6136" s="7"/>
      <c r="H6136" s="6"/>
    </row>
    <row r="6137" spans="4:8" x14ac:dyDescent="0.25">
      <c r="D6137" s="7"/>
      <c r="H6137" s="6"/>
    </row>
    <row r="6138" spans="4:8" x14ac:dyDescent="0.25">
      <c r="D6138" s="7"/>
      <c r="H6138" s="6"/>
    </row>
    <row r="6139" spans="4:8" x14ac:dyDescent="0.25">
      <c r="D6139" s="7"/>
      <c r="H6139" s="6"/>
    </row>
    <row r="6140" spans="4:8" x14ac:dyDescent="0.25">
      <c r="D6140" s="7"/>
      <c r="H6140" s="6"/>
    </row>
    <row r="6141" spans="4:8" x14ac:dyDescent="0.25">
      <c r="D6141" s="7"/>
      <c r="H6141" s="6"/>
    </row>
    <row r="6142" spans="4:8" x14ac:dyDescent="0.25">
      <c r="D6142" s="7"/>
      <c r="H6142" s="6"/>
    </row>
    <row r="6143" spans="4:8" x14ac:dyDescent="0.25">
      <c r="D6143" s="7"/>
      <c r="H6143" s="6"/>
    </row>
    <row r="6144" spans="4:8" x14ac:dyDescent="0.25">
      <c r="D6144" s="7"/>
      <c r="H6144" s="6"/>
    </row>
    <row r="6145" spans="4:8" x14ac:dyDescent="0.25">
      <c r="D6145" s="7"/>
      <c r="H6145" s="6"/>
    </row>
    <row r="6146" spans="4:8" x14ac:dyDescent="0.25">
      <c r="D6146" s="7"/>
      <c r="H6146" s="6"/>
    </row>
    <row r="6147" spans="4:8" x14ac:dyDescent="0.25">
      <c r="D6147" s="7"/>
      <c r="H6147" s="6"/>
    </row>
    <row r="6148" spans="4:8" x14ac:dyDescent="0.25">
      <c r="D6148" s="7"/>
      <c r="H6148" s="6"/>
    </row>
    <row r="6149" spans="4:8" x14ac:dyDescent="0.25">
      <c r="D6149" s="7"/>
      <c r="H6149" s="6"/>
    </row>
    <row r="6150" spans="4:8" x14ac:dyDescent="0.25">
      <c r="D6150" s="7"/>
      <c r="H6150" s="6"/>
    </row>
    <row r="6151" spans="4:8" x14ac:dyDescent="0.25">
      <c r="D6151" s="7"/>
      <c r="H6151" s="6"/>
    </row>
    <row r="6152" spans="4:8" x14ac:dyDescent="0.25">
      <c r="D6152" s="7"/>
      <c r="H6152" s="6"/>
    </row>
    <row r="6153" spans="4:8" x14ac:dyDescent="0.25">
      <c r="D6153" s="7"/>
      <c r="H6153" s="6"/>
    </row>
    <row r="6154" spans="4:8" x14ac:dyDescent="0.25">
      <c r="D6154" s="7"/>
      <c r="H6154" s="6"/>
    </row>
    <row r="6155" spans="4:8" x14ac:dyDescent="0.25">
      <c r="D6155" s="7"/>
      <c r="H6155" s="6"/>
    </row>
    <row r="6156" spans="4:8" x14ac:dyDescent="0.25">
      <c r="D6156" s="7"/>
      <c r="H6156" s="6"/>
    </row>
    <row r="6157" spans="4:8" x14ac:dyDescent="0.25">
      <c r="D6157" s="7"/>
      <c r="H6157" s="6"/>
    </row>
    <row r="6158" spans="4:8" x14ac:dyDescent="0.25">
      <c r="D6158" s="7"/>
      <c r="H6158" s="6"/>
    </row>
    <row r="6159" spans="4:8" x14ac:dyDescent="0.25">
      <c r="D6159" s="7"/>
      <c r="H6159" s="6"/>
    </row>
    <row r="6160" spans="4:8" x14ac:dyDescent="0.25">
      <c r="D6160" s="7"/>
      <c r="H6160" s="6"/>
    </row>
    <row r="6161" spans="4:8" x14ac:dyDescent="0.25">
      <c r="D6161" s="7"/>
      <c r="H6161" s="6"/>
    </row>
    <row r="6162" spans="4:8" x14ac:dyDescent="0.25">
      <c r="D6162" s="7"/>
      <c r="H6162" s="6"/>
    </row>
    <row r="6163" spans="4:8" x14ac:dyDescent="0.25">
      <c r="D6163" s="7"/>
      <c r="H6163" s="6"/>
    </row>
    <row r="6164" spans="4:8" x14ac:dyDescent="0.25">
      <c r="D6164" s="7"/>
      <c r="H6164" s="6"/>
    </row>
    <row r="6165" spans="4:8" x14ac:dyDescent="0.25">
      <c r="D6165" s="7"/>
      <c r="H6165" s="6"/>
    </row>
    <row r="6166" spans="4:8" x14ac:dyDescent="0.25">
      <c r="D6166" s="7"/>
      <c r="H6166" s="6"/>
    </row>
    <row r="6167" spans="4:8" x14ac:dyDescent="0.25">
      <c r="D6167" s="7"/>
      <c r="H6167" s="6"/>
    </row>
    <row r="6168" spans="4:8" x14ac:dyDescent="0.25">
      <c r="D6168" s="7"/>
      <c r="H6168" s="6"/>
    </row>
    <row r="6169" spans="4:8" x14ac:dyDescent="0.25">
      <c r="D6169" s="7"/>
      <c r="H6169" s="6"/>
    </row>
    <row r="6170" spans="4:8" x14ac:dyDescent="0.25">
      <c r="D6170" s="7"/>
      <c r="H6170" s="6"/>
    </row>
    <row r="6171" spans="4:8" x14ac:dyDescent="0.25">
      <c r="D6171" s="7"/>
      <c r="H6171" s="6"/>
    </row>
    <row r="6172" spans="4:8" x14ac:dyDescent="0.25">
      <c r="D6172" s="7"/>
      <c r="H6172" s="6"/>
    </row>
    <row r="6173" spans="4:8" x14ac:dyDescent="0.25">
      <c r="D6173" s="7"/>
      <c r="H6173" s="6"/>
    </row>
    <row r="6174" spans="4:8" x14ac:dyDescent="0.25">
      <c r="D6174" s="7"/>
      <c r="H6174" s="6"/>
    </row>
    <row r="6175" spans="4:8" x14ac:dyDescent="0.25">
      <c r="D6175" s="7"/>
      <c r="H6175" s="6"/>
    </row>
    <row r="6176" spans="4:8" x14ac:dyDescent="0.25">
      <c r="D6176" s="7"/>
      <c r="H6176" s="6"/>
    </row>
    <row r="6177" spans="4:8" x14ac:dyDescent="0.25">
      <c r="D6177" s="7"/>
      <c r="H6177" s="6"/>
    </row>
    <row r="6178" spans="4:8" x14ac:dyDescent="0.25">
      <c r="D6178" s="7"/>
      <c r="H6178" s="6"/>
    </row>
    <row r="6179" spans="4:8" x14ac:dyDescent="0.25">
      <c r="D6179" s="7"/>
      <c r="H6179" s="6"/>
    </row>
    <row r="6180" spans="4:8" x14ac:dyDescent="0.25">
      <c r="D6180" s="7"/>
      <c r="H6180" s="6"/>
    </row>
    <row r="6181" spans="4:8" x14ac:dyDescent="0.25">
      <c r="D6181" s="7"/>
      <c r="H6181" s="6"/>
    </row>
    <row r="6182" spans="4:8" x14ac:dyDescent="0.25">
      <c r="D6182" s="7"/>
      <c r="H6182" s="6"/>
    </row>
    <row r="6183" spans="4:8" x14ac:dyDescent="0.25">
      <c r="D6183" s="7"/>
      <c r="H6183" s="6"/>
    </row>
    <row r="6184" spans="4:8" x14ac:dyDescent="0.25">
      <c r="D6184" s="7"/>
      <c r="H6184" s="6"/>
    </row>
    <row r="6185" spans="4:8" x14ac:dyDescent="0.25">
      <c r="D6185" s="7"/>
      <c r="H6185" s="6"/>
    </row>
    <row r="6186" spans="4:8" x14ac:dyDescent="0.25">
      <c r="D6186" s="7"/>
      <c r="H6186" s="6"/>
    </row>
    <row r="6187" spans="4:8" x14ac:dyDescent="0.25">
      <c r="D6187" s="7"/>
      <c r="H6187" s="6"/>
    </row>
    <row r="6188" spans="4:8" x14ac:dyDescent="0.25">
      <c r="D6188" s="7"/>
      <c r="H6188" s="6"/>
    </row>
    <row r="6189" spans="4:8" x14ac:dyDescent="0.25">
      <c r="D6189" s="7"/>
      <c r="H6189" s="6"/>
    </row>
    <row r="6190" spans="4:8" x14ac:dyDescent="0.25">
      <c r="D6190" s="7"/>
      <c r="H6190" s="6"/>
    </row>
    <row r="6191" spans="4:8" x14ac:dyDescent="0.25">
      <c r="D6191" s="7"/>
      <c r="H6191" s="6"/>
    </row>
    <row r="6192" spans="4:8" x14ac:dyDescent="0.25">
      <c r="D6192" s="7"/>
      <c r="H6192" s="6"/>
    </row>
    <row r="6193" spans="4:8" x14ac:dyDescent="0.25">
      <c r="D6193" s="7"/>
      <c r="H6193" s="6"/>
    </row>
    <row r="6194" spans="4:8" x14ac:dyDescent="0.25">
      <c r="D6194" s="7"/>
      <c r="H6194" s="6"/>
    </row>
    <row r="6195" spans="4:8" x14ac:dyDescent="0.25">
      <c r="D6195" s="7"/>
      <c r="H6195" s="6"/>
    </row>
    <row r="6196" spans="4:8" x14ac:dyDescent="0.25">
      <c r="D6196" s="7"/>
      <c r="H6196" s="6"/>
    </row>
    <row r="6197" spans="4:8" x14ac:dyDescent="0.25">
      <c r="D6197" s="7"/>
      <c r="H6197" s="6"/>
    </row>
    <row r="6198" spans="4:8" x14ac:dyDescent="0.25">
      <c r="D6198" s="7"/>
      <c r="H6198" s="6"/>
    </row>
    <row r="6199" spans="4:8" x14ac:dyDescent="0.25">
      <c r="D6199" s="7"/>
      <c r="H6199" s="6"/>
    </row>
    <row r="6200" spans="4:8" x14ac:dyDescent="0.25">
      <c r="D6200" s="7"/>
      <c r="H6200" s="6"/>
    </row>
    <row r="6201" spans="4:8" x14ac:dyDescent="0.25">
      <c r="D6201" s="7"/>
      <c r="H6201" s="6"/>
    </row>
    <row r="6202" spans="4:8" x14ac:dyDescent="0.25">
      <c r="D6202" s="7"/>
      <c r="H6202" s="6"/>
    </row>
    <row r="6203" spans="4:8" x14ac:dyDescent="0.25">
      <c r="D6203" s="7"/>
      <c r="H6203" s="6"/>
    </row>
    <row r="6204" spans="4:8" x14ac:dyDescent="0.25">
      <c r="D6204" s="7"/>
      <c r="H6204" s="6"/>
    </row>
    <row r="6205" spans="4:8" x14ac:dyDescent="0.25">
      <c r="D6205" s="7"/>
      <c r="H6205" s="6"/>
    </row>
    <row r="6206" spans="4:8" x14ac:dyDescent="0.25">
      <c r="D6206" s="7"/>
      <c r="H6206" s="6"/>
    </row>
    <row r="6207" spans="4:8" x14ac:dyDescent="0.25">
      <c r="D6207" s="7"/>
      <c r="H6207" s="6"/>
    </row>
    <row r="6208" spans="4:8" x14ac:dyDescent="0.25">
      <c r="D6208" s="7"/>
      <c r="H6208" s="6"/>
    </row>
    <row r="6209" spans="4:8" x14ac:dyDescent="0.25">
      <c r="D6209" s="7"/>
      <c r="H6209" s="6"/>
    </row>
    <row r="6210" spans="4:8" x14ac:dyDescent="0.25">
      <c r="D6210" s="7"/>
      <c r="H6210" s="6"/>
    </row>
    <row r="6211" spans="4:8" x14ac:dyDescent="0.25">
      <c r="D6211" s="7"/>
      <c r="H6211" s="6"/>
    </row>
    <row r="6212" spans="4:8" x14ac:dyDescent="0.25">
      <c r="D6212" s="7"/>
      <c r="H6212" s="6"/>
    </row>
    <row r="6213" spans="4:8" x14ac:dyDescent="0.25">
      <c r="D6213" s="7"/>
      <c r="H6213" s="6"/>
    </row>
    <row r="6214" spans="4:8" x14ac:dyDescent="0.25">
      <c r="D6214" s="7"/>
      <c r="H6214" s="6"/>
    </row>
    <row r="6215" spans="4:8" x14ac:dyDescent="0.25">
      <c r="D6215" s="7"/>
      <c r="H6215" s="6"/>
    </row>
    <row r="6216" spans="4:8" x14ac:dyDescent="0.25">
      <c r="D6216" s="7"/>
      <c r="H6216" s="6"/>
    </row>
    <row r="6217" spans="4:8" x14ac:dyDescent="0.25">
      <c r="D6217" s="7"/>
      <c r="H6217" s="6"/>
    </row>
    <row r="6218" spans="4:8" x14ac:dyDescent="0.25">
      <c r="D6218" s="7"/>
      <c r="H6218" s="6"/>
    </row>
    <row r="6219" spans="4:8" x14ac:dyDescent="0.25">
      <c r="D6219" s="7"/>
      <c r="H6219" s="6"/>
    </row>
    <row r="6220" spans="4:8" x14ac:dyDescent="0.25">
      <c r="D6220" s="7"/>
      <c r="H6220" s="6"/>
    </row>
    <row r="6221" spans="4:8" x14ac:dyDescent="0.25">
      <c r="D6221" s="7"/>
      <c r="H6221" s="6"/>
    </row>
    <row r="6222" spans="4:8" x14ac:dyDescent="0.25">
      <c r="D6222" s="7"/>
      <c r="H6222" s="6"/>
    </row>
    <row r="6223" spans="4:8" x14ac:dyDescent="0.25">
      <c r="D6223" s="7"/>
      <c r="H6223" s="6"/>
    </row>
    <row r="6224" spans="4:8" x14ac:dyDescent="0.25">
      <c r="D6224" s="7"/>
      <c r="H6224" s="6"/>
    </row>
    <row r="6225" spans="4:8" x14ac:dyDescent="0.25">
      <c r="D6225" s="7"/>
      <c r="H6225" s="6"/>
    </row>
    <row r="6226" spans="4:8" x14ac:dyDescent="0.25">
      <c r="D6226" s="7"/>
      <c r="H6226" s="6"/>
    </row>
    <row r="6227" spans="4:8" x14ac:dyDescent="0.25">
      <c r="D6227" s="7"/>
      <c r="H6227" s="6"/>
    </row>
    <row r="6228" spans="4:8" x14ac:dyDescent="0.25">
      <c r="D6228" s="7"/>
      <c r="H6228" s="6"/>
    </row>
    <row r="6229" spans="4:8" x14ac:dyDescent="0.25">
      <c r="D6229" s="7"/>
      <c r="H6229" s="6"/>
    </row>
    <row r="6230" spans="4:8" x14ac:dyDescent="0.25">
      <c r="D6230" s="7"/>
      <c r="H6230" s="6"/>
    </row>
    <row r="6231" spans="4:8" x14ac:dyDescent="0.25">
      <c r="D6231" s="7"/>
      <c r="H6231" s="6"/>
    </row>
    <row r="6232" spans="4:8" x14ac:dyDescent="0.25">
      <c r="D6232" s="7"/>
      <c r="H6232" s="6"/>
    </row>
    <row r="6233" spans="4:8" x14ac:dyDescent="0.25">
      <c r="D6233" s="7"/>
      <c r="H6233" s="6"/>
    </row>
    <row r="6234" spans="4:8" x14ac:dyDescent="0.25">
      <c r="D6234" s="7"/>
      <c r="H6234" s="6"/>
    </row>
    <row r="6235" spans="4:8" x14ac:dyDescent="0.25">
      <c r="D6235" s="7"/>
      <c r="H6235" s="6"/>
    </row>
    <row r="6236" spans="4:8" x14ac:dyDescent="0.25">
      <c r="D6236" s="7"/>
      <c r="H6236" s="6"/>
    </row>
    <row r="6237" spans="4:8" x14ac:dyDescent="0.25">
      <c r="D6237" s="7"/>
      <c r="H6237" s="6"/>
    </row>
    <row r="6238" spans="4:8" x14ac:dyDescent="0.25">
      <c r="D6238" s="7"/>
      <c r="H6238" s="6"/>
    </row>
    <row r="6239" spans="4:8" x14ac:dyDescent="0.25">
      <c r="D6239" s="7"/>
      <c r="H6239" s="6"/>
    </row>
    <row r="6240" spans="4:8" x14ac:dyDescent="0.25">
      <c r="D6240" s="7"/>
      <c r="H6240" s="6"/>
    </row>
    <row r="6241" spans="4:8" x14ac:dyDescent="0.25">
      <c r="D6241" s="7"/>
      <c r="H6241" s="6"/>
    </row>
    <row r="6242" spans="4:8" x14ac:dyDescent="0.25">
      <c r="D6242" s="7"/>
      <c r="H6242" s="6"/>
    </row>
    <row r="6243" spans="4:8" x14ac:dyDescent="0.25">
      <c r="D6243" s="7"/>
      <c r="H6243" s="6"/>
    </row>
    <row r="6244" spans="4:8" x14ac:dyDescent="0.25">
      <c r="D6244" s="7"/>
      <c r="H6244" s="6"/>
    </row>
    <row r="6245" spans="4:8" x14ac:dyDescent="0.25">
      <c r="D6245" s="7"/>
      <c r="H6245" s="6"/>
    </row>
    <row r="6246" spans="4:8" x14ac:dyDescent="0.25">
      <c r="D6246" s="7"/>
      <c r="H6246" s="6"/>
    </row>
    <row r="6247" spans="4:8" x14ac:dyDescent="0.25">
      <c r="D6247" s="7"/>
      <c r="H6247" s="6"/>
    </row>
    <row r="6248" spans="4:8" x14ac:dyDescent="0.25">
      <c r="D6248" s="7"/>
      <c r="H6248" s="6"/>
    </row>
    <row r="6249" spans="4:8" x14ac:dyDescent="0.25">
      <c r="D6249" s="7"/>
      <c r="H6249" s="6"/>
    </row>
    <row r="6250" spans="4:8" x14ac:dyDescent="0.25">
      <c r="D6250" s="7"/>
      <c r="H6250" s="6"/>
    </row>
    <row r="6251" spans="4:8" x14ac:dyDescent="0.25">
      <c r="D6251" s="7"/>
      <c r="H6251" s="6"/>
    </row>
    <row r="6252" spans="4:8" x14ac:dyDescent="0.25">
      <c r="D6252" s="7"/>
      <c r="H6252" s="6"/>
    </row>
    <row r="6253" spans="4:8" x14ac:dyDescent="0.25">
      <c r="D6253" s="7"/>
      <c r="H6253" s="6"/>
    </row>
    <row r="6254" spans="4:8" x14ac:dyDescent="0.25">
      <c r="D6254" s="7"/>
      <c r="H6254" s="6"/>
    </row>
    <row r="6255" spans="4:8" x14ac:dyDescent="0.25">
      <c r="D6255" s="7"/>
      <c r="H6255" s="6"/>
    </row>
    <row r="6256" spans="4:8" x14ac:dyDescent="0.25">
      <c r="D6256" s="7"/>
      <c r="H6256" s="6"/>
    </row>
    <row r="6257" spans="4:8" x14ac:dyDescent="0.25">
      <c r="D6257" s="7"/>
      <c r="H6257" s="6"/>
    </row>
    <row r="6258" spans="4:8" x14ac:dyDescent="0.25">
      <c r="D6258" s="7"/>
      <c r="H6258" s="6"/>
    </row>
    <row r="6259" spans="4:8" x14ac:dyDescent="0.25">
      <c r="D6259" s="7"/>
      <c r="H6259" s="6"/>
    </row>
    <row r="6260" spans="4:8" x14ac:dyDescent="0.25">
      <c r="D6260" s="7"/>
      <c r="H6260" s="6"/>
    </row>
    <row r="6261" spans="4:8" x14ac:dyDescent="0.25">
      <c r="D6261" s="7"/>
      <c r="H6261" s="6"/>
    </row>
    <row r="6262" spans="4:8" x14ac:dyDescent="0.25">
      <c r="D6262" s="7"/>
      <c r="H6262" s="6"/>
    </row>
    <row r="6263" spans="4:8" x14ac:dyDescent="0.25">
      <c r="D6263" s="7"/>
      <c r="H6263" s="6"/>
    </row>
    <row r="6264" spans="4:8" x14ac:dyDescent="0.25">
      <c r="D6264" s="7"/>
      <c r="H6264" s="6"/>
    </row>
    <row r="6265" spans="4:8" x14ac:dyDescent="0.25">
      <c r="D6265" s="7"/>
      <c r="H6265" s="6"/>
    </row>
    <row r="6266" spans="4:8" x14ac:dyDescent="0.25">
      <c r="D6266" s="7"/>
      <c r="H6266" s="6"/>
    </row>
    <row r="6267" spans="4:8" x14ac:dyDescent="0.25">
      <c r="D6267" s="7"/>
      <c r="H6267" s="6"/>
    </row>
    <row r="6268" spans="4:8" x14ac:dyDescent="0.25">
      <c r="D6268" s="7"/>
      <c r="H6268" s="6"/>
    </row>
    <row r="6269" spans="4:8" x14ac:dyDescent="0.25">
      <c r="D6269" s="7"/>
      <c r="H6269" s="6"/>
    </row>
    <row r="6270" spans="4:8" x14ac:dyDescent="0.25">
      <c r="D6270" s="7"/>
      <c r="H6270" s="6"/>
    </row>
    <row r="6271" spans="4:8" x14ac:dyDescent="0.25">
      <c r="D6271" s="7"/>
      <c r="H6271" s="6"/>
    </row>
    <row r="6272" spans="4:8" x14ac:dyDescent="0.25">
      <c r="D6272" s="7"/>
      <c r="H6272" s="6"/>
    </row>
    <row r="6273" spans="4:8" x14ac:dyDescent="0.25">
      <c r="D6273" s="7"/>
      <c r="H6273" s="6"/>
    </row>
    <row r="6274" spans="4:8" x14ac:dyDescent="0.25">
      <c r="D6274" s="7"/>
      <c r="H6274" s="6"/>
    </row>
    <row r="6275" spans="4:8" x14ac:dyDescent="0.25">
      <c r="D6275" s="7"/>
      <c r="H6275" s="6"/>
    </row>
    <row r="6276" spans="4:8" x14ac:dyDescent="0.25">
      <c r="D6276" s="7"/>
      <c r="H6276" s="6"/>
    </row>
    <row r="6277" spans="4:8" x14ac:dyDescent="0.25">
      <c r="D6277" s="7"/>
      <c r="H6277" s="6"/>
    </row>
    <row r="6278" spans="4:8" x14ac:dyDescent="0.25">
      <c r="D6278" s="7"/>
      <c r="H6278" s="6"/>
    </row>
    <row r="6279" spans="4:8" x14ac:dyDescent="0.25">
      <c r="D6279" s="7"/>
      <c r="H6279" s="6"/>
    </row>
    <row r="6280" spans="4:8" x14ac:dyDescent="0.25">
      <c r="D6280" s="7"/>
      <c r="H6280" s="6"/>
    </row>
    <row r="6281" spans="4:8" x14ac:dyDescent="0.25">
      <c r="D6281" s="7"/>
      <c r="H6281" s="6"/>
    </row>
    <row r="6282" spans="4:8" x14ac:dyDescent="0.25">
      <c r="D6282" s="7"/>
      <c r="H6282" s="6"/>
    </row>
    <row r="6283" spans="4:8" x14ac:dyDescent="0.25">
      <c r="D6283" s="7"/>
      <c r="H6283" s="6"/>
    </row>
    <row r="6284" spans="4:8" x14ac:dyDescent="0.25">
      <c r="D6284" s="7"/>
      <c r="H6284" s="6"/>
    </row>
    <row r="6285" spans="4:8" x14ac:dyDescent="0.25">
      <c r="D6285" s="7"/>
      <c r="H6285" s="6"/>
    </row>
    <row r="6286" spans="4:8" x14ac:dyDescent="0.25">
      <c r="D6286" s="7"/>
      <c r="H6286" s="6"/>
    </row>
    <row r="6287" spans="4:8" x14ac:dyDescent="0.25">
      <c r="D6287" s="7"/>
      <c r="H6287" s="6"/>
    </row>
    <row r="6288" spans="4:8" x14ac:dyDescent="0.25">
      <c r="D6288" s="7"/>
      <c r="H6288" s="6"/>
    </row>
    <row r="6289" spans="4:8" x14ac:dyDescent="0.25">
      <c r="D6289" s="7"/>
      <c r="H6289" s="6"/>
    </row>
    <row r="6290" spans="4:8" x14ac:dyDescent="0.25">
      <c r="D6290" s="7"/>
      <c r="H6290" s="6"/>
    </row>
    <row r="6291" spans="4:8" x14ac:dyDescent="0.25">
      <c r="D6291" s="7"/>
      <c r="H6291" s="6"/>
    </row>
    <row r="6292" spans="4:8" x14ac:dyDescent="0.25">
      <c r="D6292" s="7"/>
      <c r="H6292" s="6"/>
    </row>
    <row r="6293" spans="4:8" x14ac:dyDescent="0.25">
      <c r="D6293" s="7"/>
      <c r="H6293" s="6"/>
    </row>
    <row r="6294" spans="4:8" x14ac:dyDescent="0.25">
      <c r="D6294" s="7"/>
      <c r="H6294" s="6"/>
    </row>
    <row r="6295" spans="4:8" x14ac:dyDescent="0.25">
      <c r="D6295" s="7"/>
      <c r="H6295" s="6"/>
    </row>
    <row r="6296" spans="4:8" x14ac:dyDescent="0.25">
      <c r="D6296" s="7"/>
      <c r="H6296" s="6"/>
    </row>
    <row r="6297" spans="4:8" x14ac:dyDescent="0.25">
      <c r="D6297" s="7"/>
      <c r="H6297" s="6"/>
    </row>
    <row r="6298" spans="4:8" x14ac:dyDescent="0.25">
      <c r="D6298" s="7"/>
      <c r="H6298" s="6"/>
    </row>
    <row r="6299" spans="4:8" x14ac:dyDescent="0.25">
      <c r="D6299" s="7"/>
      <c r="H6299" s="6"/>
    </row>
    <row r="6300" spans="4:8" x14ac:dyDescent="0.25">
      <c r="D6300" s="7"/>
      <c r="H6300" s="6"/>
    </row>
    <row r="6301" spans="4:8" x14ac:dyDescent="0.25">
      <c r="D6301" s="7"/>
      <c r="H6301" s="6"/>
    </row>
    <row r="6302" spans="4:8" x14ac:dyDescent="0.25">
      <c r="D6302" s="7"/>
      <c r="H6302" s="6"/>
    </row>
    <row r="6303" spans="4:8" x14ac:dyDescent="0.25">
      <c r="D6303" s="7"/>
      <c r="H6303" s="6"/>
    </row>
    <row r="6304" spans="4:8" x14ac:dyDescent="0.25">
      <c r="D6304" s="7"/>
      <c r="H6304" s="6"/>
    </row>
    <row r="6305" spans="4:8" x14ac:dyDescent="0.25">
      <c r="D6305" s="7"/>
      <c r="H6305" s="6"/>
    </row>
    <row r="6306" spans="4:8" x14ac:dyDescent="0.25">
      <c r="D6306" s="7"/>
      <c r="H6306" s="6"/>
    </row>
    <row r="6307" spans="4:8" x14ac:dyDescent="0.25">
      <c r="D6307" s="7"/>
      <c r="H6307" s="6"/>
    </row>
    <row r="6308" spans="4:8" x14ac:dyDescent="0.25">
      <c r="D6308" s="7"/>
      <c r="H6308" s="6"/>
    </row>
    <row r="6309" spans="4:8" x14ac:dyDescent="0.25">
      <c r="D6309" s="7"/>
      <c r="H6309" s="6"/>
    </row>
    <row r="6310" spans="4:8" x14ac:dyDescent="0.25">
      <c r="D6310" s="7"/>
      <c r="H6310" s="6"/>
    </row>
    <row r="6311" spans="4:8" x14ac:dyDescent="0.25">
      <c r="D6311" s="7"/>
      <c r="H6311" s="6"/>
    </row>
    <row r="6312" spans="4:8" x14ac:dyDescent="0.25">
      <c r="D6312" s="7"/>
      <c r="H6312" s="6"/>
    </row>
    <row r="6313" spans="4:8" x14ac:dyDescent="0.25">
      <c r="D6313" s="7"/>
      <c r="H6313" s="6"/>
    </row>
    <row r="6314" spans="4:8" x14ac:dyDescent="0.25">
      <c r="D6314" s="7"/>
      <c r="H6314" s="6"/>
    </row>
    <row r="6315" spans="4:8" x14ac:dyDescent="0.25">
      <c r="D6315" s="7"/>
      <c r="H6315" s="6"/>
    </row>
    <row r="6316" spans="4:8" x14ac:dyDescent="0.25">
      <c r="D6316" s="7"/>
      <c r="H6316" s="6"/>
    </row>
    <row r="6317" spans="4:8" x14ac:dyDescent="0.25">
      <c r="D6317" s="7"/>
      <c r="H6317" s="6"/>
    </row>
    <row r="6318" spans="4:8" x14ac:dyDescent="0.25">
      <c r="D6318" s="7"/>
      <c r="H6318" s="6"/>
    </row>
    <row r="6319" spans="4:8" x14ac:dyDescent="0.25">
      <c r="D6319" s="7"/>
      <c r="H6319" s="6"/>
    </row>
    <row r="6320" spans="4:8" x14ac:dyDescent="0.25">
      <c r="D6320" s="7"/>
      <c r="H6320" s="6"/>
    </row>
    <row r="6321" spans="4:8" x14ac:dyDescent="0.25">
      <c r="D6321" s="7"/>
      <c r="H6321" s="6"/>
    </row>
    <row r="6322" spans="4:8" x14ac:dyDescent="0.25">
      <c r="D6322" s="7"/>
      <c r="H6322" s="6"/>
    </row>
    <row r="6323" spans="4:8" x14ac:dyDescent="0.25">
      <c r="D6323" s="7"/>
      <c r="H6323" s="6"/>
    </row>
    <row r="6324" spans="4:8" x14ac:dyDescent="0.25">
      <c r="D6324" s="7"/>
      <c r="H6324" s="6"/>
    </row>
    <row r="6325" spans="4:8" x14ac:dyDescent="0.25">
      <c r="D6325" s="7"/>
      <c r="H6325" s="6"/>
    </row>
    <row r="6326" spans="4:8" x14ac:dyDescent="0.25">
      <c r="D6326" s="7"/>
      <c r="H6326" s="6"/>
    </row>
    <row r="6327" spans="4:8" x14ac:dyDescent="0.25">
      <c r="D6327" s="7"/>
      <c r="H6327" s="6"/>
    </row>
    <row r="6328" spans="4:8" x14ac:dyDescent="0.25">
      <c r="D6328" s="7"/>
      <c r="H6328" s="6"/>
    </row>
    <row r="6329" spans="4:8" x14ac:dyDescent="0.25">
      <c r="D6329" s="7"/>
      <c r="H6329" s="6"/>
    </row>
    <row r="6330" spans="4:8" x14ac:dyDescent="0.25">
      <c r="D6330" s="7"/>
      <c r="H6330" s="6"/>
    </row>
    <row r="6331" spans="4:8" x14ac:dyDescent="0.25">
      <c r="D6331" s="7"/>
      <c r="H6331" s="6"/>
    </row>
    <row r="6332" spans="4:8" x14ac:dyDescent="0.25">
      <c r="D6332" s="7"/>
      <c r="H6332" s="6"/>
    </row>
    <row r="6333" spans="4:8" x14ac:dyDescent="0.25">
      <c r="D6333" s="7"/>
      <c r="H6333" s="6"/>
    </row>
    <row r="6334" spans="4:8" x14ac:dyDescent="0.25">
      <c r="D6334" s="7"/>
      <c r="H6334" s="6"/>
    </row>
    <row r="6335" spans="4:8" x14ac:dyDescent="0.25">
      <c r="D6335" s="7"/>
      <c r="H6335" s="6"/>
    </row>
    <row r="6336" spans="4:8" x14ac:dyDescent="0.25">
      <c r="D6336" s="7"/>
      <c r="H6336" s="6"/>
    </row>
    <row r="6337" spans="4:8" x14ac:dyDescent="0.25">
      <c r="D6337" s="7"/>
      <c r="H6337" s="6"/>
    </row>
    <row r="6338" spans="4:8" x14ac:dyDescent="0.25">
      <c r="D6338" s="7"/>
      <c r="H6338" s="6"/>
    </row>
    <row r="6339" spans="4:8" x14ac:dyDescent="0.25">
      <c r="D6339" s="7"/>
      <c r="H6339" s="6"/>
    </row>
    <row r="6340" spans="4:8" x14ac:dyDescent="0.25">
      <c r="D6340" s="7"/>
      <c r="H6340" s="6"/>
    </row>
    <row r="6341" spans="4:8" x14ac:dyDescent="0.25">
      <c r="D6341" s="7"/>
      <c r="H6341" s="6"/>
    </row>
    <row r="6342" spans="4:8" x14ac:dyDescent="0.25">
      <c r="D6342" s="7"/>
      <c r="H6342" s="6"/>
    </row>
    <row r="6343" spans="4:8" x14ac:dyDescent="0.25">
      <c r="D6343" s="7"/>
      <c r="H6343" s="6"/>
    </row>
    <row r="6344" spans="4:8" x14ac:dyDescent="0.25">
      <c r="D6344" s="7"/>
      <c r="H6344" s="6"/>
    </row>
    <row r="6345" spans="4:8" x14ac:dyDescent="0.25">
      <c r="D6345" s="7"/>
      <c r="H6345" s="6"/>
    </row>
    <row r="6346" spans="4:8" x14ac:dyDescent="0.25">
      <c r="D6346" s="7"/>
      <c r="H6346" s="6"/>
    </row>
    <row r="6347" spans="4:8" x14ac:dyDescent="0.25">
      <c r="D6347" s="7"/>
      <c r="H6347" s="6"/>
    </row>
    <row r="6348" spans="4:8" x14ac:dyDescent="0.25">
      <c r="D6348" s="7"/>
      <c r="H6348" s="6"/>
    </row>
    <row r="6349" spans="4:8" x14ac:dyDescent="0.25">
      <c r="D6349" s="7"/>
      <c r="H6349" s="6"/>
    </row>
    <row r="6350" spans="4:8" x14ac:dyDescent="0.25">
      <c r="D6350" s="7"/>
      <c r="H6350" s="6"/>
    </row>
    <row r="6351" spans="4:8" x14ac:dyDescent="0.25">
      <c r="D6351" s="7"/>
      <c r="H6351" s="6"/>
    </row>
    <row r="6352" spans="4:8" x14ac:dyDescent="0.25">
      <c r="D6352" s="7"/>
      <c r="H6352" s="6"/>
    </row>
    <row r="6353" spans="4:8" x14ac:dyDescent="0.25">
      <c r="D6353" s="7"/>
      <c r="H6353" s="6"/>
    </row>
    <row r="6354" spans="4:8" x14ac:dyDescent="0.25">
      <c r="D6354" s="7"/>
      <c r="H6354" s="6"/>
    </row>
    <row r="6355" spans="4:8" x14ac:dyDescent="0.25">
      <c r="D6355" s="7"/>
      <c r="H6355" s="6"/>
    </row>
    <row r="6356" spans="4:8" x14ac:dyDescent="0.25">
      <c r="D6356" s="7"/>
      <c r="H6356" s="6"/>
    </row>
    <row r="6357" spans="4:8" x14ac:dyDescent="0.25">
      <c r="D6357" s="7"/>
      <c r="H6357" s="6"/>
    </row>
    <row r="6358" spans="4:8" x14ac:dyDescent="0.25">
      <c r="D6358" s="7"/>
      <c r="H6358" s="6"/>
    </row>
    <row r="6359" spans="4:8" x14ac:dyDescent="0.25">
      <c r="D6359" s="7"/>
      <c r="H6359" s="6"/>
    </row>
    <row r="6360" spans="4:8" x14ac:dyDescent="0.25">
      <c r="D6360" s="7"/>
      <c r="H6360" s="6"/>
    </row>
    <row r="6361" spans="4:8" x14ac:dyDescent="0.25">
      <c r="D6361" s="7"/>
      <c r="H6361" s="6"/>
    </row>
    <row r="6362" spans="4:8" x14ac:dyDescent="0.25">
      <c r="D6362" s="7"/>
      <c r="H6362" s="6"/>
    </row>
    <row r="6363" spans="4:8" x14ac:dyDescent="0.25">
      <c r="D6363" s="7"/>
      <c r="H6363" s="6"/>
    </row>
    <row r="6364" spans="4:8" x14ac:dyDescent="0.25">
      <c r="D6364" s="7"/>
      <c r="H6364" s="6"/>
    </row>
    <row r="6365" spans="4:8" x14ac:dyDescent="0.25">
      <c r="D6365" s="7"/>
      <c r="H6365" s="6"/>
    </row>
    <row r="6366" spans="4:8" x14ac:dyDescent="0.25">
      <c r="D6366" s="7"/>
      <c r="H6366" s="6"/>
    </row>
    <row r="6367" spans="4:8" x14ac:dyDescent="0.25">
      <c r="D6367" s="7"/>
      <c r="H6367" s="6"/>
    </row>
    <row r="6368" spans="4:8" x14ac:dyDescent="0.25">
      <c r="D6368" s="7"/>
      <c r="H6368" s="6"/>
    </row>
    <row r="6369" spans="4:8" x14ac:dyDescent="0.25">
      <c r="D6369" s="7"/>
      <c r="H6369" s="6"/>
    </row>
    <row r="6370" spans="4:8" x14ac:dyDescent="0.25">
      <c r="D6370" s="7"/>
      <c r="H6370" s="6"/>
    </row>
    <row r="6371" spans="4:8" x14ac:dyDescent="0.25">
      <c r="D6371" s="7"/>
      <c r="H6371" s="6"/>
    </row>
    <row r="6372" spans="4:8" x14ac:dyDescent="0.25">
      <c r="D6372" s="7"/>
      <c r="H6372" s="6"/>
    </row>
    <row r="6373" spans="4:8" x14ac:dyDescent="0.25">
      <c r="D6373" s="7"/>
      <c r="H6373" s="6"/>
    </row>
    <row r="6374" spans="4:8" x14ac:dyDescent="0.25">
      <c r="D6374" s="7"/>
      <c r="H6374" s="6"/>
    </row>
    <row r="6375" spans="4:8" x14ac:dyDescent="0.25">
      <c r="D6375" s="7"/>
      <c r="H6375" s="6"/>
    </row>
    <row r="6376" spans="4:8" x14ac:dyDescent="0.25">
      <c r="D6376" s="7"/>
      <c r="H6376" s="6"/>
    </row>
    <row r="6377" spans="4:8" x14ac:dyDescent="0.25">
      <c r="D6377" s="7"/>
      <c r="H6377" s="6"/>
    </row>
    <row r="6378" spans="4:8" x14ac:dyDescent="0.25">
      <c r="D6378" s="7"/>
      <c r="H6378" s="6"/>
    </row>
    <row r="6379" spans="4:8" x14ac:dyDescent="0.25">
      <c r="D6379" s="7"/>
      <c r="H6379" s="6"/>
    </row>
    <row r="6380" spans="4:8" x14ac:dyDescent="0.25">
      <c r="D6380" s="7"/>
      <c r="H6380" s="6"/>
    </row>
    <row r="6381" spans="4:8" x14ac:dyDescent="0.25">
      <c r="D6381" s="7"/>
      <c r="H6381" s="6"/>
    </row>
    <row r="6382" spans="4:8" x14ac:dyDescent="0.25">
      <c r="D6382" s="7"/>
      <c r="H6382" s="6"/>
    </row>
    <row r="6383" spans="4:8" x14ac:dyDescent="0.25">
      <c r="D6383" s="7"/>
      <c r="H6383" s="6"/>
    </row>
    <row r="6384" spans="4:8" x14ac:dyDescent="0.25">
      <c r="D6384" s="7"/>
      <c r="H6384" s="6"/>
    </row>
    <row r="6385" spans="4:8" x14ac:dyDescent="0.25">
      <c r="D6385" s="7"/>
      <c r="H6385" s="6"/>
    </row>
    <row r="6386" spans="4:8" x14ac:dyDescent="0.25">
      <c r="D6386" s="7"/>
      <c r="H6386" s="6"/>
    </row>
    <row r="6387" spans="4:8" x14ac:dyDescent="0.25">
      <c r="D6387" s="7"/>
      <c r="H6387" s="6"/>
    </row>
    <row r="6388" spans="4:8" x14ac:dyDescent="0.25">
      <c r="D6388" s="7"/>
      <c r="H6388" s="6"/>
    </row>
    <row r="6389" spans="4:8" x14ac:dyDescent="0.25">
      <c r="D6389" s="7"/>
      <c r="H6389" s="6"/>
    </row>
    <row r="6390" spans="4:8" x14ac:dyDescent="0.25">
      <c r="D6390" s="7"/>
      <c r="H6390" s="6"/>
    </row>
    <row r="6391" spans="4:8" x14ac:dyDescent="0.25">
      <c r="D6391" s="7"/>
      <c r="H6391" s="6"/>
    </row>
    <row r="6392" spans="4:8" x14ac:dyDescent="0.25">
      <c r="D6392" s="7"/>
      <c r="H6392" s="6"/>
    </row>
    <row r="6393" spans="4:8" x14ac:dyDescent="0.25">
      <c r="D6393" s="7"/>
      <c r="H6393" s="6"/>
    </row>
    <row r="6394" spans="4:8" x14ac:dyDescent="0.25">
      <c r="D6394" s="7"/>
      <c r="H6394" s="6"/>
    </row>
    <row r="6395" spans="4:8" x14ac:dyDescent="0.25">
      <c r="D6395" s="7"/>
      <c r="H6395" s="6"/>
    </row>
    <row r="6396" spans="4:8" x14ac:dyDescent="0.25">
      <c r="D6396" s="7"/>
      <c r="H6396" s="6"/>
    </row>
    <row r="6397" spans="4:8" x14ac:dyDescent="0.25">
      <c r="D6397" s="7"/>
      <c r="H6397" s="6"/>
    </row>
    <row r="6398" spans="4:8" x14ac:dyDescent="0.25">
      <c r="D6398" s="7"/>
      <c r="H6398" s="6"/>
    </row>
    <row r="6399" spans="4:8" x14ac:dyDescent="0.25">
      <c r="D6399" s="7"/>
      <c r="H6399" s="6"/>
    </row>
    <row r="6400" spans="4:8" x14ac:dyDescent="0.25">
      <c r="D6400" s="7"/>
      <c r="H6400" s="6"/>
    </row>
    <row r="6401" spans="4:8" x14ac:dyDescent="0.25">
      <c r="D6401" s="7"/>
      <c r="H6401" s="6"/>
    </row>
    <row r="6402" spans="4:8" x14ac:dyDescent="0.25">
      <c r="D6402" s="7"/>
      <c r="H6402" s="6"/>
    </row>
    <row r="6403" spans="4:8" x14ac:dyDescent="0.25">
      <c r="D6403" s="7"/>
      <c r="H6403" s="6"/>
    </row>
    <row r="6404" spans="4:8" x14ac:dyDescent="0.25">
      <c r="D6404" s="7"/>
      <c r="H6404" s="6"/>
    </row>
    <row r="6405" spans="4:8" x14ac:dyDescent="0.25">
      <c r="D6405" s="7"/>
      <c r="H6405" s="6"/>
    </row>
    <row r="6406" spans="4:8" x14ac:dyDescent="0.25">
      <c r="D6406" s="7"/>
      <c r="H6406" s="6"/>
    </row>
    <row r="6407" spans="4:8" x14ac:dyDescent="0.25">
      <c r="D6407" s="7"/>
      <c r="H6407" s="6"/>
    </row>
    <row r="6408" spans="4:8" x14ac:dyDescent="0.25">
      <c r="D6408" s="7"/>
      <c r="H6408" s="6"/>
    </row>
    <row r="6409" spans="4:8" x14ac:dyDescent="0.25">
      <c r="D6409" s="7"/>
      <c r="H6409" s="6"/>
    </row>
    <row r="6410" spans="4:8" x14ac:dyDescent="0.25">
      <c r="D6410" s="7"/>
      <c r="H6410" s="6"/>
    </row>
    <row r="6411" spans="4:8" x14ac:dyDescent="0.25">
      <c r="D6411" s="7"/>
      <c r="H6411" s="6"/>
    </row>
    <row r="6412" spans="4:8" x14ac:dyDescent="0.25">
      <c r="D6412" s="7"/>
      <c r="H6412" s="6"/>
    </row>
    <row r="6413" spans="4:8" x14ac:dyDescent="0.25">
      <c r="D6413" s="7"/>
      <c r="H6413" s="6"/>
    </row>
    <row r="6414" spans="4:8" x14ac:dyDescent="0.25">
      <c r="D6414" s="7"/>
      <c r="H6414" s="6"/>
    </row>
    <row r="6415" spans="4:8" x14ac:dyDescent="0.25">
      <c r="D6415" s="7"/>
      <c r="H6415" s="6"/>
    </row>
    <row r="6416" spans="4:8" x14ac:dyDescent="0.25">
      <c r="D6416" s="7"/>
      <c r="H6416" s="6"/>
    </row>
    <row r="6417" spans="4:8" x14ac:dyDescent="0.25">
      <c r="D6417" s="7"/>
      <c r="H6417" s="6"/>
    </row>
    <row r="6418" spans="4:8" x14ac:dyDescent="0.25">
      <c r="D6418" s="7"/>
      <c r="H6418" s="6"/>
    </row>
    <row r="6419" spans="4:8" x14ac:dyDescent="0.25">
      <c r="D6419" s="7"/>
      <c r="H6419" s="6"/>
    </row>
    <row r="6420" spans="4:8" x14ac:dyDescent="0.25">
      <c r="D6420" s="7"/>
      <c r="H6420" s="6"/>
    </row>
    <row r="6421" spans="4:8" x14ac:dyDescent="0.25">
      <c r="D6421" s="7"/>
      <c r="H6421" s="6"/>
    </row>
    <row r="6422" spans="4:8" x14ac:dyDescent="0.25">
      <c r="D6422" s="7"/>
      <c r="H6422" s="6"/>
    </row>
    <row r="6423" spans="4:8" x14ac:dyDescent="0.25">
      <c r="D6423" s="7"/>
      <c r="H6423" s="6"/>
    </row>
    <row r="6424" spans="4:8" x14ac:dyDescent="0.25">
      <c r="D6424" s="7"/>
      <c r="H6424" s="6"/>
    </row>
    <row r="6425" spans="4:8" x14ac:dyDescent="0.25">
      <c r="D6425" s="7"/>
      <c r="H6425" s="6"/>
    </row>
    <row r="6426" spans="4:8" x14ac:dyDescent="0.25">
      <c r="D6426" s="7"/>
      <c r="H6426" s="6"/>
    </row>
    <row r="6427" spans="4:8" x14ac:dyDescent="0.25">
      <c r="D6427" s="7"/>
      <c r="H6427" s="6"/>
    </row>
    <row r="6428" spans="4:8" x14ac:dyDescent="0.25">
      <c r="D6428" s="7"/>
      <c r="H6428" s="6"/>
    </row>
    <row r="6429" spans="4:8" x14ac:dyDescent="0.25">
      <c r="D6429" s="7"/>
      <c r="H6429" s="6"/>
    </row>
    <row r="6430" spans="4:8" x14ac:dyDescent="0.25">
      <c r="D6430" s="7"/>
      <c r="H6430" s="6"/>
    </row>
    <row r="6431" spans="4:8" x14ac:dyDescent="0.25">
      <c r="D6431" s="7"/>
      <c r="H6431" s="6"/>
    </row>
    <row r="6432" spans="4:8" x14ac:dyDescent="0.25">
      <c r="D6432" s="7"/>
      <c r="H6432" s="6"/>
    </row>
    <row r="6433" spans="4:8" x14ac:dyDescent="0.25">
      <c r="D6433" s="7"/>
      <c r="H6433" s="6"/>
    </row>
    <row r="6434" spans="4:8" x14ac:dyDescent="0.25">
      <c r="D6434" s="7"/>
      <c r="H6434" s="6"/>
    </row>
    <row r="6435" spans="4:8" x14ac:dyDescent="0.25">
      <c r="D6435" s="7"/>
      <c r="H6435" s="6"/>
    </row>
    <row r="6436" spans="4:8" x14ac:dyDescent="0.25">
      <c r="D6436" s="7"/>
      <c r="H6436" s="6"/>
    </row>
    <row r="6437" spans="4:8" x14ac:dyDescent="0.25">
      <c r="D6437" s="7"/>
      <c r="H6437" s="6"/>
    </row>
    <row r="6438" spans="4:8" x14ac:dyDescent="0.25">
      <c r="D6438" s="7"/>
      <c r="H6438" s="6"/>
    </row>
    <row r="6439" spans="4:8" x14ac:dyDescent="0.25">
      <c r="D6439" s="7"/>
      <c r="H6439" s="6"/>
    </row>
    <row r="6440" spans="4:8" x14ac:dyDescent="0.25">
      <c r="D6440" s="7"/>
      <c r="H6440" s="6"/>
    </row>
    <row r="6441" spans="4:8" x14ac:dyDescent="0.25">
      <c r="D6441" s="7"/>
      <c r="H6441" s="6"/>
    </row>
    <row r="6442" spans="4:8" x14ac:dyDescent="0.25">
      <c r="D6442" s="7"/>
      <c r="H6442" s="6"/>
    </row>
    <row r="6443" spans="4:8" x14ac:dyDescent="0.25">
      <c r="D6443" s="7"/>
      <c r="H6443" s="6"/>
    </row>
    <row r="6444" spans="4:8" x14ac:dyDescent="0.25">
      <c r="D6444" s="7"/>
      <c r="H6444" s="6"/>
    </row>
    <row r="6445" spans="4:8" x14ac:dyDescent="0.25">
      <c r="D6445" s="7"/>
      <c r="H6445" s="6"/>
    </row>
    <row r="6446" spans="4:8" x14ac:dyDescent="0.25">
      <c r="D6446" s="7"/>
      <c r="H6446" s="6"/>
    </row>
    <row r="6447" spans="4:8" x14ac:dyDescent="0.25">
      <c r="D6447" s="7"/>
      <c r="H6447" s="6"/>
    </row>
    <row r="6448" spans="4:8" x14ac:dyDescent="0.25">
      <c r="D6448" s="7"/>
      <c r="H6448" s="6"/>
    </row>
    <row r="6449" spans="4:8" x14ac:dyDescent="0.25">
      <c r="D6449" s="7"/>
      <c r="H6449" s="6"/>
    </row>
    <row r="6450" spans="4:8" x14ac:dyDescent="0.25">
      <c r="D6450" s="7"/>
      <c r="H6450" s="6"/>
    </row>
    <row r="6451" spans="4:8" x14ac:dyDescent="0.25">
      <c r="D6451" s="7"/>
      <c r="H6451" s="6"/>
    </row>
    <row r="6452" spans="4:8" x14ac:dyDescent="0.25">
      <c r="D6452" s="7"/>
      <c r="H6452" s="6"/>
    </row>
    <row r="6453" spans="4:8" x14ac:dyDescent="0.25">
      <c r="D6453" s="7"/>
      <c r="H6453" s="6"/>
    </row>
    <row r="6454" spans="4:8" x14ac:dyDescent="0.25">
      <c r="D6454" s="7"/>
      <c r="H6454" s="6"/>
    </row>
    <row r="6455" spans="4:8" x14ac:dyDescent="0.25">
      <c r="D6455" s="7"/>
      <c r="H6455" s="6"/>
    </row>
    <row r="6456" spans="4:8" x14ac:dyDescent="0.25">
      <c r="D6456" s="7"/>
      <c r="H6456" s="6"/>
    </row>
    <row r="6457" spans="4:8" x14ac:dyDescent="0.25">
      <c r="D6457" s="7"/>
      <c r="H6457" s="6"/>
    </row>
    <row r="6458" spans="4:8" x14ac:dyDescent="0.25">
      <c r="D6458" s="7"/>
      <c r="H6458" s="6"/>
    </row>
    <row r="6459" spans="4:8" x14ac:dyDescent="0.25">
      <c r="D6459" s="7"/>
      <c r="H6459" s="6"/>
    </row>
    <row r="6460" spans="4:8" x14ac:dyDescent="0.25">
      <c r="D6460" s="7"/>
      <c r="H6460" s="6"/>
    </row>
    <row r="6461" spans="4:8" x14ac:dyDescent="0.25">
      <c r="D6461" s="7"/>
      <c r="H6461" s="6"/>
    </row>
    <row r="6462" spans="4:8" x14ac:dyDescent="0.25">
      <c r="D6462" s="7"/>
      <c r="H6462" s="6"/>
    </row>
    <row r="6463" spans="4:8" x14ac:dyDescent="0.25">
      <c r="D6463" s="7"/>
      <c r="H6463" s="6"/>
    </row>
    <row r="6464" spans="4:8" x14ac:dyDescent="0.25">
      <c r="D6464" s="7"/>
      <c r="H6464" s="6"/>
    </row>
    <row r="6465" spans="4:8" x14ac:dyDescent="0.25">
      <c r="D6465" s="7"/>
      <c r="H6465" s="6"/>
    </row>
    <row r="6466" spans="4:8" x14ac:dyDescent="0.25">
      <c r="D6466" s="7"/>
      <c r="H6466" s="6"/>
    </row>
    <row r="6467" spans="4:8" x14ac:dyDescent="0.25">
      <c r="D6467" s="7"/>
      <c r="H6467" s="6"/>
    </row>
    <row r="6468" spans="4:8" x14ac:dyDescent="0.25">
      <c r="D6468" s="7"/>
      <c r="H6468" s="6"/>
    </row>
    <row r="6469" spans="4:8" x14ac:dyDescent="0.25">
      <c r="D6469" s="7"/>
      <c r="H6469" s="6"/>
    </row>
    <row r="6470" spans="4:8" x14ac:dyDescent="0.25">
      <c r="D6470" s="7"/>
      <c r="H6470" s="6"/>
    </row>
    <row r="6471" spans="4:8" x14ac:dyDescent="0.25">
      <c r="D6471" s="7"/>
      <c r="H6471" s="6"/>
    </row>
    <row r="6472" spans="4:8" x14ac:dyDescent="0.25">
      <c r="D6472" s="7"/>
      <c r="H647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Activity_PUBTRA</vt:lpstr>
      <vt:lpstr>PUBTRA_Split_Tech</vt:lpstr>
      <vt:lpstr>Activity_EX</vt:lpstr>
      <vt:lpstr>Activity_16</vt:lpstr>
      <vt:lpstr>AGG Activity_EX</vt:lpstr>
      <vt:lpstr>AGG Activity_16</vt:lpstr>
      <vt:lpstr>PUBTRA_Replacement_Split_Tech</vt:lpstr>
      <vt:lpstr>PUBTRA_MinActivity</vt:lpstr>
      <vt:lpstr>Capacity_PUBTRA</vt:lpstr>
      <vt:lpstr>PUBTRA_MaxCapacity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cp:lastPrinted>2022-12-21T16:26:34Z</cp:lastPrinted>
  <dcterms:created xsi:type="dcterms:W3CDTF">2022-12-21T16:26:49Z</dcterms:created>
  <dcterms:modified xsi:type="dcterms:W3CDTF">2023-01-18T00:48:06Z</dcterms:modified>
</cp:coreProperties>
</file>