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OA-TO\data_files\import_data\2_Business_As_Planned\5_Policy\4_Energy\BAP-ENE-1\"/>
    </mc:Choice>
  </mc:AlternateContent>
  <xr:revisionPtr revIDLastSave="0" documentId="13_ncr:1_{BC278E75-4E22-4C3C-B6E7-1183FF4B8C67}" xr6:coauthVersionLast="47" xr6:coauthVersionMax="47" xr10:uidLastSave="{00000000-0000-0000-0000-000000000000}"/>
  <bookViews>
    <workbookView xWindow="-120" yWindow="-120" windowWidth="29040" windowHeight="15840" activeTab="2" xr2:uid="{A02CFF29-A85E-4E2E-AFF0-ABC1B61D59F0}"/>
  </bookViews>
  <sheets>
    <sheet name="Activity_DISENE" sheetId="3" r:id="rId1"/>
    <sheet name="Technology share" sheetId="2" r:id="rId2"/>
    <sheet name="BAU-1_MaxActivity" sheetId="4" r:id="rId3"/>
  </sheets>
  <externalReferences>
    <externalReference r:id="rId4"/>
  </externalReferences>
  <definedNames>
    <definedName name="_xlnm._FilterDatabase" localSheetId="0" hidden="1">Activity_DISENE!$A$1:$Q$208</definedName>
    <definedName name="_xlnm._FilterDatabase" localSheetId="2" hidden="1">'BAU-1_MaxActivity'!$A$1:$G$491</definedName>
    <definedName name="_xlnm._FilterDatabase" localSheetId="1" hidden="1">'Technology share'!$B$2:$J$16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2" l="1"/>
  <c r="J16" i="2" l="1"/>
  <c r="E15" i="4" s="1"/>
  <c r="J15" i="2"/>
  <c r="E14" i="4" s="1"/>
  <c r="J14" i="2"/>
  <c r="E13" i="4" s="1"/>
  <c r="J13" i="2"/>
  <c r="E12" i="4" s="1"/>
  <c r="J12" i="2"/>
  <c r="E11" i="4" s="1"/>
  <c r="J11" i="2"/>
  <c r="E10" i="4" s="1"/>
  <c r="J10" i="2"/>
  <c r="E9" i="4" s="1"/>
  <c r="J9" i="2"/>
  <c r="E8" i="4" s="1"/>
  <c r="H4" i="2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I3" i="2"/>
  <c r="H3" i="2"/>
  <c r="G4" i="2"/>
  <c r="G5" i="2"/>
  <c r="G6" i="2"/>
  <c r="G7" i="2"/>
  <c r="G9" i="2"/>
  <c r="G10" i="2"/>
  <c r="G11" i="2"/>
  <c r="G12" i="2"/>
  <c r="G13" i="2"/>
  <c r="G14" i="2"/>
  <c r="G15" i="2"/>
  <c r="G16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3" i="2"/>
  <c r="C4" i="2"/>
  <c r="C5" i="2"/>
  <c r="C6" i="2"/>
  <c r="J6" i="2" s="1"/>
  <c r="C7" i="2"/>
  <c r="C8" i="2"/>
  <c r="C9" i="2"/>
  <c r="C10" i="2"/>
  <c r="C11" i="2"/>
  <c r="C12" i="2"/>
  <c r="C13" i="2"/>
  <c r="C14" i="2"/>
  <c r="C15" i="2"/>
  <c r="C16" i="2"/>
  <c r="C3" i="2"/>
  <c r="C29" i="4"/>
  <c r="C43" i="4" s="1"/>
  <c r="C57" i="4" s="1"/>
  <c r="C71" i="4" s="1"/>
  <c r="C85" i="4" s="1"/>
  <c r="C99" i="4" s="1"/>
  <c r="C113" i="4" s="1"/>
  <c r="C127" i="4" s="1"/>
  <c r="C141" i="4" s="1"/>
  <c r="C155" i="4" s="1"/>
  <c r="C169" i="4" s="1"/>
  <c r="C183" i="4" s="1"/>
  <c r="C197" i="4" s="1"/>
  <c r="C211" i="4" s="1"/>
  <c r="C225" i="4" s="1"/>
  <c r="C239" i="4" s="1"/>
  <c r="C253" i="4" s="1"/>
  <c r="C267" i="4" s="1"/>
  <c r="C281" i="4" s="1"/>
  <c r="C295" i="4" s="1"/>
  <c r="C309" i="4" s="1"/>
  <c r="C323" i="4" s="1"/>
  <c r="C337" i="4" s="1"/>
  <c r="C351" i="4" s="1"/>
  <c r="C365" i="4" s="1"/>
  <c r="C379" i="4" s="1"/>
  <c r="C393" i="4" s="1"/>
  <c r="C407" i="4" s="1"/>
  <c r="C421" i="4" s="1"/>
  <c r="C435" i="4" s="1"/>
  <c r="C449" i="4" s="1"/>
  <c r="C463" i="4" s="1"/>
  <c r="C477" i="4" s="1"/>
  <c r="C491" i="4" s="1"/>
  <c r="C28" i="4"/>
  <c r="C42" i="4" s="1"/>
  <c r="C56" i="4" s="1"/>
  <c r="C70" i="4" s="1"/>
  <c r="C84" i="4" s="1"/>
  <c r="C98" i="4" s="1"/>
  <c r="C112" i="4" s="1"/>
  <c r="C126" i="4" s="1"/>
  <c r="C140" i="4" s="1"/>
  <c r="C154" i="4" s="1"/>
  <c r="C168" i="4" s="1"/>
  <c r="C182" i="4" s="1"/>
  <c r="C196" i="4" s="1"/>
  <c r="C210" i="4" s="1"/>
  <c r="C224" i="4" s="1"/>
  <c r="C238" i="4" s="1"/>
  <c r="C252" i="4" s="1"/>
  <c r="C266" i="4" s="1"/>
  <c r="C280" i="4" s="1"/>
  <c r="C294" i="4" s="1"/>
  <c r="C308" i="4" s="1"/>
  <c r="C322" i="4" s="1"/>
  <c r="C336" i="4" s="1"/>
  <c r="C350" i="4" s="1"/>
  <c r="C364" i="4" s="1"/>
  <c r="C378" i="4" s="1"/>
  <c r="C392" i="4" s="1"/>
  <c r="C406" i="4" s="1"/>
  <c r="C420" i="4" s="1"/>
  <c r="C434" i="4" s="1"/>
  <c r="C448" i="4" s="1"/>
  <c r="C462" i="4" s="1"/>
  <c r="C476" i="4" s="1"/>
  <c r="C490" i="4" s="1"/>
  <c r="C27" i="4"/>
  <c r="C41" i="4" s="1"/>
  <c r="C55" i="4" s="1"/>
  <c r="C69" i="4" s="1"/>
  <c r="C83" i="4" s="1"/>
  <c r="C97" i="4" s="1"/>
  <c r="C111" i="4" s="1"/>
  <c r="C125" i="4" s="1"/>
  <c r="C139" i="4" s="1"/>
  <c r="C153" i="4" s="1"/>
  <c r="C167" i="4" s="1"/>
  <c r="C181" i="4" s="1"/>
  <c r="C195" i="4" s="1"/>
  <c r="C209" i="4" s="1"/>
  <c r="C223" i="4" s="1"/>
  <c r="C237" i="4" s="1"/>
  <c r="C251" i="4" s="1"/>
  <c r="C265" i="4" s="1"/>
  <c r="C279" i="4" s="1"/>
  <c r="C293" i="4" s="1"/>
  <c r="C307" i="4" s="1"/>
  <c r="C321" i="4" s="1"/>
  <c r="C335" i="4" s="1"/>
  <c r="C349" i="4" s="1"/>
  <c r="C363" i="4" s="1"/>
  <c r="C377" i="4" s="1"/>
  <c r="C391" i="4" s="1"/>
  <c r="C405" i="4" s="1"/>
  <c r="C419" i="4" s="1"/>
  <c r="C433" i="4" s="1"/>
  <c r="C447" i="4" s="1"/>
  <c r="C461" i="4" s="1"/>
  <c r="C475" i="4" s="1"/>
  <c r="C489" i="4" s="1"/>
  <c r="C26" i="4"/>
  <c r="C40" i="4" s="1"/>
  <c r="C54" i="4" s="1"/>
  <c r="C68" i="4" s="1"/>
  <c r="C82" i="4" s="1"/>
  <c r="C96" i="4" s="1"/>
  <c r="C110" i="4" s="1"/>
  <c r="C124" i="4" s="1"/>
  <c r="C138" i="4" s="1"/>
  <c r="C152" i="4" s="1"/>
  <c r="C166" i="4" s="1"/>
  <c r="C180" i="4" s="1"/>
  <c r="C194" i="4" s="1"/>
  <c r="C208" i="4" s="1"/>
  <c r="C222" i="4" s="1"/>
  <c r="C236" i="4" s="1"/>
  <c r="C250" i="4" s="1"/>
  <c r="C264" i="4" s="1"/>
  <c r="C278" i="4" s="1"/>
  <c r="C292" i="4" s="1"/>
  <c r="C306" i="4" s="1"/>
  <c r="C320" i="4" s="1"/>
  <c r="C334" i="4" s="1"/>
  <c r="C348" i="4" s="1"/>
  <c r="C362" i="4" s="1"/>
  <c r="C376" i="4" s="1"/>
  <c r="C390" i="4" s="1"/>
  <c r="C404" i="4" s="1"/>
  <c r="C418" i="4" s="1"/>
  <c r="C432" i="4" s="1"/>
  <c r="C446" i="4" s="1"/>
  <c r="C460" i="4" s="1"/>
  <c r="C474" i="4" s="1"/>
  <c r="C488" i="4" s="1"/>
  <c r="C25" i="4"/>
  <c r="C39" i="4" s="1"/>
  <c r="C53" i="4" s="1"/>
  <c r="C67" i="4" s="1"/>
  <c r="C81" i="4" s="1"/>
  <c r="C95" i="4" s="1"/>
  <c r="C109" i="4" s="1"/>
  <c r="C123" i="4" s="1"/>
  <c r="C137" i="4" s="1"/>
  <c r="C151" i="4" s="1"/>
  <c r="C165" i="4" s="1"/>
  <c r="C179" i="4" s="1"/>
  <c r="C193" i="4" s="1"/>
  <c r="C207" i="4" s="1"/>
  <c r="C221" i="4" s="1"/>
  <c r="C235" i="4" s="1"/>
  <c r="C249" i="4" s="1"/>
  <c r="C263" i="4" s="1"/>
  <c r="C277" i="4" s="1"/>
  <c r="C291" i="4" s="1"/>
  <c r="C305" i="4" s="1"/>
  <c r="C319" i="4" s="1"/>
  <c r="C333" i="4" s="1"/>
  <c r="C347" i="4" s="1"/>
  <c r="C361" i="4" s="1"/>
  <c r="C375" i="4" s="1"/>
  <c r="C389" i="4" s="1"/>
  <c r="C403" i="4" s="1"/>
  <c r="C417" i="4" s="1"/>
  <c r="C431" i="4" s="1"/>
  <c r="C445" i="4" s="1"/>
  <c r="C459" i="4" s="1"/>
  <c r="C473" i="4" s="1"/>
  <c r="C487" i="4" s="1"/>
  <c r="C24" i="4"/>
  <c r="C38" i="4" s="1"/>
  <c r="C52" i="4" s="1"/>
  <c r="C66" i="4" s="1"/>
  <c r="C80" i="4" s="1"/>
  <c r="C94" i="4" s="1"/>
  <c r="C108" i="4" s="1"/>
  <c r="C122" i="4" s="1"/>
  <c r="C136" i="4" s="1"/>
  <c r="C150" i="4" s="1"/>
  <c r="C164" i="4" s="1"/>
  <c r="C178" i="4" s="1"/>
  <c r="C192" i="4" s="1"/>
  <c r="C206" i="4" s="1"/>
  <c r="C220" i="4" s="1"/>
  <c r="C234" i="4" s="1"/>
  <c r="C248" i="4" s="1"/>
  <c r="C262" i="4" s="1"/>
  <c r="C276" i="4" s="1"/>
  <c r="C290" i="4" s="1"/>
  <c r="C304" i="4" s="1"/>
  <c r="C318" i="4" s="1"/>
  <c r="C332" i="4" s="1"/>
  <c r="C346" i="4" s="1"/>
  <c r="C360" i="4" s="1"/>
  <c r="C374" i="4" s="1"/>
  <c r="C388" i="4" s="1"/>
  <c r="C402" i="4" s="1"/>
  <c r="C416" i="4" s="1"/>
  <c r="C430" i="4" s="1"/>
  <c r="C444" i="4" s="1"/>
  <c r="C458" i="4" s="1"/>
  <c r="C472" i="4" s="1"/>
  <c r="C486" i="4" s="1"/>
  <c r="C23" i="4"/>
  <c r="C37" i="4" s="1"/>
  <c r="C51" i="4" s="1"/>
  <c r="C65" i="4" s="1"/>
  <c r="C79" i="4" s="1"/>
  <c r="C93" i="4" s="1"/>
  <c r="C107" i="4" s="1"/>
  <c r="C121" i="4" s="1"/>
  <c r="C135" i="4" s="1"/>
  <c r="C149" i="4" s="1"/>
  <c r="C163" i="4" s="1"/>
  <c r="C177" i="4" s="1"/>
  <c r="C191" i="4" s="1"/>
  <c r="C205" i="4" s="1"/>
  <c r="C219" i="4" s="1"/>
  <c r="C233" i="4" s="1"/>
  <c r="C247" i="4" s="1"/>
  <c r="C261" i="4" s="1"/>
  <c r="C275" i="4" s="1"/>
  <c r="C289" i="4" s="1"/>
  <c r="C303" i="4" s="1"/>
  <c r="C317" i="4" s="1"/>
  <c r="C331" i="4" s="1"/>
  <c r="C345" i="4" s="1"/>
  <c r="C359" i="4" s="1"/>
  <c r="C373" i="4" s="1"/>
  <c r="C387" i="4" s="1"/>
  <c r="C401" i="4" s="1"/>
  <c r="C415" i="4" s="1"/>
  <c r="C429" i="4" s="1"/>
  <c r="C443" i="4" s="1"/>
  <c r="C457" i="4" s="1"/>
  <c r="C471" i="4" s="1"/>
  <c r="C485" i="4" s="1"/>
  <c r="C22" i="4"/>
  <c r="C36" i="4" s="1"/>
  <c r="C50" i="4" s="1"/>
  <c r="C64" i="4" s="1"/>
  <c r="C78" i="4" s="1"/>
  <c r="C92" i="4" s="1"/>
  <c r="C106" i="4" s="1"/>
  <c r="C120" i="4" s="1"/>
  <c r="C134" i="4" s="1"/>
  <c r="C148" i="4" s="1"/>
  <c r="C162" i="4" s="1"/>
  <c r="C176" i="4" s="1"/>
  <c r="C190" i="4" s="1"/>
  <c r="C204" i="4" s="1"/>
  <c r="C218" i="4" s="1"/>
  <c r="C232" i="4" s="1"/>
  <c r="C246" i="4" s="1"/>
  <c r="C260" i="4" s="1"/>
  <c r="C274" i="4" s="1"/>
  <c r="C288" i="4" s="1"/>
  <c r="C302" i="4" s="1"/>
  <c r="C316" i="4" s="1"/>
  <c r="C330" i="4" s="1"/>
  <c r="C344" i="4" s="1"/>
  <c r="C358" i="4" s="1"/>
  <c r="C372" i="4" s="1"/>
  <c r="C386" i="4" s="1"/>
  <c r="C400" i="4" s="1"/>
  <c r="C414" i="4" s="1"/>
  <c r="C428" i="4" s="1"/>
  <c r="C442" i="4" s="1"/>
  <c r="C456" i="4" s="1"/>
  <c r="C470" i="4" s="1"/>
  <c r="C484" i="4" s="1"/>
  <c r="C21" i="4"/>
  <c r="C35" i="4" s="1"/>
  <c r="C49" i="4" s="1"/>
  <c r="C63" i="4" s="1"/>
  <c r="C77" i="4" s="1"/>
  <c r="C91" i="4" s="1"/>
  <c r="C105" i="4" s="1"/>
  <c r="C119" i="4" s="1"/>
  <c r="C133" i="4" s="1"/>
  <c r="C147" i="4" s="1"/>
  <c r="C161" i="4" s="1"/>
  <c r="C175" i="4" s="1"/>
  <c r="C189" i="4" s="1"/>
  <c r="C203" i="4" s="1"/>
  <c r="C217" i="4" s="1"/>
  <c r="C231" i="4" s="1"/>
  <c r="C245" i="4" s="1"/>
  <c r="C259" i="4" s="1"/>
  <c r="C273" i="4" s="1"/>
  <c r="C287" i="4" s="1"/>
  <c r="C301" i="4" s="1"/>
  <c r="C315" i="4" s="1"/>
  <c r="C329" i="4" s="1"/>
  <c r="C343" i="4" s="1"/>
  <c r="C357" i="4" s="1"/>
  <c r="C371" i="4" s="1"/>
  <c r="C385" i="4" s="1"/>
  <c r="C399" i="4" s="1"/>
  <c r="C413" i="4" s="1"/>
  <c r="C427" i="4" s="1"/>
  <c r="C441" i="4" s="1"/>
  <c r="C455" i="4" s="1"/>
  <c r="C469" i="4" s="1"/>
  <c r="C483" i="4" s="1"/>
  <c r="D20" i="4"/>
  <c r="C20" i="4"/>
  <c r="C34" i="4" s="1"/>
  <c r="C48" i="4" s="1"/>
  <c r="C62" i="4" s="1"/>
  <c r="C76" i="4" s="1"/>
  <c r="C90" i="4" s="1"/>
  <c r="C104" i="4" s="1"/>
  <c r="C118" i="4" s="1"/>
  <c r="C132" i="4" s="1"/>
  <c r="C146" i="4" s="1"/>
  <c r="C160" i="4" s="1"/>
  <c r="C174" i="4" s="1"/>
  <c r="C188" i="4" s="1"/>
  <c r="C202" i="4" s="1"/>
  <c r="C216" i="4" s="1"/>
  <c r="C230" i="4" s="1"/>
  <c r="C244" i="4" s="1"/>
  <c r="C258" i="4" s="1"/>
  <c r="C272" i="4" s="1"/>
  <c r="C286" i="4" s="1"/>
  <c r="C300" i="4" s="1"/>
  <c r="C314" i="4" s="1"/>
  <c r="C328" i="4" s="1"/>
  <c r="C342" i="4" s="1"/>
  <c r="C356" i="4" s="1"/>
  <c r="C370" i="4" s="1"/>
  <c r="C384" i="4" s="1"/>
  <c r="C398" i="4" s="1"/>
  <c r="C412" i="4" s="1"/>
  <c r="C426" i="4" s="1"/>
  <c r="C440" i="4" s="1"/>
  <c r="C454" i="4" s="1"/>
  <c r="C468" i="4" s="1"/>
  <c r="C482" i="4" s="1"/>
  <c r="C19" i="4"/>
  <c r="C33" i="4" s="1"/>
  <c r="C47" i="4" s="1"/>
  <c r="C61" i="4" s="1"/>
  <c r="C75" i="4" s="1"/>
  <c r="C89" i="4" s="1"/>
  <c r="C103" i="4" s="1"/>
  <c r="C117" i="4" s="1"/>
  <c r="C131" i="4" s="1"/>
  <c r="C145" i="4" s="1"/>
  <c r="C159" i="4" s="1"/>
  <c r="C173" i="4" s="1"/>
  <c r="C187" i="4" s="1"/>
  <c r="C201" i="4" s="1"/>
  <c r="C215" i="4" s="1"/>
  <c r="C229" i="4" s="1"/>
  <c r="C243" i="4" s="1"/>
  <c r="C257" i="4" s="1"/>
  <c r="C271" i="4" s="1"/>
  <c r="C285" i="4" s="1"/>
  <c r="C299" i="4" s="1"/>
  <c r="C313" i="4" s="1"/>
  <c r="C327" i="4" s="1"/>
  <c r="C341" i="4" s="1"/>
  <c r="C355" i="4" s="1"/>
  <c r="C369" i="4" s="1"/>
  <c r="C383" i="4" s="1"/>
  <c r="C397" i="4" s="1"/>
  <c r="C411" i="4" s="1"/>
  <c r="C425" i="4" s="1"/>
  <c r="C439" i="4" s="1"/>
  <c r="C453" i="4" s="1"/>
  <c r="C467" i="4" s="1"/>
  <c r="C481" i="4" s="1"/>
  <c r="C18" i="4"/>
  <c r="C32" i="4" s="1"/>
  <c r="C46" i="4" s="1"/>
  <c r="C60" i="4" s="1"/>
  <c r="C74" i="4" s="1"/>
  <c r="C88" i="4" s="1"/>
  <c r="C102" i="4" s="1"/>
  <c r="C116" i="4" s="1"/>
  <c r="C130" i="4" s="1"/>
  <c r="C144" i="4" s="1"/>
  <c r="C158" i="4" s="1"/>
  <c r="C172" i="4" s="1"/>
  <c r="C186" i="4" s="1"/>
  <c r="C200" i="4" s="1"/>
  <c r="C214" i="4" s="1"/>
  <c r="C228" i="4" s="1"/>
  <c r="C242" i="4" s="1"/>
  <c r="C256" i="4" s="1"/>
  <c r="C270" i="4" s="1"/>
  <c r="C284" i="4" s="1"/>
  <c r="C298" i="4" s="1"/>
  <c r="C312" i="4" s="1"/>
  <c r="C326" i="4" s="1"/>
  <c r="C340" i="4" s="1"/>
  <c r="C354" i="4" s="1"/>
  <c r="C368" i="4" s="1"/>
  <c r="C382" i="4" s="1"/>
  <c r="C396" i="4" s="1"/>
  <c r="C410" i="4" s="1"/>
  <c r="C424" i="4" s="1"/>
  <c r="C438" i="4" s="1"/>
  <c r="C452" i="4" s="1"/>
  <c r="C466" i="4" s="1"/>
  <c r="C480" i="4" s="1"/>
  <c r="C17" i="4"/>
  <c r="C31" i="4" s="1"/>
  <c r="C45" i="4" s="1"/>
  <c r="C59" i="4" s="1"/>
  <c r="C73" i="4" s="1"/>
  <c r="C87" i="4" s="1"/>
  <c r="C101" i="4" s="1"/>
  <c r="C115" i="4" s="1"/>
  <c r="C129" i="4" s="1"/>
  <c r="C143" i="4" s="1"/>
  <c r="C157" i="4" s="1"/>
  <c r="C171" i="4" s="1"/>
  <c r="C185" i="4" s="1"/>
  <c r="C199" i="4" s="1"/>
  <c r="C213" i="4" s="1"/>
  <c r="C227" i="4" s="1"/>
  <c r="C241" i="4" s="1"/>
  <c r="C255" i="4" s="1"/>
  <c r="C269" i="4" s="1"/>
  <c r="C283" i="4" s="1"/>
  <c r="C297" i="4" s="1"/>
  <c r="C311" i="4" s="1"/>
  <c r="C325" i="4" s="1"/>
  <c r="C339" i="4" s="1"/>
  <c r="C353" i="4" s="1"/>
  <c r="C367" i="4" s="1"/>
  <c r="C381" i="4" s="1"/>
  <c r="C395" i="4" s="1"/>
  <c r="C409" i="4" s="1"/>
  <c r="C423" i="4" s="1"/>
  <c r="C437" i="4" s="1"/>
  <c r="C451" i="4" s="1"/>
  <c r="C465" i="4" s="1"/>
  <c r="C479" i="4" s="1"/>
  <c r="C16" i="4"/>
  <c r="C30" i="4" s="1"/>
  <c r="C44" i="4" s="1"/>
  <c r="C58" i="4" s="1"/>
  <c r="C72" i="4" s="1"/>
  <c r="C86" i="4" s="1"/>
  <c r="C100" i="4" s="1"/>
  <c r="C114" i="4" s="1"/>
  <c r="C128" i="4" s="1"/>
  <c r="C142" i="4" s="1"/>
  <c r="C156" i="4" s="1"/>
  <c r="C170" i="4" s="1"/>
  <c r="C184" i="4" s="1"/>
  <c r="C198" i="4" s="1"/>
  <c r="C212" i="4" s="1"/>
  <c r="C226" i="4" s="1"/>
  <c r="C240" i="4" s="1"/>
  <c r="C254" i="4" s="1"/>
  <c r="C268" i="4" s="1"/>
  <c r="C282" i="4" s="1"/>
  <c r="C296" i="4" s="1"/>
  <c r="C310" i="4" s="1"/>
  <c r="C324" i="4" s="1"/>
  <c r="C338" i="4" s="1"/>
  <c r="C352" i="4" s="1"/>
  <c r="C366" i="4" s="1"/>
  <c r="C380" i="4" s="1"/>
  <c r="C394" i="4" s="1"/>
  <c r="C408" i="4" s="1"/>
  <c r="C422" i="4" s="1"/>
  <c r="C436" i="4" s="1"/>
  <c r="C450" i="4" s="1"/>
  <c r="C464" i="4" s="1"/>
  <c r="C478" i="4" s="1"/>
  <c r="D15" i="4"/>
  <c r="D29" i="4" s="1"/>
  <c r="D14" i="4"/>
  <c r="D28" i="4" s="1"/>
  <c r="A14" i="4"/>
  <c r="D13" i="4"/>
  <c r="D27" i="4" s="1"/>
  <c r="A13" i="4"/>
  <c r="D12" i="4"/>
  <c r="D26" i="4" s="1"/>
  <c r="D11" i="4"/>
  <c r="D25" i="4" s="1"/>
  <c r="A11" i="4"/>
  <c r="D10" i="4"/>
  <c r="D24" i="4" s="1"/>
  <c r="D9" i="4"/>
  <c r="D23" i="4" s="1"/>
  <c r="E23" i="4" s="1"/>
  <c r="A9" i="4"/>
  <c r="D8" i="4"/>
  <c r="D22" i="4" s="1"/>
  <c r="E22" i="4" s="1"/>
  <c r="D7" i="4"/>
  <c r="D21" i="4" s="1"/>
  <c r="D6" i="4"/>
  <c r="A6" i="4" s="1"/>
  <c r="D5" i="4"/>
  <c r="D19" i="4" s="1"/>
  <c r="A5" i="4"/>
  <c r="D4" i="4"/>
  <c r="A4" i="4"/>
  <c r="D3" i="4"/>
  <c r="D17" i="4" s="1"/>
  <c r="D2" i="4"/>
  <c r="D16" i="4" s="1"/>
  <c r="A2" i="4"/>
  <c r="D31" i="4" l="1"/>
  <c r="D39" i="4"/>
  <c r="E39" i="4" s="1"/>
  <c r="E25" i="4"/>
  <c r="D34" i="4"/>
  <c r="D40" i="4"/>
  <c r="E40" i="4" s="1"/>
  <c r="E26" i="4"/>
  <c r="D41" i="4"/>
  <c r="E41" i="4" s="1"/>
  <c r="E27" i="4"/>
  <c r="D38" i="4"/>
  <c r="E38" i="4" s="1"/>
  <c r="E24" i="4"/>
  <c r="D42" i="4"/>
  <c r="E42" i="4" s="1"/>
  <c r="E28" i="4"/>
  <c r="D43" i="4"/>
  <c r="E43" i="4" s="1"/>
  <c r="E29" i="4"/>
  <c r="A10" i="4"/>
  <c r="A15" i="4"/>
  <c r="A7" i="4"/>
  <c r="A3" i="4"/>
  <c r="A12" i="4"/>
  <c r="A8" i="4"/>
  <c r="J7" i="2"/>
  <c r="E6" i="4" s="1"/>
  <c r="J3" i="2"/>
  <c r="J4" i="2"/>
  <c r="E3" i="4" s="1"/>
  <c r="E5" i="4"/>
  <c r="J5" i="2"/>
  <c r="E4" i="4" s="1"/>
  <c r="J8" i="2"/>
  <c r="E7" i="4" s="1"/>
  <c r="D36" i="4"/>
  <c r="E36" i="4" s="1"/>
  <c r="A22" i="4"/>
  <c r="D33" i="4"/>
  <c r="A19" i="4"/>
  <c r="D30" i="4"/>
  <c r="A16" i="4"/>
  <c r="D35" i="4"/>
  <c r="A21" i="4"/>
  <c r="D37" i="4"/>
  <c r="E37" i="4" s="1"/>
  <c r="A23" i="4"/>
  <c r="D18" i="4"/>
  <c r="E18" i="4" s="1"/>
  <c r="A25" i="4"/>
  <c r="D53" i="4"/>
  <c r="E53" i="4" s="1"/>
  <c r="A39" i="4"/>
  <c r="A26" i="4"/>
  <c r="A27" i="4"/>
  <c r="A28" i="4"/>
  <c r="A29" i="4"/>
  <c r="D54" i="4"/>
  <c r="E54" i="4" s="1"/>
  <c r="A40" i="4"/>
  <c r="D55" i="4"/>
  <c r="E55" i="4" s="1"/>
  <c r="A41" i="4"/>
  <c r="D56" i="4"/>
  <c r="E56" i="4" s="1"/>
  <c r="A42" i="4"/>
  <c r="D57" i="4"/>
  <c r="E57" i="4" s="1"/>
  <c r="A43" i="4"/>
  <c r="A17" i="4"/>
  <c r="A20" i="4"/>
  <c r="D45" i="4"/>
  <c r="A31" i="4"/>
  <c r="D48" i="4"/>
  <c r="E48" i="4" s="1"/>
  <c r="A34" i="4"/>
  <c r="A24" i="4"/>
  <c r="E2" i="4" l="1"/>
  <c r="E30" i="4"/>
  <c r="E45" i="4"/>
  <c r="E33" i="4"/>
  <c r="E20" i="4"/>
  <c r="E34" i="4"/>
  <c r="E17" i="4"/>
  <c r="E31" i="4"/>
  <c r="E21" i="4"/>
  <c r="E19" i="4"/>
  <c r="E35" i="4"/>
  <c r="E16" i="4"/>
  <c r="A38" i="4"/>
  <c r="D52" i="4"/>
  <c r="E52" i="4" s="1"/>
  <c r="A57" i="4"/>
  <c r="D71" i="4"/>
  <c r="E71" i="4" s="1"/>
  <c r="A35" i="4"/>
  <c r="D49" i="4"/>
  <c r="E49" i="4" s="1"/>
  <c r="D68" i="4"/>
  <c r="E68" i="4" s="1"/>
  <c r="A54" i="4"/>
  <c r="D66" i="4"/>
  <c r="E66" i="4" s="1"/>
  <c r="A52" i="4"/>
  <c r="D69" i="4"/>
  <c r="E69" i="4" s="1"/>
  <c r="A55" i="4"/>
  <c r="D70" i="4"/>
  <c r="E70" i="4" s="1"/>
  <c r="A56" i="4"/>
  <c r="D51" i="4"/>
  <c r="E51" i="4" s="1"/>
  <c r="A37" i="4"/>
  <c r="D47" i="4"/>
  <c r="E47" i="4" s="1"/>
  <c r="A33" i="4"/>
  <c r="D50" i="4"/>
  <c r="E50" i="4" s="1"/>
  <c r="A36" i="4"/>
  <c r="A48" i="4"/>
  <c r="D62" i="4"/>
  <c r="E62" i="4" s="1"/>
  <c r="D32" i="4"/>
  <c r="E32" i="4" s="1"/>
  <c r="A18" i="4"/>
  <c r="A53" i="4"/>
  <c r="D67" i="4"/>
  <c r="E67" i="4" s="1"/>
  <c r="D59" i="4"/>
  <c r="E59" i="4" s="1"/>
  <c r="A45" i="4"/>
  <c r="D44" i="4"/>
  <c r="E44" i="4" s="1"/>
  <c r="A30" i="4"/>
  <c r="A71" i="4" l="1"/>
  <c r="D85" i="4"/>
  <c r="E85" i="4" s="1"/>
  <c r="A59" i="4"/>
  <c r="D73" i="4"/>
  <c r="E73" i="4" s="1"/>
  <c r="A47" i="4"/>
  <c r="D61" i="4"/>
  <c r="E61" i="4" s="1"/>
  <c r="D65" i="4"/>
  <c r="E65" i="4" s="1"/>
  <c r="A51" i="4"/>
  <c r="A68" i="4"/>
  <c r="D82" i="4"/>
  <c r="E82" i="4" s="1"/>
  <c r="D63" i="4"/>
  <c r="E63" i="4" s="1"/>
  <c r="A49" i="4"/>
  <c r="A66" i="4"/>
  <c r="D80" i="4"/>
  <c r="E80" i="4" s="1"/>
  <c r="D76" i="4"/>
  <c r="E76" i="4" s="1"/>
  <c r="A62" i="4"/>
  <c r="D64" i="4"/>
  <c r="E64" i="4" s="1"/>
  <c r="A50" i="4"/>
  <c r="A70" i="4"/>
  <c r="D84" i="4"/>
  <c r="E84" i="4" s="1"/>
  <c r="A67" i="4"/>
  <c r="D81" i="4"/>
  <c r="E81" i="4" s="1"/>
  <c r="D58" i="4"/>
  <c r="E58" i="4" s="1"/>
  <c r="A44" i="4"/>
  <c r="A32" i="4"/>
  <c r="D46" i="4"/>
  <c r="E46" i="4" s="1"/>
  <c r="A69" i="4"/>
  <c r="D83" i="4"/>
  <c r="E83" i="4" s="1"/>
  <c r="A58" i="4" l="1"/>
  <c r="D72" i="4"/>
  <c r="E72" i="4" s="1"/>
  <c r="D98" i="4"/>
  <c r="E98" i="4" s="1"/>
  <c r="A84" i="4"/>
  <c r="D60" i="4"/>
  <c r="E60" i="4" s="1"/>
  <c r="A46" i="4"/>
  <c r="A63" i="4"/>
  <c r="D77" i="4"/>
  <c r="E77" i="4" s="1"/>
  <c r="A65" i="4"/>
  <c r="D79" i="4"/>
  <c r="E79" i="4" s="1"/>
  <c r="D96" i="4"/>
  <c r="E96" i="4" s="1"/>
  <c r="A82" i="4"/>
  <c r="A61" i="4"/>
  <c r="D75" i="4"/>
  <c r="E75" i="4" s="1"/>
  <c r="A73" i="4"/>
  <c r="D87" i="4"/>
  <c r="E87" i="4" s="1"/>
  <c r="D99" i="4"/>
  <c r="E99" i="4" s="1"/>
  <c r="A85" i="4"/>
  <c r="A76" i="4"/>
  <c r="D90" i="4"/>
  <c r="E90" i="4" s="1"/>
  <c r="D97" i="4"/>
  <c r="E97" i="4" s="1"/>
  <c r="A83" i="4"/>
  <c r="D95" i="4"/>
  <c r="E95" i="4" s="1"/>
  <c r="A81" i="4"/>
  <c r="A80" i="4"/>
  <c r="D94" i="4"/>
  <c r="E94" i="4" s="1"/>
  <c r="A64" i="4"/>
  <c r="D78" i="4"/>
  <c r="E78" i="4" s="1"/>
  <c r="D101" i="4" l="1"/>
  <c r="E101" i="4" s="1"/>
  <c r="A87" i="4"/>
  <c r="A60" i="4"/>
  <c r="D74" i="4"/>
  <c r="E74" i="4" s="1"/>
  <c r="D110" i="4"/>
  <c r="E110" i="4" s="1"/>
  <c r="A96" i="4"/>
  <c r="D93" i="4"/>
  <c r="E93" i="4" s="1"/>
  <c r="A79" i="4"/>
  <c r="A75" i="4"/>
  <c r="D89" i="4"/>
  <c r="E89" i="4" s="1"/>
  <c r="D91" i="4"/>
  <c r="E91" i="4" s="1"/>
  <c r="A77" i="4"/>
  <c r="D92" i="4"/>
  <c r="E92" i="4" s="1"/>
  <c r="A78" i="4"/>
  <c r="A72" i="4"/>
  <c r="D86" i="4"/>
  <c r="E86" i="4" s="1"/>
  <c r="D111" i="4"/>
  <c r="E111" i="4" s="1"/>
  <c r="A97" i="4"/>
  <c r="A99" i="4"/>
  <c r="D113" i="4"/>
  <c r="E113" i="4" s="1"/>
  <c r="A94" i="4"/>
  <c r="D108" i="4"/>
  <c r="E108" i="4" s="1"/>
  <c r="A90" i="4"/>
  <c r="D104" i="4"/>
  <c r="E104" i="4" s="1"/>
  <c r="A98" i="4"/>
  <c r="D112" i="4"/>
  <c r="E112" i="4" s="1"/>
  <c r="A95" i="4"/>
  <c r="D109" i="4"/>
  <c r="E109" i="4" s="1"/>
  <c r="D100" i="4" l="1"/>
  <c r="E100" i="4" s="1"/>
  <c r="A86" i="4"/>
  <c r="D122" i="4"/>
  <c r="E122" i="4" s="1"/>
  <c r="A108" i="4"/>
  <c r="D106" i="4"/>
  <c r="E106" i="4" s="1"/>
  <c r="A92" i="4"/>
  <c r="D107" i="4"/>
  <c r="E107" i="4" s="1"/>
  <c r="A93" i="4"/>
  <c r="D127" i="4"/>
  <c r="E127" i="4" s="1"/>
  <c r="A113" i="4"/>
  <c r="D105" i="4"/>
  <c r="E105" i="4" s="1"/>
  <c r="A91" i="4"/>
  <c r="A110" i="4"/>
  <c r="D124" i="4"/>
  <c r="E124" i="4" s="1"/>
  <c r="D103" i="4"/>
  <c r="E103" i="4" s="1"/>
  <c r="A89" i="4"/>
  <c r="D126" i="4"/>
  <c r="E126" i="4" s="1"/>
  <c r="A112" i="4"/>
  <c r="D88" i="4"/>
  <c r="E88" i="4" s="1"/>
  <c r="A74" i="4"/>
  <c r="D123" i="4"/>
  <c r="E123" i="4" s="1"/>
  <c r="A109" i="4"/>
  <c r="D118" i="4"/>
  <c r="E118" i="4" s="1"/>
  <c r="A104" i="4"/>
  <c r="A111" i="4"/>
  <c r="D125" i="4"/>
  <c r="E125" i="4" s="1"/>
  <c r="D115" i="4"/>
  <c r="E115" i="4" s="1"/>
  <c r="A101" i="4"/>
  <c r="D139" i="4" l="1"/>
  <c r="E139" i="4" s="1"/>
  <c r="A125" i="4"/>
  <c r="A123" i="4"/>
  <c r="D137" i="4"/>
  <c r="E137" i="4" s="1"/>
  <c r="D119" i="4"/>
  <c r="E119" i="4" s="1"/>
  <c r="A105" i="4"/>
  <c r="A127" i="4"/>
  <c r="D141" i="4"/>
  <c r="E141" i="4" s="1"/>
  <c r="D121" i="4"/>
  <c r="E121" i="4" s="1"/>
  <c r="A107" i="4"/>
  <c r="A106" i="4"/>
  <c r="D120" i="4"/>
  <c r="E120" i="4" s="1"/>
  <c r="D129" i="4"/>
  <c r="E129" i="4" s="1"/>
  <c r="A115" i="4"/>
  <c r="D132" i="4"/>
  <c r="E132" i="4" s="1"/>
  <c r="A118" i="4"/>
  <c r="D102" i="4"/>
  <c r="E102" i="4" s="1"/>
  <c r="A88" i="4"/>
  <c r="A126" i="4"/>
  <c r="D140" i="4"/>
  <c r="E140" i="4" s="1"/>
  <c r="D138" i="4"/>
  <c r="E138" i="4" s="1"/>
  <c r="A124" i="4"/>
  <c r="A122" i="4"/>
  <c r="D136" i="4"/>
  <c r="E136" i="4" s="1"/>
  <c r="A103" i="4"/>
  <c r="D117" i="4"/>
  <c r="E117" i="4" s="1"/>
  <c r="A100" i="4"/>
  <c r="D114" i="4"/>
  <c r="E114" i="4" s="1"/>
  <c r="A138" i="4" l="1"/>
  <c r="D152" i="4"/>
  <c r="E152" i="4" s="1"/>
  <c r="D146" i="4"/>
  <c r="E146" i="4" s="1"/>
  <c r="A132" i="4"/>
  <c r="D135" i="4"/>
  <c r="E135" i="4" s="1"/>
  <c r="A121" i="4"/>
  <c r="D150" i="4"/>
  <c r="E150" i="4" s="1"/>
  <c r="A136" i="4"/>
  <c r="D154" i="4"/>
  <c r="E154" i="4" s="1"/>
  <c r="A140" i="4"/>
  <c r="D151" i="4"/>
  <c r="E151" i="4" s="1"/>
  <c r="A137" i="4"/>
  <c r="D116" i="4"/>
  <c r="E116" i="4" s="1"/>
  <c r="A102" i="4"/>
  <c r="D143" i="4"/>
  <c r="E143" i="4" s="1"/>
  <c r="A129" i="4"/>
  <c r="D133" i="4"/>
  <c r="E133" i="4" s="1"/>
  <c r="A119" i="4"/>
  <c r="A139" i="4"/>
  <c r="D153" i="4"/>
  <c r="E153" i="4" s="1"/>
  <c r="D128" i="4"/>
  <c r="E128" i="4" s="1"/>
  <c r="A114" i="4"/>
  <c r="D131" i="4"/>
  <c r="E131" i="4" s="1"/>
  <c r="A117" i="4"/>
  <c r="D134" i="4"/>
  <c r="E134" i="4" s="1"/>
  <c r="A120" i="4"/>
  <c r="D155" i="4"/>
  <c r="E155" i="4" s="1"/>
  <c r="A141" i="4"/>
  <c r="A155" i="4" l="1"/>
  <c r="D169" i="4"/>
  <c r="E169" i="4" s="1"/>
  <c r="A128" i="4"/>
  <c r="D142" i="4"/>
  <c r="E142" i="4" s="1"/>
  <c r="A143" i="4"/>
  <c r="D157" i="4"/>
  <c r="E157" i="4" s="1"/>
  <c r="D164" i="4"/>
  <c r="E164" i="4" s="1"/>
  <c r="A150" i="4"/>
  <c r="D166" i="4"/>
  <c r="E166" i="4" s="1"/>
  <c r="A152" i="4"/>
  <c r="A134" i="4"/>
  <c r="D148" i="4"/>
  <c r="E148" i="4" s="1"/>
  <c r="A131" i="4"/>
  <c r="D145" i="4"/>
  <c r="E145" i="4" s="1"/>
  <c r="D130" i="4"/>
  <c r="E130" i="4" s="1"/>
  <c r="A116" i="4"/>
  <c r="D165" i="4"/>
  <c r="E165" i="4" s="1"/>
  <c r="A151" i="4"/>
  <c r="A146" i="4"/>
  <c r="D160" i="4"/>
  <c r="E160" i="4" s="1"/>
  <c r="D167" i="4"/>
  <c r="E167" i="4" s="1"/>
  <c r="A153" i="4"/>
  <c r="A154" i="4"/>
  <c r="D168" i="4"/>
  <c r="E168" i="4" s="1"/>
  <c r="D147" i="4"/>
  <c r="E147" i="4" s="1"/>
  <c r="A133" i="4"/>
  <c r="A135" i="4"/>
  <c r="D149" i="4"/>
  <c r="E149" i="4" s="1"/>
  <c r="A168" i="4" l="1"/>
  <c r="D182" i="4"/>
  <c r="E182" i="4" s="1"/>
  <c r="A157" i="4"/>
  <c r="D171" i="4"/>
  <c r="E171" i="4" s="1"/>
  <c r="A169" i="4"/>
  <c r="D183" i="4"/>
  <c r="E183" i="4" s="1"/>
  <c r="A164" i="4"/>
  <c r="D178" i="4"/>
  <c r="E178" i="4" s="1"/>
  <c r="D162" i="4"/>
  <c r="E162" i="4" s="1"/>
  <c r="A148" i="4"/>
  <c r="A167" i="4"/>
  <c r="D181" i="4"/>
  <c r="E181" i="4" s="1"/>
  <c r="D144" i="4"/>
  <c r="E144" i="4" s="1"/>
  <c r="A130" i="4"/>
  <c r="D180" i="4"/>
  <c r="E180" i="4" s="1"/>
  <c r="A166" i="4"/>
  <c r="A160" i="4"/>
  <c r="D174" i="4"/>
  <c r="E174" i="4" s="1"/>
  <c r="D156" i="4"/>
  <c r="E156" i="4" s="1"/>
  <c r="A142" i="4"/>
  <c r="D179" i="4"/>
  <c r="E179" i="4" s="1"/>
  <c r="A165" i="4"/>
  <c r="D163" i="4"/>
  <c r="E163" i="4" s="1"/>
  <c r="A149" i="4"/>
  <c r="D159" i="4"/>
  <c r="E159" i="4" s="1"/>
  <c r="A145" i="4"/>
  <c r="D161" i="4"/>
  <c r="E161" i="4" s="1"/>
  <c r="A147" i="4"/>
  <c r="A159" i="4" l="1"/>
  <c r="D173" i="4"/>
  <c r="E173" i="4" s="1"/>
  <c r="A181" i="4"/>
  <c r="D195" i="4"/>
  <c r="E195" i="4" s="1"/>
  <c r="A162" i="4"/>
  <c r="D176" i="4"/>
  <c r="E176" i="4" s="1"/>
  <c r="D185" i="4"/>
  <c r="E185" i="4" s="1"/>
  <c r="A171" i="4"/>
  <c r="D175" i="4"/>
  <c r="E175" i="4" s="1"/>
  <c r="A161" i="4"/>
  <c r="A156" i="4"/>
  <c r="D170" i="4"/>
  <c r="E170" i="4" s="1"/>
  <c r="D158" i="4"/>
  <c r="E158" i="4" s="1"/>
  <c r="A144" i="4"/>
  <c r="D188" i="4"/>
  <c r="E188" i="4" s="1"/>
  <c r="A174" i="4"/>
  <c r="D192" i="4"/>
  <c r="E192" i="4" s="1"/>
  <c r="A178" i="4"/>
  <c r="D196" i="4"/>
  <c r="E196" i="4" s="1"/>
  <c r="A182" i="4"/>
  <c r="D193" i="4"/>
  <c r="E193" i="4" s="1"/>
  <c r="A179" i="4"/>
  <c r="D197" i="4"/>
  <c r="E197" i="4" s="1"/>
  <c r="A183" i="4"/>
  <c r="A163" i="4"/>
  <c r="D177" i="4"/>
  <c r="E177" i="4" s="1"/>
  <c r="A180" i="4"/>
  <c r="D194" i="4"/>
  <c r="E194" i="4" s="1"/>
  <c r="D190" i="4" l="1"/>
  <c r="E190" i="4" s="1"/>
  <c r="A176" i="4"/>
  <c r="D208" i="4"/>
  <c r="E208" i="4" s="1"/>
  <c r="A194" i="4"/>
  <c r="A195" i="4"/>
  <c r="D209" i="4"/>
  <c r="E209" i="4" s="1"/>
  <c r="D187" i="4"/>
  <c r="E187" i="4" s="1"/>
  <c r="A173" i="4"/>
  <c r="A188" i="4"/>
  <c r="D202" i="4"/>
  <c r="E202" i="4" s="1"/>
  <c r="D189" i="4"/>
  <c r="E189" i="4" s="1"/>
  <c r="A175" i="4"/>
  <c r="D184" i="4"/>
  <c r="E184" i="4" s="1"/>
  <c r="A170" i="4"/>
  <c r="D207" i="4"/>
  <c r="E207" i="4" s="1"/>
  <c r="A193" i="4"/>
  <c r="D210" i="4"/>
  <c r="E210" i="4" s="1"/>
  <c r="A196" i="4"/>
  <c r="A185" i="4"/>
  <c r="D199" i="4"/>
  <c r="E199" i="4" s="1"/>
  <c r="D172" i="4"/>
  <c r="E172" i="4" s="1"/>
  <c r="A158" i="4"/>
  <c r="D191" i="4"/>
  <c r="E191" i="4" s="1"/>
  <c r="A177" i="4"/>
  <c r="D211" i="4"/>
  <c r="E211" i="4" s="1"/>
  <c r="A197" i="4"/>
  <c r="A192" i="4"/>
  <c r="D206" i="4"/>
  <c r="E206" i="4" s="1"/>
  <c r="D225" i="4" l="1"/>
  <c r="E225" i="4" s="1"/>
  <c r="A211" i="4"/>
  <c r="A209" i="4"/>
  <c r="D223" i="4"/>
  <c r="E223" i="4" s="1"/>
  <c r="D221" i="4"/>
  <c r="E221" i="4" s="1"/>
  <c r="A207" i="4"/>
  <c r="D201" i="4"/>
  <c r="E201" i="4" s="1"/>
  <c r="A187" i="4"/>
  <c r="D220" i="4"/>
  <c r="E220" i="4" s="1"/>
  <c r="A206" i="4"/>
  <c r="D216" i="4"/>
  <c r="E216" i="4" s="1"/>
  <c r="A202" i="4"/>
  <c r="D205" i="4"/>
  <c r="E205" i="4" s="1"/>
  <c r="A191" i="4"/>
  <c r="A172" i="4"/>
  <c r="D186" i="4"/>
  <c r="E186" i="4" s="1"/>
  <c r="D198" i="4"/>
  <c r="E198" i="4" s="1"/>
  <c r="A184" i="4"/>
  <c r="D213" i="4"/>
  <c r="E213" i="4" s="1"/>
  <c r="A199" i="4"/>
  <c r="D224" i="4"/>
  <c r="E224" i="4" s="1"/>
  <c r="A210" i="4"/>
  <c r="A189" i="4"/>
  <c r="D203" i="4"/>
  <c r="E203" i="4" s="1"/>
  <c r="A208" i="4"/>
  <c r="D222" i="4"/>
  <c r="E222" i="4" s="1"/>
  <c r="D204" i="4"/>
  <c r="E204" i="4" s="1"/>
  <c r="A190" i="4"/>
  <c r="D212" i="4" l="1"/>
  <c r="E212" i="4" s="1"/>
  <c r="A198" i="4"/>
  <c r="A220" i="4"/>
  <c r="D234" i="4"/>
  <c r="E234" i="4" s="1"/>
  <c r="D219" i="4"/>
  <c r="E219" i="4" s="1"/>
  <c r="A205" i="4"/>
  <c r="A186" i="4"/>
  <c r="D200" i="4"/>
  <c r="E200" i="4" s="1"/>
  <c r="D218" i="4"/>
  <c r="E218" i="4" s="1"/>
  <c r="A204" i="4"/>
  <c r="D238" i="4"/>
  <c r="E238" i="4" s="1"/>
  <c r="A224" i="4"/>
  <c r="A213" i="4"/>
  <c r="D227" i="4"/>
  <c r="E227" i="4" s="1"/>
  <c r="A216" i="4"/>
  <c r="D230" i="4"/>
  <c r="E230" i="4" s="1"/>
  <c r="D239" i="4"/>
  <c r="E239" i="4" s="1"/>
  <c r="A225" i="4"/>
  <c r="D217" i="4"/>
  <c r="E217" i="4" s="1"/>
  <c r="A203" i="4"/>
  <c r="D237" i="4"/>
  <c r="E237" i="4" s="1"/>
  <c r="A223" i="4"/>
  <c r="D215" i="4"/>
  <c r="E215" i="4" s="1"/>
  <c r="A201" i="4"/>
  <c r="D236" i="4"/>
  <c r="E236" i="4" s="1"/>
  <c r="A222" i="4"/>
  <c r="A221" i="4"/>
  <c r="D235" i="4"/>
  <c r="E235" i="4" s="1"/>
  <c r="D232" i="4" l="1"/>
  <c r="E232" i="4" s="1"/>
  <c r="A218" i="4"/>
  <c r="D249" i="4"/>
  <c r="E249" i="4" s="1"/>
  <c r="A235" i="4"/>
  <c r="D241" i="4"/>
  <c r="E241" i="4" s="1"/>
  <c r="A227" i="4"/>
  <c r="D226" i="4"/>
  <c r="E226" i="4" s="1"/>
  <c r="A212" i="4"/>
  <c r="D250" i="4"/>
  <c r="E250" i="4" s="1"/>
  <c r="A236" i="4"/>
  <c r="D251" i="4"/>
  <c r="E251" i="4" s="1"/>
  <c r="A237" i="4"/>
  <c r="D252" i="4"/>
  <c r="E252" i="4" s="1"/>
  <c r="A238" i="4"/>
  <c r="A217" i="4"/>
  <c r="D231" i="4"/>
  <c r="E231" i="4" s="1"/>
  <c r="D233" i="4"/>
  <c r="E233" i="4" s="1"/>
  <c r="A219" i="4"/>
  <c r="D229" i="4"/>
  <c r="E229" i="4" s="1"/>
  <c r="A215" i="4"/>
  <c r="D244" i="4"/>
  <c r="E244" i="4" s="1"/>
  <c r="A230" i="4"/>
  <c r="D248" i="4"/>
  <c r="E248" i="4" s="1"/>
  <c r="A234" i="4"/>
  <c r="D253" i="4"/>
  <c r="E253" i="4" s="1"/>
  <c r="A239" i="4"/>
  <c r="D214" i="4"/>
  <c r="E214" i="4" s="1"/>
  <c r="A200" i="4"/>
  <c r="D245" i="4" l="1"/>
  <c r="E245" i="4" s="1"/>
  <c r="A231" i="4"/>
  <c r="A214" i="4"/>
  <c r="D228" i="4"/>
  <c r="E228" i="4" s="1"/>
  <c r="D266" i="4"/>
  <c r="E266" i="4" s="1"/>
  <c r="A252" i="4"/>
  <c r="D240" i="4"/>
  <c r="E240" i="4" s="1"/>
  <c r="A226" i="4"/>
  <c r="D246" i="4"/>
  <c r="E246" i="4" s="1"/>
  <c r="A232" i="4"/>
  <c r="D262" i="4"/>
  <c r="E262" i="4" s="1"/>
  <c r="A248" i="4"/>
  <c r="A244" i="4"/>
  <c r="D258" i="4"/>
  <c r="E258" i="4" s="1"/>
  <c r="D243" i="4"/>
  <c r="E243" i="4" s="1"/>
  <c r="A229" i="4"/>
  <c r="D265" i="4"/>
  <c r="E265" i="4" s="1"/>
  <c r="A251" i="4"/>
  <c r="A249" i="4"/>
  <c r="D263" i="4"/>
  <c r="E263" i="4" s="1"/>
  <c r="D267" i="4"/>
  <c r="E267" i="4" s="1"/>
  <c r="A253" i="4"/>
  <c r="D247" i="4"/>
  <c r="E247" i="4" s="1"/>
  <c r="A233" i="4"/>
  <c r="D264" i="4"/>
  <c r="E264" i="4" s="1"/>
  <c r="A250" i="4"/>
  <c r="A241" i="4"/>
  <c r="D255" i="4"/>
  <c r="E255" i="4" s="1"/>
  <c r="A265" i="4" l="1"/>
  <c r="D279" i="4"/>
  <c r="E279" i="4" s="1"/>
  <c r="D276" i="4"/>
  <c r="E276" i="4" s="1"/>
  <c r="A262" i="4"/>
  <c r="D280" i="4"/>
  <c r="E280" i="4" s="1"/>
  <c r="A266" i="4"/>
  <c r="D269" i="4"/>
  <c r="E269" i="4" s="1"/>
  <c r="A255" i="4"/>
  <c r="D281" i="4"/>
  <c r="E281" i="4" s="1"/>
  <c r="A267" i="4"/>
  <c r="D257" i="4"/>
  <c r="E257" i="4" s="1"/>
  <c r="A243" i="4"/>
  <c r="D260" i="4"/>
  <c r="E260" i="4" s="1"/>
  <c r="A246" i="4"/>
  <c r="D254" i="4"/>
  <c r="E254" i="4" s="1"/>
  <c r="A240" i="4"/>
  <c r="D277" i="4"/>
  <c r="E277" i="4" s="1"/>
  <c r="A263" i="4"/>
  <c r="A264" i="4"/>
  <c r="D278" i="4"/>
  <c r="E278" i="4" s="1"/>
  <c r="D259" i="4"/>
  <c r="E259" i="4" s="1"/>
  <c r="A245" i="4"/>
  <c r="D261" i="4"/>
  <c r="E261" i="4" s="1"/>
  <c r="A247" i="4"/>
  <c r="D272" i="4"/>
  <c r="E272" i="4" s="1"/>
  <c r="A258" i="4"/>
  <c r="D242" i="4"/>
  <c r="E242" i="4" s="1"/>
  <c r="A228" i="4"/>
  <c r="D256" i="4" l="1"/>
  <c r="E256" i="4" s="1"/>
  <c r="A242" i="4"/>
  <c r="D286" i="4"/>
  <c r="E286" i="4" s="1"/>
  <c r="A272" i="4"/>
  <c r="A260" i="4"/>
  <c r="D274" i="4"/>
  <c r="E274" i="4" s="1"/>
  <c r="A257" i="4"/>
  <c r="D271" i="4"/>
  <c r="E271" i="4" s="1"/>
  <c r="D290" i="4"/>
  <c r="E290" i="4" s="1"/>
  <c r="A276" i="4"/>
  <c r="D293" i="4"/>
  <c r="E293" i="4" s="1"/>
  <c r="A279" i="4"/>
  <c r="D275" i="4"/>
  <c r="E275" i="4" s="1"/>
  <c r="A261" i="4"/>
  <c r="D273" i="4"/>
  <c r="E273" i="4" s="1"/>
  <c r="A259" i="4"/>
  <c r="D283" i="4"/>
  <c r="E283" i="4" s="1"/>
  <c r="A269" i="4"/>
  <c r="D292" i="4"/>
  <c r="E292" i="4" s="1"/>
  <c r="A278" i="4"/>
  <c r="D291" i="4"/>
  <c r="E291" i="4" s="1"/>
  <c r="A277" i="4"/>
  <c r="A254" i="4"/>
  <c r="D268" i="4"/>
  <c r="E268" i="4" s="1"/>
  <c r="D295" i="4"/>
  <c r="E295" i="4" s="1"/>
  <c r="A281" i="4"/>
  <c r="D294" i="4"/>
  <c r="E294" i="4" s="1"/>
  <c r="A280" i="4"/>
  <c r="D308" i="4" l="1"/>
  <c r="E308" i="4" s="1"/>
  <c r="A294" i="4"/>
  <c r="D289" i="4"/>
  <c r="E289" i="4" s="1"/>
  <c r="A275" i="4"/>
  <c r="D282" i="4"/>
  <c r="E282" i="4" s="1"/>
  <c r="A268" i="4"/>
  <c r="D285" i="4"/>
  <c r="E285" i="4" s="1"/>
  <c r="A271" i="4"/>
  <c r="D309" i="4"/>
  <c r="E309" i="4" s="1"/>
  <c r="A295" i="4"/>
  <c r="A292" i="4"/>
  <c r="D306" i="4"/>
  <c r="E306" i="4" s="1"/>
  <c r="D288" i="4"/>
  <c r="E288" i="4" s="1"/>
  <c r="A274" i="4"/>
  <c r="A293" i="4"/>
  <c r="D307" i="4"/>
  <c r="E307" i="4" s="1"/>
  <c r="D304" i="4"/>
  <c r="E304" i="4" s="1"/>
  <c r="A290" i="4"/>
  <c r="D305" i="4"/>
  <c r="E305" i="4" s="1"/>
  <c r="A291" i="4"/>
  <c r="D270" i="4"/>
  <c r="E270" i="4" s="1"/>
  <c r="A256" i="4"/>
  <c r="A273" i="4"/>
  <c r="D287" i="4"/>
  <c r="E287" i="4" s="1"/>
  <c r="D297" i="4"/>
  <c r="E297" i="4" s="1"/>
  <c r="A283" i="4"/>
  <c r="D300" i="4"/>
  <c r="E300" i="4" s="1"/>
  <c r="A286" i="4"/>
  <c r="D314" i="4" l="1"/>
  <c r="E314" i="4" s="1"/>
  <c r="A300" i="4"/>
  <c r="D311" i="4"/>
  <c r="E311" i="4" s="1"/>
  <c r="A297" i="4"/>
  <c r="A270" i="4"/>
  <c r="D284" i="4"/>
  <c r="E284" i="4" s="1"/>
  <c r="D302" i="4"/>
  <c r="E302" i="4" s="1"/>
  <c r="A288" i="4"/>
  <c r="D323" i="4"/>
  <c r="E323" i="4" s="1"/>
  <c r="A309" i="4"/>
  <c r="D299" i="4"/>
  <c r="E299" i="4" s="1"/>
  <c r="A285" i="4"/>
  <c r="D301" i="4"/>
  <c r="E301" i="4" s="1"/>
  <c r="A287" i="4"/>
  <c r="D303" i="4"/>
  <c r="E303" i="4" s="1"/>
  <c r="A289" i="4"/>
  <c r="D321" i="4"/>
  <c r="E321" i="4" s="1"/>
  <c r="A307" i="4"/>
  <c r="D319" i="4"/>
  <c r="E319" i="4" s="1"/>
  <c r="A305" i="4"/>
  <c r="D318" i="4"/>
  <c r="E318" i="4" s="1"/>
  <c r="A304" i="4"/>
  <c r="D320" i="4"/>
  <c r="E320" i="4" s="1"/>
  <c r="A306" i="4"/>
  <c r="D296" i="4"/>
  <c r="E296" i="4" s="1"/>
  <c r="A282" i="4"/>
  <c r="D322" i="4"/>
  <c r="E322" i="4" s="1"/>
  <c r="A308" i="4"/>
  <c r="D337" i="4" l="1"/>
  <c r="E337" i="4" s="1"/>
  <c r="A323" i="4"/>
  <c r="A301" i="4"/>
  <c r="D315" i="4"/>
  <c r="E315" i="4" s="1"/>
  <c r="D328" i="4"/>
  <c r="E328" i="4" s="1"/>
  <c r="A314" i="4"/>
  <c r="D298" i="4"/>
  <c r="E298" i="4" s="1"/>
  <c r="A284" i="4"/>
  <c r="A321" i="4"/>
  <c r="D335" i="4"/>
  <c r="E335" i="4" s="1"/>
  <c r="A320" i="4"/>
  <c r="D334" i="4"/>
  <c r="E334" i="4" s="1"/>
  <c r="D336" i="4"/>
  <c r="E336" i="4" s="1"/>
  <c r="A322" i="4"/>
  <c r="D332" i="4"/>
  <c r="E332" i="4" s="1"/>
  <c r="A318" i="4"/>
  <c r="D317" i="4"/>
  <c r="E317" i="4" s="1"/>
  <c r="A303" i="4"/>
  <c r="D316" i="4"/>
  <c r="E316" i="4" s="1"/>
  <c r="A302" i="4"/>
  <c r="D325" i="4"/>
  <c r="E325" i="4" s="1"/>
  <c r="A311" i="4"/>
  <c r="D333" i="4"/>
  <c r="E333" i="4" s="1"/>
  <c r="A319" i="4"/>
  <c r="D310" i="4"/>
  <c r="E310" i="4" s="1"/>
  <c r="A296" i="4"/>
  <c r="D313" i="4"/>
  <c r="E313" i="4" s="1"/>
  <c r="A299" i="4"/>
  <c r="D324" i="4" l="1"/>
  <c r="E324" i="4" s="1"/>
  <c r="A310" i="4"/>
  <c r="A298" i="4"/>
  <c r="D312" i="4"/>
  <c r="E312" i="4" s="1"/>
  <c r="D349" i="4"/>
  <c r="E349" i="4" s="1"/>
  <c r="A335" i="4"/>
  <c r="D329" i="4"/>
  <c r="E329" i="4" s="1"/>
  <c r="A315" i="4"/>
  <c r="D339" i="4"/>
  <c r="E339" i="4" s="1"/>
  <c r="A325" i="4"/>
  <c r="D331" i="4"/>
  <c r="E331" i="4" s="1"/>
  <c r="A317" i="4"/>
  <c r="D346" i="4"/>
  <c r="E346" i="4" s="1"/>
  <c r="A332" i="4"/>
  <c r="D348" i="4"/>
  <c r="E348" i="4" s="1"/>
  <c r="A334" i="4"/>
  <c r="D327" i="4"/>
  <c r="E327" i="4" s="1"/>
  <c r="A313" i="4"/>
  <c r="D350" i="4"/>
  <c r="E350" i="4" s="1"/>
  <c r="A336" i="4"/>
  <c r="D347" i="4"/>
  <c r="E347" i="4" s="1"/>
  <c r="A333" i="4"/>
  <c r="D330" i="4"/>
  <c r="E330" i="4" s="1"/>
  <c r="A316" i="4"/>
  <c r="D342" i="4"/>
  <c r="E342" i="4" s="1"/>
  <c r="A328" i="4"/>
  <c r="D351" i="4"/>
  <c r="E351" i="4" s="1"/>
  <c r="A337" i="4"/>
  <c r="A342" i="4" l="1"/>
  <c r="D356" i="4"/>
  <c r="E356" i="4" s="1"/>
  <c r="D362" i="4"/>
  <c r="E362" i="4" s="1"/>
  <c r="A348" i="4"/>
  <c r="D360" i="4"/>
  <c r="E360" i="4" s="1"/>
  <c r="A346" i="4"/>
  <c r="A339" i="4"/>
  <c r="D353" i="4"/>
  <c r="E353" i="4" s="1"/>
  <c r="D341" i="4"/>
  <c r="E341" i="4" s="1"/>
  <c r="A327" i="4"/>
  <c r="D345" i="4"/>
  <c r="E345" i="4" s="1"/>
  <c r="A331" i="4"/>
  <c r="A329" i="4"/>
  <c r="D343" i="4"/>
  <c r="E343" i="4" s="1"/>
  <c r="A351" i="4"/>
  <c r="D365" i="4"/>
  <c r="E365" i="4" s="1"/>
  <c r="D326" i="4"/>
  <c r="E326" i="4" s="1"/>
  <c r="A312" i="4"/>
  <c r="D344" i="4"/>
  <c r="E344" i="4" s="1"/>
  <c r="A330" i="4"/>
  <c r="D361" i="4"/>
  <c r="E361" i="4" s="1"/>
  <c r="A347" i="4"/>
  <c r="A350" i="4"/>
  <c r="D364" i="4"/>
  <c r="E364" i="4" s="1"/>
  <c r="D363" i="4"/>
  <c r="E363" i="4" s="1"/>
  <c r="A349" i="4"/>
  <c r="D338" i="4"/>
  <c r="E338" i="4" s="1"/>
  <c r="A324" i="4"/>
  <c r="D367" i="4" l="1"/>
  <c r="E367" i="4" s="1"/>
  <c r="A353" i="4"/>
  <c r="D359" i="4"/>
  <c r="E359" i="4" s="1"/>
  <c r="A345" i="4"/>
  <c r="D357" i="4"/>
  <c r="E357" i="4" s="1"/>
  <c r="A343" i="4"/>
  <c r="D379" i="4"/>
  <c r="E379" i="4" s="1"/>
  <c r="A365" i="4"/>
  <c r="D355" i="4"/>
  <c r="E355" i="4" s="1"/>
  <c r="A341" i="4"/>
  <c r="D374" i="4"/>
  <c r="E374" i="4" s="1"/>
  <c r="A360" i="4"/>
  <c r="A362" i="4"/>
  <c r="D376" i="4"/>
  <c r="E376" i="4" s="1"/>
  <c r="D352" i="4"/>
  <c r="E352" i="4" s="1"/>
  <c r="A338" i="4"/>
  <c r="A363" i="4"/>
  <c r="D377" i="4"/>
  <c r="E377" i="4" s="1"/>
  <c r="D375" i="4"/>
  <c r="E375" i="4" s="1"/>
  <c r="A361" i="4"/>
  <c r="D370" i="4"/>
  <c r="E370" i="4" s="1"/>
  <c r="A356" i="4"/>
  <c r="D378" i="4"/>
  <c r="E378" i="4" s="1"/>
  <c r="A364" i="4"/>
  <c r="D358" i="4"/>
  <c r="E358" i="4" s="1"/>
  <c r="A344" i="4"/>
  <c r="A326" i="4"/>
  <c r="D340" i="4"/>
  <c r="E340" i="4" s="1"/>
  <c r="D354" i="4" l="1"/>
  <c r="E354" i="4" s="1"/>
  <c r="A340" i="4"/>
  <c r="D371" i="4"/>
  <c r="E371" i="4" s="1"/>
  <c r="A357" i="4"/>
  <c r="D390" i="4"/>
  <c r="E390" i="4" s="1"/>
  <c r="A376" i="4"/>
  <c r="D391" i="4"/>
  <c r="E391" i="4" s="1"/>
  <c r="A377" i="4"/>
  <c r="D389" i="4"/>
  <c r="E389" i="4" s="1"/>
  <c r="A375" i="4"/>
  <c r="A352" i="4"/>
  <c r="D366" i="4"/>
  <c r="E366" i="4" s="1"/>
  <c r="A355" i="4"/>
  <c r="D369" i="4"/>
  <c r="E369" i="4" s="1"/>
  <c r="D393" i="4"/>
  <c r="E393" i="4" s="1"/>
  <c r="A379" i="4"/>
  <c r="D372" i="4"/>
  <c r="E372" i="4" s="1"/>
  <c r="A358" i="4"/>
  <c r="D388" i="4"/>
  <c r="E388" i="4" s="1"/>
  <c r="A374" i="4"/>
  <c r="A359" i="4"/>
  <c r="D373" i="4"/>
  <c r="E373" i="4" s="1"/>
  <c r="D384" i="4"/>
  <c r="E384" i="4" s="1"/>
  <c r="A370" i="4"/>
  <c r="D392" i="4"/>
  <c r="E392" i="4" s="1"/>
  <c r="A378" i="4"/>
  <c r="D381" i="4"/>
  <c r="E381" i="4" s="1"/>
  <c r="A367" i="4"/>
  <c r="D405" i="4" l="1"/>
  <c r="E405" i="4" s="1"/>
  <c r="A391" i="4"/>
  <c r="A388" i="4"/>
  <c r="D402" i="4"/>
  <c r="E402" i="4" s="1"/>
  <c r="A369" i="4"/>
  <c r="D383" i="4"/>
  <c r="E383" i="4" s="1"/>
  <c r="A366" i="4"/>
  <c r="D380" i="4"/>
  <c r="E380" i="4" s="1"/>
  <c r="A390" i="4"/>
  <c r="D404" i="4"/>
  <c r="E404" i="4" s="1"/>
  <c r="D398" i="4"/>
  <c r="E398" i="4" s="1"/>
  <c r="A384" i="4"/>
  <c r="D385" i="4"/>
  <c r="E385" i="4" s="1"/>
  <c r="A371" i="4"/>
  <c r="D395" i="4"/>
  <c r="E395" i="4" s="1"/>
  <c r="A381" i="4"/>
  <c r="D403" i="4"/>
  <c r="E403" i="4" s="1"/>
  <c r="A389" i="4"/>
  <c r="D406" i="4"/>
  <c r="E406" i="4" s="1"/>
  <c r="A392" i="4"/>
  <c r="A372" i="4"/>
  <c r="D386" i="4"/>
  <c r="E386" i="4" s="1"/>
  <c r="D407" i="4"/>
  <c r="E407" i="4" s="1"/>
  <c r="A393" i="4"/>
  <c r="A373" i="4"/>
  <c r="D387" i="4"/>
  <c r="E387" i="4" s="1"/>
  <c r="D368" i="4"/>
  <c r="E368" i="4" s="1"/>
  <c r="A354" i="4"/>
  <c r="D399" i="4" l="1"/>
  <c r="E399" i="4" s="1"/>
  <c r="A385" i="4"/>
  <c r="D421" i="4"/>
  <c r="E421" i="4" s="1"/>
  <c r="A407" i="4"/>
  <c r="D419" i="4"/>
  <c r="E419" i="4" s="1"/>
  <c r="A405" i="4"/>
  <c r="D416" i="4"/>
  <c r="E416" i="4" s="1"/>
  <c r="A402" i="4"/>
  <c r="D394" i="4"/>
  <c r="E394" i="4" s="1"/>
  <c r="A380" i="4"/>
  <c r="D412" i="4"/>
  <c r="E412" i="4" s="1"/>
  <c r="A398" i="4"/>
  <c r="D417" i="4"/>
  <c r="E417" i="4" s="1"/>
  <c r="A403" i="4"/>
  <c r="A387" i="4"/>
  <c r="D401" i="4"/>
  <c r="E401" i="4" s="1"/>
  <c r="D400" i="4"/>
  <c r="E400" i="4" s="1"/>
  <c r="A386" i="4"/>
  <c r="A383" i="4"/>
  <c r="D397" i="4"/>
  <c r="E397" i="4" s="1"/>
  <c r="D382" i="4"/>
  <c r="E382" i="4" s="1"/>
  <c r="A368" i="4"/>
  <c r="D418" i="4"/>
  <c r="E418" i="4" s="1"/>
  <c r="A404" i="4"/>
  <c r="D420" i="4"/>
  <c r="E420" i="4" s="1"/>
  <c r="A406" i="4"/>
  <c r="D409" i="4"/>
  <c r="E409" i="4" s="1"/>
  <c r="A395" i="4"/>
  <c r="D434" i="4" l="1"/>
  <c r="E434" i="4" s="1"/>
  <c r="A420" i="4"/>
  <c r="D435" i="4"/>
  <c r="E435" i="4" s="1"/>
  <c r="A421" i="4"/>
  <c r="D408" i="4"/>
  <c r="E408" i="4" s="1"/>
  <c r="A394" i="4"/>
  <c r="D414" i="4"/>
  <c r="E414" i="4" s="1"/>
  <c r="A400" i="4"/>
  <c r="D423" i="4"/>
  <c r="E423" i="4" s="1"/>
  <c r="A409" i="4"/>
  <c r="D411" i="4"/>
  <c r="E411" i="4" s="1"/>
  <c r="A397" i="4"/>
  <c r="D396" i="4"/>
  <c r="E396" i="4" s="1"/>
  <c r="A382" i="4"/>
  <c r="D432" i="4"/>
  <c r="E432" i="4" s="1"/>
  <c r="A418" i="4"/>
  <c r="A417" i="4"/>
  <c r="D431" i="4"/>
  <c r="E431" i="4" s="1"/>
  <c r="D426" i="4"/>
  <c r="E426" i="4" s="1"/>
  <c r="A412" i="4"/>
  <c r="D433" i="4"/>
  <c r="E433" i="4" s="1"/>
  <c r="A419" i="4"/>
  <c r="D415" i="4"/>
  <c r="E415" i="4" s="1"/>
  <c r="A401" i="4"/>
  <c r="A416" i="4"/>
  <c r="D430" i="4"/>
  <c r="E430" i="4" s="1"/>
  <c r="D413" i="4"/>
  <c r="E413" i="4" s="1"/>
  <c r="A399" i="4"/>
  <c r="D445" i="4" l="1"/>
  <c r="E445" i="4" s="1"/>
  <c r="A431" i="4"/>
  <c r="D444" i="4"/>
  <c r="E444" i="4" s="1"/>
  <c r="A430" i="4"/>
  <c r="D446" i="4"/>
  <c r="E446" i="4" s="1"/>
  <c r="A432" i="4"/>
  <c r="D425" i="4"/>
  <c r="E425" i="4" s="1"/>
  <c r="A411" i="4"/>
  <c r="D448" i="4"/>
  <c r="E448" i="4" s="1"/>
  <c r="A434" i="4"/>
  <c r="A426" i="4"/>
  <c r="D440" i="4"/>
  <c r="E440" i="4" s="1"/>
  <c r="D410" i="4"/>
  <c r="E410" i="4" s="1"/>
  <c r="A396" i="4"/>
  <c r="A435" i="4"/>
  <c r="D449" i="4"/>
  <c r="E449" i="4" s="1"/>
  <c r="D427" i="4"/>
  <c r="E427" i="4" s="1"/>
  <c r="A413" i="4"/>
  <c r="A415" i="4"/>
  <c r="D429" i="4"/>
  <c r="E429" i="4" s="1"/>
  <c r="D447" i="4"/>
  <c r="E447" i="4" s="1"/>
  <c r="A433" i="4"/>
  <c r="D437" i="4"/>
  <c r="E437" i="4" s="1"/>
  <c r="A423" i="4"/>
  <c r="D428" i="4"/>
  <c r="E428" i="4" s="1"/>
  <c r="A414" i="4"/>
  <c r="D422" i="4"/>
  <c r="E422" i="4" s="1"/>
  <c r="A408" i="4"/>
  <c r="D442" i="4" l="1"/>
  <c r="E442" i="4" s="1"/>
  <c r="A428" i="4"/>
  <c r="D441" i="4"/>
  <c r="E441" i="4" s="1"/>
  <c r="A427" i="4"/>
  <c r="D458" i="4"/>
  <c r="E458" i="4" s="1"/>
  <c r="A444" i="4"/>
  <c r="D451" i="4"/>
  <c r="E451" i="4" s="1"/>
  <c r="A437" i="4"/>
  <c r="D461" i="4"/>
  <c r="E461" i="4" s="1"/>
  <c r="A447" i="4"/>
  <c r="D424" i="4"/>
  <c r="E424" i="4" s="1"/>
  <c r="A410" i="4"/>
  <c r="D463" i="4"/>
  <c r="E463" i="4" s="1"/>
  <c r="A449" i="4"/>
  <c r="D454" i="4"/>
  <c r="E454" i="4" s="1"/>
  <c r="A440" i="4"/>
  <c r="A445" i="4"/>
  <c r="D459" i="4"/>
  <c r="E459" i="4" s="1"/>
  <c r="D439" i="4"/>
  <c r="E439" i="4" s="1"/>
  <c r="A425" i="4"/>
  <c r="D443" i="4"/>
  <c r="E443" i="4" s="1"/>
  <c r="A429" i="4"/>
  <c r="D436" i="4"/>
  <c r="E436" i="4" s="1"/>
  <c r="A422" i="4"/>
  <c r="D462" i="4"/>
  <c r="E462" i="4" s="1"/>
  <c r="A448" i="4"/>
  <c r="D460" i="4"/>
  <c r="E460" i="4" s="1"/>
  <c r="A446" i="4"/>
  <c r="D468" i="4" l="1"/>
  <c r="E468" i="4" s="1"/>
  <c r="A454" i="4"/>
  <c r="D438" i="4"/>
  <c r="E438" i="4" s="1"/>
  <c r="A424" i="4"/>
  <c r="D476" i="4"/>
  <c r="E476" i="4" s="1"/>
  <c r="A462" i="4"/>
  <c r="D453" i="4"/>
  <c r="E453" i="4" s="1"/>
  <c r="A439" i="4"/>
  <c r="D465" i="4"/>
  <c r="E465" i="4" s="1"/>
  <c r="A451" i="4"/>
  <c r="D472" i="4"/>
  <c r="E472" i="4" s="1"/>
  <c r="A458" i="4"/>
  <c r="D473" i="4"/>
  <c r="E473" i="4" s="1"/>
  <c r="A459" i="4"/>
  <c r="D477" i="4"/>
  <c r="E477" i="4" s="1"/>
  <c r="A463" i="4"/>
  <c r="A461" i="4"/>
  <c r="D475" i="4"/>
  <c r="E475" i="4" s="1"/>
  <c r="A460" i="4"/>
  <c r="D474" i="4"/>
  <c r="E474" i="4" s="1"/>
  <c r="D450" i="4"/>
  <c r="E450" i="4" s="1"/>
  <c r="A436" i="4"/>
  <c r="A443" i="4"/>
  <c r="D457" i="4"/>
  <c r="E457" i="4" s="1"/>
  <c r="D455" i="4"/>
  <c r="E455" i="4" s="1"/>
  <c r="A441" i="4"/>
  <c r="A442" i="4"/>
  <c r="D456" i="4"/>
  <c r="E456" i="4" s="1"/>
  <c r="A474" i="4" l="1"/>
  <c r="D488" i="4"/>
  <c r="E488" i="4" s="1"/>
  <c r="A475" i="4"/>
  <c r="D489" i="4"/>
  <c r="E489" i="4" s="1"/>
  <c r="A473" i="4"/>
  <c r="D487" i="4"/>
  <c r="E487" i="4" s="1"/>
  <c r="A472" i="4"/>
  <c r="D486" i="4"/>
  <c r="E486" i="4" s="1"/>
  <c r="D490" i="4"/>
  <c r="E490" i="4" s="1"/>
  <c r="A476" i="4"/>
  <c r="D452" i="4"/>
  <c r="E452" i="4" s="1"/>
  <c r="A438" i="4"/>
  <c r="D482" i="4"/>
  <c r="E482" i="4" s="1"/>
  <c r="A468" i="4"/>
  <c r="D470" i="4"/>
  <c r="E470" i="4" s="1"/>
  <c r="A456" i="4"/>
  <c r="D464" i="4"/>
  <c r="E464" i="4" s="1"/>
  <c r="A450" i="4"/>
  <c r="A455" i="4"/>
  <c r="D469" i="4"/>
  <c r="E469" i="4" s="1"/>
  <c r="D491" i="4"/>
  <c r="E491" i="4" s="1"/>
  <c r="A477" i="4"/>
  <c r="A465" i="4"/>
  <c r="D479" i="4"/>
  <c r="E479" i="4" s="1"/>
  <c r="D471" i="4"/>
  <c r="E471" i="4" s="1"/>
  <c r="A457" i="4"/>
  <c r="D467" i="4"/>
  <c r="E467" i="4" s="1"/>
  <c r="A453" i="4"/>
  <c r="A479" i="4" l="1"/>
  <c r="D484" i="4"/>
  <c r="E484" i="4" s="1"/>
  <c r="A470" i="4"/>
  <c r="A488" i="4"/>
  <c r="A482" i="4"/>
  <c r="A491" i="4"/>
  <c r="A490" i="4"/>
  <c r="A489" i="4"/>
  <c r="D481" i="4"/>
  <c r="E481" i="4" s="1"/>
  <c r="A467" i="4"/>
  <c r="D485" i="4"/>
  <c r="E485" i="4" s="1"/>
  <c r="A471" i="4"/>
  <c r="A486" i="4"/>
  <c r="D483" i="4"/>
  <c r="E483" i="4" s="1"/>
  <c r="A469" i="4"/>
  <c r="A464" i="4"/>
  <c r="D478" i="4"/>
  <c r="E478" i="4" s="1"/>
  <c r="A487" i="4"/>
  <c r="D466" i="4"/>
  <c r="E466" i="4" s="1"/>
  <c r="A452" i="4"/>
  <c r="D480" i="4" l="1"/>
  <c r="E480" i="4" s="1"/>
  <c r="A466" i="4"/>
  <c r="A484" i="4"/>
  <c r="A485" i="4"/>
  <c r="A481" i="4"/>
  <c r="A483" i="4"/>
  <c r="A478" i="4"/>
  <c r="A480" i="4" l="1"/>
</calcChain>
</file>

<file path=xl/sharedStrings.xml><?xml version="1.0" encoding="utf-8"?>
<sst xmlns="http://schemas.openxmlformats.org/spreadsheetml/2006/main" count="948" uniqueCount="226">
  <si>
    <t>tech</t>
  </si>
  <si>
    <t>Max</t>
  </si>
  <si>
    <t>COMBDGDCOAVGSUB___CW_EX</t>
  </si>
  <si>
    <t>COMBDGDHEAVGSUB___HW_EX</t>
  </si>
  <si>
    <t>PUBBDGDCOAVGSUB___CW_EX</t>
  </si>
  <si>
    <t>PUBBDGDHEAVGSUB___HW_EX</t>
  </si>
  <si>
    <t>RESBDGDCOAVGSUB___CW_EX</t>
  </si>
  <si>
    <t>RESBDGDHEAVGSUB___HW_EX</t>
  </si>
  <si>
    <t>COMBDGDHEPRDBOILARNGA_23</t>
  </si>
  <si>
    <t>COMBDGDHEPRDBOIMEDNGA_23</t>
  </si>
  <si>
    <t>COMBDGDHEPRDBOISMANGA_23</t>
  </si>
  <si>
    <t>COMBDGDHEPRDGTULARMNGA_23</t>
  </si>
  <si>
    <t>COMBDGDHEPRDGTUMEDMNGA_23</t>
  </si>
  <si>
    <t>COMBDGDHEPRDGTUSMAMNGA_23</t>
  </si>
  <si>
    <t>COMBDGDHEPRDICELARMNGA_23</t>
  </si>
  <si>
    <t>COMBDGDHEPRDICEMEDMNGA_23</t>
  </si>
  <si>
    <t>COMBDGDHEPRDICESMAMNGA_23</t>
  </si>
  <si>
    <t>COMBDGDCOAVGSUB___CW_23</t>
  </si>
  <si>
    <t>COMBDGDCOCONHEPLARHWC_23</t>
  </si>
  <si>
    <t>COMBDGDCOCONHEPMEDHWC_23</t>
  </si>
  <si>
    <t>COMBDGDCOCONHEPSMAHWC_23</t>
  </si>
  <si>
    <t>COMBDGDCOPRDDLAENWELC_23</t>
  </si>
  <si>
    <t>COMBDGDCOPRDHEPENWELC_23</t>
  </si>
  <si>
    <t>COMBDGDCOPRDHEPLARELC_23</t>
  </si>
  <si>
    <t>COMBDGDCOPRDHEPLARHWP_23</t>
  </si>
  <si>
    <t>COMBDGDCOPRDHEPMEDELC_23</t>
  </si>
  <si>
    <t>COMBDGDCOPRDHEPMEDHWP_23</t>
  </si>
  <si>
    <t>COMBDGDCOPRDHEPSMAELC_23</t>
  </si>
  <si>
    <t>COMBDGDCOPRDHEPSMAHWP_23</t>
  </si>
  <si>
    <t>COMBDGDHEAVGSUB___HW_23</t>
  </si>
  <si>
    <t>COMBDGDHECONHEPLARHWC_23</t>
  </si>
  <si>
    <t>COMBDGDHECONHEPMEDHWC_23</t>
  </si>
  <si>
    <t>COMBDGDHECONHEPSMAHWC_23</t>
  </si>
  <si>
    <t>COMBDGDHEPRDBOILARELC_23</t>
  </si>
  <si>
    <t>COMBDGDHEPRDBOIMEDELC_23</t>
  </si>
  <si>
    <t>COMBDGDHEPRDBOISMAELC_23</t>
  </si>
  <si>
    <t>INDBDGDHEPRDBOILARNGA_23</t>
  </si>
  <si>
    <t>INDBDGDHEPRDBOIMEDNGA_23</t>
  </si>
  <si>
    <t>INDBDGDHEPRDBOISMANGA_23</t>
  </si>
  <si>
    <t>INDBDGDHEPRDGTULARMNGA_23</t>
  </si>
  <si>
    <t>INDBDGDHEPRDGTUMEDMNGA_23</t>
  </si>
  <si>
    <t>INDBDGDHEPRDGTUSMAMNGA_23</t>
  </si>
  <si>
    <t>INDBDGDHEPRDICELARMNGA_23</t>
  </si>
  <si>
    <t>INDBDGDHEPRDICEMEDMNGA_23</t>
  </si>
  <si>
    <t>INDBDGDHEPRDICESMAMNGA_23</t>
  </si>
  <si>
    <t>INDBDGHH2PRDARGCCSNGA_23</t>
  </si>
  <si>
    <t>INDBDGHH2PRDSMRCCSNGA_23</t>
  </si>
  <si>
    <t>INDBDGHH2PRDSMR___NGA_23</t>
  </si>
  <si>
    <t>INDBDGDCOAVGSUB___CW_23</t>
  </si>
  <si>
    <t>INDBDGDCOCONHEPLARHWC_23</t>
  </si>
  <si>
    <t>INDBDGDCOCONHEPMEDHWC_23</t>
  </si>
  <si>
    <t>INDBDGDCOCONHEPSMAHWC_23</t>
  </si>
  <si>
    <t>INDBDGDCOPRDDLAENWELC_23</t>
  </si>
  <si>
    <t>INDBDGDCOPRDHEPENWELC_23</t>
  </si>
  <si>
    <t>INDBDGDCOPRDHEPLARELC_23</t>
  </si>
  <si>
    <t>INDBDGDCOPRDHEPLARHWP_23</t>
  </si>
  <si>
    <t>INDBDGDCOPRDHEPMEDELC_23</t>
  </si>
  <si>
    <t>INDBDGDCOPRDHEPMEDHWP_23</t>
  </si>
  <si>
    <t>INDBDGDCOPRDHEPSMAELC_23</t>
  </si>
  <si>
    <t>INDBDGDCOPRDHEPSMAHWP_23</t>
  </si>
  <si>
    <t>INDBDGDHEAVGSUB___HW_23</t>
  </si>
  <si>
    <t>INDBDGDHECONHEPLARHWC_23</t>
  </si>
  <si>
    <t>INDBDGDHECONHEPMEDHWC_23</t>
  </si>
  <si>
    <t>INDBDGDHECONHEPSMAHWC_23</t>
  </si>
  <si>
    <t>INDBDGDHEPRDBOILARELC_23</t>
  </si>
  <si>
    <t>INDBDGDHEPRDBOIMEDELC_23</t>
  </si>
  <si>
    <t>INDBDGDHEPRDBOISMAELC_23</t>
  </si>
  <si>
    <t>INDBDGHH2PRDALK___ELC_23</t>
  </si>
  <si>
    <t>PUBBDGDHEPRDBOILARNGA_23</t>
  </si>
  <si>
    <t>PUBBDGDHEPRDBOIMEDNGA_23</t>
  </si>
  <si>
    <t>PUBBDGDHEPRDBOISMANGA_23</t>
  </si>
  <si>
    <t>PUBBDGDHEPRDGTULARMNGA_23</t>
  </si>
  <si>
    <t>PUBBDGDHEPRDGTUMEDMNGA_23</t>
  </si>
  <si>
    <t>PUBBDGDHEPRDGTUSMAMNGA_23</t>
  </si>
  <si>
    <t>PUBBDGDHEPRDICELARMNGA_23</t>
  </si>
  <si>
    <t>PUBBDGDHEPRDICEMEDMNGA_23</t>
  </si>
  <si>
    <t>PUBBDGDHEPRDICESMAMNGA_23</t>
  </si>
  <si>
    <t>PUBBDGDCOAVGSUB___CW_23</t>
  </si>
  <si>
    <t>PUBBDGDCOCONHEPLARHWC_23</t>
  </si>
  <si>
    <t>PUBBDGDCOCONHEPMEDHWC_23</t>
  </si>
  <si>
    <t>PUBBDGDCOCONHEPSMAHWC_23</t>
  </si>
  <si>
    <t>PUBBDGDCOPRDDLAENWELC_23</t>
  </si>
  <si>
    <t>PUBBDGDCOPRDHEPENWELC_23</t>
  </si>
  <si>
    <t>PUBBDGDCOPRDHEPLARELC_23</t>
  </si>
  <si>
    <t>PUBBDGDCOPRDHEPLARHWP_23</t>
  </si>
  <si>
    <t>PUBBDGDCOPRDHEPMEDELC_23</t>
  </si>
  <si>
    <t>PUBBDGDCOPRDHEPMEDHWP_23</t>
  </si>
  <si>
    <t>PUBBDGDCOPRDHEPSMAELC_23</t>
  </si>
  <si>
    <t>PUBBDGDCOPRDHEPSMAHWP_23</t>
  </si>
  <si>
    <t>PUBBDGDHEAVGSUB___HW_23</t>
  </si>
  <si>
    <t>PUBBDGDHECONHEPLARHWC_23</t>
  </si>
  <si>
    <t>PUBBDGDHECONHEPMEDHWC_23</t>
  </si>
  <si>
    <t>PUBBDGDHECONHEPSMAHWC_23</t>
  </si>
  <si>
    <t>PUBBDGDHEPRDBOILARELC_23</t>
  </si>
  <si>
    <t>PUBBDGDHEPRDBOIMEDELC_23</t>
  </si>
  <si>
    <t>PUBBDGDHEPRDBOISMAELC_23</t>
  </si>
  <si>
    <t>RESBDGDHEPRDBOILARNGA_23</t>
  </si>
  <si>
    <t>RESBDGDHEPRDBOIMEDNGA_23</t>
  </si>
  <si>
    <t>RESBDGDHEPRDBOISMANGA_23</t>
  </si>
  <si>
    <t>RESBDGDHEPRDGTULARMNGA_23</t>
  </si>
  <si>
    <t>RESBDGDHEPRDGTUMEDMNGA_23</t>
  </si>
  <si>
    <t>RESBDGDHEPRDGTUSMAMNGA_23</t>
  </si>
  <si>
    <t>RESBDGDHEPRDICELARMNGA_23</t>
  </si>
  <si>
    <t>RESBDGDHEPRDICEMEDMNGA_23</t>
  </si>
  <si>
    <t>RESBDGDHEPRDICESMAMNGA_23</t>
  </si>
  <si>
    <t>RESBDGDCOAVGSUB___CW_23</t>
  </si>
  <si>
    <t>RESBDGDCOCONHEPLARHWC_23</t>
  </si>
  <si>
    <t>RESBDGDCOCONHEPMEDHWC_23</t>
  </si>
  <si>
    <t>RESBDGDCOCONHEPSMAHWC_23</t>
  </si>
  <si>
    <t>RESBDGDCOPRDDLAENWELC_23</t>
  </si>
  <si>
    <t>RESBDGDCOPRDHEPENWELC_23</t>
  </si>
  <si>
    <t>RESBDGDCOPRDHEPLARELC_23</t>
  </si>
  <si>
    <t>RESBDGDCOPRDHEPLARHWP_23</t>
  </si>
  <si>
    <t>RESBDGDCOPRDHEPMEDELC_23</t>
  </si>
  <si>
    <t>RESBDGDCOPRDHEPMEDHWP_23</t>
  </si>
  <si>
    <t>RESBDGDCOPRDHEPSMAELC_23</t>
  </si>
  <si>
    <t>RESBDGDCOPRDHEPSMAHWP_23</t>
  </si>
  <si>
    <t>RESBDGDHEAVGSUB___HW_23</t>
  </si>
  <si>
    <t>RESBDGDHECONHEPLARHWC_23</t>
  </si>
  <si>
    <t>RESBDGDHECONHEPMEDHWC_23</t>
  </si>
  <si>
    <t>RESBDGDHECONHEPSMAHWC_23</t>
  </si>
  <si>
    <t>RESBDGDHEPRDBOILARELC_23</t>
  </si>
  <si>
    <t>RESBDGDHEPRDBOIMEDELC_23</t>
  </si>
  <si>
    <t>RESBDGDHEPRDBOISMAELC_23</t>
  </si>
  <si>
    <t>COMBDGDCOAVGPIP___CW_23</t>
  </si>
  <si>
    <t>COMBDGDCOSTGHTSLARCW_23</t>
  </si>
  <si>
    <t>COMBDGDCOSTGHTSMEDCW_23</t>
  </si>
  <si>
    <t>COMBDGDCOSTGHTSSMACW_23</t>
  </si>
  <si>
    <t>COMBDGDHEAVGPIP___HW_23</t>
  </si>
  <si>
    <t>COMBDGDHESTGHTSLARHW_23</t>
  </si>
  <si>
    <t>COMBDGDHESTGHTSMEDHW_23</t>
  </si>
  <si>
    <t>COMBDGDHESTGHTSSMAHW_23</t>
  </si>
  <si>
    <t>COMBDGDHESTGPITLARHW_23</t>
  </si>
  <si>
    <t>COMBDGDHESTGPITMEDHW_23</t>
  </si>
  <si>
    <t>COMBDGDHESTGPITSMAHW_23</t>
  </si>
  <si>
    <t>COMBDGDHEPRDGTULARNGA_23</t>
  </si>
  <si>
    <t>COMBDGDHEPRDGTUMEDNGA_23</t>
  </si>
  <si>
    <t>COMBDGDHEPRDGTUSMANGA_23</t>
  </si>
  <si>
    <t>COMBDGDHEPRDICELARNGA_23</t>
  </si>
  <si>
    <t>COMBDGDHEPRDICEMEDNGA_23</t>
  </si>
  <si>
    <t>COMBDGDHEPRDICESMANGA_23</t>
  </si>
  <si>
    <t>INDBDGDCOAVGPIP___CW_23</t>
  </si>
  <si>
    <t>INDBDGDCOSTGHTSLARCW_23</t>
  </si>
  <si>
    <t>INDBDGDCOSTGHTSMEDCW_23</t>
  </si>
  <si>
    <t>INDBDGDCOSTGHTSSMACW_23</t>
  </si>
  <si>
    <t>INDBDGDHEAVGPIP___HW_23</t>
  </si>
  <si>
    <t>INDBDGDHESTGHTSLARHW_23</t>
  </si>
  <si>
    <t>INDBDGDHESTGHTSMEDHW_23</t>
  </si>
  <si>
    <t>INDBDGDHESTGHTSSMAHW_23</t>
  </si>
  <si>
    <t>INDBDGDHESTGPITLARHW_23</t>
  </si>
  <si>
    <t>INDBDGDHESTGPITMEDHW_23</t>
  </si>
  <si>
    <t>INDBDGDHESTGPITSMAHW_23</t>
  </si>
  <si>
    <t>INDBDGDHEPRDGTULARNGA_23</t>
  </si>
  <si>
    <t>INDBDGDHEPRDGTUMEDNGA_23</t>
  </si>
  <si>
    <t>INDBDGDHEPRDGTUSMANGA_23</t>
  </si>
  <si>
    <t>INDBDGDHEPRDICELARNGA_23</t>
  </si>
  <si>
    <t>INDBDGDHEPRDICEMEDNGA_23</t>
  </si>
  <si>
    <t>INDBDGDHEPRDICESMANGA_23</t>
  </si>
  <si>
    <t>PUBBDGDCOAVGPIP___CW_23</t>
  </si>
  <si>
    <t>PUBBDGDCOSTGHTSLARCW_23</t>
  </si>
  <si>
    <t>PUBBDGDCOSTGHTSMEDCW_23</t>
  </si>
  <si>
    <t>PUBBDGDCOSTGHTSSMACW_23</t>
  </si>
  <si>
    <t>PUBBDGDHEAVGPIP___HW_23</t>
  </si>
  <si>
    <t>PUBBDGDHESTGHTSLARHW_23</t>
  </si>
  <si>
    <t>PUBBDGDHESTGHTSMEDHW_23</t>
  </si>
  <si>
    <t>PUBBDGDHESTGHTSSMAHW_23</t>
  </si>
  <si>
    <t>PUBBDGDHESTGPITLARHW_23</t>
  </si>
  <si>
    <t>PUBBDGDHESTGPITMEDHW_23</t>
  </si>
  <si>
    <t>PUBBDGDHESTGPITSMAHW_23</t>
  </si>
  <si>
    <t>PUBBDGDHEPRDGTULARNGA_23</t>
  </si>
  <si>
    <t>PUBBDGDHEPRDGTUMEDNGA_23</t>
  </si>
  <si>
    <t>PUBBDGDHEPRDGTUSMANGA_23</t>
  </si>
  <si>
    <t>PUBBDGDHEPRDICELARNGA_23</t>
  </si>
  <si>
    <t>PUBBDGDHEPRDICEMEDNGA_23</t>
  </si>
  <si>
    <t>PUBBDGDHEPRDICESMANGA_23</t>
  </si>
  <si>
    <t>RESBDGDCOAVGPIP___CW_23</t>
  </si>
  <si>
    <t>RESBDGDCOSTGHTSLARCW_23</t>
  </si>
  <si>
    <t>RESBDGDCOSTGHTSMEDCW_23</t>
  </si>
  <si>
    <t>RESBDGDCOSTGHTSSMACW_23</t>
  </si>
  <si>
    <t>RESBDGDHEAVGPIP___HW_23</t>
  </si>
  <si>
    <t>RESBDGDHESTGHTSLARHW_23</t>
  </si>
  <si>
    <t>RESBDGDHESTGHTSMEDHW_23</t>
  </si>
  <si>
    <t>RESBDGDHESTGHTSSMAHW_23</t>
  </si>
  <si>
    <t>RESBDGDHESTGPITLARHW_23</t>
  </si>
  <si>
    <t>RESBDGDHESTGPITMEDHW_23</t>
  </si>
  <si>
    <t>RESBDGDHESTGPITSMAHW_23</t>
  </si>
  <si>
    <t>RESBDGDHEPRDGTULARNGA_23</t>
  </si>
  <si>
    <t>RESBDGDHEPRDGTUMEDNGA_23</t>
  </si>
  <si>
    <t>RESBDGDHEPRDGTUSMANGA_23</t>
  </si>
  <si>
    <t>RESBDGDHEPRDICELARNGA_23</t>
  </si>
  <si>
    <t>RESBDGDHEPRDICEMEDNGA_23</t>
  </si>
  <si>
    <t>RESBDGDHEPRDICESMANGA_23</t>
  </si>
  <si>
    <t>Region</t>
  </si>
  <si>
    <t>Technology</t>
  </si>
  <si>
    <t>TO</t>
  </si>
  <si>
    <t>COMBDGDHEPRDBOILARNGA_EX</t>
  </si>
  <si>
    <t>COMBDGDCOPRDDLAENWELC_EX</t>
  </si>
  <si>
    <t>COMBDGDCOPRDHEPLARHWP_EX</t>
  </si>
  <si>
    <t>PUBBDGDHEPRDBOILARNGA_EX</t>
  </si>
  <si>
    <t>PUBBDGDCOPRDHEPMEDELC_EX</t>
  </si>
  <si>
    <t>PUBBDGDCOPRDHEPMEDHWP_EX</t>
  </si>
  <si>
    <t>RESBDGDHEPRDBOILARNGA_EX</t>
  </si>
  <si>
    <t>RESBDGDCOPRDDLAENWELC_EX</t>
  </si>
  <si>
    <t>RESBDGDCOPRDHEPLARHWP_EX</t>
  </si>
  <si>
    <t>COMBDGDCOAVGPIP___CW_EX</t>
  </si>
  <si>
    <t>COMBDGDCOSTGHTSMEDCW_EX</t>
  </si>
  <si>
    <t>COMBDGDHEAVGPIP___HW_EX</t>
  </si>
  <si>
    <t>PUBBDGDCOAVGPIP___CW_EX</t>
  </si>
  <si>
    <t>PUBBDGDHEAVGPIP___HW_EX</t>
  </si>
  <si>
    <t>RESBDGDCOAVGPIP___CW_EX</t>
  </si>
  <si>
    <t>RESBDGDCOSTGHTSMEDCW_EX</t>
  </si>
  <si>
    <t>RESBDGDHEAVGPIP___HW_EX</t>
  </si>
  <si>
    <t>Include</t>
  </si>
  <si>
    <t>regions</t>
  </si>
  <si>
    <t>periods</t>
  </si>
  <si>
    <t>maxact</t>
  </si>
  <si>
    <t>maxact_units</t>
  </si>
  <si>
    <t>maxact_notes</t>
  </si>
  <si>
    <t>Residential</t>
  </si>
  <si>
    <t>Commercial</t>
  </si>
  <si>
    <t>Public</t>
  </si>
  <si>
    <t>Industrial</t>
  </si>
  <si>
    <t>Planned additional DHE activity</t>
  </si>
  <si>
    <t>Planned additional DCO activity</t>
  </si>
  <si>
    <t>TJ/a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</si>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</sst>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wrapText="1"/>
    </xf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EMOA-TO\data_files\import_data\1_Business_As_Usual\5_Policy\4_Energy\BAU-ENE-1\BAU-ENE-1_Policy.xlsx" TargetMode="External"/><Relationship Id="rId1" Type="http://schemas.openxmlformats.org/officeDocument/2006/relationships/externalLinkPath" Target="/TEMOA-TO/data_files/import_data/1_Business_As_Usual/5_Policy/4_Energy/BAU-ENE-1/BAU-ENE-1_Polic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ctivity_ELCENE"/>
      <sheetName val="Activity_DISENE"/>
      <sheetName val="Activity_TRAENE"/>
      <sheetName val="Tolerance sector"/>
      <sheetName val="Filter Fuel"/>
      <sheetName val="CALC_DISENE"/>
      <sheetName val="CALC EXP"/>
      <sheetName val="CALC_TRAENE"/>
      <sheetName val="BAU-1_groups"/>
      <sheetName val="BAU-1_tech_groups"/>
      <sheetName val="BAU-1_MinShareGroupTarget"/>
      <sheetName val="BAU-1_MinShareGroupWeight"/>
      <sheetName val="BAU-1_MaxActivity"/>
      <sheetName val="BAU-1_MaxCapacity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COMBDGDCOAVGSUB___CW_EX</v>
          </cell>
        </row>
        <row r="3">
          <cell r="A3" t="str">
            <v>COMBDGDHEAVGSUB___HW_EX</v>
          </cell>
        </row>
        <row r="4">
          <cell r="A4" t="str">
            <v>PUBBDGDCOAVGSUB___CW_EX</v>
          </cell>
        </row>
        <row r="5">
          <cell r="A5" t="str">
            <v>PUBBDGDHEAVGSUB___HW_EX</v>
          </cell>
        </row>
        <row r="6">
          <cell r="A6" t="str">
            <v>RESBDGDCOAVGSUB___CW_EX</v>
          </cell>
        </row>
        <row r="7">
          <cell r="A7" t="str">
            <v>RESBDGDHEAVGSUB___HW_EX</v>
          </cell>
        </row>
        <row r="17">
          <cell r="A17" t="str">
            <v>COMBDGDCOAVGSUB___CW_23</v>
          </cell>
        </row>
        <row r="29">
          <cell r="A29" t="str">
            <v>COMBDGDHEAVGSUB___HW_23</v>
          </cell>
        </row>
        <row r="48">
          <cell r="A48" t="str">
            <v>INDBDGDCOAVGSUB___CW_23</v>
          </cell>
        </row>
        <row r="60">
          <cell r="A60" t="str">
            <v>INDBDGDHEAVGSUB___HW_23</v>
          </cell>
        </row>
        <row r="77">
          <cell r="A77" t="str">
            <v>PUBBDGDCOAVGSUB___CW_23</v>
          </cell>
        </row>
        <row r="89">
          <cell r="A89" t="str">
            <v>PUBBDGDHEAVGSUB___HW_23</v>
          </cell>
        </row>
        <row r="105">
          <cell r="A105" t="str">
            <v>RESBDGDCOAVGSUB___CW_23</v>
          </cell>
        </row>
        <row r="117">
          <cell r="A117" t="str">
            <v>RESBDGDHEAVGSUB___HW_23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B09D6-DD6C-441F-9B2E-2C67C29ED449}">
  <sheetPr>
    <tabColor rgb="FF92D050"/>
  </sheetPr>
  <dimension ref="A1:Q208"/>
  <sheetViews>
    <sheetView topLeftCell="A2" workbookViewId="0">
      <selection activeCell="B38" sqref="B37:B38"/>
    </sheetView>
  </sheetViews>
  <sheetFormatPr defaultRowHeight="15" x14ac:dyDescent="0.25"/>
  <cols>
    <col min="1" max="1" width="10.7109375" customWidth="1"/>
    <col min="2" max="2" width="33.140625" bestFit="1" customWidth="1"/>
  </cols>
  <sheetData>
    <row r="1" spans="1:17" x14ac:dyDescent="0.25">
      <c r="A1" s="1" t="s">
        <v>192</v>
      </c>
      <c r="B1" s="1" t="s">
        <v>193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2030</v>
      </c>
      <c r="N1" s="1">
        <v>2035</v>
      </c>
      <c r="O1" s="1">
        <v>2040</v>
      </c>
      <c r="P1" s="1">
        <v>2045</v>
      </c>
      <c r="Q1" s="1">
        <v>2050</v>
      </c>
    </row>
    <row r="2" spans="1:17" x14ac:dyDescent="0.25">
      <c r="A2" t="s">
        <v>194</v>
      </c>
      <c r="B2" t="s">
        <v>8</v>
      </c>
      <c r="J2">
        <v>1.4238959029666541E-2</v>
      </c>
      <c r="K2">
        <v>2.9076638476503019E-2</v>
      </c>
      <c r="L2">
        <v>2.2189643379621829E-2</v>
      </c>
      <c r="M2">
        <v>4.0060220278784933E-2</v>
      </c>
      <c r="N2">
        <v>5.8528816447096052E-2</v>
      </c>
      <c r="O2">
        <v>8.1680326106799025E-2</v>
      </c>
      <c r="P2">
        <v>9.5134082204176837E-2</v>
      </c>
      <c r="Q2">
        <v>0.23530112142845699</v>
      </c>
    </row>
    <row r="3" spans="1:17" x14ac:dyDescent="0.25">
      <c r="A3" t="s">
        <v>194</v>
      </c>
      <c r="B3" t="s">
        <v>195</v>
      </c>
      <c r="C3">
        <v>6591.9235286617304</v>
      </c>
      <c r="D3">
        <v>6425.292950196892</v>
      </c>
      <c r="E3">
        <v>6404.4070579282807</v>
      </c>
      <c r="F3">
        <v>6498.3506326451497</v>
      </c>
      <c r="G3">
        <v>6619.4574902010481</v>
      </c>
      <c r="H3">
        <v>6724.3497361244963</v>
      </c>
      <c r="I3">
        <v>6537.5842606462293</v>
      </c>
      <c r="J3">
        <v>1.8660928330263549E-2</v>
      </c>
      <c r="K3">
        <v>1.9475880205242119E-2</v>
      </c>
      <c r="L3">
        <v>8.2203991859124831E-3</v>
      </c>
      <c r="M3">
        <v>1.2962350337275819E-2</v>
      </c>
      <c r="N3">
        <v>1.513334620769247E-2</v>
      </c>
    </row>
    <row r="4" spans="1:17" x14ac:dyDescent="0.25">
      <c r="A4" t="s">
        <v>194</v>
      </c>
      <c r="B4" t="s">
        <v>9</v>
      </c>
      <c r="J4">
        <v>1.4321271332741751E-2</v>
      </c>
      <c r="K4">
        <v>2.9234427902271879E-2</v>
      </c>
      <c r="L4">
        <v>2.2241532893151419E-2</v>
      </c>
      <c r="M4">
        <v>4.0236683084139108E-2</v>
      </c>
      <c r="N4">
        <v>5.8740980892265898E-2</v>
      </c>
      <c r="O4">
        <v>8.2148937186084722E-2</v>
      </c>
      <c r="P4">
        <v>9.5412026719324472E-2</v>
      </c>
      <c r="Q4">
        <v>0.235345318361076</v>
      </c>
    </row>
    <row r="5" spans="1:17" x14ac:dyDescent="0.25">
      <c r="A5" t="s">
        <v>194</v>
      </c>
      <c r="B5" t="s">
        <v>10</v>
      </c>
      <c r="J5">
        <v>1.3701735283304369E-2</v>
      </c>
      <c r="K5">
        <v>2.7894476364053199E-2</v>
      </c>
      <c r="L5">
        <v>2.1829108104904359E-2</v>
      </c>
      <c r="M5">
        <v>3.8851009067261473E-2</v>
      </c>
      <c r="N5">
        <v>5.6501037270849139E-2</v>
      </c>
      <c r="O5">
        <v>7.8520121250214403E-2</v>
      </c>
      <c r="P5">
        <v>9.0947145644305477E-2</v>
      </c>
      <c r="Q5">
        <v>0.22034056634313409</v>
      </c>
    </row>
    <row r="6" spans="1:17" x14ac:dyDescent="0.25">
      <c r="A6" t="s">
        <v>194</v>
      </c>
      <c r="B6" t="s">
        <v>11</v>
      </c>
      <c r="J6">
        <v>7.9339937245033895E-2</v>
      </c>
      <c r="K6">
        <v>0.19038948541148781</v>
      </c>
      <c r="L6">
        <v>0.12440584814238741</v>
      </c>
      <c r="M6">
        <v>47.238019627708347</v>
      </c>
      <c r="N6">
        <v>276.5381220380919</v>
      </c>
      <c r="O6">
        <v>1114.641837062587</v>
      </c>
      <c r="P6">
        <v>179.96414609781311</v>
      </c>
      <c r="Q6">
        <v>2652.5093414618418</v>
      </c>
    </row>
    <row r="7" spans="1:17" x14ac:dyDescent="0.25">
      <c r="A7" t="s">
        <v>194</v>
      </c>
      <c r="B7" t="s">
        <v>12</v>
      </c>
      <c r="J7">
        <v>7.9502978751944758E-2</v>
      </c>
      <c r="K7">
        <v>0.19047756212330019</v>
      </c>
      <c r="L7">
        <v>0.1242037600093686</v>
      </c>
      <c r="M7">
        <v>81.01612440062506</v>
      </c>
      <c r="N7">
        <v>293.92016490680231</v>
      </c>
      <c r="O7">
        <v>467.39095206492811</v>
      </c>
      <c r="P7">
        <v>620.45382525302364</v>
      </c>
      <c r="Q7">
        <v>2164.795849667265</v>
      </c>
    </row>
    <row r="8" spans="1:17" x14ac:dyDescent="0.25">
      <c r="A8" t="s">
        <v>194</v>
      </c>
      <c r="B8" t="s">
        <v>13</v>
      </c>
      <c r="J8">
        <v>7.9336963576959019E-2</v>
      </c>
      <c r="K8">
        <v>0.190701729505176</v>
      </c>
      <c r="L8">
        <v>0.1243974999928954</v>
      </c>
      <c r="M8">
        <v>47.238033512488713</v>
      </c>
      <c r="N8">
        <v>88.758060836677387</v>
      </c>
      <c r="O8">
        <v>634.35877263783527</v>
      </c>
      <c r="P8">
        <v>179.73601192591309</v>
      </c>
      <c r="Q8">
        <v>5051.5679880301313</v>
      </c>
    </row>
    <row r="9" spans="1:17" x14ac:dyDescent="0.25">
      <c r="A9" t="s">
        <v>194</v>
      </c>
      <c r="B9" t="s">
        <v>14</v>
      </c>
      <c r="J9">
        <v>8284.94483048652</v>
      </c>
      <c r="K9">
        <v>8050.5530084662687</v>
      </c>
      <c r="L9">
        <v>5947.9560309575982</v>
      </c>
      <c r="M9">
        <v>7518.9760114266946</v>
      </c>
      <c r="N9">
        <v>11531.2769036751</v>
      </c>
      <c r="O9">
        <v>9411.8494060698049</v>
      </c>
      <c r="P9">
        <v>6843.129354563378</v>
      </c>
      <c r="Q9">
        <v>7845.3093670271319</v>
      </c>
    </row>
    <row r="10" spans="1:17" x14ac:dyDescent="0.25">
      <c r="A10" t="s">
        <v>194</v>
      </c>
      <c r="B10" t="s">
        <v>15</v>
      </c>
      <c r="J10">
        <v>13011.24774137348</v>
      </c>
      <c r="K10">
        <v>13558.051276608439</v>
      </c>
      <c r="L10">
        <v>17262.653405325749</v>
      </c>
      <c r="M10">
        <v>15921.177488204699</v>
      </c>
      <c r="N10">
        <v>8994.9146077569731</v>
      </c>
      <c r="O10">
        <v>12132.937830665451</v>
      </c>
      <c r="P10">
        <v>11726.25116248954</v>
      </c>
      <c r="Q10">
        <v>8619.9820001698336</v>
      </c>
    </row>
    <row r="11" spans="1:17" x14ac:dyDescent="0.25">
      <c r="A11" t="s">
        <v>194</v>
      </c>
      <c r="B11" t="s">
        <v>16</v>
      </c>
      <c r="J11">
        <v>8446.613926164111</v>
      </c>
      <c r="K11">
        <v>8052.7837378061768</v>
      </c>
      <c r="L11">
        <v>7030.7355505236328</v>
      </c>
      <c r="M11">
        <v>6070.8435619202128</v>
      </c>
      <c r="N11">
        <v>8582.6790336607755</v>
      </c>
      <c r="O11">
        <v>6052.0281942623997</v>
      </c>
      <c r="P11">
        <v>10086.559912755391</v>
      </c>
      <c r="Q11">
        <v>5802.8257403072466</v>
      </c>
    </row>
    <row r="12" spans="1:17" x14ac:dyDescent="0.25">
      <c r="A12" t="s">
        <v>194</v>
      </c>
      <c r="B12" t="s">
        <v>17</v>
      </c>
      <c r="J12">
        <v>103.9643480630793</v>
      </c>
      <c r="K12">
        <v>104.3369922824785</v>
      </c>
      <c r="L12">
        <v>118.45676930123351</v>
      </c>
      <c r="M12">
        <v>111.4613732129545</v>
      </c>
      <c r="N12">
        <v>420.55383411300181</v>
      </c>
      <c r="O12">
        <v>580.43064708388113</v>
      </c>
      <c r="P12">
        <v>7890.2052320775902</v>
      </c>
      <c r="Q12">
        <v>6967.0135016372888</v>
      </c>
    </row>
    <row r="13" spans="1:17" x14ac:dyDescent="0.25">
      <c r="A13" t="s">
        <v>194</v>
      </c>
      <c r="B13" t="s">
        <v>2</v>
      </c>
      <c r="C13">
        <v>1399.502865934827</v>
      </c>
      <c r="D13">
        <v>1426.507381087303</v>
      </c>
      <c r="E13">
        <v>1433.227668214158</v>
      </c>
      <c r="F13">
        <v>1437.7152145253069</v>
      </c>
      <c r="G13">
        <v>2175.5870643472808</v>
      </c>
      <c r="H13">
        <v>2184.671790464613</v>
      </c>
      <c r="I13">
        <v>2174.8909800816891</v>
      </c>
      <c r="J13">
        <v>4947.5331060216567</v>
      </c>
      <c r="K13">
        <v>4953.0321992523504</v>
      </c>
      <c r="L13">
        <v>5505.7768222617024</v>
      </c>
      <c r="M13">
        <v>5581.544898287224</v>
      </c>
      <c r="N13">
        <v>5587.5470318955286</v>
      </c>
      <c r="O13">
        <v>5750.9039304224407</v>
      </c>
    </row>
    <row r="14" spans="1:17" x14ac:dyDescent="0.25">
      <c r="A14" t="s">
        <v>194</v>
      </c>
      <c r="B14" t="s">
        <v>18</v>
      </c>
      <c r="J14">
        <v>1499.4441989843881</v>
      </c>
      <c r="K14">
        <v>1519.488819107597</v>
      </c>
      <c r="L14">
        <v>1911.3797020430011</v>
      </c>
      <c r="M14">
        <v>1851.7582544795221</v>
      </c>
      <c r="N14">
        <v>1771.9644436717711</v>
      </c>
      <c r="O14">
        <v>1308.146105966375</v>
      </c>
      <c r="P14">
        <v>1391.3626709490561</v>
      </c>
      <c r="Q14">
        <v>1779.7287376968841</v>
      </c>
    </row>
    <row r="15" spans="1:17" x14ac:dyDescent="0.25">
      <c r="A15" t="s">
        <v>194</v>
      </c>
      <c r="B15" t="s">
        <v>19</v>
      </c>
      <c r="J15">
        <v>1339.8061247105779</v>
      </c>
      <c r="K15">
        <v>1300.181491866372</v>
      </c>
      <c r="L15">
        <v>2364.6896823152319</v>
      </c>
      <c r="M15">
        <v>2404.1758513553568</v>
      </c>
      <c r="N15">
        <v>2373.806975862914</v>
      </c>
      <c r="O15">
        <v>2143.121518229817</v>
      </c>
      <c r="P15">
        <v>1418.091306639232</v>
      </c>
      <c r="Q15">
        <v>2477.1186968064112</v>
      </c>
    </row>
    <row r="16" spans="1:17" x14ac:dyDescent="0.25">
      <c r="A16" t="s">
        <v>194</v>
      </c>
      <c r="B16" t="s">
        <v>20</v>
      </c>
      <c r="J16">
        <v>1.7876813829476149E-2</v>
      </c>
      <c r="K16">
        <v>3.2680242386739132E-2</v>
      </c>
      <c r="L16">
        <v>3.444834085264898E-2</v>
      </c>
      <c r="M16">
        <v>4.7486174673339487E-2</v>
      </c>
      <c r="N16">
        <v>5.6359318669874113E-2</v>
      </c>
      <c r="O16">
        <v>7.6193786230749155E-2</v>
      </c>
      <c r="P16">
        <v>0.1125121130935091</v>
      </c>
      <c r="Q16">
        <v>0.24043526642858809</v>
      </c>
    </row>
    <row r="17" spans="1:17" x14ac:dyDescent="0.25">
      <c r="A17" t="s">
        <v>194</v>
      </c>
      <c r="B17" t="s">
        <v>21</v>
      </c>
      <c r="J17">
        <v>3.5251749621845381E-3</v>
      </c>
      <c r="K17">
        <v>7.0949182058723482E-3</v>
      </c>
      <c r="L17">
        <v>5.7484625256456834E-3</v>
      </c>
      <c r="M17">
        <v>9.2574492499012256E-3</v>
      </c>
      <c r="N17">
        <v>1.314138149767401E-2</v>
      </c>
      <c r="O17">
        <v>1.846082698920673E-2</v>
      </c>
      <c r="P17">
        <v>1.507865050234399E-2</v>
      </c>
      <c r="Q17">
        <v>4.8263833082603839E-2</v>
      </c>
    </row>
    <row r="18" spans="1:17" x14ac:dyDescent="0.25">
      <c r="A18" t="s">
        <v>194</v>
      </c>
      <c r="B18" t="s">
        <v>196</v>
      </c>
      <c r="C18">
        <v>359.92045086738682</v>
      </c>
      <c r="D18">
        <v>361.07267481785578</v>
      </c>
      <c r="E18">
        <v>367.51910468742329</v>
      </c>
      <c r="F18">
        <v>370.64426856731291</v>
      </c>
      <c r="G18">
        <v>1034.3082718734961</v>
      </c>
      <c r="H18">
        <v>1048.97330749706</v>
      </c>
      <c r="I18">
        <v>1060.4454337432801</v>
      </c>
      <c r="J18">
        <v>5.3903779921634773E-3</v>
      </c>
      <c r="K18">
        <v>5.6813840294792388E-3</v>
      </c>
      <c r="L18">
        <v>2.4216908653029029E-3</v>
      </c>
      <c r="M18">
        <v>1.233729016318297E-2</v>
      </c>
    </row>
    <row r="19" spans="1:17" x14ac:dyDescent="0.25">
      <c r="A19" t="s">
        <v>194</v>
      </c>
      <c r="B19" t="s">
        <v>22</v>
      </c>
      <c r="J19">
        <v>7.437635991711598E-3</v>
      </c>
      <c r="K19">
        <v>1.44682067703822E-2</v>
      </c>
      <c r="L19">
        <v>1.463792468126196E-2</v>
      </c>
      <c r="M19">
        <v>2.402623439860245E-2</v>
      </c>
      <c r="N19">
        <v>3.6624581140159498E-2</v>
      </c>
      <c r="O19">
        <v>5.4184638057858232E-2</v>
      </c>
      <c r="P19">
        <v>5.6837417476826337E-2</v>
      </c>
      <c r="Q19">
        <v>0.1219102004769191</v>
      </c>
    </row>
    <row r="20" spans="1:17" x14ac:dyDescent="0.25">
      <c r="A20" t="s">
        <v>194</v>
      </c>
      <c r="B20" t="s">
        <v>23</v>
      </c>
      <c r="J20">
        <v>7.4376359917115963E-3</v>
      </c>
      <c r="K20">
        <v>1.44682067703822E-2</v>
      </c>
      <c r="L20">
        <v>1.463792468126196E-2</v>
      </c>
      <c r="M20">
        <v>2.402623439860245E-2</v>
      </c>
      <c r="N20">
        <v>3.6624581140159478E-2</v>
      </c>
      <c r="O20">
        <v>5.4184638057858212E-2</v>
      </c>
      <c r="P20">
        <v>5.683741747682633E-2</v>
      </c>
      <c r="Q20">
        <v>0.1219102004769191</v>
      </c>
    </row>
    <row r="21" spans="1:17" x14ac:dyDescent="0.25">
      <c r="A21" t="s">
        <v>194</v>
      </c>
      <c r="B21" t="s">
        <v>24</v>
      </c>
      <c r="J21">
        <v>4676.0879227104342</v>
      </c>
      <c r="K21">
        <v>4689.4780364386752</v>
      </c>
      <c r="L21">
        <v>5131.6529521437042</v>
      </c>
      <c r="M21">
        <v>5275.4235148920334</v>
      </c>
      <c r="N21">
        <v>5625.168367944987</v>
      </c>
      <c r="O21">
        <v>6895.5058830000225</v>
      </c>
      <c r="P21">
        <v>8268.4540926142035</v>
      </c>
      <c r="Q21">
        <v>7213.5954968417691</v>
      </c>
    </row>
    <row r="22" spans="1:17" x14ac:dyDescent="0.25">
      <c r="A22" t="s">
        <v>194</v>
      </c>
      <c r="B22" t="s">
        <v>197</v>
      </c>
      <c r="C22">
        <v>1164.5955584543781</v>
      </c>
      <c r="D22">
        <v>1192.8597308948611</v>
      </c>
      <c r="E22">
        <v>1193.73395713174</v>
      </c>
      <c r="F22">
        <v>1195.4976770809119</v>
      </c>
      <c r="G22">
        <v>1335.6154246991171</v>
      </c>
      <c r="H22">
        <v>1330.8475841978959</v>
      </c>
      <c r="I22">
        <v>1308.7208395555849</v>
      </c>
      <c r="J22">
        <v>826.14784455719177</v>
      </c>
      <c r="K22">
        <v>819.06591266150724</v>
      </c>
      <c r="L22">
        <v>994.26030984083798</v>
      </c>
      <c r="M22">
        <v>925.37340622175998</v>
      </c>
      <c r="N22">
        <v>918.73303180448636</v>
      </c>
    </row>
    <row r="23" spans="1:17" x14ac:dyDescent="0.25">
      <c r="A23" t="s">
        <v>194</v>
      </c>
      <c r="B23" t="s">
        <v>25</v>
      </c>
      <c r="J23">
        <v>7.2151825403821944E-3</v>
      </c>
      <c r="K23">
        <v>1.4014439514278309E-2</v>
      </c>
      <c r="L23">
        <v>1.419853262607162E-2</v>
      </c>
      <c r="M23">
        <v>2.2946853321932199E-2</v>
      </c>
      <c r="N23">
        <v>3.4625425759279002E-2</v>
      </c>
      <c r="O23">
        <v>5.0824662232956987E-2</v>
      </c>
      <c r="P23">
        <v>5.1019306937407853E-2</v>
      </c>
      <c r="Q23">
        <v>0.1140686181992395</v>
      </c>
    </row>
    <row r="24" spans="1:17" x14ac:dyDescent="0.25">
      <c r="A24" t="s">
        <v>194</v>
      </c>
      <c r="B24" t="s">
        <v>26</v>
      </c>
      <c r="J24">
        <v>0.14842628092215501</v>
      </c>
      <c r="K24">
        <v>0.21299066870766961</v>
      </c>
      <c r="L24">
        <v>0.3094497345609532</v>
      </c>
      <c r="M24">
        <v>0.36142906319584422</v>
      </c>
      <c r="N24">
        <v>0.46405511239922098</v>
      </c>
      <c r="O24">
        <v>0.67167342717924261</v>
      </c>
      <c r="P24">
        <v>0.75653207860504845</v>
      </c>
      <c r="Q24">
        <v>1.651944960116245</v>
      </c>
    </row>
    <row r="25" spans="1:17" x14ac:dyDescent="0.25">
      <c r="A25" t="s">
        <v>194</v>
      </c>
      <c r="B25" t="s">
        <v>27</v>
      </c>
      <c r="J25">
        <v>6.6884420297646796E-3</v>
      </c>
      <c r="K25">
        <v>1.2947046467752511E-2</v>
      </c>
      <c r="L25">
        <v>1.3190735363809899E-2</v>
      </c>
      <c r="M25">
        <v>2.070496215709676E-2</v>
      </c>
      <c r="N25">
        <v>3.066579660162928E-2</v>
      </c>
      <c r="O25">
        <v>4.4356772473805588E-2</v>
      </c>
      <c r="P25">
        <v>4.1322516736253208E-2</v>
      </c>
      <c r="Q25">
        <v>9.9222419893190125E-2</v>
      </c>
    </row>
    <row r="26" spans="1:17" x14ac:dyDescent="0.25">
      <c r="A26" t="s">
        <v>194</v>
      </c>
      <c r="B26" t="s">
        <v>28</v>
      </c>
      <c r="J26">
        <v>0.37459244661363328</v>
      </c>
      <c r="K26">
        <v>0.41211273572528839</v>
      </c>
      <c r="L26">
        <v>0.37052211607734842</v>
      </c>
      <c r="M26">
        <v>0.31397719543167518</v>
      </c>
      <c r="N26">
        <v>0.33046251940849197</v>
      </c>
      <c r="O26">
        <v>0.50061907654795357</v>
      </c>
      <c r="P26">
        <v>325.58970867322972</v>
      </c>
      <c r="Q26">
        <v>373.6314116440941</v>
      </c>
    </row>
    <row r="27" spans="1:17" x14ac:dyDescent="0.25">
      <c r="A27" t="s">
        <v>194</v>
      </c>
      <c r="B27" t="s">
        <v>29</v>
      </c>
      <c r="J27">
        <v>599.6974086534309</v>
      </c>
      <c r="K27">
        <v>617.82402111572765</v>
      </c>
      <c r="L27">
        <v>645.2623470153444</v>
      </c>
      <c r="M27">
        <v>611.52482903410714</v>
      </c>
      <c r="N27">
        <v>808.78397315666541</v>
      </c>
      <c r="O27">
        <v>856.92053176592015</v>
      </c>
      <c r="P27">
        <v>11518.364086173609</v>
      </c>
      <c r="Q27">
        <v>14145.11919984234</v>
      </c>
    </row>
    <row r="28" spans="1:17" x14ac:dyDescent="0.25">
      <c r="A28" t="s">
        <v>194</v>
      </c>
      <c r="B28" t="s">
        <v>3</v>
      </c>
      <c r="C28">
        <v>5796.0734944860524</v>
      </c>
      <c r="D28">
        <v>5627.8245265028581</v>
      </c>
      <c r="E28">
        <v>5607.7409604709947</v>
      </c>
      <c r="F28">
        <v>5695.9301316985593</v>
      </c>
      <c r="G28">
        <v>5757.694710644907</v>
      </c>
      <c r="H28">
        <v>5858.6996859716728</v>
      </c>
      <c r="I28">
        <v>5690.3883534604911</v>
      </c>
      <c r="J28">
        <v>12309.630464521961</v>
      </c>
      <c r="K28">
        <v>12248.373771225701</v>
      </c>
      <c r="L28">
        <v>12281.80485352194</v>
      </c>
      <c r="M28">
        <v>12029.15888851626</v>
      </c>
      <c r="N28">
        <v>11801.6450945371</v>
      </c>
      <c r="O28">
        <v>11830.703537743861</v>
      </c>
    </row>
    <row r="29" spans="1:17" x14ac:dyDescent="0.25">
      <c r="A29" t="s">
        <v>194</v>
      </c>
      <c r="B29" t="s">
        <v>30</v>
      </c>
      <c r="J29">
        <v>1.7748958426745409E-2</v>
      </c>
      <c r="K29">
        <v>3.273205707603332E-2</v>
      </c>
      <c r="L29">
        <v>4.4408917291802602E-2</v>
      </c>
      <c r="M29">
        <v>6.3059460858898742E-2</v>
      </c>
      <c r="N29">
        <v>8.5747164866313716E-2</v>
      </c>
      <c r="O29">
        <v>0.113999749399295</v>
      </c>
      <c r="P29">
        <v>0.13738212912906039</v>
      </c>
      <c r="Q29">
        <v>0.24886749045277021</v>
      </c>
    </row>
    <row r="30" spans="1:17" x14ac:dyDescent="0.25">
      <c r="A30" t="s">
        <v>194</v>
      </c>
      <c r="B30" t="s">
        <v>31</v>
      </c>
      <c r="J30">
        <v>1.538463399353498E-2</v>
      </c>
      <c r="K30">
        <v>2.8467000350493508E-2</v>
      </c>
      <c r="L30">
        <v>3.8821390191524363E-2</v>
      </c>
      <c r="M30">
        <v>5.5130581733502347E-2</v>
      </c>
      <c r="N30">
        <v>7.4944554276610093E-2</v>
      </c>
      <c r="O30">
        <v>9.9702635700203504E-2</v>
      </c>
      <c r="P30">
        <v>0.1208490530152648</v>
      </c>
      <c r="Q30">
        <v>0.2169667344624554</v>
      </c>
    </row>
    <row r="31" spans="1:17" x14ac:dyDescent="0.25">
      <c r="A31" t="s">
        <v>194</v>
      </c>
      <c r="B31" t="s">
        <v>32</v>
      </c>
      <c r="J31">
        <v>2.127435621624706E-2</v>
      </c>
      <c r="K31">
        <v>3.9856625400841929E-2</v>
      </c>
      <c r="L31">
        <v>7.0727088883703632E-2</v>
      </c>
      <c r="M31">
        <v>0.1098777462615937</v>
      </c>
      <c r="N31">
        <v>0.20016560041177869</v>
      </c>
      <c r="O31">
        <v>0.31385676595185508</v>
      </c>
      <c r="P31">
        <v>0.35341850098214911</v>
      </c>
      <c r="Q31">
        <v>0.82806338349525621</v>
      </c>
    </row>
    <row r="32" spans="1:17" x14ac:dyDescent="0.25">
      <c r="A32" t="s">
        <v>194</v>
      </c>
      <c r="B32" t="s">
        <v>33</v>
      </c>
      <c r="J32">
        <v>4.1233804990342838E-3</v>
      </c>
      <c r="K32">
        <v>8.5832107634563094E-3</v>
      </c>
      <c r="L32">
        <v>6.0864978641477236E-3</v>
      </c>
      <c r="M32">
        <v>1.242966005162837E-2</v>
      </c>
      <c r="N32">
        <v>1.8154594913492701E-2</v>
      </c>
      <c r="O32">
        <v>2.4802486325757721E-2</v>
      </c>
      <c r="P32">
        <v>2.2111847845204421E-2</v>
      </c>
      <c r="Q32">
        <v>7.7032555757906337E-2</v>
      </c>
    </row>
    <row r="33" spans="1:17" x14ac:dyDescent="0.25">
      <c r="A33" t="s">
        <v>194</v>
      </c>
      <c r="B33" t="s">
        <v>34</v>
      </c>
      <c r="J33">
        <v>4.0437732557102226E-3</v>
      </c>
      <c r="K33">
        <v>8.4002191376461623E-3</v>
      </c>
      <c r="L33">
        <v>6.033196462045482E-3</v>
      </c>
      <c r="M33">
        <v>1.2110949716394081E-2</v>
      </c>
      <c r="N33">
        <v>1.771969221661784E-2</v>
      </c>
      <c r="O33">
        <v>2.402390006289017E-2</v>
      </c>
      <c r="P33">
        <v>2.09019849842851E-2</v>
      </c>
      <c r="Q33">
        <v>7.2302104944478071E-2</v>
      </c>
    </row>
    <row r="34" spans="1:17" x14ac:dyDescent="0.25">
      <c r="A34" t="s">
        <v>194</v>
      </c>
      <c r="B34" t="s">
        <v>35</v>
      </c>
      <c r="J34">
        <v>3.829242134245904E-3</v>
      </c>
      <c r="K34">
        <v>7.9119890495321886E-3</v>
      </c>
      <c r="L34">
        <v>5.8831509744664522E-3</v>
      </c>
      <c r="M34">
        <v>1.1350485747347811E-2</v>
      </c>
      <c r="N34">
        <v>1.6605794710722401E-2</v>
      </c>
      <c r="O34">
        <v>2.2149186723977209E-2</v>
      </c>
      <c r="P34">
        <v>1.8506048111181221E-2</v>
      </c>
      <c r="Q34">
        <v>6.3108918394896352E-2</v>
      </c>
    </row>
    <row r="35" spans="1:17" x14ac:dyDescent="0.25">
      <c r="A35" t="s">
        <v>194</v>
      </c>
      <c r="B35" t="s">
        <v>36</v>
      </c>
      <c r="J35">
        <v>6.3073680933841154E-3</v>
      </c>
      <c r="K35">
        <v>2.4183586054014911E-2</v>
      </c>
      <c r="L35">
        <v>1.784452125032816E-2</v>
      </c>
      <c r="M35">
        <v>2.5360488633979831E-2</v>
      </c>
      <c r="N35">
        <v>3.8499344867521261E-2</v>
      </c>
      <c r="O35">
        <v>5.579036320016105E-2</v>
      </c>
      <c r="P35">
        <v>8.2243813562046256E-2</v>
      </c>
      <c r="Q35">
        <v>0.17543136627510861</v>
      </c>
    </row>
    <row r="36" spans="1:17" x14ac:dyDescent="0.25">
      <c r="A36" t="s">
        <v>194</v>
      </c>
      <c r="B36" t="s">
        <v>37</v>
      </c>
      <c r="J36">
        <v>6.3170968463526983E-3</v>
      </c>
      <c r="K36">
        <v>2.4292068554469842E-2</v>
      </c>
      <c r="L36">
        <v>1.7874392440028228E-2</v>
      </c>
      <c r="M36">
        <v>2.5386090089300151E-2</v>
      </c>
      <c r="N36">
        <v>3.8584513790858067E-2</v>
      </c>
      <c r="O36">
        <v>5.5951231695043332E-2</v>
      </c>
      <c r="P36">
        <v>8.2426646375320295E-2</v>
      </c>
      <c r="Q36">
        <v>0.1760539490636962</v>
      </c>
    </row>
    <row r="37" spans="1:17" x14ac:dyDescent="0.25">
      <c r="A37" t="s">
        <v>194</v>
      </c>
      <c r="B37" t="s">
        <v>38</v>
      </c>
      <c r="J37">
        <v>6.2404918836458049E-3</v>
      </c>
      <c r="K37">
        <v>2.3444950889367908E-2</v>
      </c>
      <c r="L37">
        <v>1.764012278248394E-2</v>
      </c>
      <c r="M37">
        <v>2.505104745827216E-2</v>
      </c>
      <c r="N37">
        <v>3.7948168986314722E-2</v>
      </c>
      <c r="O37">
        <v>5.494916443843658E-2</v>
      </c>
      <c r="P37">
        <v>8.0297975815874431E-2</v>
      </c>
      <c r="Q37">
        <v>0.16844313646781839</v>
      </c>
    </row>
    <row r="38" spans="1:17" x14ac:dyDescent="0.25">
      <c r="A38" t="s">
        <v>194</v>
      </c>
      <c r="B38" t="s">
        <v>39</v>
      </c>
      <c r="J38">
        <v>2.4316373281936771E-2</v>
      </c>
      <c r="K38">
        <v>0.1245760931534632</v>
      </c>
      <c r="L38">
        <v>7.6016186717744572E-2</v>
      </c>
      <c r="M38">
        <v>9.5349941619667644E-2</v>
      </c>
      <c r="N38">
        <v>0.13175487150917181</v>
      </c>
      <c r="O38">
        <v>0.17343592435781149</v>
      </c>
      <c r="P38">
        <v>0.23720925720200381</v>
      </c>
      <c r="Q38">
        <v>0.9595285922045399</v>
      </c>
    </row>
    <row r="39" spans="1:17" x14ac:dyDescent="0.25">
      <c r="A39" t="s">
        <v>194</v>
      </c>
      <c r="B39" t="s">
        <v>40</v>
      </c>
      <c r="J39">
        <v>2.430939863395367E-2</v>
      </c>
      <c r="K39">
        <v>0.1244703814561058</v>
      </c>
      <c r="L39">
        <v>7.6027199959780203E-2</v>
      </c>
      <c r="M39">
        <v>9.5397273788013326E-2</v>
      </c>
      <c r="N39">
        <v>0.1317664165750779</v>
      </c>
      <c r="O39">
        <v>0.17291834658451211</v>
      </c>
      <c r="P39">
        <v>0.23634573319736349</v>
      </c>
      <c r="Q39">
        <v>0.97163019436153308</v>
      </c>
    </row>
    <row r="40" spans="1:17" x14ac:dyDescent="0.25">
      <c r="A40" t="s">
        <v>194</v>
      </c>
      <c r="B40" t="s">
        <v>41</v>
      </c>
      <c r="J40">
        <v>2.4315378085324191E-2</v>
      </c>
      <c r="K40">
        <v>0.1244930615159484</v>
      </c>
      <c r="L40">
        <v>7.6025287976594816E-2</v>
      </c>
      <c r="M40">
        <v>9.5263917583936306E-2</v>
      </c>
      <c r="N40">
        <v>0.13189386069105949</v>
      </c>
      <c r="O40">
        <v>0.17353625942635839</v>
      </c>
      <c r="P40">
        <v>0.23733552827686971</v>
      </c>
      <c r="Q40">
        <v>0.98158128838223724</v>
      </c>
    </row>
    <row r="41" spans="1:17" x14ac:dyDescent="0.25">
      <c r="A41" t="s">
        <v>194</v>
      </c>
      <c r="B41" t="s">
        <v>42</v>
      </c>
      <c r="J41">
        <v>383.84098154327728</v>
      </c>
      <c r="K41">
        <v>594.04993758077558</v>
      </c>
      <c r="L41">
        <v>321.19282057284897</v>
      </c>
      <c r="M41">
        <v>535.15689276055934</v>
      </c>
      <c r="N41">
        <v>449.31024324492267</v>
      </c>
      <c r="O41">
        <v>509.4603576828037</v>
      </c>
      <c r="P41">
        <v>173.26250119196581</v>
      </c>
      <c r="Q41">
        <v>404.64789869839689</v>
      </c>
    </row>
    <row r="42" spans="1:17" x14ac:dyDescent="0.25">
      <c r="A42" t="s">
        <v>194</v>
      </c>
      <c r="B42" t="s">
        <v>43</v>
      </c>
      <c r="J42">
        <v>530.10481920000223</v>
      </c>
      <c r="K42">
        <v>375.71720979182112</v>
      </c>
      <c r="L42">
        <v>724.33810860350252</v>
      </c>
      <c r="M42">
        <v>406.81392523921591</v>
      </c>
      <c r="N42">
        <v>564.08470586849046</v>
      </c>
      <c r="O42">
        <v>541.43647096435268</v>
      </c>
      <c r="P42">
        <v>1013.008212499073</v>
      </c>
      <c r="Q42">
        <v>520.41693109136941</v>
      </c>
    </row>
    <row r="43" spans="1:17" x14ac:dyDescent="0.25">
      <c r="A43" t="s">
        <v>194</v>
      </c>
      <c r="B43" t="s">
        <v>44</v>
      </c>
      <c r="J43">
        <v>485.84118131724478</v>
      </c>
      <c r="K43">
        <v>429.00987049892677</v>
      </c>
      <c r="L43">
        <v>352.0963779919939</v>
      </c>
      <c r="M43">
        <v>460.73870218903551</v>
      </c>
      <c r="N43">
        <v>393.57014478776318</v>
      </c>
      <c r="O43">
        <v>359.78177745087459</v>
      </c>
      <c r="P43">
        <v>216.29297422119899</v>
      </c>
      <c r="Q43">
        <v>480.06362057733543</v>
      </c>
    </row>
    <row r="44" spans="1:17" x14ac:dyDescent="0.25">
      <c r="A44" t="s">
        <v>194</v>
      </c>
      <c r="B44" t="s">
        <v>45</v>
      </c>
      <c r="J44">
        <v>6.2720706169210189E-3</v>
      </c>
      <c r="K44">
        <v>1.0437308248885131E-2</v>
      </c>
      <c r="L44">
        <v>1.123496565331834E-2</v>
      </c>
      <c r="M44">
        <v>1.3829025912340941E-2</v>
      </c>
      <c r="N44">
        <v>1.88606896708312E-2</v>
      </c>
      <c r="O44">
        <v>2.463337705858849E-2</v>
      </c>
      <c r="P44">
        <v>2.9676636656857831E-2</v>
      </c>
      <c r="Q44">
        <v>6.8831814615698733E-2</v>
      </c>
    </row>
    <row r="45" spans="1:17" x14ac:dyDescent="0.25">
      <c r="A45" t="s">
        <v>194</v>
      </c>
      <c r="B45" t="s">
        <v>46</v>
      </c>
      <c r="J45">
        <v>6.3258736621699656E-3</v>
      </c>
      <c r="K45">
        <v>1.0575632331460701E-2</v>
      </c>
      <c r="L45">
        <v>1.1416903883068629E-2</v>
      </c>
      <c r="M45">
        <v>1.527385890089795E-2</v>
      </c>
      <c r="N45">
        <v>2.0412407102799179E-2</v>
      </c>
      <c r="O45">
        <v>2.6649985661299658E-2</v>
      </c>
      <c r="P45">
        <v>4.2110715705529843E-2</v>
      </c>
      <c r="Q45">
        <v>7.5972473106183491E-2</v>
      </c>
    </row>
    <row r="46" spans="1:17" x14ac:dyDescent="0.25">
      <c r="A46" t="s">
        <v>194</v>
      </c>
      <c r="B46" t="s">
        <v>47</v>
      </c>
      <c r="J46">
        <v>6.4460471978715324E-3</v>
      </c>
      <c r="K46">
        <v>1.0257873626651801E-2</v>
      </c>
      <c r="L46">
        <v>1.046908190996132E-2</v>
      </c>
      <c r="M46">
        <v>1.4675465664660339E-2</v>
      </c>
      <c r="N46">
        <v>2.0120967613878431E-2</v>
      </c>
      <c r="O46">
        <v>2.67733372665203E-2</v>
      </c>
      <c r="P46">
        <v>3.2166076201490888E-2</v>
      </c>
      <c r="Q46">
        <v>6.148232738400345E-2</v>
      </c>
    </row>
    <row r="47" spans="1:17" x14ac:dyDescent="0.25">
      <c r="A47" t="s">
        <v>194</v>
      </c>
      <c r="B47" t="s">
        <v>48</v>
      </c>
      <c r="J47">
        <v>7.8789149085103802E-2</v>
      </c>
      <c r="K47">
        <v>0.1218566613137366</v>
      </c>
      <c r="L47">
        <v>0.15224525062963409</v>
      </c>
      <c r="M47">
        <v>0.20665371592286111</v>
      </c>
      <c r="N47">
        <v>0.27268029434142921</v>
      </c>
      <c r="O47">
        <v>0.35484000919205239</v>
      </c>
      <c r="P47">
        <v>0.43396370908519788</v>
      </c>
      <c r="Q47">
        <v>0.87865186209666524</v>
      </c>
    </row>
    <row r="48" spans="1:17" x14ac:dyDescent="0.25">
      <c r="A48" t="s">
        <v>194</v>
      </c>
      <c r="B48" t="s">
        <v>49</v>
      </c>
      <c r="J48">
        <v>1.2891449211263249E-2</v>
      </c>
      <c r="K48">
        <v>2.5743126776697451E-2</v>
      </c>
      <c r="L48">
        <v>2.8963291551837231E-2</v>
      </c>
      <c r="M48">
        <v>4.1814527755313899E-2</v>
      </c>
      <c r="N48">
        <v>5.5274507096865821E-2</v>
      </c>
      <c r="O48">
        <v>7.1789905312684754E-2</v>
      </c>
      <c r="P48">
        <v>0.1057610304072993</v>
      </c>
      <c r="Q48">
        <v>0.47913591669137462</v>
      </c>
    </row>
    <row r="49" spans="1:17" x14ac:dyDescent="0.25">
      <c r="A49" t="s">
        <v>194</v>
      </c>
      <c r="B49" t="s">
        <v>50</v>
      </c>
      <c r="J49">
        <v>1.1775051844285209E-2</v>
      </c>
      <c r="K49">
        <v>2.3227403176536598E-2</v>
      </c>
      <c r="L49">
        <v>2.6650395079134921E-2</v>
      </c>
      <c r="M49">
        <v>3.8157035262582212E-2</v>
      </c>
      <c r="N49">
        <v>5.0202068538796531E-2</v>
      </c>
      <c r="O49">
        <v>6.4747025100223204E-2</v>
      </c>
      <c r="P49">
        <v>9.120486700866702E-2</v>
      </c>
      <c r="Q49">
        <v>0.33825737205900491</v>
      </c>
    </row>
    <row r="50" spans="1:17" x14ac:dyDescent="0.25">
      <c r="A50" t="s">
        <v>194</v>
      </c>
      <c r="B50" t="s">
        <v>51</v>
      </c>
      <c r="J50">
        <v>7.7790192680402982E-3</v>
      </c>
      <c r="K50">
        <v>1.553849240340993E-2</v>
      </c>
      <c r="L50">
        <v>1.704005557652526E-2</v>
      </c>
      <c r="M50">
        <v>2.460015169210248E-2</v>
      </c>
      <c r="N50">
        <v>3.2644152391786078E-2</v>
      </c>
      <c r="O50">
        <v>4.2209252480846803E-2</v>
      </c>
      <c r="P50">
        <v>5.6891796356806038E-2</v>
      </c>
      <c r="Q50">
        <v>0.13227696965543109</v>
      </c>
    </row>
    <row r="51" spans="1:17" x14ac:dyDescent="0.25">
      <c r="A51" t="s">
        <v>194</v>
      </c>
      <c r="B51" t="s">
        <v>52</v>
      </c>
      <c r="J51">
        <v>1.6904516123053259E-3</v>
      </c>
      <c r="K51">
        <v>5.6706573064088444E-3</v>
      </c>
      <c r="L51">
        <v>4.5430636555430677E-3</v>
      </c>
      <c r="M51">
        <v>6.4798522871423814E-3</v>
      </c>
      <c r="N51">
        <v>9.8650826687276694E-3</v>
      </c>
      <c r="O51">
        <v>1.397660831965036E-2</v>
      </c>
      <c r="P51">
        <v>1.421631586665071E-2</v>
      </c>
      <c r="Q51">
        <v>3.7432114122705432E-2</v>
      </c>
    </row>
    <row r="52" spans="1:17" x14ac:dyDescent="0.25">
      <c r="A52" t="s">
        <v>194</v>
      </c>
      <c r="B52" t="s">
        <v>53</v>
      </c>
      <c r="J52">
        <v>2.8497907627688429E-3</v>
      </c>
      <c r="K52">
        <v>9.260031041728534E-3</v>
      </c>
      <c r="L52">
        <v>8.503467800295041E-3</v>
      </c>
      <c r="M52">
        <v>1.171662881368361E-2</v>
      </c>
      <c r="N52">
        <v>1.7462084155623302E-2</v>
      </c>
      <c r="O52">
        <v>2.4492083898350499E-2</v>
      </c>
      <c r="P52">
        <v>2.4875028717677959E-2</v>
      </c>
      <c r="Q52">
        <v>5.8376149663161771E-2</v>
      </c>
    </row>
    <row r="53" spans="1:17" x14ac:dyDescent="0.25">
      <c r="A53" t="s">
        <v>194</v>
      </c>
      <c r="B53" t="s">
        <v>54</v>
      </c>
      <c r="J53">
        <v>2.8497907627688421E-3</v>
      </c>
      <c r="K53">
        <v>9.260031041728534E-3</v>
      </c>
      <c r="L53">
        <v>8.5034678002950427E-3</v>
      </c>
      <c r="M53">
        <v>1.171662881368361E-2</v>
      </c>
      <c r="N53">
        <v>1.7462084155623291E-2</v>
      </c>
      <c r="O53">
        <v>2.4492083898350499E-2</v>
      </c>
      <c r="P53">
        <v>2.4875028717677959E-2</v>
      </c>
      <c r="Q53">
        <v>5.8376149663161771E-2</v>
      </c>
    </row>
    <row r="54" spans="1:17" x14ac:dyDescent="0.25">
      <c r="A54" t="s">
        <v>194</v>
      </c>
      <c r="B54" t="s">
        <v>55</v>
      </c>
      <c r="J54">
        <v>1.1960489372065911E-2</v>
      </c>
      <c r="K54">
        <v>2.3683455922449581E-2</v>
      </c>
      <c r="L54">
        <v>4.7606359751026311E-2</v>
      </c>
      <c r="M54">
        <v>5.1851590819737933E-2</v>
      </c>
      <c r="N54">
        <v>6.5311766722187817E-2</v>
      </c>
      <c r="O54">
        <v>8.1022577084543759E-2</v>
      </c>
      <c r="P54">
        <v>0.11553102793657161</v>
      </c>
      <c r="Q54">
        <v>0.20661490541351329</v>
      </c>
    </row>
    <row r="55" spans="1:17" x14ac:dyDescent="0.25">
      <c r="A55" t="s">
        <v>194</v>
      </c>
      <c r="B55" t="s">
        <v>56</v>
      </c>
      <c r="J55">
        <v>2.822913839782424E-3</v>
      </c>
      <c r="K55">
        <v>9.081758712986469E-3</v>
      </c>
      <c r="L55">
        <v>8.4059660408492345E-3</v>
      </c>
      <c r="M55">
        <v>1.158510755007228E-2</v>
      </c>
      <c r="N55">
        <v>1.7246487386621101E-2</v>
      </c>
      <c r="O55">
        <v>2.4108198559160649E-2</v>
      </c>
      <c r="P55">
        <v>2.4536297617460689E-2</v>
      </c>
      <c r="Q55">
        <v>5.6988361389759441E-2</v>
      </c>
    </row>
    <row r="56" spans="1:17" x14ac:dyDescent="0.25">
      <c r="A56" t="s">
        <v>194</v>
      </c>
      <c r="B56" t="s">
        <v>57</v>
      </c>
      <c r="J56">
        <v>1.124127368609799E-2</v>
      </c>
      <c r="K56">
        <v>2.217542750843924E-2</v>
      </c>
      <c r="L56">
        <v>4.3056617010592262E-2</v>
      </c>
      <c r="M56">
        <v>4.8087683817751962E-2</v>
      </c>
      <c r="N56">
        <v>6.0871547089155202E-2</v>
      </c>
      <c r="O56">
        <v>7.5764937082509642E-2</v>
      </c>
      <c r="P56">
        <v>0.10621760986883901</v>
      </c>
      <c r="Q56">
        <v>0.1817102138654339</v>
      </c>
    </row>
    <row r="57" spans="1:17" x14ac:dyDescent="0.25">
      <c r="A57" t="s">
        <v>194</v>
      </c>
      <c r="B57" t="s">
        <v>58</v>
      </c>
      <c r="J57">
        <v>2.753628639511032E-3</v>
      </c>
      <c r="K57">
        <v>8.6388850442724319E-3</v>
      </c>
      <c r="L57">
        <v>8.1567025579637551E-3</v>
      </c>
      <c r="M57">
        <v>1.124863884991179E-2</v>
      </c>
      <c r="N57">
        <v>1.6697253685579009E-2</v>
      </c>
      <c r="O57">
        <v>2.314806699536592E-2</v>
      </c>
      <c r="P57">
        <v>2.3679046522756E-2</v>
      </c>
      <c r="Q57">
        <v>5.3700110247396168E-2</v>
      </c>
    </row>
    <row r="58" spans="1:17" x14ac:dyDescent="0.25">
      <c r="A58" t="s">
        <v>194</v>
      </c>
      <c r="B58" t="s">
        <v>59</v>
      </c>
      <c r="J58">
        <v>5.0825091038965937E-2</v>
      </c>
      <c r="K58">
        <v>4.7021363311804613E-2</v>
      </c>
      <c r="L58">
        <v>3.965569736925259E-2</v>
      </c>
      <c r="M58">
        <v>7.5946925548552716E-2</v>
      </c>
      <c r="N58">
        <v>9.6763176982532562E-2</v>
      </c>
      <c r="O58">
        <v>0.12556902294153841</v>
      </c>
      <c r="P58">
        <v>0.14612354749572129</v>
      </c>
      <c r="Q58">
        <v>0.3176423436594743</v>
      </c>
    </row>
    <row r="59" spans="1:17" x14ac:dyDescent="0.25">
      <c r="A59" t="s">
        <v>194</v>
      </c>
      <c r="B59" t="s">
        <v>60</v>
      </c>
      <c r="J59">
        <v>422.87135393319102</v>
      </c>
      <c r="K59">
        <v>422.83416865911471</v>
      </c>
      <c r="L59">
        <v>422.69645602113911</v>
      </c>
      <c r="M59">
        <v>423.73573918431089</v>
      </c>
      <c r="N59">
        <v>425.18529817716552</v>
      </c>
      <c r="O59">
        <v>426.45088698137732</v>
      </c>
      <c r="P59">
        <v>426.23944077663089</v>
      </c>
      <c r="Q59">
        <v>427.67609365185342</v>
      </c>
    </row>
    <row r="60" spans="1:17" x14ac:dyDescent="0.25">
      <c r="A60" t="s">
        <v>194</v>
      </c>
      <c r="B60" t="s">
        <v>61</v>
      </c>
      <c r="J60">
        <v>1.771642971741438E-2</v>
      </c>
      <c r="K60">
        <v>3.317603106717746E-2</v>
      </c>
      <c r="L60">
        <v>4.37685931035156E-2</v>
      </c>
      <c r="M60">
        <v>6.1087320800251352E-2</v>
      </c>
      <c r="N60">
        <v>8.2239647155571888E-2</v>
      </c>
      <c r="O60">
        <v>0.10850029109828831</v>
      </c>
      <c r="P60">
        <v>0.13453982324490649</v>
      </c>
      <c r="Q60">
        <v>0.30527145037248871</v>
      </c>
    </row>
    <row r="61" spans="1:17" x14ac:dyDescent="0.25">
      <c r="A61" t="s">
        <v>194</v>
      </c>
      <c r="B61" t="s">
        <v>62</v>
      </c>
      <c r="J61">
        <v>1.5351933690272809E-2</v>
      </c>
      <c r="K61">
        <v>2.8801670476816369E-2</v>
      </c>
      <c r="L61">
        <v>3.8316448291096893E-2</v>
      </c>
      <c r="M61">
        <v>5.3591660417677628E-2</v>
      </c>
      <c r="N61">
        <v>7.2214536858424078E-2</v>
      </c>
      <c r="O61">
        <v>9.5413657978329527E-2</v>
      </c>
      <c r="P61">
        <v>0.11860191601712571</v>
      </c>
      <c r="Q61">
        <v>0.26004510981831858</v>
      </c>
    </row>
    <row r="62" spans="1:17" x14ac:dyDescent="0.25">
      <c r="A62" t="s">
        <v>194</v>
      </c>
      <c r="B62" t="s">
        <v>63</v>
      </c>
      <c r="J62">
        <v>1.6423130183713899E-2</v>
      </c>
      <c r="K62">
        <v>2.9858197232917421E-2</v>
      </c>
      <c r="L62">
        <v>4.7874377749369423E-2</v>
      </c>
      <c r="M62">
        <v>6.5465844389547251E-2</v>
      </c>
      <c r="N62">
        <v>8.7078542046461455E-2</v>
      </c>
      <c r="O62">
        <v>0.11322660518381281</v>
      </c>
      <c r="P62">
        <v>0.13293663251092061</v>
      </c>
      <c r="Q62">
        <v>0.1864748137874738</v>
      </c>
    </row>
    <row r="63" spans="1:17" x14ac:dyDescent="0.25">
      <c r="A63" t="s">
        <v>194</v>
      </c>
      <c r="B63" t="s">
        <v>64</v>
      </c>
      <c r="J63">
        <v>1.611719897985715E-3</v>
      </c>
      <c r="K63">
        <v>7.2183555764611012E-3</v>
      </c>
      <c r="L63">
        <v>5.2890512408042779E-3</v>
      </c>
      <c r="M63">
        <v>7.8647607178905978E-3</v>
      </c>
      <c r="N63">
        <v>1.3050228839096361E-2</v>
      </c>
      <c r="O63">
        <v>2.0755687948898441E-2</v>
      </c>
      <c r="P63">
        <v>2.338055690509808E-2</v>
      </c>
      <c r="Q63">
        <v>8.1873292011147042E-2</v>
      </c>
    </row>
    <row r="64" spans="1:17" x14ac:dyDescent="0.25">
      <c r="A64" t="s">
        <v>194</v>
      </c>
      <c r="B64" t="s">
        <v>65</v>
      </c>
      <c r="J64">
        <v>1.603242332639035E-3</v>
      </c>
      <c r="K64">
        <v>7.1091753351908609E-3</v>
      </c>
      <c r="L64">
        <v>5.2506883029552311E-3</v>
      </c>
      <c r="M64">
        <v>7.801120256349066E-3</v>
      </c>
      <c r="N64">
        <v>1.2917712906402911E-2</v>
      </c>
      <c r="O64">
        <v>2.0445655230887191E-2</v>
      </c>
      <c r="P64">
        <v>2.3022193522569619E-2</v>
      </c>
      <c r="Q64">
        <v>7.913774096356159E-2</v>
      </c>
    </row>
    <row r="65" spans="1:17" x14ac:dyDescent="0.25">
      <c r="A65" t="s">
        <v>194</v>
      </c>
      <c r="B65" t="s">
        <v>66</v>
      </c>
      <c r="J65">
        <v>1.5791726741315581E-3</v>
      </c>
      <c r="K65">
        <v>6.8077746760112608E-3</v>
      </c>
      <c r="L65">
        <v>5.1424800394495726E-3</v>
      </c>
      <c r="M65">
        <v>7.6222559690755946E-3</v>
      </c>
      <c r="N65">
        <v>1.254732823833199E-2</v>
      </c>
      <c r="O65">
        <v>1.959537321705955E-2</v>
      </c>
      <c r="P65">
        <v>2.2041035930110569E-2</v>
      </c>
      <c r="Q65">
        <v>7.2294046816930774E-2</v>
      </c>
    </row>
    <row r="66" spans="1:17" x14ac:dyDescent="0.25">
      <c r="A66" t="s">
        <v>194</v>
      </c>
      <c r="B66" t="s">
        <v>67</v>
      </c>
      <c r="J66">
        <v>2.544778665478138E-3</v>
      </c>
      <c r="K66">
        <v>7.5025047865302516E-3</v>
      </c>
      <c r="L66">
        <v>6.3765164098332147E-3</v>
      </c>
      <c r="M66">
        <v>1.8849622988468241E-2</v>
      </c>
      <c r="N66">
        <v>2.4578320251127231E-2</v>
      </c>
      <c r="O66">
        <v>3.3040015103362012E-2</v>
      </c>
      <c r="P66">
        <v>4.5631441532305521E-2</v>
      </c>
      <c r="Q66">
        <v>0.14193886392787111</v>
      </c>
    </row>
    <row r="67" spans="1:17" x14ac:dyDescent="0.25">
      <c r="A67" t="s">
        <v>194</v>
      </c>
      <c r="B67" t="s">
        <v>68</v>
      </c>
      <c r="J67">
        <v>3.0170153543968851E-2</v>
      </c>
      <c r="K67">
        <v>5.7429284294449962E-2</v>
      </c>
      <c r="L67">
        <v>4.7518864365532397E-2</v>
      </c>
      <c r="M67">
        <v>7.6760063047000573E-2</v>
      </c>
      <c r="N67">
        <v>0.10413129796927439</v>
      </c>
      <c r="O67">
        <v>0.14450238394695369</v>
      </c>
      <c r="P67">
        <v>0.13612916812024881</v>
      </c>
      <c r="Q67">
        <v>0.26701437913530168</v>
      </c>
    </row>
    <row r="68" spans="1:17" x14ac:dyDescent="0.25">
      <c r="A68" t="s">
        <v>194</v>
      </c>
      <c r="B68" t="s">
        <v>198</v>
      </c>
      <c r="C68">
        <v>1912.566006800675</v>
      </c>
      <c r="D68">
        <v>1897.1226393474701</v>
      </c>
      <c r="E68">
        <v>1927.073138537892</v>
      </c>
      <c r="F68">
        <v>1934.681931918439</v>
      </c>
      <c r="G68">
        <v>1942.6375031868849</v>
      </c>
      <c r="H68">
        <v>1950.247780958216</v>
      </c>
      <c r="I68">
        <v>1951.109497836253</v>
      </c>
      <c r="J68">
        <v>8.3195451321946334E-2</v>
      </c>
      <c r="K68">
        <v>115.05954808209189</v>
      </c>
      <c r="L68">
        <v>2.209758180767572E-2</v>
      </c>
      <c r="M68">
        <v>2.8828177263474471E-2</v>
      </c>
      <c r="N68">
        <v>3.224996268881393E-2</v>
      </c>
    </row>
    <row r="69" spans="1:17" x14ac:dyDescent="0.25">
      <c r="A69" t="s">
        <v>194</v>
      </c>
      <c r="B69" t="s">
        <v>69</v>
      </c>
      <c r="J69">
        <v>3.056277900338181E-2</v>
      </c>
      <c r="K69">
        <v>5.8068480089142858E-2</v>
      </c>
      <c r="L69">
        <v>4.7884940813470063E-2</v>
      </c>
      <c r="M69">
        <v>7.7258660969576037E-2</v>
      </c>
      <c r="N69">
        <v>0.10456628721869</v>
      </c>
      <c r="O69">
        <v>0.14549817052110819</v>
      </c>
      <c r="P69">
        <v>0.13719250957857129</v>
      </c>
      <c r="Q69">
        <v>0.27454508852885368</v>
      </c>
    </row>
    <row r="70" spans="1:17" x14ac:dyDescent="0.25">
      <c r="A70" t="s">
        <v>194</v>
      </c>
      <c r="B70" t="s">
        <v>70</v>
      </c>
      <c r="J70">
        <v>2.7945830160692631E-2</v>
      </c>
      <c r="K70">
        <v>5.3200889572483048E-2</v>
      </c>
      <c r="L70">
        <v>4.5560970628008533E-2</v>
      </c>
      <c r="M70">
        <v>7.302941072352008E-2</v>
      </c>
      <c r="N70">
        <v>9.8780792370850953E-2</v>
      </c>
      <c r="O70">
        <v>0.13629672876300869</v>
      </c>
      <c r="P70">
        <v>0.1296606601120539</v>
      </c>
      <c r="Q70">
        <v>0.2498981862533256</v>
      </c>
    </row>
    <row r="71" spans="1:17" x14ac:dyDescent="0.25">
      <c r="A71" t="s">
        <v>194</v>
      </c>
      <c r="B71" t="s">
        <v>71</v>
      </c>
      <c r="J71">
        <v>56.597362444173307</v>
      </c>
      <c r="K71">
        <v>1.030435305420784</v>
      </c>
      <c r="L71">
        <v>0.7856020446975307</v>
      </c>
      <c r="M71">
        <v>881.94077358524476</v>
      </c>
      <c r="N71">
        <v>680.24335102791667</v>
      </c>
      <c r="O71">
        <v>81.162532711099573</v>
      </c>
      <c r="P71">
        <v>54.662458717304389</v>
      </c>
      <c r="Q71">
        <v>10.56485049488486</v>
      </c>
    </row>
    <row r="72" spans="1:17" x14ac:dyDescent="0.25">
      <c r="A72" t="s">
        <v>194</v>
      </c>
      <c r="B72" t="s">
        <v>72</v>
      </c>
      <c r="J72">
        <v>503.1308605262405</v>
      </c>
      <c r="K72">
        <v>1.0460524730434551</v>
      </c>
      <c r="L72">
        <v>504.08097333635419</v>
      </c>
      <c r="M72">
        <v>826.05426700692453</v>
      </c>
      <c r="N72">
        <v>1473.099934040077</v>
      </c>
      <c r="O72">
        <v>316.6451424249048</v>
      </c>
      <c r="P72">
        <v>19.596443966752691</v>
      </c>
      <c r="Q72">
        <v>80.045764514008496</v>
      </c>
    </row>
    <row r="73" spans="1:17" x14ac:dyDescent="0.25">
      <c r="A73" t="s">
        <v>194</v>
      </c>
      <c r="B73" t="s">
        <v>73</v>
      </c>
      <c r="J73">
        <v>56.60180311885869</v>
      </c>
      <c r="K73">
        <v>1.0287973706417279</v>
      </c>
      <c r="L73">
        <v>231.4820490122984</v>
      </c>
      <c r="M73">
        <v>881.91333314304313</v>
      </c>
      <c r="N73">
        <v>680.24335102791667</v>
      </c>
      <c r="O73">
        <v>81.156538184901549</v>
      </c>
      <c r="P73">
        <v>54.662459974335192</v>
      </c>
      <c r="Q73">
        <v>1131.421565170378</v>
      </c>
    </row>
    <row r="74" spans="1:17" x14ac:dyDescent="0.25">
      <c r="A74" t="s">
        <v>194</v>
      </c>
      <c r="B74" t="s">
        <v>74</v>
      </c>
      <c r="J74">
        <v>4172.0207088670059</v>
      </c>
      <c r="K74">
        <v>2037.051026024013</v>
      </c>
      <c r="L74">
        <v>4218.740668306531</v>
      </c>
      <c r="M74">
        <v>2865.1946927522222</v>
      </c>
      <c r="N74">
        <v>2776.0069999874909</v>
      </c>
      <c r="O74">
        <v>3138.9348561206189</v>
      </c>
      <c r="P74">
        <v>3770.36243130203</v>
      </c>
      <c r="Q74">
        <v>3257.4566764340138</v>
      </c>
    </row>
    <row r="75" spans="1:17" x14ac:dyDescent="0.25">
      <c r="A75" t="s">
        <v>194</v>
      </c>
      <c r="B75" t="s">
        <v>75</v>
      </c>
      <c r="J75">
        <v>3386.8486886803262</v>
      </c>
      <c r="K75">
        <v>7110.6485933907179</v>
      </c>
      <c r="L75">
        <v>2406.9322970622861</v>
      </c>
      <c r="M75">
        <v>3409.3501156956072</v>
      </c>
      <c r="N75">
        <v>3920.6553417269361</v>
      </c>
      <c r="O75">
        <v>5420.485157094955</v>
      </c>
      <c r="P75">
        <v>4062.720276434673</v>
      </c>
      <c r="Q75">
        <v>4749.6289603736286</v>
      </c>
    </row>
    <row r="76" spans="1:17" x14ac:dyDescent="0.25">
      <c r="A76" t="s">
        <v>194</v>
      </c>
      <c r="B76" t="s">
        <v>76</v>
      </c>
      <c r="J76">
        <v>3500.0978541536851</v>
      </c>
      <c r="K76">
        <v>2339.4505589579398</v>
      </c>
      <c r="L76">
        <v>4119.3812916030874</v>
      </c>
      <c r="M76">
        <v>2871.241266568069</v>
      </c>
      <c r="N76">
        <v>2776.1092609445941</v>
      </c>
      <c r="O76">
        <v>3391.8085130204558</v>
      </c>
      <c r="P76">
        <v>3749.01983501425</v>
      </c>
      <c r="Q76">
        <v>3013.8435977682589</v>
      </c>
    </row>
    <row r="77" spans="1:17" x14ac:dyDescent="0.25">
      <c r="A77" t="s">
        <v>194</v>
      </c>
      <c r="B77" t="s">
        <v>77</v>
      </c>
      <c r="J77">
        <v>0.12513787887997671</v>
      </c>
      <c r="K77">
        <v>0.2970328107769139</v>
      </c>
      <c r="L77">
        <v>25.704824176333759</v>
      </c>
      <c r="M77">
        <v>920.67992370816205</v>
      </c>
      <c r="N77">
        <v>1389.1806772982609</v>
      </c>
      <c r="O77">
        <v>1546.6285845711459</v>
      </c>
      <c r="P77">
        <v>2758.7513386536989</v>
      </c>
      <c r="Q77">
        <v>2698.9008353017912</v>
      </c>
    </row>
    <row r="78" spans="1:17" x14ac:dyDescent="0.25">
      <c r="A78" t="s">
        <v>194</v>
      </c>
      <c r="B78" t="s">
        <v>4</v>
      </c>
      <c r="C78">
        <v>297.15689029541011</v>
      </c>
      <c r="D78">
        <v>292.822716970979</v>
      </c>
      <c r="E78">
        <v>264.88267598012641</v>
      </c>
      <c r="F78">
        <v>261.41989422375758</v>
      </c>
      <c r="G78">
        <v>300.3590194763288</v>
      </c>
      <c r="H78">
        <v>295.06548661739782</v>
      </c>
      <c r="I78">
        <v>290.53579274536128</v>
      </c>
      <c r="J78">
        <v>907.85093817162829</v>
      </c>
      <c r="K78">
        <v>881.1240042794451</v>
      </c>
      <c r="L78">
        <v>1190.6179851712809</v>
      </c>
      <c r="M78">
        <v>1328.3051274785209</v>
      </c>
      <c r="N78">
        <v>1187.5403335376359</v>
      </c>
      <c r="O78">
        <v>1315.340001454123</v>
      </c>
    </row>
    <row r="79" spans="1:17" x14ac:dyDescent="0.25">
      <c r="A79" t="s">
        <v>194</v>
      </c>
      <c r="B79" t="s">
        <v>78</v>
      </c>
      <c r="J79">
        <v>1723.8148559380579</v>
      </c>
      <c r="K79">
        <v>1774.2145014935029</v>
      </c>
      <c r="L79">
        <v>1492.1435272475451</v>
      </c>
      <c r="M79">
        <v>1203.816539239004</v>
      </c>
      <c r="N79">
        <v>973.45129442772213</v>
      </c>
      <c r="O79">
        <v>903.38881403963012</v>
      </c>
      <c r="P79">
        <v>893.7375377828879</v>
      </c>
      <c r="Q79">
        <v>289.71985278436148</v>
      </c>
    </row>
    <row r="80" spans="1:17" x14ac:dyDescent="0.25">
      <c r="A80" t="s">
        <v>194</v>
      </c>
      <c r="B80" t="s">
        <v>79</v>
      </c>
      <c r="J80">
        <v>2.212609817963556</v>
      </c>
      <c r="K80">
        <v>2.320326898789749</v>
      </c>
      <c r="L80">
        <v>554.43449853426353</v>
      </c>
      <c r="M80">
        <v>1130.0021301402171</v>
      </c>
      <c r="N80">
        <v>1868.928893256018</v>
      </c>
      <c r="O80">
        <v>1762.5781763480441</v>
      </c>
      <c r="P80">
        <v>1980.520969917864</v>
      </c>
      <c r="Q80">
        <v>2749.250271334507</v>
      </c>
    </row>
    <row r="81" spans="1:17" x14ac:dyDescent="0.25">
      <c r="A81" t="s">
        <v>194</v>
      </c>
      <c r="B81" t="s">
        <v>80</v>
      </c>
      <c r="J81">
        <v>2.1188584366403529E-2</v>
      </c>
      <c r="K81">
        <v>3.6557530366993753E-2</v>
      </c>
      <c r="L81">
        <v>3.1691783467409348E-2</v>
      </c>
      <c r="M81">
        <v>4.6974205595593461E-2</v>
      </c>
      <c r="N81">
        <v>6.454961322481588E-2</v>
      </c>
      <c r="O81">
        <v>8.3724760436232309E-2</v>
      </c>
      <c r="P81">
        <v>9.699863023856764E-2</v>
      </c>
      <c r="Q81">
        <v>0.28414234509173109</v>
      </c>
    </row>
    <row r="82" spans="1:17" x14ac:dyDescent="0.25">
      <c r="A82" t="s">
        <v>194</v>
      </c>
      <c r="B82" t="s">
        <v>81</v>
      </c>
      <c r="J82">
        <v>2.5213557546441938E-3</v>
      </c>
      <c r="K82">
        <v>4.5465982989255967E-3</v>
      </c>
      <c r="L82">
        <v>3.9179470064126939E-3</v>
      </c>
      <c r="M82">
        <v>7.3365537140712492E-3</v>
      </c>
      <c r="N82">
        <v>1.001656385841692E-2</v>
      </c>
      <c r="O82">
        <v>1.57185008872988E-2</v>
      </c>
      <c r="P82">
        <v>1.064894033683666E-2</v>
      </c>
      <c r="Q82">
        <v>3.2180830916911173E-2</v>
      </c>
    </row>
    <row r="83" spans="1:17" x14ac:dyDescent="0.25">
      <c r="A83" t="s">
        <v>194</v>
      </c>
      <c r="B83" t="s">
        <v>82</v>
      </c>
      <c r="J83">
        <v>5.2846957879408114E-3</v>
      </c>
      <c r="K83">
        <v>9.257641788763751E-3</v>
      </c>
      <c r="L83">
        <v>9.8564351183038426E-3</v>
      </c>
      <c r="M83">
        <v>2.0890213985613911E-2</v>
      </c>
      <c r="N83">
        <v>2.910095805799227E-2</v>
      </c>
      <c r="O83">
        <v>5.9428527252920631E-2</v>
      </c>
      <c r="P83">
        <v>3.9057454661104211E-2</v>
      </c>
      <c r="Q83">
        <v>8.3532761059517929E-2</v>
      </c>
    </row>
    <row r="84" spans="1:17" x14ac:dyDescent="0.25">
      <c r="A84" t="s">
        <v>194</v>
      </c>
      <c r="B84" t="s">
        <v>83</v>
      </c>
      <c r="J84">
        <v>5.2846957879408114E-3</v>
      </c>
      <c r="K84">
        <v>9.257641788763751E-3</v>
      </c>
      <c r="L84">
        <v>9.8564351183038426E-3</v>
      </c>
      <c r="M84">
        <v>2.0890213985613911E-2</v>
      </c>
      <c r="N84">
        <v>2.910095805799227E-2</v>
      </c>
      <c r="O84">
        <v>5.9428527252920631E-2</v>
      </c>
      <c r="P84">
        <v>3.9057454661104211E-2</v>
      </c>
      <c r="Q84">
        <v>8.3532761059517929E-2</v>
      </c>
    </row>
    <row r="85" spans="1:17" x14ac:dyDescent="0.25">
      <c r="A85" t="s">
        <v>194</v>
      </c>
      <c r="B85" t="s">
        <v>84</v>
      </c>
      <c r="J85">
        <v>1.487400458429318E-2</v>
      </c>
      <c r="K85">
        <v>2.4653893388220681E-2</v>
      </c>
      <c r="L85">
        <v>4.6352213024151399E-2</v>
      </c>
      <c r="M85">
        <v>8.599715289072378E-2</v>
      </c>
      <c r="N85">
        <v>0.13872477441191489</v>
      </c>
      <c r="O85">
        <v>86.769866077918962</v>
      </c>
      <c r="P85">
        <v>72.962871621340071</v>
      </c>
      <c r="Q85">
        <v>70.172204687918963</v>
      </c>
    </row>
    <row r="86" spans="1:17" x14ac:dyDescent="0.25">
      <c r="A86" t="s">
        <v>194</v>
      </c>
      <c r="B86" t="s">
        <v>85</v>
      </c>
      <c r="J86">
        <v>4.9814182189593867E-3</v>
      </c>
      <c r="K86">
        <v>8.729974352401193E-3</v>
      </c>
      <c r="L86">
        <v>9.474474578989334E-3</v>
      </c>
      <c r="M86">
        <v>1.9861019623403239E-2</v>
      </c>
      <c r="N86">
        <v>2.7530002815749181E-2</v>
      </c>
      <c r="O86">
        <v>5.4667588632520553E-2</v>
      </c>
      <c r="P86">
        <v>3.679391619896992E-2</v>
      </c>
      <c r="Q86">
        <v>7.7712017694325494E-2</v>
      </c>
    </row>
    <row r="87" spans="1:17" x14ac:dyDescent="0.25">
      <c r="A87" t="s">
        <v>194</v>
      </c>
      <c r="B87" t="s">
        <v>199</v>
      </c>
      <c r="C87">
        <v>2.2373514746826038E-3</v>
      </c>
      <c r="D87">
        <v>2.3514436714684979E-3</v>
      </c>
      <c r="E87">
        <v>2.4476378622188648E-3</v>
      </c>
      <c r="F87">
        <v>2.483107345951736E-3</v>
      </c>
      <c r="G87">
        <v>2.655329936280636E-3</v>
      </c>
      <c r="H87">
        <v>2.8571966801238381E-3</v>
      </c>
      <c r="I87">
        <v>2.9889279647885691E-3</v>
      </c>
      <c r="J87">
        <v>2.664164018166423E-2</v>
      </c>
      <c r="K87">
        <v>3.1488579041117577E-2</v>
      </c>
      <c r="L87">
        <v>6.6855161762364376E-3</v>
      </c>
      <c r="M87">
        <v>1.3648215834548659E-2</v>
      </c>
    </row>
    <row r="88" spans="1:17" x14ac:dyDescent="0.25">
      <c r="A88" t="s">
        <v>194</v>
      </c>
      <c r="B88" t="s">
        <v>86</v>
      </c>
      <c r="J88">
        <v>1.2009157684559121E-2</v>
      </c>
      <c r="K88">
        <v>1.9867036081308631E-2</v>
      </c>
      <c r="L88">
        <v>3.7215573156605702E-2</v>
      </c>
      <c r="M88">
        <v>6.8338618803305648E-2</v>
      </c>
      <c r="N88">
        <v>0.1038378084146851</v>
      </c>
      <c r="O88">
        <v>0.448601830850409</v>
      </c>
      <c r="P88">
        <v>0.41911537971239549</v>
      </c>
      <c r="Q88">
        <v>0.39981932963733419</v>
      </c>
    </row>
    <row r="89" spans="1:17" x14ac:dyDescent="0.25">
      <c r="A89" t="s">
        <v>194</v>
      </c>
      <c r="B89" t="s">
        <v>200</v>
      </c>
      <c r="C89">
        <v>9.8068631402203863</v>
      </c>
      <c r="D89">
        <v>9.6636786933516774</v>
      </c>
      <c r="E89">
        <v>8.7412863021960892</v>
      </c>
      <c r="F89">
        <v>8.6269449716055782</v>
      </c>
      <c r="G89">
        <v>9.9121469238541984</v>
      </c>
      <c r="H89">
        <v>9.7372064006460093</v>
      </c>
      <c r="I89">
        <v>9.5875502132962342</v>
      </c>
      <c r="J89">
        <v>29.892630525722129</v>
      </c>
      <c r="K89">
        <v>28.974186946294669</v>
      </c>
      <c r="L89">
        <v>40.01371718274244</v>
      </c>
      <c r="M89">
        <v>73.974277425209195</v>
      </c>
      <c r="N89">
        <v>84.680068008224595</v>
      </c>
    </row>
    <row r="90" spans="1:17" x14ac:dyDescent="0.25">
      <c r="A90" t="s">
        <v>194</v>
      </c>
      <c r="B90" t="s">
        <v>87</v>
      </c>
      <c r="J90">
        <v>4.3310236620556662E-3</v>
      </c>
      <c r="K90">
        <v>7.6004633564009791E-3</v>
      </c>
      <c r="L90">
        <v>8.5902669865467862E-3</v>
      </c>
      <c r="M90">
        <v>1.7555539167597951E-2</v>
      </c>
      <c r="N90">
        <v>2.4077921426743931E-2</v>
      </c>
      <c r="O90">
        <v>4.5198378420770437E-2</v>
      </c>
      <c r="P90">
        <v>3.1974041296099813E-2</v>
      </c>
      <c r="Q90">
        <v>6.5886327944854592E-2</v>
      </c>
    </row>
    <row r="91" spans="1:17" x14ac:dyDescent="0.25">
      <c r="A91" t="s">
        <v>194</v>
      </c>
      <c r="B91" t="s">
        <v>88</v>
      </c>
      <c r="J91">
        <v>3.7964290532972382E-3</v>
      </c>
      <c r="K91">
        <v>6.3987275684412046E-3</v>
      </c>
      <c r="L91">
        <v>5.5449618898043337E-3</v>
      </c>
      <c r="M91">
        <v>1.0864442841211779E-2</v>
      </c>
      <c r="N91">
        <v>1.607884692348439E-2</v>
      </c>
      <c r="O91">
        <v>7.0225074490765547</v>
      </c>
      <c r="P91">
        <v>17.538196752958441</v>
      </c>
      <c r="Q91">
        <v>18.201987326308181</v>
      </c>
    </row>
    <row r="92" spans="1:17" x14ac:dyDescent="0.25">
      <c r="A92" t="s">
        <v>194</v>
      </c>
      <c r="B92" t="s">
        <v>89</v>
      </c>
      <c r="J92">
        <v>0.34400799144346927</v>
      </c>
      <c r="K92">
        <v>0.6667464726875143</v>
      </c>
      <c r="L92">
        <v>0.95917456344402752</v>
      </c>
      <c r="M92">
        <v>1.37842802824457</v>
      </c>
      <c r="N92">
        <v>234.5720752966877</v>
      </c>
      <c r="O92">
        <v>381.47060084475419</v>
      </c>
      <c r="P92">
        <v>5856.0971864955254</v>
      </c>
      <c r="Q92">
        <v>6228.0298544467132</v>
      </c>
    </row>
    <row r="93" spans="1:17" x14ac:dyDescent="0.25">
      <c r="A93" t="s">
        <v>194</v>
      </c>
      <c r="B93" t="s">
        <v>5</v>
      </c>
      <c r="C93">
        <v>1805.2851524305299</v>
      </c>
      <c r="D93">
        <v>1790.7318927273579</v>
      </c>
      <c r="E93">
        <v>1819.4033511207469</v>
      </c>
      <c r="F93">
        <v>1826.642495809027</v>
      </c>
      <c r="G93">
        <v>1833.6880862159801</v>
      </c>
      <c r="H93">
        <v>1840.9512173006469</v>
      </c>
      <c r="I93">
        <v>1841.82201452394</v>
      </c>
      <c r="J93">
        <v>5934.5400487974739</v>
      </c>
      <c r="K93">
        <v>5878.5862527755316</v>
      </c>
      <c r="L93">
        <v>5846.6126640411821</v>
      </c>
      <c r="M93">
        <v>6178.3010490731194</v>
      </c>
      <c r="N93">
        <v>6256.7661329150606</v>
      </c>
      <c r="O93">
        <v>5886.9473090969932</v>
      </c>
    </row>
    <row r="94" spans="1:17" x14ac:dyDescent="0.25">
      <c r="A94" t="s">
        <v>194</v>
      </c>
      <c r="B94" t="s">
        <v>90</v>
      </c>
      <c r="J94">
        <v>1.5382217150637201E-2</v>
      </c>
      <c r="K94">
        <v>2.9226923294920441E-2</v>
      </c>
      <c r="L94">
        <v>3.9611978984116489E-2</v>
      </c>
      <c r="M94">
        <v>5.4762702953465033E-2</v>
      </c>
      <c r="N94">
        <v>7.2436085769644762E-2</v>
      </c>
      <c r="O94">
        <v>9.5731532805303082E-2</v>
      </c>
      <c r="P94">
        <v>0.1112497900680645</v>
      </c>
      <c r="Q94">
        <v>0.19986307708265899</v>
      </c>
    </row>
    <row r="95" spans="1:17" x14ac:dyDescent="0.25">
      <c r="A95" t="s">
        <v>194</v>
      </c>
      <c r="B95" t="s">
        <v>91</v>
      </c>
      <c r="J95">
        <v>1.3534461410787509E-2</v>
      </c>
      <c r="K95">
        <v>2.5706150391845511E-2</v>
      </c>
      <c r="L95">
        <v>3.4991146033124698E-2</v>
      </c>
      <c r="M95">
        <v>4.8445615180708751E-2</v>
      </c>
      <c r="N95">
        <v>6.4129162411299762E-2</v>
      </c>
      <c r="O95">
        <v>8.4665363677528457E-2</v>
      </c>
      <c r="P95">
        <v>9.843616699808902E-2</v>
      </c>
      <c r="Q95">
        <v>0.17495970866823579</v>
      </c>
    </row>
    <row r="96" spans="1:17" x14ac:dyDescent="0.25">
      <c r="A96" t="s">
        <v>194</v>
      </c>
      <c r="B96" t="s">
        <v>92</v>
      </c>
      <c r="J96">
        <v>1.782188615924948E-2</v>
      </c>
      <c r="K96">
        <v>3.3903674340981127E-2</v>
      </c>
      <c r="L96">
        <v>6.2178897857230922E-2</v>
      </c>
      <c r="M96">
        <v>9.0839670006915563E-2</v>
      </c>
      <c r="N96">
        <v>0.13095614688865251</v>
      </c>
      <c r="O96">
        <v>0.23653177573541009</v>
      </c>
      <c r="P96">
        <v>860.16621701931024</v>
      </c>
      <c r="Q96">
        <v>853.96649340634247</v>
      </c>
    </row>
    <row r="97" spans="1:17" x14ac:dyDescent="0.25">
      <c r="A97" t="s">
        <v>194</v>
      </c>
      <c r="B97" t="s">
        <v>93</v>
      </c>
      <c r="J97">
        <v>1.234391391420327E-2</v>
      </c>
      <c r="K97">
        <v>2.4917064837233889E-2</v>
      </c>
      <c r="L97">
        <v>1.8331905568491499E-2</v>
      </c>
      <c r="M97">
        <v>2.9749090821821041E-2</v>
      </c>
      <c r="N97">
        <v>4.1648065091721642E-2</v>
      </c>
      <c r="O97">
        <v>6.6417781694907585E-2</v>
      </c>
      <c r="P97">
        <v>3.7616823135342363E-2</v>
      </c>
      <c r="Q97">
        <v>13.531657620573601</v>
      </c>
    </row>
    <row r="98" spans="1:17" x14ac:dyDescent="0.25">
      <c r="A98" t="s">
        <v>194</v>
      </c>
      <c r="B98" t="s">
        <v>94</v>
      </c>
      <c r="J98">
        <v>1.1592202967398071E-2</v>
      </c>
      <c r="K98">
        <v>2.321352772920942E-2</v>
      </c>
      <c r="L98">
        <v>1.7703131386361079E-2</v>
      </c>
      <c r="M98">
        <v>2.8600368195708971E-2</v>
      </c>
      <c r="N98">
        <v>3.9943269814334013E-2</v>
      </c>
      <c r="O98">
        <v>6.1745685093467603E-2</v>
      </c>
      <c r="P98">
        <v>3.5419729811862963E-2</v>
      </c>
      <c r="Q98">
        <v>0.22425914074650599</v>
      </c>
    </row>
    <row r="99" spans="1:17" x14ac:dyDescent="0.25">
      <c r="A99" t="s">
        <v>194</v>
      </c>
      <c r="B99" t="s">
        <v>95</v>
      </c>
      <c r="J99">
        <v>9.9215568947763379E-3</v>
      </c>
      <c r="K99">
        <v>1.956914998992438E-2</v>
      </c>
      <c r="L99">
        <v>1.6140048359245748E-2</v>
      </c>
      <c r="M99">
        <v>2.5762789990934291E-2</v>
      </c>
      <c r="N99">
        <v>3.5818792153718457E-2</v>
      </c>
      <c r="O99">
        <v>5.2202334828218663E-2</v>
      </c>
      <c r="P99">
        <v>3.1072320557086891E-2</v>
      </c>
      <c r="Q99">
        <v>0.13056022736071629</v>
      </c>
    </row>
    <row r="100" spans="1:17" x14ac:dyDescent="0.25">
      <c r="A100" t="s">
        <v>194</v>
      </c>
      <c r="B100" t="s">
        <v>96</v>
      </c>
      <c r="J100">
        <v>3.3165420468773993E-2</v>
      </c>
      <c r="K100">
        <v>6.3483037529491831E-2</v>
      </c>
      <c r="L100">
        <v>5.5640644647468207E-2</v>
      </c>
      <c r="M100">
        <v>7.8293758078902487E-2</v>
      </c>
      <c r="N100">
        <v>6.3698585616687411E-2</v>
      </c>
      <c r="O100">
        <v>0.1099065943489777</v>
      </c>
      <c r="P100">
        <v>4.5563597575056868E-2</v>
      </c>
      <c r="Q100">
        <v>9.5394871136968609E-2</v>
      </c>
    </row>
    <row r="101" spans="1:17" x14ac:dyDescent="0.25">
      <c r="A101" t="s">
        <v>194</v>
      </c>
      <c r="B101" t="s">
        <v>201</v>
      </c>
      <c r="C101">
        <v>1125.778393590087</v>
      </c>
      <c r="D101">
        <v>1125.7786537384329</v>
      </c>
      <c r="E101">
        <v>1125.778642333574</v>
      </c>
      <c r="F101">
        <v>1125.7786411028601</v>
      </c>
      <c r="G101">
        <v>1125.7785322982249</v>
      </c>
      <c r="H101">
        <v>1125.7785351860559</v>
      </c>
      <c r="I101">
        <v>1125.778441024316</v>
      </c>
      <c r="J101">
        <v>8.22113880504034E-2</v>
      </c>
      <c r="K101">
        <v>7.5856468149935158E-2</v>
      </c>
      <c r="L101">
        <v>2.605704922328627E-2</v>
      </c>
      <c r="M101">
        <v>2.909150636937918E-2</v>
      </c>
      <c r="N101">
        <v>1.7509256576407568E-2</v>
      </c>
    </row>
    <row r="102" spans="1:17" x14ac:dyDescent="0.25">
      <c r="A102" t="s">
        <v>194</v>
      </c>
      <c r="B102" t="s">
        <v>97</v>
      </c>
      <c r="J102">
        <v>3.3666112986739938E-2</v>
      </c>
      <c r="K102">
        <v>6.4343328918435985E-2</v>
      </c>
      <c r="L102">
        <v>5.6035815057783898E-2</v>
      </c>
      <c r="M102">
        <v>7.8898166830563013E-2</v>
      </c>
      <c r="N102">
        <v>6.4175868707228481E-2</v>
      </c>
      <c r="O102">
        <v>0.11089242609242481</v>
      </c>
      <c r="P102">
        <v>4.5792824819009689E-2</v>
      </c>
      <c r="Q102">
        <v>9.608537160372782E-2</v>
      </c>
    </row>
    <row r="103" spans="1:17" x14ac:dyDescent="0.25">
      <c r="A103" t="s">
        <v>194</v>
      </c>
      <c r="B103" t="s">
        <v>98</v>
      </c>
      <c r="J103">
        <v>3.0339127675612851E-2</v>
      </c>
      <c r="K103">
        <v>5.8237467357472948E-2</v>
      </c>
      <c r="L103">
        <v>5.296376849021095E-2</v>
      </c>
      <c r="M103">
        <v>7.4161537821056722E-2</v>
      </c>
      <c r="N103">
        <v>6.0841549734929133E-2</v>
      </c>
      <c r="O103">
        <v>0.1030734414655491</v>
      </c>
      <c r="P103">
        <v>4.3509804227978698E-2</v>
      </c>
      <c r="Q103">
        <v>8.9727575394784223E-2</v>
      </c>
    </row>
    <row r="104" spans="1:17" x14ac:dyDescent="0.25">
      <c r="A104" t="s">
        <v>194</v>
      </c>
      <c r="B104" t="s">
        <v>99</v>
      </c>
      <c r="J104">
        <v>522.79963248049683</v>
      </c>
      <c r="K104">
        <v>307.26800879201198</v>
      </c>
      <c r="L104">
        <v>1.1542332602160399</v>
      </c>
      <c r="M104">
        <v>55.652028407260467</v>
      </c>
      <c r="N104">
        <v>0.64551684724841352</v>
      </c>
      <c r="O104">
        <v>1.498931422059212</v>
      </c>
      <c r="P104">
        <v>0.10823273973745989</v>
      </c>
      <c r="Q104">
        <v>1.1303402760006891</v>
      </c>
    </row>
    <row r="105" spans="1:17" x14ac:dyDescent="0.25">
      <c r="A105" t="s">
        <v>194</v>
      </c>
      <c r="B105" t="s">
        <v>100</v>
      </c>
      <c r="J105">
        <v>522.80440801281611</v>
      </c>
      <c r="K105">
        <v>378.60958487552409</v>
      </c>
      <c r="L105">
        <v>2964.30401626188</v>
      </c>
      <c r="M105">
        <v>1373.6090529706021</v>
      </c>
      <c r="N105">
        <v>0.52123351975538101</v>
      </c>
      <c r="O105">
        <v>1.6965908941007051</v>
      </c>
      <c r="P105">
        <v>0.1084214055454802</v>
      </c>
      <c r="Q105">
        <v>1.140464244707964</v>
      </c>
    </row>
    <row r="106" spans="1:17" x14ac:dyDescent="0.25">
      <c r="A106" t="s">
        <v>194</v>
      </c>
      <c r="B106" t="s">
        <v>101</v>
      </c>
      <c r="J106">
        <v>522.79950328594919</v>
      </c>
      <c r="K106">
        <v>307.26961950972412</v>
      </c>
      <c r="L106">
        <v>1.158216827659255</v>
      </c>
      <c r="M106">
        <v>2.660420441088704</v>
      </c>
      <c r="N106">
        <v>0.6130985967278435</v>
      </c>
      <c r="O106">
        <v>1.510240331929094</v>
      </c>
      <c r="P106">
        <v>0.10823273973745989</v>
      </c>
      <c r="Q106">
        <v>1.1312236040676551</v>
      </c>
    </row>
    <row r="107" spans="1:17" x14ac:dyDescent="0.25">
      <c r="A107" t="s">
        <v>194</v>
      </c>
      <c r="B107" t="s">
        <v>102</v>
      </c>
      <c r="J107">
        <v>11292.39685516974</v>
      </c>
      <c r="K107">
        <v>10446.067546578741</v>
      </c>
      <c r="L107">
        <v>11025.42013731851</v>
      </c>
      <c r="M107">
        <v>13860.121514343349</v>
      </c>
      <c r="N107">
        <v>11415.50223760962</v>
      </c>
      <c r="O107">
        <v>8905.3451610129123</v>
      </c>
      <c r="P107">
        <v>287.34176973728688</v>
      </c>
      <c r="Q107">
        <v>308.52565751535411</v>
      </c>
    </row>
    <row r="108" spans="1:17" x14ac:dyDescent="0.25">
      <c r="A108" t="s">
        <v>194</v>
      </c>
      <c r="B108" t="s">
        <v>103</v>
      </c>
      <c r="J108">
        <v>12500.136172853199</v>
      </c>
      <c r="K108">
        <v>15311.71472005899</v>
      </c>
      <c r="L108">
        <v>15202.13941401151</v>
      </c>
      <c r="M108">
        <v>13715.948538311681</v>
      </c>
      <c r="N108">
        <v>10259.66969753967</v>
      </c>
      <c r="O108">
        <v>12163.932606360129</v>
      </c>
      <c r="P108">
        <v>493.2355692245518</v>
      </c>
      <c r="Q108">
        <v>281.71938500660337</v>
      </c>
    </row>
    <row r="109" spans="1:17" x14ac:dyDescent="0.25">
      <c r="A109" t="s">
        <v>194</v>
      </c>
      <c r="B109" t="s">
        <v>104</v>
      </c>
      <c r="J109">
        <v>11783.835958697669</v>
      </c>
      <c r="K109">
        <v>10030.9476714835</v>
      </c>
      <c r="L109">
        <v>11047.9398159092</v>
      </c>
      <c r="M109">
        <v>13578.41549071609</v>
      </c>
      <c r="N109">
        <v>11183.839563748799</v>
      </c>
      <c r="O109">
        <v>7021.4683010282824</v>
      </c>
      <c r="P109">
        <v>317.88031298788201</v>
      </c>
      <c r="Q109">
        <v>445.95303379949308</v>
      </c>
    </row>
    <row r="110" spans="1:17" x14ac:dyDescent="0.25">
      <c r="A110" t="s">
        <v>194</v>
      </c>
      <c r="B110" t="s">
        <v>105</v>
      </c>
      <c r="J110">
        <v>10.54112596681715</v>
      </c>
      <c r="K110">
        <v>10.651376986561621</v>
      </c>
      <c r="L110">
        <v>11.08627413648234</v>
      </c>
      <c r="M110">
        <v>11.148808641069101</v>
      </c>
      <c r="N110">
        <v>2.6156813934282792</v>
      </c>
      <c r="O110">
        <v>3.0337368660729971</v>
      </c>
      <c r="P110">
        <v>0.16747410225087769</v>
      </c>
      <c r="Q110">
        <v>0.22130146297816769</v>
      </c>
    </row>
    <row r="111" spans="1:17" x14ac:dyDescent="0.25">
      <c r="A111" t="s">
        <v>194</v>
      </c>
      <c r="B111" t="s">
        <v>6</v>
      </c>
      <c r="C111">
        <v>85.366239780838768</v>
      </c>
      <c r="D111">
        <v>41.71486366261459</v>
      </c>
      <c r="E111">
        <v>72.815113850503025</v>
      </c>
      <c r="F111">
        <v>78.177749376796854</v>
      </c>
      <c r="G111">
        <v>80.392790852242143</v>
      </c>
      <c r="H111">
        <v>84.616067274966682</v>
      </c>
      <c r="I111">
        <v>88.667316499528596</v>
      </c>
      <c r="J111">
        <v>535.31084610030962</v>
      </c>
      <c r="K111">
        <v>535.52996319048964</v>
      </c>
      <c r="L111">
        <v>539.64099762998092</v>
      </c>
      <c r="M111">
        <v>539.64015859923165</v>
      </c>
      <c r="N111">
        <v>17.57574106358738</v>
      </c>
      <c r="O111">
        <v>21.530627821273971</v>
      </c>
    </row>
    <row r="112" spans="1:17" x14ac:dyDescent="0.25">
      <c r="A112" t="s">
        <v>194</v>
      </c>
      <c r="B112" t="s">
        <v>106</v>
      </c>
      <c r="J112">
        <v>2600.1757150557851</v>
      </c>
      <c r="K112">
        <v>2672.6985828457932</v>
      </c>
      <c r="L112">
        <v>3336.159195644283</v>
      </c>
      <c r="M112">
        <v>4081.946211213412</v>
      </c>
      <c r="N112">
        <v>88.916630114736734</v>
      </c>
      <c r="O112">
        <v>88.607424648164198</v>
      </c>
      <c r="P112">
        <v>91.939762310612892</v>
      </c>
      <c r="Q112">
        <v>31.969483108522731</v>
      </c>
    </row>
    <row r="113" spans="1:17" x14ac:dyDescent="0.25">
      <c r="A113" t="s">
        <v>194</v>
      </c>
      <c r="B113" t="s">
        <v>107</v>
      </c>
      <c r="J113">
        <v>2109.5974852864201</v>
      </c>
      <c r="K113">
        <v>2118.6888034979279</v>
      </c>
      <c r="L113">
        <v>2354.8472423353842</v>
      </c>
      <c r="M113">
        <v>2781.985784878364</v>
      </c>
      <c r="N113">
        <v>4.0948391218624716</v>
      </c>
      <c r="O113">
        <v>1.6750720912096711E-2</v>
      </c>
      <c r="P113">
        <v>5.799716839454975</v>
      </c>
      <c r="Q113">
        <v>0.21579061288791471</v>
      </c>
    </row>
    <row r="114" spans="1:17" x14ac:dyDescent="0.25">
      <c r="A114" t="s">
        <v>194</v>
      </c>
      <c r="B114" t="s">
        <v>108</v>
      </c>
      <c r="J114">
        <v>1.305812329104579E-2</v>
      </c>
      <c r="K114">
        <v>2.3930590729850591E-2</v>
      </c>
      <c r="L114">
        <v>2.5731382917929681E-2</v>
      </c>
      <c r="M114">
        <v>3.6051439968701138E-2</v>
      </c>
      <c r="N114">
        <v>7.0005819104644179E-2</v>
      </c>
      <c r="O114">
        <v>8.3487692050916287E-2</v>
      </c>
      <c r="P114">
        <v>0.14901599022535911</v>
      </c>
      <c r="Q114">
        <v>66.27498539635576</v>
      </c>
    </row>
    <row r="115" spans="1:17" x14ac:dyDescent="0.25">
      <c r="A115" t="s">
        <v>194</v>
      </c>
      <c r="B115" t="s">
        <v>109</v>
      </c>
      <c r="J115">
        <v>5.2845342449242393E-3</v>
      </c>
      <c r="K115">
        <v>9.5667494800331949E-3</v>
      </c>
      <c r="L115">
        <v>9.7500864817051669E-3</v>
      </c>
      <c r="M115">
        <v>1.233216199993808E-2</v>
      </c>
      <c r="N115">
        <v>3.4550090591196161E-3</v>
      </c>
      <c r="O115">
        <v>6.2369580365932561E-3</v>
      </c>
      <c r="P115">
        <v>6.750096000613103E-3</v>
      </c>
      <c r="Q115">
        <v>1.451618280898192E-2</v>
      </c>
    </row>
    <row r="116" spans="1:17" x14ac:dyDescent="0.25">
      <c r="A116" t="s">
        <v>194</v>
      </c>
      <c r="B116" t="s">
        <v>202</v>
      </c>
      <c r="C116">
        <v>69.119236910341854</v>
      </c>
      <c r="D116">
        <v>22.939047399072201</v>
      </c>
      <c r="E116">
        <v>55.446062976897387</v>
      </c>
      <c r="F116">
        <v>61.286802206501058</v>
      </c>
      <c r="G116">
        <v>25.798661823897291</v>
      </c>
      <c r="H116">
        <v>25.722395562291691</v>
      </c>
      <c r="I116">
        <v>14.5149339348607</v>
      </c>
      <c r="J116">
        <v>3.685190158133813E-2</v>
      </c>
      <c r="K116">
        <v>2.441340060847158E-2</v>
      </c>
      <c r="L116">
        <v>9.4162411066393073E-3</v>
      </c>
      <c r="M116">
        <v>6.9416463625472701E-3</v>
      </c>
    </row>
    <row r="117" spans="1:17" x14ac:dyDescent="0.25">
      <c r="A117" t="s">
        <v>194</v>
      </c>
      <c r="B117" t="s">
        <v>110</v>
      </c>
      <c r="J117">
        <v>1.557451091559681E-2</v>
      </c>
      <c r="K117">
        <v>2.4668902422163939E-2</v>
      </c>
      <c r="L117">
        <v>4.0540944823793203E-2</v>
      </c>
      <c r="M117">
        <v>4.7022548094406973E-2</v>
      </c>
      <c r="N117">
        <v>7.2468197892868354E-3</v>
      </c>
      <c r="O117">
        <v>1.5371394076575879E-2</v>
      </c>
      <c r="P117">
        <v>9.4115465884091823E-3</v>
      </c>
      <c r="Q117">
        <v>2.2196540132446409E-2</v>
      </c>
    </row>
    <row r="118" spans="1:17" x14ac:dyDescent="0.25">
      <c r="A118" t="s">
        <v>194</v>
      </c>
      <c r="B118" t="s">
        <v>111</v>
      </c>
      <c r="J118">
        <v>1.557451091559682E-2</v>
      </c>
      <c r="K118">
        <v>2.4668902422163939E-2</v>
      </c>
      <c r="L118">
        <v>4.0540944823793217E-2</v>
      </c>
      <c r="M118">
        <v>4.7022548094406952E-2</v>
      </c>
      <c r="N118">
        <v>7.2468197892868362E-3</v>
      </c>
      <c r="O118">
        <v>1.5371394076575879E-2</v>
      </c>
      <c r="P118">
        <v>9.411546588409184E-3</v>
      </c>
      <c r="Q118">
        <v>2.2196540132446409E-2</v>
      </c>
    </row>
    <row r="119" spans="1:17" x14ac:dyDescent="0.25">
      <c r="A119" t="s">
        <v>194</v>
      </c>
      <c r="B119" t="s">
        <v>112</v>
      </c>
      <c r="J119">
        <v>510.49656433248578</v>
      </c>
      <c r="K119">
        <v>510.73000982007579</v>
      </c>
      <c r="L119">
        <v>513.98492104866466</v>
      </c>
      <c r="M119">
        <v>514.00743821699405</v>
      </c>
      <c r="N119">
        <v>10.179502150938671</v>
      </c>
      <c r="O119">
        <v>26.389739921978659</v>
      </c>
      <c r="P119">
        <v>4.2333538886045283E-2</v>
      </c>
      <c r="Q119">
        <v>4.5164281781304542E-2</v>
      </c>
    </row>
    <row r="120" spans="1:17" x14ac:dyDescent="0.25">
      <c r="A120" t="s">
        <v>194</v>
      </c>
      <c r="B120" t="s">
        <v>203</v>
      </c>
      <c r="C120">
        <v>23.872687138285439</v>
      </c>
      <c r="D120">
        <v>22.502480191748131</v>
      </c>
      <c r="E120">
        <v>23.873655341617429</v>
      </c>
      <c r="F120">
        <v>23.874585015231279</v>
      </c>
      <c r="G120">
        <v>61.776226699557107</v>
      </c>
      <c r="H120">
        <v>66.453067408442664</v>
      </c>
      <c r="I120">
        <v>82.07368382376356</v>
      </c>
      <c r="J120">
        <v>83.859464421719096</v>
      </c>
      <c r="K120">
        <v>83.917470806185577</v>
      </c>
      <c r="L120">
        <v>85.528371061041412</v>
      </c>
      <c r="M120">
        <v>85.525598329233588</v>
      </c>
      <c r="N120">
        <v>9.4222768308670251</v>
      </c>
    </row>
    <row r="121" spans="1:17" x14ac:dyDescent="0.25">
      <c r="A121" t="s">
        <v>194</v>
      </c>
      <c r="B121" t="s">
        <v>113</v>
      </c>
      <c r="J121">
        <v>1.414692176158657E-2</v>
      </c>
      <c r="K121">
        <v>2.2622898170831868E-2</v>
      </c>
      <c r="L121">
        <v>3.6705173045041818E-2</v>
      </c>
      <c r="M121">
        <v>4.2784433234158363E-2</v>
      </c>
      <c r="N121">
        <v>7.0094144613901026E-3</v>
      </c>
      <c r="O121">
        <v>1.4550916795186121E-2</v>
      </c>
      <c r="P121">
        <v>9.0780685509463943E-3</v>
      </c>
      <c r="Q121">
        <v>2.1455113707464009E-2</v>
      </c>
    </row>
    <row r="122" spans="1:17" x14ac:dyDescent="0.25">
      <c r="A122" t="s">
        <v>194</v>
      </c>
      <c r="B122" t="s">
        <v>114</v>
      </c>
      <c r="J122">
        <v>9.6820171603976588E-2</v>
      </c>
      <c r="K122">
        <v>0.13570833934846249</v>
      </c>
      <c r="L122">
        <v>0.19710585846654599</v>
      </c>
      <c r="M122">
        <v>0.21422621517066989</v>
      </c>
      <c r="N122">
        <v>5.9159062459167223E-2</v>
      </c>
      <c r="O122">
        <v>6.3442895744834665E-2</v>
      </c>
      <c r="P122">
        <v>3.2911836345763119E-2</v>
      </c>
      <c r="Q122">
        <v>4.0669042008973623E-2</v>
      </c>
    </row>
    <row r="123" spans="1:17" x14ac:dyDescent="0.25">
      <c r="A123" t="s">
        <v>194</v>
      </c>
      <c r="B123" t="s">
        <v>115</v>
      </c>
      <c r="J123">
        <v>1.1404271063668221E-2</v>
      </c>
      <c r="K123">
        <v>1.861929468515534E-2</v>
      </c>
      <c r="L123">
        <v>2.9298659439363849E-2</v>
      </c>
      <c r="M123">
        <v>3.4566450329318953E-2</v>
      </c>
      <c r="N123">
        <v>6.4800234454621304E-3</v>
      </c>
      <c r="O123">
        <v>1.282087788958719E-2</v>
      </c>
      <c r="P123">
        <v>8.3271588757458954E-3</v>
      </c>
      <c r="Q123">
        <v>1.9751094899111941E-2</v>
      </c>
    </row>
    <row r="124" spans="1:17" x14ac:dyDescent="0.25">
      <c r="A124" t="s">
        <v>194</v>
      </c>
      <c r="B124" t="s">
        <v>116</v>
      </c>
      <c r="J124">
        <v>1.398873090315798</v>
      </c>
      <c r="K124">
        <v>1.4227459030222169</v>
      </c>
      <c r="L124">
        <v>1.4073511856508909</v>
      </c>
      <c r="M124">
        <v>1.415227613506318</v>
      </c>
      <c r="N124">
        <v>2.4951226731778342</v>
      </c>
      <c r="O124">
        <v>0.24452202519274549</v>
      </c>
      <c r="P124">
        <v>6.7073798309622068E-2</v>
      </c>
      <c r="Q124">
        <v>5.8625027185903671E-2</v>
      </c>
    </row>
    <row r="125" spans="1:17" x14ac:dyDescent="0.25">
      <c r="A125" t="s">
        <v>194</v>
      </c>
      <c r="B125" t="s">
        <v>117</v>
      </c>
      <c r="J125">
        <v>17349.557629242579</v>
      </c>
      <c r="K125">
        <v>17115.48595098429</v>
      </c>
      <c r="L125">
        <v>18974.500819358069</v>
      </c>
      <c r="M125">
        <v>19923.77950826694</v>
      </c>
      <c r="N125">
        <v>15012.07137852248</v>
      </c>
      <c r="O125">
        <v>12754.138842926321</v>
      </c>
      <c r="P125">
        <v>385.48320498375148</v>
      </c>
      <c r="Q125">
        <v>391.24277504643368</v>
      </c>
    </row>
    <row r="126" spans="1:17" x14ac:dyDescent="0.25">
      <c r="A126" t="s">
        <v>194</v>
      </c>
      <c r="B126" t="s">
        <v>7</v>
      </c>
      <c r="C126">
        <v>1055.8854600670859</v>
      </c>
      <c r="D126">
        <v>1056.396316977507</v>
      </c>
      <c r="E126">
        <v>1055.885334529969</v>
      </c>
      <c r="F126">
        <v>1055.884986920857</v>
      </c>
      <c r="G126">
        <v>1041.760747651703</v>
      </c>
      <c r="H126">
        <v>1040.017914638918</v>
      </c>
      <c r="I126">
        <v>1034.196765950667</v>
      </c>
      <c r="J126">
        <v>1297.994516625201</v>
      </c>
      <c r="K126">
        <v>1282.109760561983</v>
      </c>
      <c r="L126">
        <v>1281.7596854765291</v>
      </c>
      <c r="M126">
        <v>1331.150579514019</v>
      </c>
      <c r="N126">
        <v>1055.4357585444061</v>
      </c>
      <c r="O126">
        <v>918.0336142424278</v>
      </c>
    </row>
    <row r="127" spans="1:17" x14ac:dyDescent="0.25">
      <c r="A127" t="s">
        <v>194</v>
      </c>
      <c r="B127" t="s">
        <v>118</v>
      </c>
      <c r="J127">
        <v>1.77324360818789E-2</v>
      </c>
      <c r="K127">
        <v>3.2953914911447391E-2</v>
      </c>
      <c r="L127">
        <v>4.1182165836197049E-2</v>
      </c>
      <c r="M127">
        <v>6.1863736259431583E-2</v>
      </c>
      <c r="N127">
        <v>8.1400187581328609E-2</v>
      </c>
      <c r="O127">
        <v>0.1111884473993493</v>
      </c>
      <c r="P127">
        <v>7.5334545808963635E-2</v>
      </c>
      <c r="Q127">
        <v>0.14816179221527981</v>
      </c>
    </row>
    <row r="128" spans="1:17" x14ac:dyDescent="0.25">
      <c r="A128" t="s">
        <v>194</v>
      </c>
      <c r="B128" t="s">
        <v>119</v>
      </c>
      <c r="J128">
        <v>1.5220801079029289E-2</v>
      </c>
      <c r="K128">
        <v>2.835692001260183E-2</v>
      </c>
      <c r="L128">
        <v>3.5572035847130208E-2</v>
      </c>
      <c r="M128">
        <v>5.3417697060458812E-2</v>
      </c>
      <c r="N128">
        <v>7.02807820410358E-2</v>
      </c>
      <c r="O128">
        <v>9.5639178414700612E-2</v>
      </c>
      <c r="P128">
        <v>6.7026477955205443E-2</v>
      </c>
      <c r="Q128">
        <v>0.1232982481424296</v>
      </c>
    </row>
    <row r="129" spans="1:17" x14ac:dyDescent="0.25">
      <c r="A129" t="s">
        <v>194</v>
      </c>
      <c r="B129" t="s">
        <v>120</v>
      </c>
      <c r="J129">
        <v>5.4799709471258999E-2</v>
      </c>
      <c r="K129">
        <v>9.256270650474599E-2</v>
      </c>
      <c r="L129">
        <v>0.14122796733723841</v>
      </c>
      <c r="M129">
        <v>0.23941543458878051</v>
      </c>
      <c r="N129">
        <v>0.18672723747801981</v>
      </c>
      <c r="O129">
        <v>0.2433630771416172</v>
      </c>
      <c r="P129">
        <v>8.1728375902663658E-2</v>
      </c>
      <c r="Q129">
        <v>9.6592922793584501E-2</v>
      </c>
    </row>
    <row r="130" spans="1:17" x14ac:dyDescent="0.25">
      <c r="A130" t="s">
        <v>194</v>
      </c>
      <c r="B130" t="s">
        <v>121</v>
      </c>
      <c r="J130">
        <v>1.514256667301103E-2</v>
      </c>
      <c r="K130">
        <v>2.8759523115484981E-2</v>
      </c>
      <c r="L130">
        <v>2.5440175778665731E-2</v>
      </c>
      <c r="M130">
        <v>3.4716064021549753E-2</v>
      </c>
      <c r="N130">
        <v>2.408002971090327E-2</v>
      </c>
      <c r="O130">
        <v>5.568828572266752E-2</v>
      </c>
      <c r="P130">
        <v>30.987716700916788</v>
      </c>
      <c r="Q130">
        <v>17.147109165666851</v>
      </c>
    </row>
    <row r="131" spans="1:17" x14ac:dyDescent="0.25">
      <c r="A131" t="s">
        <v>194</v>
      </c>
      <c r="B131" t="s">
        <v>122</v>
      </c>
      <c r="J131">
        <v>1.415005986933301E-2</v>
      </c>
      <c r="K131">
        <v>2.6872211908084091E-2</v>
      </c>
      <c r="L131">
        <v>2.4287973416009499E-2</v>
      </c>
      <c r="M131">
        <v>3.2989711665848923E-2</v>
      </c>
      <c r="N131">
        <v>2.322154233674021E-2</v>
      </c>
      <c r="O131">
        <v>5.1800155469890773E-2</v>
      </c>
      <c r="P131">
        <v>0.16572724258482491</v>
      </c>
      <c r="Q131">
        <v>0.2745009342305042</v>
      </c>
    </row>
    <row r="132" spans="1:17" x14ac:dyDescent="0.25">
      <c r="A132" t="s">
        <v>194</v>
      </c>
      <c r="B132" t="s">
        <v>123</v>
      </c>
      <c r="J132">
        <v>1.192210887131883E-2</v>
      </c>
      <c r="K132">
        <v>2.2667460530384941E-2</v>
      </c>
      <c r="L132">
        <v>2.1539583043034501E-2</v>
      </c>
      <c r="M132">
        <v>2.899920996052709E-2</v>
      </c>
      <c r="N132">
        <v>2.1109433961442801E-2</v>
      </c>
      <c r="O132">
        <v>4.3382369989422791E-2</v>
      </c>
      <c r="P132">
        <v>5.1536567996681638E-2</v>
      </c>
      <c r="Q132">
        <v>0.1045213660167832</v>
      </c>
    </row>
    <row r="133" spans="1:17" x14ac:dyDescent="0.25">
      <c r="A133" t="s">
        <v>194</v>
      </c>
      <c r="B133" t="s">
        <v>124</v>
      </c>
      <c r="J133">
        <v>4.4293764140934423E-2</v>
      </c>
      <c r="K133">
        <v>9.9684063456302041E-2</v>
      </c>
      <c r="L133">
        <v>0.1816903317432943</v>
      </c>
      <c r="M133">
        <v>0.25782377395981421</v>
      </c>
      <c r="N133">
        <v>304.04444375922247</v>
      </c>
      <c r="O133">
        <v>453.55424867580052</v>
      </c>
      <c r="P133">
        <v>7735.4953255669961</v>
      </c>
      <c r="Q133">
        <v>6830.4053937655399</v>
      </c>
    </row>
    <row r="134" spans="1:17" x14ac:dyDescent="0.25">
      <c r="A134" t="s">
        <v>194</v>
      </c>
      <c r="B134" t="s">
        <v>204</v>
      </c>
      <c r="C134">
        <v>1372.0616332694381</v>
      </c>
      <c r="D134">
        <v>1398.536648124807</v>
      </c>
      <c r="E134">
        <v>1405.125164915841</v>
      </c>
      <c r="F134">
        <v>1409.5247201228501</v>
      </c>
      <c r="G134">
        <v>2132.9284944581191</v>
      </c>
      <c r="H134">
        <v>2141.8350886907979</v>
      </c>
      <c r="I134">
        <v>2132.2460589036168</v>
      </c>
      <c r="J134">
        <v>4952.4041906329894</v>
      </c>
      <c r="K134">
        <v>4958.1054056775602</v>
      </c>
      <c r="L134">
        <v>5513.7728111990473</v>
      </c>
      <c r="M134">
        <v>5581.120873777355</v>
      </c>
      <c r="N134">
        <v>5586.2505229194021</v>
      </c>
      <c r="O134">
        <v>5753.636513601451</v>
      </c>
    </row>
    <row r="135" spans="1:17" x14ac:dyDescent="0.25">
      <c r="A135" t="s">
        <v>194</v>
      </c>
      <c r="B135" t="s">
        <v>125</v>
      </c>
      <c r="J135">
        <v>5.601342982186628E-2</v>
      </c>
      <c r="K135">
        <v>0.10490521520306161</v>
      </c>
      <c r="L135">
        <v>0.14256786156569529</v>
      </c>
      <c r="M135">
        <v>0.19975020810870109</v>
      </c>
      <c r="N135">
        <v>0.26856841422348687</v>
      </c>
      <c r="O135">
        <v>0.36243217930450439</v>
      </c>
      <c r="P135">
        <v>0.44750013207657741</v>
      </c>
      <c r="Q135">
        <v>0.76096379377031176</v>
      </c>
    </row>
    <row r="136" spans="1:17" x14ac:dyDescent="0.25">
      <c r="A136" t="s">
        <v>194</v>
      </c>
      <c r="B136" t="s">
        <v>126</v>
      </c>
      <c r="J136">
        <v>5.4027537263162867E-2</v>
      </c>
      <c r="K136">
        <v>0.1012317741838528</v>
      </c>
      <c r="L136">
        <v>0.13776176424297129</v>
      </c>
      <c r="M136">
        <v>0.19304284883851239</v>
      </c>
      <c r="N136">
        <v>0.25955869583121088</v>
      </c>
      <c r="O136">
        <v>0.34995963078174708</v>
      </c>
      <c r="P136">
        <v>0.43208249922993108</v>
      </c>
      <c r="Q136">
        <v>0.7272606108831986</v>
      </c>
    </row>
    <row r="137" spans="1:17" x14ac:dyDescent="0.25">
      <c r="A137" t="s">
        <v>194</v>
      </c>
      <c r="B137" t="s">
        <v>205</v>
      </c>
      <c r="C137">
        <v>0.15108987180030739</v>
      </c>
      <c r="D137">
        <v>0.13703746565927519</v>
      </c>
      <c r="E137">
        <v>0.14105039148263659</v>
      </c>
      <c r="F137">
        <v>0.16501897566650789</v>
      </c>
      <c r="G137">
        <v>0.15421156097968119</v>
      </c>
      <c r="H137">
        <v>0.20219766490105481</v>
      </c>
      <c r="I137">
        <v>0.19529577757191369</v>
      </c>
      <c r="J137">
        <v>3.5580231115559422</v>
      </c>
      <c r="K137">
        <v>5.6213947104260553</v>
      </c>
      <c r="L137">
        <v>1.640005150138901</v>
      </c>
      <c r="M137">
        <v>2.0505593473332202</v>
      </c>
      <c r="N137">
        <v>2.911793451873101</v>
      </c>
    </row>
    <row r="138" spans="1:17" x14ac:dyDescent="0.25">
      <c r="A138" t="s">
        <v>194</v>
      </c>
      <c r="B138" t="s">
        <v>127</v>
      </c>
      <c r="J138">
        <v>5.3105041112613417E-2</v>
      </c>
      <c r="K138">
        <v>9.9524341025279059E-2</v>
      </c>
      <c r="L138">
        <v>0.13552351487374681</v>
      </c>
      <c r="M138">
        <v>0.18991882465380139</v>
      </c>
      <c r="N138">
        <v>0.25536275561243621</v>
      </c>
      <c r="O138">
        <v>0.34416049819360628</v>
      </c>
      <c r="P138">
        <v>0.42491927953637942</v>
      </c>
      <c r="Q138">
        <v>0.71198914651064038</v>
      </c>
    </row>
    <row r="139" spans="1:17" x14ac:dyDescent="0.25">
      <c r="A139" t="s">
        <v>194</v>
      </c>
      <c r="B139" t="s">
        <v>128</v>
      </c>
      <c r="J139">
        <v>0.15768089821949161</v>
      </c>
      <c r="K139">
        <v>0.28735822113994608</v>
      </c>
      <c r="L139">
        <v>0.37079287029005997</v>
      </c>
      <c r="M139">
        <v>0.48469002617858198</v>
      </c>
      <c r="N139">
        <v>176.17027655862231</v>
      </c>
      <c r="O139">
        <v>202.86117970655849</v>
      </c>
      <c r="P139">
        <v>10960.381050741271</v>
      </c>
      <c r="Q139">
        <v>13459.88851198132</v>
      </c>
    </row>
    <row r="140" spans="1:17" x14ac:dyDescent="0.25">
      <c r="A140" t="s">
        <v>194</v>
      </c>
      <c r="B140" t="s">
        <v>206</v>
      </c>
      <c r="C140">
        <v>5515.2948476947586</v>
      </c>
      <c r="D140">
        <v>5355.1963487483463</v>
      </c>
      <c r="E140">
        <v>5336.0856890347804</v>
      </c>
      <c r="F140">
        <v>5420.0027204748503</v>
      </c>
      <c r="G140">
        <v>5478.7752436931032</v>
      </c>
      <c r="H140">
        <v>5574.8872444364133</v>
      </c>
      <c r="I140">
        <v>5414.7294020824438</v>
      </c>
      <c r="J140">
        <v>12283.804828179809</v>
      </c>
      <c r="K140">
        <v>12242.63441649684</v>
      </c>
      <c r="L140">
        <v>12300.47169898946</v>
      </c>
      <c r="M140">
        <v>12027.84756716493</v>
      </c>
      <c r="N140">
        <v>11823.372953935361</v>
      </c>
      <c r="O140">
        <v>11870.137502365629</v>
      </c>
    </row>
    <row r="141" spans="1:17" x14ac:dyDescent="0.25">
      <c r="A141" t="s">
        <v>194</v>
      </c>
      <c r="B141" t="s">
        <v>129</v>
      </c>
      <c r="J141">
        <v>2.3961171747108601E-2</v>
      </c>
      <c r="K141">
        <v>4.9755693548364489E-2</v>
      </c>
      <c r="L141">
        <v>7.4016904586908835E-2</v>
      </c>
      <c r="M141">
        <v>9.6263005850847183E-2</v>
      </c>
      <c r="N141">
        <v>0.16737356700353789</v>
      </c>
      <c r="O141">
        <v>0.24326963033488569</v>
      </c>
      <c r="P141">
        <v>0.45632114766509702</v>
      </c>
      <c r="Q141">
        <v>0.86118426750461441</v>
      </c>
    </row>
    <row r="142" spans="1:17" x14ac:dyDescent="0.25">
      <c r="A142" t="s">
        <v>194</v>
      </c>
      <c r="B142" t="s">
        <v>130</v>
      </c>
      <c r="J142">
        <v>2.359771433060329E-2</v>
      </c>
      <c r="K142">
        <v>4.8925826862564158E-2</v>
      </c>
      <c r="L142">
        <v>7.2706218213655735E-2</v>
      </c>
      <c r="M142">
        <v>9.4743949714234832E-2</v>
      </c>
      <c r="N142">
        <v>0.1632303866377417</v>
      </c>
      <c r="O142">
        <v>0.23685624363972649</v>
      </c>
      <c r="P142">
        <v>0.43992560870402919</v>
      </c>
      <c r="Q142">
        <v>0.82284139477790696</v>
      </c>
    </row>
    <row r="143" spans="1:17" x14ac:dyDescent="0.25">
      <c r="A143" t="s">
        <v>194</v>
      </c>
      <c r="B143" t="s">
        <v>131</v>
      </c>
      <c r="J143">
        <v>2.342355283937125E-2</v>
      </c>
      <c r="K143">
        <v>4.8529073353322232E-2</v>
      </c>
      <c r="L143">
        <v>7.2080751240976959E-2</v>
      </c>
      <c r="M143">
        <v>9.4016339385299547E-2</v>
      </c>
      <c r="N143">
        <v>0.16128885908514559</v>
      </c>
      <c r="O143">
        <v>0.23385338855988369</v>
      </c>
      <c r="P143">
        <v>0.43232713285199081</v>
      </c>
      <c r="Q143">
        <v>0.80550859091034721</v>
      </c>
    </row>
    <row r="144" spans="1:17" x14ac:dyDescent="0.25">
      <c r="A144" t="s">
        <v>194</v>
      </c>
      <c r="B144" t="s">
        <v>132</v>
      </c>
      <c r="J144">
        <v>2.888631440859965E-2</v>
      </c>
      <c r="K144">
        <v>5.2413035587390473E-2</v>
      </c>
      <c r="L144">
        <v>4.2507760543282758E-2</v>
      </c>
      <c r="M144">
        <v>6.0690384443502533E-2</v>
      </c>
      <c r="N144">
        <v>9.3488322834690385E-2</v>
      </c>
      <c r="O144">
        <v>0.12841443603898289</v>
      </c>
      <c r="P144">
        <v>0.53142968078624719</v>
      </c>
      <c r="Q144">
        <v>2.2281119138979579</v>
      </c>
    </row>
    <row r="145" spans="1:17" x14ac:dyDescent="0.25">
      <c r="A145" t="s">
        <v>194</v>
      </c>
      <c r="B145" t="s">
        <v>133</v>
      </c>
      <c r="J145">
        <v>2.1599745477631011E-2</v>
      </c>
      <c r="K145">
        <v>3.9600800224343903E-2</v>
      </c>
      <c r="L145">
        <v>3.4929592956466041E-2</v>
      </c>
      <c r="M145">
        <v>4.8994112514174668E-2</v>
      </c>
      <c r="N145">
        <v>7.4256258040312648E-2</v>
      </c>
      <c r="O145">
        <v>9.9526369194295639E-2</v>
      </c>
      <c r="P145">
        <v>0.2153511859990723</v>
      </c>
      <c r="Q145">
        <v>0.79470158077076913</v>
      </c>
    </row>
    <row r="146" spans="1:17" x14ac:dyDescent="0.25">
      <c r="A146" t="s">
        <v>194</v>
      </c>
      <c r="B146" t="s">
        <v>134</v>
      </c>
      <c r="J146">
        <v>1.377966339708228E-2</v>
      </c>
      <c r="K146">
        <v>2.5396689079800701E-2</v>
      </c>
      <c r="L146">
        <v>2.5236650327742211E-2</v>
      </c>
      <c r="M146">
        <v>3.4704403908602549E-2</v>
      </c>
      <c r="N146">
        <v>5.1594316852651902E-2</v>
      </c>
      <c r="O146">
        <v>6.7708515826108456E-2</v>
      </c>
      <c r="P146">
        <v>0.1126759341750177</v>
      </c>
      <c r="Q146">
        <v>0.31954654112017372</v>
      </c>
    </row>
    <row r="147" spans="1:17" x14ac:dyDescent="0.25">
      <c r="A147" t="s">
        <v>194</v>
      </c>
      <c r="B147" t="s">
        <v>135</v>
      </c>
      <c r="J147">
        <v>7.9339937245033937E-2</v>
      </c>
      <c r="K147">
        <v>0.19038948541148801</v>
      </c>
      <c r="L147">
        <v>0.12440584814238741</v>
      </c>
      <c r="M147">
        <v>47.238019627709008</v>
      </c>
      <c r="N147">
        <v>276.53812203805808</v>
      </c>
      <c r="O147">
        <v>1114.641837062617</v>
      </c>
      <c r="P147">
        <v>179.96414609781189</v>
      </c>
      <c r="Q147">
        <v>2652.5093414615849</v>
      </c>
    </row>
    <row r="148" spans="1:17" x14ac:dyDescent="0.25">
      <c r="A148" t="s">
        <v>194</v>
      </c>
      <c r="B148" t="s">
        <v>136</v>
      </c>
      <c r="J148">
        <v>7.9502978751944786E-2</v>
      </c>
      <c r="K148">
        <v>0.19047756212330039</v>
      </c>
      <c r="L148">
        <v>0.1242037600093686</v>
      </c>
      <c r="M148">
        <v>81.016124400628087</v>
      </c>
      <c r="N148">
        <v>293.92016490681021</v>
      </c>
      <c r="O148">
        <v>467.39095206492271</v>
      </c>
      <c r="P148">
        <v>620.45382525302944</v>
      </c>
      <c r="Q148">
        <v>2164.7958496669121</v>
      </c>
    </row>
    <row r="149" spans="1:17" x14ac:dyDescent="0.25">
      <c r="A149" t="s">
        <v>194</v>
      </c>
      <c r="B149" t="s">
        <v>137</v>
      </c>
      <c r="J149">
        <v>7.9336963576959046E-2</v>
      </c>
      <c r="K149">
        <v>0.19070172950517611</v>
      </c>
      <c r="L149">
        <v>0.1243974999928955</v>
      </c>
      <c r="M149">
        <v>47.238033512489373</v>
      </c>
      <c r="N149">
        <v>88.758060836680343</v>
      </c>
      <c r="O149">
        <v>634.3587726378413</v>
      </c>
      <c r="P149">
        <v>179.73601192591201</v>
      </c>
      <c r="Q149">
        <v>5051.5679880286989</v>
      </c>
    </row>
    <row r="150" spans="1:17" x14ac:dyDescent="0.25">
      <c r="A150" t="s">
        <v>194</v>
      </c>
      <c r="B150" t="s">
        <v>138</v>
      </c>
      <c r="J150">
        <v>8284.94483048652</v>
      </c>
      <c r="K150">
        <v>8050.5530084645507</v>
      </c>
      <c r="L150">
        <v>5947.9560309594899</v>
      </c>
      <c r="M150">
        <v>7518.976011420611</v>
      </c>
      <c r="N150">
        <v>11531.276903672229</v>
      </c>
      <c r="O150">
        <v>9411.8494060750745</v>
      </c>
      <c r="P150">
        <v>6843.1293545742847</v>
      </c>
      <c r="Q150">
        <v>7845.309367027603</v>
      </c>
    </row>
    <row r="151" spans="1:17" x14ac:dyDescent="0.25">
      <c r="A151" t="s">
        <v>194</v>
      </c>
      <c r="B151" t="s">
        <v>139</v>
      </c>
      <c r="J151">
        <v>13011.24774137348</v>
      </c>
      <c r="K151">
        <v>13558.05127660345</v>
      </c>
      <c r="L151">
        <v>17262.653405312249</v>
      </c>
      <c r="M151">
        <v>15921.177488204759</v>
      </c>
      <c r="N151">
        <v>8994.9146077503538</v>
      </c>
      <c r="O151">
        <v>12132.937830645469</v>
      </c>
      <c r="P151">
        <v>11726.251162482209</v>
      </c>
      <c r="Q151">
        <v>8619.9820001700045</v>
      </c>
    </row>
    <row r="152" spans="1:17" x14ac:dyDescent="0.25">
      <c r="A152" t="s">
        <v>194</v>
      </c>
      <c r="B152" t="s">
        <v>140</v>
      </c>
      <c r="J152">
        <v>8446.6139261641129</v>
      </c>
      <c r="K152">
        <v>8052.7837378054819</v>
      </c>
      <c r="L152">
        <v>7030.7355505253599</v>
      </c>
      <c r="M152">
        <v>6070.8435619144484</v>
      </c>
      <c r="N152">
        <v>8582.6790336614085</v>
      </c>
      <c r="O152">
        <v>6052.0281942918991</v>
      </c>
      <c r="P152">
        <v>10086.55991254573</v>
      </c>
      <c r="Q152">
        <v>5802.8257403074122</v>
      </c>
    </row>
    <row r="153" spans="1:17" x14ac:dyDescent="0.25">
      <c r="A153" t="s">
        <v>194</v>
      </c>
      <c r="B153" t="s">
        <v>141</v>
      </c>
      <c r="J153">
        <v>7.7244263808925295E-2</v>
      </c>
      <c r="K153">
        <v>0.1194673150134673</v>
      </c>
      <c r="L153">
        <v>0.14926004963689629</v>
      </c>
      <c r="M153">
        <v>0.20260168227731479</v>
      </c>
      <c r="N153">
        <v>0.26733362190336202</v>
      </c>
      <c r="O153">
        <v>0.34788236195299282</v>
      </c>
      <c r="P153">
        <v>0.4254546167501938</v>
      </c>
      <c r="Q153">
        <v>0.8614233942124162</v>
      </c>
    </row>
    <row r="154" spans="1:17" x14ac:dyDescent="0.25">
      <c r="A154" t="s">
        <v>194</v>
      </c>
      <c r="B154" t="s">
        <v>142</v>
      </c>
      <c r="J154">
        <v>1.9268285345979231E-2</v>
      </c>
      <c r="K154">
        <v>3.3821155513063701E-2</v>
      </c>
      <c r="L154">
        <v>4.2612641329711411E-2</v>
      </c>
      <c r="M154">
        <v>5.797485711892654E-2</v>
      </c>
      <c r="N154">
        <v>7.6458938523895001E-2</v>
      </c>
      <c r="O154">
        <v>9.9473900759878039E-2</v>
      </c>
      <c r="P154">
        <v>0.12080082547843669</v>
      </c>
      <c r="Q154">
        <v>0.2275323873876641</v>
      </c>
    </row>
    <row r="155" spans="1:17" x14ac:dyDescent="0.25">
      <c r="A155" t="s">
        <v>194</v>
      </c>
      <c r="B155" t="s">
        <v>143</v>
      </c>
      <c r="J155">
        <v>1.9007034656505301E-2</v>
      </c>
      <c r="K155">
        <v>3.3415634727942858E-2</v>
      </c>
      <c r="L155">
        <v>4.217654750086576E-2</v>
      </c>
      <c r="M155">
        <v>5.7394501934682082E-2</v>
      </c>
      <c r="N155">
        <v>7.5688455769297378E-2</v>
      </c>
      <c r="O155">
        <v>9.8435048280544113E-2</v>
      </c>
      <c r="P155">
        <v>0.1194293851758168</v>
      </c>
      <c r="Q155">
        <v>0.22302742184750299</v>
      </c>
    </row>
    <row r="156" spans="1:17" x14ac:dyDescent="0.25">
      <c r="A156" t="s">
        <v>194</v>
      </c>
      <c r="B156" t="s">
        <v>144</v>
      </c>
      <c r="J156">
        <v>1.8881706399522129E-2</v>
      </c>
      <c r="K156">
        <v>3.3220499182421759E-2</v>
      </c>
      <c r="L156">
        <v>4.1966088243452888E-2</v>
      </c>
      <c r="M156">
        <v>5.7114374374420358E-2</v>
      </c>
      <c r="N156">
        <v>7.5316739313549597E-2</v>
      </c>
      <c r="O156">
        <v>9.7934482601774286E-2</v>
      </c>
      <c r="P156">
        <v>0.1187707784818105</v>
      </c>
      <c r="Q156">
        <v>0.22089911462787401</v>
      </c>
    </row>
    <row r="157" spans="1:17" x14ac:dyDescent="0.25">
      <c r="A157" t="s">
        <v>194</v>
      </c>
      <c r="B157" t="s">
        <v>145</v>
      </c>
      <c r="J157">
        <v>402.38623644153489</v>
      </c>
      <c r="K157">
        <v>402.35085253026119</v>
      </c>
      <c r="L157">
        <v>402.21981109277891</v>
      </c>
      <c r="M157">
        <v>403.20874835891061</v>
      </c>
      <c r="N157">
        <v>404.58808650077452</v>
      </c>
      <c r="O157">
        <v>405.79236650482301</v>
      </c>
      <c r="P157">
        <v>405.59116336877662</v>
      </c>
      <c r="Q157">
        <v>406.95822060301072</v>
      </c>
    </row>
    <row r="158" spans="1:17" x14ac:dyDescent="0.25">
      <c r="A158" t="s">
        <v>194</v>
      </c>
      <c r="B158" t="s">
        <v>146</v>
      </c>
      <c r="J158">
        <v>4.5777158578896082E-2</v>
      </c>
      <c r="K158">
        <v>7.8628332391773734E-2</v>
      </c>
      <c r="L158">
        <v>0.10441381624571019</v>
      </c>
      <c r="M158">
        <v>0.13768361011179031</v>
      </c>
      <c r="N158">
        <v>0.17838311315507779</v>
      </c>
      <c r="O158">
        <v>0.20632040123666359</v>
      </c>
      <c r="P158">
        <v>0.29314999972049899</v>
      </c>
      <c r="Q158">
        <v>0.540027354609525</v>
      </c>
    </row>
    <row r="159" spans="1:17" x14ac:dyDescent="0.25">
      <c r="A159" t="s">
        <v>194</v>
      </c>
      <c r="B159" t="s">
        <v>147</v>
      </c>
      <c r="J159">
        <v>4.429492646654181E-2</v>
      </c>
      <c r="K159">
        <v>7.6290530880027518E-2</v>
      </c>
      <c r="L159">
        <v>0.1015164275527104</v>
      </c>
      <c r="M159">
        <v>0.1339717349176007</v>
      </c>
      <c r="N159">
        <v>0.1734684426932869</v>
      </c>
      <c r="O159">
        <v>0.2011547619610434</v>
      </c>
      <c r="P159">
        <v>0.28389184112876148</v>
      </c>
      <c r="Q159">
        <v>0.51846453573837181</v>
      </c>
    </row>
    <row r="160" spans="1:17" x14ac:dyDescent="0.25">
      <c r="A160" t="s">
        <v>194</v>
      </c>
      <c r="B160" t="s">
        <v>148</v>
      </c>
      <c r="J160">
        <v>4.3605272239566922E-2</v>
      </c>
      <c r="K160">
        <v>7.5199281617025646E-2</v>
      </c>
      <c r="L160">
        <v>0.1001596472612869</v>
      </c>
      <c r="M160">
        <v>0.13223388465669769</v>
      </c>
      <c r="N160">
        <v>0.17117488904062919</v>
      </c>
      <c r="O160">
        <v>0.19873861298459181</v>
      </c>
      <c r="P160">
        <v>0.27961208830577688</v>
      </c>
      <c r="Q160">
        <v>0.50866069576417683</v>
      </c>
    </row>
    <row r="161" spans="1:17" x14ac:dyDescent="0.25">
      <c r="A161" t="s">
        <v>194</v>
      </c>
      <c r="B161" t="s">
        <v>149</v>
      </c>
      <c r="J161">
        <v>446.09532099395949</v>
      </c>
      <c r="K161">
        <v>445.73074236012752</v>
      </c>
      <c r="L161">
        <v>444.85178691729112</v>
      </c>
      <c r="M161">
        <v>447.20779990062471</v>
      </c>
      <c r="N161">
        <v>448.37289559574123</v>
      </c>
      <c r="O161">
        <v>449.43625567623047</v>
      </c>
      <c r="P161">
        <v>443.51150966528007</v>
      </c>
      <c r="Q161">
        <v>445.06942198719872</v>
      </c>
    </row>
    <row r="162" spans="1:17" x14ac:dyDescent="0.25">
      <c r="A162" t="s">
        <v>194</v>
      </c>
      <c r="B162" t="s">
        <v>150</v>
      </c>
      <c r="J162">
        <v>6.9511951426892912E-2</v>
      </c>
      <c r="K162">
        <v>7.2690755698392867E-2</v>
      </c>
      <c r="L162">
        <v>6.107492367523578E-2</v>
      </c>
      <c r="M162">
        <v>0.1106224174642699</v>
      </c>
      <c r="N162">
        <v>0.15081919471846439</v>
      </c>
      <c r="O162">
        <v>0.18282119966009039</v>
      </c>
      <c r="P162">
        <v>0.19059214268321761</v>
      </c>
      <c r="Q162">
        <v>0.5768385405648494</v>
      </c>
    </row>
    <row r="163" spans="1:17" x14ac:dyDescent="0.25">
      <c r="A163" t="s">
        <v>194</v>
      </c>
      <c r="B163" t="s">
        <v>151</v>
      </c>
      <c r="J163">
        <v>2.7138147628846719E-2</v>
      </c>
      <c r="K163">
        <v>3.2889836504678097E-2</v>
      </c>
      <c r="L163">
        <v>3.1888582846457833E-2</v>
      </c>
      <c r="M163">
        <v>5.1630474877688848E-2</v>
      </c>
      <c r="N163">
        <v>6.9945889819564178E-2</v>
      </c>
      <c r="O163">
        <v>8.3511190758693177E-2</v>
      </c>
      <c r="P163">
        <v>8.932670863903433E-2</v>
      </c>
      <c r="Q163">
        <v>0.26334745985014951</v>
      </c>
    </row>
    <row r="164" spans="1:17" x14ac:dyDescent="0.25">
      <c r="A164" t="s">
        <v>194</v>
      </c>
      <c r="B164" t="s">
        <v>152</v>
      </c>
      <c r="J164">
        <v>2.431637328193683E-2</v>
      </c>
      <c r="K164">
        <v>0.1245760931534632</v>
      </c>
      <c r="L164">
        <v>7.6016186717744655E-2</v>
      </c>
      <c r="M164">
        <v>9.5349941619667727E-2</v>
      </c>
      <c r="N164">
        <v>0.13175487150917209</v>
      </c>
      <c r="O164">
        <v>0.17343592435781141</v>
      </c>
      <c r="P164">
        <v>0.23720925720200339</v>
      </c>
      <c r="Q164">
        <v>0.95952859220453846</v>
      </c>
    </row>
    <row r="165" spans="1:17" x14ac:dyDescent="0.25">
      <c r="A165" t="s">
        <v>194</v>
      </c>
      <c r="B165" t="s">
        <v>153</v>
      </c>
      <c r="J165">
        <v>2.4309398633953729E-2</v>
      </c>
      <c r="K165">
        <v>0.12447038145610589</v>
      </c>
      <c r="L165">
        <v>7.602719995978019E-2</v>
      </c>
      <c r="M165">
        <v>9.5397273788013423E-2</v>
      </c>
      <c r="N165">
        <v>0.13176641657507779</v>
      </c>
      <c r="O165">
        <v>0.17291834658451161</v>
      </c>
      <c r="P165">
        <v>0.23634573319736329</v>
      </c>
      <c r="Q165">
        <v>0.97163019436153331</v>
      </c>
    </row>
    <row r="166" spans="1:17" x14ac:dyDescent="0.25">
      <c r="A166" t="s">
        <v>194</v>
      </c>
      <c r="B166" t="s">
        <v>154</v>
      </c>
      <c r="J166">
        <v>2.431537808532425E-2</v>
      </c>
      <c r="K166">
        <v>0.12449306151594849</v>
      </c>
      <c r="L166">
        <v>7.6025287976594913E-2</v>
      </c>
      <c r="M166">
        <v>9.5263917583936403E-2</v>
      </c>
      <c r="N166">
        <v>0.13189386069105971</v>
      </c>
      <c r="O166">
        <v>0.17353625942635811</v>
      </c>
      <c r="P166">
        <v>0.2373355282768693</v>
      </c>
      <c r="Q166">
        <v>0.98158128838223568</v>
      </c>
    </row>
    <row r="167" spans="1:17" x14ac:dyDescent="0.25">
      <c r="A167" t="s">
        <v>194</v>
      </c>
      <c r="B167" t="s">
        <v>155</v>
      </c>
      <c r="J167">
        <v>383.84098154327728</v>
      </c>
      <c r="K167">
        <v>594.04993758073897</v>
      </c>
      <c r="L167">
        <v>321.19282057284158</v>
      </c>
      <c r="M167">
        <v>535.15689276059516</v>
      </c>
      <c r="N167">
        <v>449.31024324493143</v>
      </c>
      <c r="O167">
        <v>509.46035768282889</v>
      </c>
      <c r="P167">
        <v>173.2625011919188</v>
      </c>
      <c r="Q167">
        <v>404.64789869849852</v>
      </c>
    </row>
    <row r="168" spans="1:17" x14ac:dyDescent="0.25">
      <c r="A168" t="s">
        <v>194</v>
      </c>
      <c r="B168" t="s">
        <v>156</v>
      </c>
      <c r="J168">
        <v>530.10481920000211</v>
      </c>
      <c r="K168">
        <v>375.7172097918525</v>
      </c>
      <c r="L168">
        <v>724.33810860352776</v>
      </c>
      <c r="M168">
        <v>406.81392523930708</v>
      </c>
      <c r="N168">
        <v>564.08470586848819</v>
      </c>
      <c r="O168">
        <v>541.43647096433199</v>
      </c>
      <c r="P168">
        <v>1013.008212499032</v>
      </c>
      <c r="Q168">
        <v>520.41693109138498</v>
      </c>
    </row>
    <row r="169" spans="1:17" x14ac:dyDescent="0.25">
      <c r="A169" t="s">
        <v>194</v>
      </c>
      <c r="B169" t="s">
        <v>157</v>
      </c>
      <c r="J169">
        <v>485.84118131724472</v>
      </c>
      <c r="K169">
        <v>429.00987049890273</v>
      </c>
      <c r="L169">
        <v>352.09637799198919</v>
      </c>
      <c r="M169">
        <v>460.73870218899731</v>
      </c>
      <c r="N169">
        <v>393.57014478775858</v>
      </c>
      <c r="O169">
        <v>359.78177745088738</v>
      </c>
      <c r="P169">
        <v>216.2929742211748</v>
      </c>
      <c r="Q169">
        <v>480.06362057743729</v>
      </c>
    </row>
    <row r="170" spans="1:17" x14ac:dyDescent="0.25">
      <c r="A170" t="s">
        <v>194</v>
      </c>
      <c r="B170" t="s">
        <v>158</v>
      </c>
      <c r="J170">
        <v>1.294579722482108E-2</v>
      </c>
      <c r="K170">
        <v>2.3817355963584069E-2</v>
      </c>
      <c r="L170">
        <v>3.3635280268748041E-2</v>
      </c>
      <c r="M170">
        <v>5.8212639449541387E-2</v>
      </c>
      <c r="N170">
        <v>7.8893899030026637E-2</v>
      </c>
      <c r="O170">
        <v>0.12970010668416079</v>
      </c>
      <c r="P170">
        <v>81.959338640934078</v>
      </c>
      <c r="Q170">
        <v>80.181248820609952</v>
      </c>
    </row>
    <row r="171" spans="1:17" x14ac:dyDescent="0.25">
      <c r="A171" t="s">
        <v>194</v>
      </c>
      <c r="B171" t="s">
        <v>207</v>
      </c>
      <c r="C171">
        <v>8.8281904425255533</v>
      </c>
      <c r="D171">
        <v>8.6994271233208273</v>
      </c>
      <c r="E171">
        <v>7.8693605460524756</v>
      </c>
      <c r="F171">
        <v>7.7664852710563741</v>
      </c>
      <c r="G171">
        <v>8.9233220284114321</v>
      </c>
      <c r="H171">
        <v>8.76605723759352</v>
      </c>
      <c r="I171">
        <v>8.6314852271349167</v>
      </c>
      <c r="J171">
        <v>26.96198219001538</v>
      </c>
      <c r="K171">
        <v>26.162190876069111</v>
      </c>
      <c r="L171">
        <v>36.101920552993697</v>
      </c>
      <c r="M171">
        <v>66.756554181307493</v>
      </c>
      <c r="N171">
        <v>76.472532447847797</v>
      </c>
      <c r="O171">
        <v>84.896104587971578</v>
      </c>
    </row>
    <row r="172" spans="1:17" x14ac:dyDescent="0.25">
      <c r="A172" t="s">
        <v>194</v>
      </c>
      <c r="B172" t="s">
        <v>159</v>
      </c>
      <c r="J172">
        <v>3.4870024853846261E-3</v>
      </c>
      <c r="K172">
        <v>6.9330203009142586E-3</v>
      </c>
      <c r="L172">
        <v>9.7344332450278494E-3</v>
      </c>
      <c r="M172">
        <v>1.6888221048809861E-2</v>
      </c>
      <c r="N172">
        <v>2.2904725538726321E-2</v>
      </c>
      <c r="O172">
        <v>3.7825769737007027E-2</v>
      </c>
      <c r="P172">
        <v>0.2000783263434347</v>
      </c>
      <c r="Q172">
        <v>0.45784134712223529</v>
      </c>
    </row>
    <row r="173" spans="1:17" x14ac:dyDescent="0.25">
      <c r="A173" t="s">
        <v>194</v>
      </c>
      <c r="B173" t="s">
        <v>160</v>
      </c>
      <c r="J173">
        <v>3.472190782583436E-3</v>
      </c>
      <c r="K173">
        <v>6.9000848200983953E-3</v>
      </c>
      <c r="L173">
        <v>9.6837272043449312E-3</v>
      </c>
      <c r="M173">
        <v>1.680194585944194E-2</v>
      </c>
      <c r="N173">
        <v>2.276922266184514E-2</v>
      </c>
      <c r="O173">
        <v>3.7523802761045201E-2</v>
      </c>
      <c r="P173">
        <v>0.19078563090133399</v>
      </c>
      <c r="Q173">
        <v>0.42877182521436141</v>
      </c>
    </row>
    <row r="174" spans="1:17" x14ac:dyDescent="0.25">
      <c r="A174" t="s">
        <v>194</v>
      </c>
      <c r="B174" t="s">
        <v>161</v>
      </c>
      <c r="J174">
        <v>3.4649876153067028E-3</v>
      </c>
      <c r="K174">
        <v>6.8840802009182732E-3</v>
      </c>
      <c r="L174">
        <v>9.6590904648091603E-3</v>
      </c>
      <c r="M174">
        <v>1.6759998466477789E-2</v>
      </c>
      <c r="N174">
        <v>2.2703433704907641E-2</v>
      </c>
      <c r="O174">
        <v>3.7377514468983679E-2</v>
      </c>
      <c r="P174">
        <v>0.1865392002165242</v>
      </c>
      <c r="Q174">
        <v>0.41578601243426422</v>
      </c>
    </row>
    <row r="175" spans="1:17" x14ac:dyDescent="0.25">
      <c r="A175" t="s">
        <v>194</v>
      </c>
      <c r="B175" t="s">
        <v>162</v>
      </c>
      <c r="J175">
        <v>4.7313004435510543E-2</v>
      </c>
      <c r="K175">
        <v>9.3042269320774099E-2</v>
      </c>
      <c r="L175">
        <v>0.12658048431907051</v>
      </c>
      <c r="M175">
        <v>0.1762408191490018</v>
      </c>
      <c r="N175">
        <v>0.24843292025159791</v>
      </c>
      <c r="O175">
        <v>0.37501655467714051</v>
      </c>
      <c r="P175">
        <v>5572.4108176000718</v>
      </c>
      <c r="Q175">
        <v>5926.3259860653088</v>
      </c>
    </row>
    <row r="176" spans="1:17" x14ac:dyDescent="0.25">
      <c r="A176" t="s">
        <v>194</v>
      </c>
      <c r="B176" t="s">
        <v>208</v>
      </c>
      <c r="C176">
        <v>1717.8318924511959</v>
      </c>
      <c r="D176">
        <v>1703.983634948178</v>
      </c>
      <c r="E176">
        <v>1731.2661645612641</v>
      </c>
      <c r="F176">
        <v>1738.154624039732</v>
      </c>
      <c r="G176">
        <v>1744.858905568839</v>
      </c>
      <c r="H176">
        <v>1751.7701894729339</v>
      </c>
      <c r="I176">
        <v>1752.5988027476949</v>
      </c>
      <c r="J176">
        <v>5647.333709891439</v>
      </c>
      <c r="K176">
        <v>5594.3518532091348</v>
      </c>
      <c r="L176">
        <v>5564.1718818613999</v>
      </c>
      <c r="M176">
        <v>5880.1416007125326</v>
      </c>
      <c r="N176">
        <v>6176.6304849325415</v>
      </c>
      <c r="O176">
        <v>5964.3825102152041</v>
      </c>
    </row>
    <row r="177" spans="1:17" x14ac:dyDescent="0.25">
      <c r="A177" t="s">
        <v>194</v>
      </c>
      <c r="B177" t="s">
        <v>163</v>
      </c>
      <c r="J177">
        <v>8.3641258363570566E-3</v>
      </c>
      <c r="K177">
        <v>1.7278912575276979E-2</v>
      </c>
      <c r="L177">
        <v>2.64434033325824E-2</v>
      </c>
      <c r="M177">
        <v>3.5885887176951722E-2</v>
      </c>
      <c r="N177">
        <v>5.0229914457947278E-2</v>
      </c>
      <c r="O177">
        <v>7.8144108359017042E-2</v>
      </c>
      <c r="P177">
        <v>0.35298592621262131</v>
      </c>
      <c r="Q177">
        <v>0.73391032037030701</v>
      </c>
    </row>
    <row r="178" spans="1:17" x14ac:dyDescent="0.25">
      <c r="A178" t="s">
        <v>194</v>
      </c>
      <c r="B178" t="s">
        <v>164</v>
      </c>
      <c r="J178">
        <v>8.3223233154112106E-3</v>
      </c>
      <c r="K178">
        <v>1.718604386286611E-2</v>
      </c>
      <c r="L178">
        <v>2.6287668077813062E-2</v>
      </c>
      <c r="M178">
        <v>3.5686122138922513E-2</v>
      </c>
      <c r="N178">
        <v>4.9938199530634969E-2</v>
      </c>
      <c r="O178">
        <v>7.7585784959558687E-2</v>
      </c>
      <c r="P178">
        <v>0.34172236827014651</v>
      </c>
      <c r="Q178">
        <v>0.68970430818554662</v>
      </c>
    </row>
    <row r="179" spans="1:17" x14ac:dyDescent="0.25">
      <c r="A179" t="s">
        <v>194</v>
      </c>
      <c r="B179" t="s">
        <v>165</v>
      </c>
      <c r="J179">
        <v>8.3019789466973175E-3</v>
      </c>
      <c r="K179">
        <v>1.7140863708657791E-2</v>
      </c>
      <c r="L179">
        <v>2.6211951729830561E-2</v>
      </c>
      <c r="M179">
        <v>3.558894864204383E-2</v>
      </c>
      <c r="N179">
        <v>4.9796331612188667E-2</v>
      </c>
      <c r="O179">
        <v>7.7314787459122528E-2</v>
      </c>
      <c r="P179">
        <v>0.33647571392208692</v>
      </c>
      <c r="Q179">
        <v>0.67028529114964952</v>
      </c>
    </row>
    <row r="180" spans="1:17" x14ac:dyDescent="0.25">
      <c r="A180" t="s">
        <v>194</v>
      </c>
      <c r="B180" t="s">
        <v>166</v>
      </c>
      <c r="J180">
        <v>6.5974247335801404E-3</v>
      </c>
      <c r="K180">
        <v>1.3835628159135889E-2</v>
      </c>
      <c r="L180">
        <v>1.393961738526955E-2</v>
      </c>
      <c r="M180">
        <v>2.111930980126752E-2</v>
      </c>
      <c r="N180">
        <v>3.0581723019270191E-2</v>
      </c>
      <c r="O180">
        <v>4.4580924669379872E-2</v>
      </c>
      <c r="P180">
        <v>1.3983905662752441</v>
      </c>
      <c r="Q180">
        <v>59.53731728471837</v>
      </c>
    </row>
    <row r="181" spans="1:17" x14ac:dyDescent="0.25">
      <c r="A181" t="s">
        <v>194</v>
      </c>
      <c r="B181" t="s">
        <v>167</v>
      </c>
      <c r="J181">
        <v>6.0554250086478946E-3</v>
      </c>
      <c r="K181">
        <v>1.2678051097627679E-2</v>
      </c>
      <c r="L181">
        <v>1.305649772625824E-2</v>
      </c>
      <c r="M181">
        <v>1.9533027034175449E-2</v>
      </c>
      <c r="N181">
        <v>2.8239363225492791E-2</v>
      </c>
      <c r="O181">
        <v>4.0400608233662053E-2</v>
      </c>
      <c r="P181">
        <v>0.1092437266328172</v>
      </c>
      <c r="Q181">
        <v>0.57608579273220928</v>
      </c>
    </row>
    <row r="182" spans="1:17" x14ac:dyDescent="0.25">
      <c r="A182" t="s">
        <v>194</v>
      </c>
      <c r="B182" t="s">
        <v>168</v>
      </c>
      <c r="J182">
        <v>5.1403358569503364E-3</v>
      </c>
      <c r="K182">
        <v>1.064960711276507E-2</v>
      </c>
      <c r="L182">
        <v>1.145447878928731E-2</v>
      </c>
      <c r="M182">
        <v>1.6828011160059591E-2</v>
      </c>
      <c r="N182">
        <v>2.4239990808090708E-2</v>
      </c>
      <c r="O182">
        <v>3.3826345658736733E-2</v>
      </c>
      <c r="P182">
        <v>7.1736332691185539E-2</v>
      </c>
      <c r="Q182">
        <v>0.26773858764646402</v>
      </c>
    </row>
    <row r="183" spans="1:17" x14ac:dyDescent="0.25">
      <c r="A183" t="s">
        <v>194</v>
      </c>
      <c r="B183" t="s">
        <v>169</v>
      </c>
      <c r="J183">
        <v>56.597362444173307</v>
      </c>
      <c r="K183">
        <v>1.0304353054207831</v>
      </c>
      <c r="L183">
        <v>0.78560204469753114</v>
      </c>
      <c r="M183">
        <v>881.94077358523157</v>
      </c>
      <c r="N183">
        <v>680.24335102801933</v>
      </c>
      <c r="O183">
        <v>81.162532711097498</v>
      </c>
      <c r="P183">
        <v>54.662458717304077</v>
      </c>
      <c r="Q183">
        <v>10.56485049488486</v>
      </c>
    </row>
    <row r="184" spans="1:17" x14ac:dyDescent="0.25">
      <c r="A184" t="s">
        <v>194</v>
      </c>
      <c r="B184" t="s">
        <v>170</v>
      </c>
      <c r="J184">
        <v>503.13086052624038</v>
      </c>
      <c r="K184">
        <v>1.0460524730434551</v>
      </c>
      <c r="L184">
        <v>504.08097333640649</v>
      </c>
      <c r="M184">
        <v>826.05426700688326</v>
      </c>
      <c r="N184">
        <v>1473.099934040057</v>
      </c>
      <c r="O184">
        <v>316.64514242489292</v>
      </c>
      <c r="P184">
        <v>19.596443966752691</v>
      </c>
      <c r="Q184">
        <v>80.045764514007459</v>
      </c>
    </row>
    <row r="185" spans="1:17" x14ac:dyDescent="0.25">
      <c r="A185" t="s">
        <v>194</v>
      </c>
      <c r="B185" t="s">
        <v>171</v>
      </c>
      <c r="J185">
        <v>56.601803118858697</v>
      </c>
      <c r="K185">
        <v>1.0287973706417279</v>
      </c>
      <c r="L185">
        <v>231.48204901230699</v>
      </c>
      <c r="M185">
        <v>881.91333314303017</v>
      </c>
      <c r="N185">
        <v>680.24335102801933</v>
      </c>
      <c r="O185">
        <v>81.156538184899489</v>
      </c>
      <c r="P185">
        <v>54.66245997433488</v>
      </c>
      <c r="Q185">
        <v>1131.4215651705549</v>
      </c>
    </row>
    <row r="186" spans="1:17" x14ac:dyDescent="0.25">
      <c r="A186" t="s">
        <v>194</v>
      </c>
      <c r="B186" t="s">
        <v>172</v>
      </c>
      <c r="J186">
        <v>4172.0207088670049</v>
      </c>
      <c r="K186">
        <v>2037.0510260242629</v>
      </c>
      <c r="L186">
        <v>4218.7406683063991</v>
      </c>
      <c r="M186">
        <v>2865.1946927522572</v>
      </c>
      <c r="N186">
        <v>2776.006999987429</v>
      </c>
      <c r="O186">
        <v>3138.9348561205729</v>
      </c>
      <c r="P186">
        <v>3770.3624313018358</v>
      </c>
      <c r="Q186">
        <v>3257.4566764341562</v>
      </c>
    </row>
    <row r="187" spans="1:17" x14ac:dyDescent="0.25">
      <c r="A187" t="s">
        <v>194</v>
      </c>
      <c r="B187" t="s">
        <v>173</v>
      </c>
      <c r="J187">
        <v>3386.8486886803248</v>
      </c>
      <c r="K187">
        <v>7110.6485933923759</v>
      </c>
      <c r="L187">
        <v>2406.932297062659</v>
      </c>
      <c r="M187">
        <v>3409.3501156955122</v>
      </c>
      <c r="N187">
        <v>3920.65534172669</v>
      </c>
      <c r="O187">
        <v>5420.48515715962</v>
      </c>
      <c r="P187">
        <v>4062.7202764346521</v>
      </c>
      <c r="Q187">
        <v>4749.6289603736914</v>
      </c>
    </row>
    <row r="188" spans="1:17" x14ac:dyDescent="0.25">
      <c r="A188" t="s">
        <v>194</v>
      </c>
      <c r="B188" t="s">
        <v>174</v>
      </c>
      <c r="J188">
        <v>3500.0978541536838</v>
      </c>
      <c r="K188">
        <v>2339.45055895818</v>
      </c>
      <c r="L188">
        <v>4119.3812916028719</v>
      </c>
      <c r="M188">
        <v>2871.2412665681109</v>
      </c>
      <c r="N188">
        <v>2776.1092609445291</v>
      </c>
      <c r="O188">
        <v>3391.8085130203481</v>
      </c>
      <c r="P188">
        <v>3749.0198350142</v>
      </c>
      <c r="Q188">
        <v>3013.843597768182</v>
      </c>
    </row>
    <row r="189" spans="1:17" x14ac:dyDescent="0.25">
      <c r="A189" t="s">
        <v>194</v>
      </c>
      <c r="B189" t="s">
        <v>175</v>
      </c>
      <c r="J189">
        <v>7.723905531117542E-2</v>
      </c>
      <c r="K189">
        <v>0.16475238960692951</v>
      </c>
      <c r="L189">
        <v>0.28258733312499978</v>
      </c>
      <c r="M189">
        <v>0.32777377009829928</v>
      </c>
      <c r="N189">
        <v>0.10577386670691601</v>
      </c>
      <c r="O189">
        <v>0.1164938853078174</v>
      </c>
      <c r="P189">
        <v>0.16419029632438989</v>
      </c>
      <c r="Q189">
        <v>0.21696221860604639</v>
      </c>
    </row>
    <row r="190" spans="1:17" x14ac:dyDescent="0.25">
      <c r="A190" t="s">
        <v>194</v>
      </c>
      <c r="B190" t="s">
        <v>209</v>
      </c>
      <c r="C190">
        <v>83.692391941998764</v>
      </c>
      <c r="D190">
        <v>40.896925159426061</v>
      </c>
      <c r="E190">
        <v>71.387366520100983</v>
      </c>
      <c r="F190">
        <v>76.644852330193004</v>
      </c>
      <c r="G190">
        <v>78.816461619845271</v>
      </c>
      <c r="H190">
        <v>82.956928700947714</v>
      </c>
      <c r="I190">
        <v>86.92874166620453</v>
      </c>
      <c r="J190">
        <v>535.07175316736198</v>
      </c>
      <c r="K190">
        <v>535.30714974475984</v>
      </c>
      <c r="L190">
        <v>539.64611047713231</v>
      </c>
      <c r="M190">
        <v>539.66140979882084</v>
      </c>
      <c r="N190">
        <v>19.689738346053542</v>
      </c>
      <c r="O190">
        <v>23.96621659248332</v>
      </c>
    </row>
    <row r="191" spans="1:17" x14ac:dyDescent="0.25">
      <c r="A191" t="s">
        <v>194</v>
      </c>
      <c r="B191" t="s">
        <v>176</v>
      </c>
      <c r="J191">
        <v>2.8680347817511529E-2</v>
      </c>
      <c r="K191">
        <v>5.3510893617954962E-2</v>
      </c>
      <c r="L191">
        <v>7.1405708442303553E-2</v>
      </c>
      <c r="M191">
        <v>9.7851415314606754E-2</v>
      </c>
      <c r="N191">
        <v>4.1314192998549062E-2</v>
      </c>
      <c r="O191">
        <v>5.8546596242632427E-2</v>
      </c>
      <c r="P191">
        <v>4.7493769808028351E-2</v>
      </c>
      <c r="Q191">
        <v>5.7996235825267729E-2</v>
      </c>
    </row>
    <row r="192" spans="1:17" x14ac:dyDescent="0.25">
      <c r="A192" t="s">
        <v>194</v>
      </c>
      <c r="B192" t="s">
        <v>177</v>
      </c>
      <c r="J192">
        <v>2.7786555808295921E-2</v>
      </c>
      <c r="K192">
        <v>5.1851109413869043E-2</v>
      </c>
      <c r="L192">
        <v>6.9251760788627215E-2</v>
      </c>
      <c r="M192">
        <v>9.4881023576917051E-2</v>
      </c>
      <c r="N192">
        <v>4.0142587320167462E-2</v>
      </c>
      <c r="O192">
        <v>5.664994011898284E-2</v>
      </c>
      <c r="P192">
        <v>4.6625155164925228E-2</v>
      </c>
      <c r="Q192">
        <v>5.7083618825061362E-2</v>
      </c>
    </row>
    <row r="193" spans="1:17" x14ac:dyDescent="0.25">
      <c r="A193" t="s">
        <v>194</v>
      </c>
      <c r="B193" t="s">
        <v>210</v>
      </c>
      <c r="C193">
        <v>1.849487389304422E-2</v>
      </c>
      <c r="D193">
        <v>2.4482159148890171E-2</v>
      </c>
      <c r="E193">
        <v>2.0687068293390631E-2</v>
      </c>
      <c r="F193">
        <v>2.1569220843635491E-2</v>
      </c>
      <c r="G193">
        <v>5.1071679956994798E-2</v>
      </c>
      <c r="H193">
        <v>5.3789625457034418E-2</v>
      </c>
      <c r="I193">
        <v>5.522390145745161E-2</v>
      </c>
      <c r="J193">
        <v>65.603962034048607</v>
      </c>
      <c r="K193">
        <v>66.567590582239347</v>
      </c>
      <c r="L193">
        <v>66.589165424274654</v>
      </c>
      <c r="M193">
        <v>66.607517932540588</v>
      </c>
      <c r="N193">
        <v>9.3107219766679261</v>
      </c>
    </row>
    <row r="194" spans="1:17" x14ac:dyDescent="0.25">
      <c r="A194" t="s">
        <v>194</v>
      </c>
      <c r="B194" t="s">
        <v>178</v>
      </c>
      <c r="J194">
        <v>2.736915835125743E-2</v>
      </c>
      <c r="K194">
        <v>5.1075903813212302E-2</v>
      </c>
      <c r="L194">
        <v>6.8244188440855183E-2</v>
      </c>
      <c r="M194">
        <v>9.3492197834818797E-2</v>
      </c>
      <c r="N194">
        <v>3.9597721429399747E-2</v>
      </c>
      <c r="O194">
        <v>5.5773589645073403E-2</v>
      </c>
      <c r="P194">
        <v>4.6213525609084059E-2</v>
      </c>
      <c r="Q194">
        <v>5.6649998084344878E-2</v>
      </c>
    </row>
    <row r="195" spans="1:17" x14ac:dyDescent="0.25">
      <c r="A195" t="s">
        <v>194</v>
      </c>
      <c r="B195" t="s">
        <v>179</v>
      </c>
      <c r="J195">
        <v>16578.3580226251</v>
      </c>
      <c r="K195">
        <v>16348.606979062701</v>
      </c>
      <c r="L195">
        <v>18104.219030505999</v>
      </c>
      <c r="M195">
        <v>18986.19614428655</v>
      </c>
      <c r="N195">
        <v>14381.5788971934</v>
      </c>
      <c r="O195">
        <v>12258.95969444486</v>
      </c>
      <c r="P195">
        <v>366.80927809872401</v>
      </c>
      <c r="Q195">
        <v>372.28983784695549</v>
      </c>
    </row>
    <row r="196" spans="1:17" x14ac:dyDescent="0.25">
      <c r="A196" t="s">
        <v>194</v>
      </c>
      <c r="B196" t="s">
        <v>211</v>
      </c>
      <c r="C196">
        <v>1004.735299372838</v>
      </c>
      <c r="D196">
        <v>1005.221408888614</v>
      </c>
      <c r="E196">
        <v>1004.735179915975</v>
      </c>
      <c r="F196">
        <v>1004.734849146245</v>
      </c>
      <c r="G196">
        <v>991.29482908075522</v>
      </c>
      <c r="H196">
        <v>989.6364239643417</v>
      </c>
      <c r="I196">
        <v>984.09726863816047</v>
      </c>
      <c r="J196">
        <v>1165.8524968039519</v>
      </c>
      <c r="K196">
        <v>1157.755722232323</v>
      </c>
      <c r="L196">
        <v>1170.76934457689</v>
      </c>
      <c r="M196">
        <v>1239.083350973365</v>
      </c>
      <c r="N196">
        <v>907.57149274970629</v>
      </c>
      <c r="O196">
        <v>750.89298971329924</v>
      </c>
    </row>
    <row r="197" spans="1:17" x14ac:dyDescent="0.25">
      <c r="A197" t="s">
        <v>194</v>
      </c>
      <c r="B197" t="s">
        <v>180</v>
      </c>
      <c r="J197">
        <v>5.3194509280892949E-2</v>
      </c>
      <c r="K197">
        <v>0.1136512660787399</v>
      </c>
      <c r="L197">
        <v>0.1489674652673327</v>
      </c>
      <c r="M197">
        <v>0.20601917560762331</v>
      </c>
      <c r="N197">
        <v>0.20274298733461221</v>
      </c>
      <c r="O197">
        <v>0.25781519959116311</v>
      </c>
      <c r="P197">
        <v>0.16611394494886639</v>
      </c>
      <c r="Q197">
        <v>0.42476179298439298</v>
      </c>
    </row>
    <row r="198" spans="1:17" x14ac:dyDescent="0.25">
      <c r="A198" t="s">
        <v>194</v>
      </c>
      <c r="B198" t="s">
        <v>181</v>
      </c>
      <c r="J198">
        <v>5.1228785879942798E-2</v>
      </c>
      <c r="K198">
        <v>0.10896491970437649</v>
      </c>
      <c r="L198">
        <v>0.14326208759229259</v>
      </c>
      <c r="M198">
        <v>0.1980580040792988</v>
      </c>
      <c r="N198">
        <v>0.19498938928700979</v>
      </c>
      <c r="O198">
        <v>0.24812939257408639</v>
      </c>
      <c r="P198">
        <v>0.1594040311776298</v>
      </c>
      <c r="Q198">
        <v>0.39870812635026792</v>
      </c>
    </row>
    <row r="199" spans="1:17" x14ac:dyDescent="0.25">
      <c r="A199" t="s">
        <v>194</v>
      </c>
      <c r="B199" t="s">
        <v>182</v>
      </c>
      <c r="J199">
        <v>5.0318318026687889E-2</v>
      </c>
      <c r="K199">
        <v>0.106807340190678</v>
      </c>
      <c r="L199">
        <v>0.1406231808478331</v>
      </c>
      <c r="M199">
        <v>0.19437805822297699</v>
      </c>
      <c r="N199">
        <v>0.1914076317582365</v>
      </c>
      <c r="O199">
        <v>0.24365091115235679</v>
      </c>
      <c r="P199">
        <v>0.15632697121755981</v>
      </c>
      <c r="Q199">
        <v>0.38705442183673322</v>
      </c>
    </row>
    <row r="200" spans="1:17" x14ac:dyDescent="0.25">
      <c r="A200" t="s">
        <v>194</v>
      </c>
      <c r="B200" t="s">
        <v>183</v>
      </c>
      <c r="J200">
        <v>5.4997555118790252E-2</v>
      </c>
      <c r="K200">
        <v>0.1221417916133487</v>
      </c>
      <c r="L200">
        <v>176.2591552504833</v>
      </c>
      <c r="M200">
        <v>178.32944693609261</v>
      </c>
      <c r="N200">
        <v>720.54686987340062</v>
      </c>
      <c r="O200">
        <v>718.66362047882706</v>
      </c>
      <c r="P200">
        <v>311.93937152021442</v>
      </c>
      <c r="Q200">
        <v>235.6745752594843</v>
      </c>
    </row>
    <row r="201" spans="1:17" x14ac:dyDescent="0.25">
      <c r="A201" t="s">
        <v>194</v>
      </c>
      <c r="B201" t="s">
        <v>184</v>
      </c>
      <c r="J201">
        <v>2.5155953918304469E-2</v>
      </c>
      <c r="K201">
        <v>5.4407100248722799E-2</v>
      </c>
      <c r="L201">
        <v>4.1235988628485883E-2</v>
      </c>
      <c r="M201">
        <v>5.962775924520166E-2</v>
      </c>
      <c r="N201">
        <v>0.1345998299934138</v>
      </c>
      <c r="O201">
        <v>0.17223508206251001</v>
      </c>
      <c r="P201">
        <v>0.19181285900463299</v>
      </c>
      <c r="Q201">
        <v>0.30508112981403862</v>
      </c>
    </row>
    <row r="202" spans="1:17" x14ac:dyDescent="0.25">
      <c r="A202" t="s">
        <v>194</v>
      </c>
      <c r="B202" t="s">
        <v>185</v>
      </c>
      <c r="J202">
        <v>1.37655656739045E-2</v>
      </c>
      <c r="K202">
        <v>2.812866866622276E-2</v>
      </c>
      <c r="L202">
        <v>2.4418808442773669E-2</v>
      </c>
      <c r="M202">
        <v>3.5908661928009462E-2</v>
      </c>
      <c r="N202">
        <v>6.6107031000884969E-2</v>
      </c>
      <c r="O202">
        <v>8.3029346899657533E-2</v>
      </c>
      <c r="P202">
        <v>8.0414699253555835E-2</v>
      </c>
      <c r="Q202">
        <v>0.13847232789370381</v>
      </c>
    </row>
    <row r="203" spans="1:17" x14ac:dyDescent="0.25">
      <c r="A203" t="s">
        <v>194</v>
      </c>
      <c r="B203" t="s">
        <v>186</v>
      </c>
      <c r="J203">
        <v>522.79963248049648</v>
      </c>
      <c r="K203">
        <v>307.26800879198959</v>
      </c>
      <c r="L203">
        <v>1.154233260216039</v>
      </c>
      <c r="M203">
        <v>55.652028407260282</v>
      </c>
      <c r="N203">
        <v>0.64551684724841274</v>
      </c>
      <c r="O203">
        <v>1.498931422059214</v>
      </c>
      <c r="P203">
        <v>0.1082327397374598</v>
      </c>
      <c r="Q203">
        <v>1.13034027600069</v>
      </c>
    </row>
    <row r="204" spans="1:17" x14ac:dyDescent="0.25">
      <c r="A204" t="s">
        <v>194</v>
      </c>
      <c r="B204" t="s">
        <v>187</v>
      </c>
      <c r="J204">
        <v>522.80440801281588</v>
      </c>
      <c r="K204">
        <v>378.60958487551022</v>
      </c>
      <c r="L204">
        <v>2964.3040162628681</v>
      </c>
      <c r="M204">
        <v>1373.609052970535</v>
      </c>
      <c r="N204">
        <v>0.52123351975538057</v>
      </c>
      <c r="O204">
        <v>1.696590894100704</v>
      </c>
      <c r="P204">
        <v>0.1084214055454802</v>
      </c>
      <c r="Q204">
        <v>1.1404642447079629</v>
      </c>
    </row>
    <row r="205" spans="1:17" x14ac:dyDescent="0.25">
      <c r="A205" t="s">
        <v>194</v>
      </c>
      <c r="B205" t="s">
        <v>188</v>
      </c>
      <c r="J205">
        <v>522.79950328594896</v>
      </c>
      <c r="K205">
        <v>307.2696195097019</v>
      </c>
      <c r="L205">
        <v>1.158216827659255</v>
      </c>
      <c r="M205">
        <v>2.6604204410887031</v>
      </c>
      <c r="N205">
        <v>0.61309859672784384</v>
      </c>
      <c r="O205">
        <v>1.5102403319290949</v>
      </c>
      <c r="P205">
        <v>0.1082327397374598</v>
      </c>
      <c r="Q205">
        <v>1.131223604067656</v>
      </c>
    </row>
    <row r="206" spans="1:17" x14ac:dyDescent="0.25">
      <c r="A206" t="s">
        <v>194</v>
      </c>
      <c r="B206" t="s">
        <v>189</v>
      </c>
      <c r="J206">
        <v>11292.39685516974</v>
      </c>
      <c r="K206">
        <v>10446.067546581369</v>
      </c>
      <c r="L206">
        <v>11025.420137317809</v>
      </c>
      <c r="M206">
        <v>13860.1215143472</v>
      </c>
      <c r="N206">
        <v>11415.502237609309</v>
      </c>
      <c r="O206">
        <v>8905.3451610129632</v>
      </c>
      <c r="P206">
        <v>287.34176973730717</v>
      </c>
      <c r="Q206">
        <v>308.52565751535968</v>
      </c>
    </row>
    <row r="207" spans="1:17" x14ac:dyDescent="0.25">
      <c r="A207" t="s">
        <v>194</v>
      </c>
      <c r="B207" t="s">
        <v>190</v>
      </c>
      <c r="J207">
        <v>12500.136172853199</v>
      </c>
      <c r="K207">
        <v>15311.71472005796</v>
      </c>
      <c r="L207">
        <v>15202.139414007161</v>
      </c>
      <c r="M207">
        <v>13715.94853830948</v>
      </c>
      <c r="N207">
        <v>10259.66969754019</v>
      </c>
      <c r="O207">
        <v>12163.932606361759</v>
      </c>
      <c r="P207">
        <v>493.23556922454969</v>
      </c>
      <c r="Q207">
        <v>281.71938500660269</v>
      </c>
    </row>
    <row r="208" spans="1:17" x14ac:dyDescent="0.25">
      <c r="A208" t="s">
        <v>194</v>
      </c>
      <c r="B208" t="s">
        <v>191</v>
      </c>
      <c r="J208">
        <v>11783.83595869766</v>
      </c>
      <c r="K208">
        <v>10030.94767148555</v>
      </c>
      <c r="L208">
        <v>11047.9398159066</v>
      </c>
      <c r="M208">
        <v>13578.41549071965</v>
      </c>
      <c r="N208">
        <v>11183.839563748659</v>
      </c>
      <c r="O208">
        <v>7021.4683010287808</v>
      </c>
      <c r="P208">
        <v>317.8803129879056</v>
      </c>
      <c r="Q208">
        <v>445.95303379949843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2F17F-51F8-40C1-91D8-17FFA21509D0}">
  <sheetPr>
    <tabColor rgb="FFFF0000"/>
  </sheetPr>
  <dimension ref="B2:R16"/>
  <sheetViews>
    <sheetView workbookViewId="0">
      <selection activeCell="G30" sqref="G30"/>
    </sheetView>
  </sheetViews>
  <sheetFormatPr defaultRowHeight="15" x14ac:dyDescent="0.25"/>
  <cols>
    <col min="2" max="2" width="33.140625" bestFit="1" customWidth="1"/>
    <col min="13" max="13" width="11.5703125" bestFit="1" customWidth="1"/>
  </cols>
  <sheetData>
    <row r="2" spans="2:18" x14ac:dyDescent="0.25">
      <c r="B2" t="s">
        <v>0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 t="s">
        <v>1</v>
      </c>
    </row>
    <row r="3" spans="2:18" x14ac:dyDescent="0.25">
      <c r="B3" t="s">
        <v>2</v>
      </c>
      <c r="C3">
        <f>VLOOKUP($B3,Activity_DISENE!B:I,2,FALSE)</f>
        <v>1399.502865934827</v>
      </c>
      <c r="D3">
        <f>VLOOKUP($B3,Activity_DISENE!$B:$I,3,FALSE)</f>
        <v>1426.507381087303</v>
      </c>
      <c r="E3">
        <f>VLOOKUP($B3,Activity_DISENE!$B:$I,4,FALSE)</f>
        <v>1433.227668214158</v>
      </c>
      <c r="F3">
        <f>VLOOKUP($B3,Activity_DISENE!$B:$I,5,FALSE)</f>
        <v>1437.7152145253069</v>
      </c>
      <c r="G3">
        <f>VLOOKUP($B3,Activity_DISENE!$B:$I,6,FALSE)</f>
        <v>2175.5870643472808</v>
      </c>
      <c r="H3">
        <f>VLOOKUP($B3,Activity_DISENE!$B:$I,7,FALSE)</f>
        <v>2184.671790464613</v>
      </c>
      <c r="I3">
        <f>VLOOKUP($B3,Activity_DISENE!$B:$I,8,FALSE)</f>
        <v>2174.8909800816891</v>
      </c>
      <c r="J3">
        <f>MAX(C3:I3)</f>
        <v>2184.671790464613</v>
      </c>
    </row>
    <row r="4" spans="2:18" x14ac:dyDescent="0.25">
      <c r="B4" t="s">
        <v>3</v>
      </c>
      <c r="C4">
        <f>VLOOKUP($B4,Activity_DISENE!B:I,2,FALSE)</f>
        <v>5796.0734944860524</v>
      </c>
      <c r="D4">
        <f>VLOOKUP($B4,Activity_DISENE!$B:$I,3,FALSE)</f>
        <v>5627.8245265028581</v>
      </c>
      <c r="E4">
        <f>VLOOKUP($B4,Activity_DISENE!$B:$I,4,FALSE)</f>
        <v>5607.7409604709947</v>
      </c>
      <c r="F4">
        <f>VLOOKUP($B4,Activity_DISENE!$B:$I,5,FALSE)</f>
        <v>5695.9301316985593</v>
      </c>
      <c r="G4">
        <f>VLOOKUP($B4,Activity_DISENE!$B:$I,6,FALSE)</f>
        <v>5757.694710644907</v>
      </c>
      <c r="H4">
        <f>VLOOKUP($B4,Activity_DISENE!$B:$I,7,FALSE)</f>
        <v>5858.6996859716728</v>
      </c>
      <c r="I4">
        <f>VLOOKUP($B4,Activity_DISENE!$B:$I,8,FALSE)</f>
        <v>5690.3883534604911</v>
      </c>
      <c r="J4">
        <f t="shared" ref="J4:J8" si="0">MAX(C4:I4)</f>
        <v>5858.6996859716728</v>
      </c>
      <c r="M4" s="2" t="s">
        <v>222</v>
      </c>
      <c r="N4" s="2"/>
      <c r="O4" s="2"/>
    </row>
    <row r="5" spans="2:18" x14ac:dyDescent="0.25">
      <c r="B5" t="s">
        <v>4</v>
      </c>
      <c r="C5">
        <f>VLOOKUP($B5,Activity_DISENE!B:I,2,FALSE)</f>
        <v>297.15689029541011</v>
      </c>
      <c r="D5">
        <f>VLOOKUP($B5,Activity_DISENE!$B:$I,3,FALSE)</f>
        <v>292.822716970979</v>
      </c>
      <c r="E5">
        <f>VLOOKUP($B5,Activity_DISENE!$B:$I,4,FALSE)</f>
        <v>264.88267598012641</v>
      </c>
      <c r="F5">
        <f>VLOOKUP($B5,Activity_DISENE!$B:$I,5,FALSE)</f>
        <v>261.41989422375758</v>
      </c>
      <c r="G5">
        <f>VLOOKUP($B5,Activity_DISENE!$B:$I,6,FALSE)</f>
        <v>300.3590194763288</v>
      </c>
      <c r="H5">
        <f>VLOOKUP($B5,Activity_DISENE!$B:$I,7,FALSE)</f>
        <v>295.06548661739782</v>
      </c>
      <c r="I5">
        <f>VLOOKUP($B5,Activity_DISENE!$B:$I,8,FALSE)</f>
        <v>290.53579274536128</v>
      </c>
      <c r="J5">
        <f t="shared" si="0"/>
        <v>300.3590194763288</v>
      </c>
      <c r="M5" s="2" t="s">
        <v>218</v>
      </c>
      <c r="N5" s="3">
        <v>500</v>
      </c>
      <c r="O5" s="2" t="s">
        <v>224</v>
      </c>
      <c r="Q5" s="3"/>
      <c r="R5" t="s">
        <v>225</v>
      </c>
    </row>
    <row r="6" spans="2:18" x14ac:dyDescent="0.25">
      <c r="B6" t="s">
        <v>5</v>
      </c>
      <c r="C6">
        <f>VLOOKUP($B6,Activity_DISENE!B:I,2,FALSE)</f>
        <v>1805.2851524305299</v>
      </c>
      <c r="D6">
        <f>VLOOKUP($B6,Activity_DISENE!$B:$I,3,FALSE)</f>
        <v>1790.7318927273579</v>
      </c>
      <c r="E6">
        <f>VLOOKUP($B6,Activity_DISENE!$B:$I,4,FALSE)</f>
        <v>1819.4033511207469</v>
      </c>
      <c r="F6">
        <f>VLOOKUP($B6,Activity_DISENE!$B:$I,5,FALSE)</f>
        <v>1826.642495809027</v>
      </c>
      <c r="G6">
        <f>VLOOKUP($B6,Activity_DISENE!$B:$I,6,FALSE)</f>
        <v>1833.6880862159801</v>
      </c>
      <c r="H6">
        <f>VLOOKUP($B6,Activity_DISENE!$B:$I,7,FALSE)</f>
        <v>1840.9512173006469</v>
      </c>
      <c r="I6">
        <f>VLOOKUP($B6,Activity_DISENE!$B:$I,8,FALSE)</f>
        <v>1841.82201452394</v>
      </c>
      <c r="J6">
        <f>MAX(C6:I6)</f>
        <v>1841.82201452394</v>
      </c>
      <c r="M6" s="2" t="s">
        <v>219</v>
      </c>
      <c r="N6" s="3">
        <v>2500</v>
      </c>
      <c r="O6" s="2" t="s">
        <v>224</v>
      </c>
    </row>
    <row r="7" spans="2:18" ht="12.75" customHeight="1" x14ac:dyDescent="0.25">
      <c r="B7" t="s">
        <v>6</v>
      </c>
      <c r="C7">
        <f>VLOOKUP($B7,Activity_DISENE!B:I,2,FALSE)</f>
        <v>85.366239780838768</v>
      </c>
      <c r="D7">
        <f>VLOOKUP($B7,Activity_DISENE!$B:$I,3,FALSE)</f>
        <v>41.71486366261459</v>
      </c>
      <c r="E7">
        <f>VLOOKUP($B7,Activity_DISENE!$B:$I,4,FALSE)</f>
        <v>72.815113850503025</v>
      </c>
      <c r="F7">
        <f>VLOOKUP($B7,Activity_DISENE!$B:$I,5,FALSE)</f>
        <v>78.177749376796854</v>
      </c>
      <c r="G7">
        <f>VLOOKUP($B7,Activity_DISENE!$B:$I,6,FALSE)</f>
        <v>80.392790852242143</v>
      </c>
      <c r="H7">
        <f>VLOOKUP($B7,Activity_DISENE!$B:$I,7,FALSE)</f>
        <v>84.616067274966682</v>
      </c>
      <c r="I7">
        <f>VLOOKUP($B7,Activity_DISENE!$B:$I,8,FALSE)</f>
        <v>88.667316499528596</v>
      </c>
      <c r="J7">
        <f t="shared" si="0"/>
        <v>88.667316499528596</v>
      </c>
      <c r="M7" s="2" t="s">
        <v>220</v>
      </c>
      <c r="N7" s="3">
        <v>900</v>
      </c>
      <c r="O7" s="2" t="s">
        <v>224</v>
      </c>
    </row>
    <row r="8" spans="2:18" x14ac:dyDescent="0.25">
      <c r="B8" t="s">
        <v>7</v>
      </c>
      <c r="C8">
        <f>VLOOKUP($B8,Activity_DISENE!B:I,2,FALSE)</f>
        <v>1055.8854600670859</v>
      </c>
      <c r="D8">
        <f>VLOOKUP($B8,Activity_DISENE!$B:$I,3,FALSE)</f>
        <v>1056.396316977507</v>
      </c>
      <c r="E8">
        <f>VLOOKUP($B8,Activity_DISENE!$B:$I,4,FALSE)</f>
        <v>1055.885334529969</v>
      </c>
      <c r="F8">
        <f>VLOOKUP($B8,Activity_DISENE!$B:$I,5,FALSE)</f>
        <v>1055.884986920857</v>
      </c>
      <c r="G8">
        <f>VLOOKUP($B8,Activity_DISENE!$B:$I,6,FALSE)</f>
        <v>1041.760747651703</v>
      </c>
      <c r="H8">
        <f>VLOOKUP($B8,Activity_DISENE!$B:$I,7,FALSE)</f>
        <v>1040.017914638918</v>
      </c>
      <c r="I8">
        <f>VLOOKUP($B8,Activity_DISENE!$B:$I,8,FALSE)</f>
        <v>1034.196765950667</v>
      </c>
      <c r="J8">
        <f t="shared" si="0"/>
        <v>1056.396316977507</v>
      </c>
      <c r="M8" s="2" t="s">
        <v>221</v>
      </c>
      <c r="N8" s="3">
        <v>500</v>
      </c>
      <c r="O8" s="2" t="s">
        <v>224</v>
      </c>
    </row>
    <row r="9" spans="2:18" x14ac:dyDescent="0.25">
      <c r="B9" t="s">
        <v>17</v>
      </c>
      <c r="C9">
        <f>VLOOKUP($B9,Activity_DISENE!B:I,2,FALSE)</f>
        <v>0</v>
      </c>
      <c r="D9">
        <f>VLOOKUP($B9,Activity_DISENE!$B:$I,3,FALSE)</f>
        <v>0</v>
      </c>
      <c r="E9">
        <f>VLOOKUP($B9,Activity_DISENE!$B:$I,4,FALSE)</f>
        <v>0</v>
      </c>
      <c r="F9">
        <f>VLOOKUP($B9,Activity_DISENE!$B:$I,5,FALSE)</f>
        <v>0</v>
      </c>
      <c r="G9">
        <f>VLOOKUP($B9,Activity_DISENE!$B:$I,6,FALSE)</f>
        <v>0</v>
      </c>
      <c r="H9">
        <f>VLOOKUP($B9,Activity_DISENE!$B:$I,7,FALSE)</f>
        <v>0</v>
      </c>
      <c r="I9">
        <f>VLOOKUP($B9,Activity_DISENE!$B:$I,8,FALSE)</f>
        <v>0</v>
      </c>
      <c r="J9">
        <f>N12</f>
        <v>1000</v>
      </c>
    </row>
    <row r="10" spans="2:18" x14ac:dyDescent="0.25">
      <c r="B10" t="s">
        <v>29</v>
      </c>
      <c r="C10">
        <f>VLOOKUP($B10,Activity_DISENE!B:I,2,FALSE)</f>
        <v>0</v>
      </c>
      <c r="D10">
        <f>VLOOKUP($B10,Activity_DISENE!$B:$I,3,FALSE)</f>
        <v>0</v>
      </c>
      <c r="E10">
        <f>VLOOKUP($B10,Activity_DISENE!$B:$I,4,FALSE)</f>
        <v>0</v>
      </c>
      <c r="F10">
        <f>VLOOKUP($B10,Activity_DISENE!$B:$I,5,FALSE)</f>
        <v>0</v>
      </c>
      <c r="G10">
        <f>VLOOKUP($B10,Activity_DISENE!$B:$I,6,FALSE)</f>
        <v>0</v>
      </c>
      <c r="H10">
        <f>VLOOKUP($B10,Activity_DISENE!$B:$I,7,FALSE)</f>
        <v>0</v>
      </c>
      <c r="I10">
        <f>VLOOKUP($B10,Activity_DISENE!$B:$I,8,FALSE)</f>
        <v>0</v>
      </c>
      <c r="J10">
        <f>N6</f>
        <v>2500</v>
      </c>
      <c r="M10" s="2" t="s">
        <v>223</v>
      </c>
      <c r="N10" s="2"/>
      <c r="O10" s="2"/>
    </row>
    <row r="11" spans="2:18" x14ac:dyDescent="0.25">
      <c r="B11" t="s">
        <v>48</v>
      </c>
      <c r="C11">
        <f>VLOOKUP($B11,Activity_DISENE!B:I,2,FALSE)</f>
        <v>0</v>
      </c>
      <c r="D11">
        <f>VLOOKUP($B11,Activity_DISENE!$B:$I,3,FALSE)</f>
        <v>0</v>
      </c>
      <c r="E11">
        <f>VLOOKUP($B11,Activity_DISENE!$B:$I,4,FALSE)</f>
        <v>0</v>
      </c>
      <c r="F11">
        <f>VLOOKUP($B11,Activity_DISENE!$B:$I,5,FALSE)</f>
        <v>0</v>
      </c>
      <c r="G11">
        <f>VLOOKUP($B11,Activity_DISENE!$B:$I,6,FALSE)</f>
        <v>0</v>
      </c>
      <c r="H11">
        <f>VLOOKUP($B11,Activity_DISENE!$B:$I,7,FALSE)</f>
        <v>0</v>
      </c>
      <c r="I11">
        <f>VLOOKUP($B11,Activity_DISENE!$B:$I,8,FALSE)</f>
        <v>0</v>
      </c>
      <c r="J11">
        <f>N14</f>
        <v>50</v>
      </c>
      <c r="M11" s="2" t="s">
        <v>218</v>
      </c>
      <c r="N11" s="3">
        <v>50</v>
      </c>
      <c r="O11" s="2" t="s">
        <v>224</v>
      </c>
    </row>
    <row r="12" spans="2:18" x14ac:dyDescent="0.25">
      <c r="B12" t="s">
        <v>60</v>
      </c>
      <c r="C12">
        <f>VLOOKUP($B12,Activity_DISENE!B:I,2,FALSE)</f>
        <v>0</v>
      </c>
      <c r="D12">
        <f>VLOOKUP($B12,Activity_DISENE!$B:$I,3,FALSE)</f>
        <v>0</v>
      </c>
      <c r="E12">
        <f>VLOOKUP($B12,Activity_DISENE!$B:$I,4,FALSE)</f>
        <v>0</v>
      </c>
      <c r="F12">
        <f>VLOOKUP($B12,Activity_DISENE!$B:$I,5,FALSE)</f>
        <v>0</v>
      </c>
      <c r="G12">
        <f>VLOOKUP($B12,Activity_DISENE!$B:$I,6,FALSE)</f>
        <v>0</v>
      </c>
      <c r="H12">
        <f>VLOOKUP($B12,Activity_DISENE!$B:$I,7,FALSE)</f>
        <v>0</v>
      </c>
      <c r="I12">
        <f>VLOOKUP($B12,Activity_DISENE!$B:$I,8,FALSE)</f>
        <v>0</v>
      </c>
      <c r="J12">
        <f>N8</f>
        <v>500</v>
      </c>
      <c r="M12" s="2" t="s">
        <v>219</v>
      </c>
      <c r="N12" s="3">
        <v>1000</v>
      </c>
      <c r="O12" s="2" t="s">
        <v>224</v>
      </c>
    </row>
    <row r="13" spans="2:18" x14ac:dyDescent="0.25">
      <c r="B13" t="s">
        <v>77</v>
      </c>
      <c r="C13">
        <f>VLOOKUP($B13,Activity_DISENE!B:I,2,FALSE)</f>
        <v>0</v>
      </c>
      <c r="D13">
        <f>VLOOKUP($B13,Activity_DISENE!$B:$I,3,FALSE)</f>
        <v>0</v>
      </c>
      <c r="E13">
        <f>VLOOKUP($B13,Activity_DISENE!$B:$I,4,FALSE)</f>
        <v>0</v>
      </c>
      <c r="F13">
        <f>VLOOKUP($B13,Activity_DISENE!$B:$I,5,FALSE)</f>
        <v>0</v>
      </c>
      <c r="G13">
        <f>VLOOKUP($B13,Activity_DISENE!$B:$I,6,FALSE)</f>
        <v>0</v>
      </c>
      <c r="H13">
        <f>VLOOKUP($B13,Activity_DISENE!$B:$I,7,FALSE)</f>
        <v>0</v>
      </c>
      <c r="I13">
        <f>VLOOKUP($B13,Activity_DISENE!$B:$I,8,FALSE)</f>
        <v>0</v>
      </c>
      <c r="J13">
        <f>N13</f>
        <v>150</v>
      </c>
      <c r="M13" s="2" t="s">
        <v>220</v>
      </c>
      <c r="N13" s="3">
        <v>150</v>
      </c>
      <c r="O13" s="2" t="s">
        <v>224</v>
      </c>
    </row>
    <row r="14" spans="2:18" x14ac:dyDescent="0.25">
      <c r="B14" t="s">
        <v>89</v>
      </c>
      <c r="C14">
        <f>VLOOKUP($B14,Activity_DISENE!B:I,2,FALSE)</f>
        <v>0</v>
      </c>
      <c r="D14">
        <f>VLOOKUP($B14,Activity_DISENE!$B:$I,3,FALSE)</f>
        <v>0</v>
      </c>
      <c r="E14">
        <f>VLOOKUP($B14,Activity_DISENE!$B:$I,4,FALSE)</f>
        <v>0</v>
      </c>
      <c r="F14">
        <f>VLOOKUP($B14,Activity_DISENE!$B:$I,5,FALSE)</f>
        <v>0</v>
      </c>
      <c r="G14">
        <f>VLOOKUP($B14,Activity_DISENE!$B:$I,6,FALSE)</f>
        <v>0</v>
      </c>
      <c r="H14">
        <f>VLOOKUP($B14,Activity_DISENE!$B:$I,7,FALSE)</f>
        <v>0</v>
      </c>
      <c r="I14">
        <f>VLOOKUP($B14,Activity_DISENE!$B:$I,8,FALSE)</f>
        <v>0</v>
      </c>
      <c r="J14">
        <f>N7</f>
        <v>900</v>
      </c>
      <c r="M14" s="2" t="s">
        <v>221</v>
      </c>
      <c r="N14" s="3">
        <v>50</v>
      </c>
      <c r="O14" s="2" t="s">
        <v>224</v>
      </c>
    </row>
    <row r="15" spans="2:18" x14ac:dyDescent="0.25">
      <c r="B15" t="s">
        <v>105</v>
      </c>
      <c r="C15">
        <f>VLOOKUP($B15,Activity_DISENE!B:I,2,FALSE)</f>
        <v>0</v>
      </c>
      <c r="D15">
        <f>VLOOKUP($B15,Activity_DISENE!$B:$I,3,FALSE)</f>
        <v>0</v>
      </c>
      <c r="E15">
        <f>VLOOKUP($B15,Activity_DISENE!$B:$I,4,FALSE)</f>
        <v>0</v>
      </c>
      <c r="F15">
        <f>VLOOKUP($B15,Activity_DISENE!$B:$I,5,FALSE)</f>
        <v>0</v>
      </c>
      <c r="G15">
        <f>VLOOKUP($B15,Activity_DISENE!$B:$I,6,FALSE)</f>
        <v>0</v>
      </c>
      <c r="H15">
        <f>VLOOKUP($B15,Activity_DISENE!$B:$I,7,FALSE)</f>
        <v>0</v>
      </c>
      <c r="I15">
        <f>VLOOKUP($B15,Activity_DISENE!$B:$I,8,FALSE)</f>
        <v>0</v>
      </c>
      <c r="J15">
        <f>N11</f>
        <v>50</v>
      </c>
    </row>
    <row r="16" spans="2:18" x14ac:dyDescent="0.25">
      <c r="B16" t="s">
        <v>117</v>
      </c>
      <c r="C16">
        <f>VLOOKUP($B16,Activity_DISENE!B:I,2,FALSE)</f>
        <v>0</v>
      </c>
      <c r="D16">
        <f>VLOOKUP($B16,Activity_DISENE!$B:$I,3,FALSE)</f>
        <v>0</v>
      </c>
      <c r="E16">
        <f>VLOOKUP($B16,Activity_DISENE!$B:$I,4,FALSE)</f>
        <v>0</v>
      </c>
      <c r="F16">
        <f>VLOOKUP($B16,Activity_DISENE!$B:$I,5,FALSE)</f>
        <v>0</v>
      </c>
      <c r="G16">
        <f>VLOOKUP($B16,Activity_DISENE!$B:$I,6,FALSE)</f>
        <v>0</v>
      </c>
      <c r="H16">
        <f>VLOOKUP($B16,Activity_DISENE!$B:$I,7,FALSE)</f>
        <v>0</v>
      </c>
      <c r="I16">
        <f>VLOOKUP($B16,Activity_DISENE!$B:$I,8,FALSE)</f>
        <v>0</v>
      </c>
      <c r="J16">
        <f>N5</f>
        <v>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EC648-26B9-49DE-9544-52B718451FBE}">
  <sheetPr filterMode="1">
    <tabColor rgb="FFFFFF00"/>
  </sheetPr>
  <dimension ref="A1:G491"/>
  <sheetViews>
    <sheetView tabSelected="1" workbookViewId="0">
      <selection activeCell="M134" sqref="M134:N134"/>
    </sheetView>
  </sheetViews>
  <sheetFormatPr defaultRowHeight="15" x14ac:dyDescent="0.25"/>
  <cols>
    <col min="3" max="3" width="7.7109375" bestFit="1" customWidth="1"/>
    <col min="4" max="4" width="33.140625" bestFit="1" customWidth="1"/>
    <col min="5" max="5" width="11" bestFit="1" customWidth="1"/>
  </cols>
  <sheetData>
    <row r="1" spans="1:7" x14ac:dyDescent="0.25">
      <c r="A1" t="s">
        <v>212</v>
      </c>
      <c r="B1" t="s">
        <v>213</v>
      </c>
      <c r="C1" t="s">
        <v>214</v>
      </c>
      <c r="D1" t="s">
        <v>0</v>
      </c>
      <c r="E1" t="s">
        <v>215</v>
      </c>
      <c r="F1" t="s">
        <v>216</v>
      </c>
      <c r="G1" t="s">
        <v>217</v>
      </c>
    </row>
    <row r="2" spans="1:7" x14ac:dyDescent="0.25">
      <c r="A2">
        <f>IFERROR(IF(_xlfn.NUMBERVALUE(RIGHT(D2,2))+2000&gt;C2,0,1),IF(RIGHT(D2,2)="EX",IF(C2&gt;2044,0,1),1))</f>
        <v>1</v>
      </c>
      <c r="B2" t="s">
        <v>194</v>
      </c>
      <c r="C2">
        <v>2016</v>
      </c>
      <c r="D2" t="str">
        <f>[1]CALC_DISENE!A2</f>
        <v>COMBDGDCOAVGSUB___CW_EX</v>
      </c>
      <c r="E2">
        <f>_xlfn.XLOOKUP(D2,'Technology share'!B:B,'Technology share'!J:J)</f>
        <v>2184.671790464613</v>
      </c>
    </row>
    <row r="3" spans="1:7" x14ac:dyDescent="0.25">
      <c r="A3">
        <f t="shared" ref="A3:A11" si="0">IFERROR(IF(_xlfn.NUMBERVALUE(RIGHT(D3,2))+2000&gt;C3,0,1),IF(RIGHT(D3,2)="EX",IF(C3&gt;2044,0,1),1))</f>
        <v>1</v>
      </c>
      <c r="B3" t="s">
        <v>194</v>
      </c>
      <c r="C3">
        <v>2016</v>
      </c>
      <c r="D3" t="str">
        <f>[1]CALC_DISENE!A3</f>
        <v>COMBDGDHEAVGSUB___HW_EX</v>
      </c>
      <c r="E3">
        <f>_xlfn.XLOOKUP(D3,'Technology share'!B:B,'Technology share'!J:J)</f>
        <v>5858.6996859716728</v>
      </c>
    </row>
    <row r="4" spans="1:7" x14ac:dyDescent="0.25">
      <c r="A4">
        <f t="shared" si="0"/>
        <v>1</v>
      </c>
      <c r="B4" t="s">
        <v>194</v>
      </c>
      <c r="C4">
        <v>2016</v>
      </c>
      <c r="D4" t="str">
        <f>[1]CALC_DISENE!A4</f>
        <v>PUBBDGDCOAVGSUB___CW_EX</v>
      </c>
      <c r="E4">
        <f>_xlfn.XLOOKUP(D4,'Technology share'!B:B,'Technology share'!J:J)</f>
        <v>300.3590194763288</v>
      </c>
    </row>
    <row r="5" spans="1:7" x14ac:dyDescent="0.25">
      <c r="A5">
        <f t="shared" si="0"/>
        <v>1</v>
      </c>
      <c r="B5" t="s">
        <v>194</v>
      </c>
      <c r="C5">
        <v>2016</v>
      </c>
      <c r="D5" t="str">
        <f>[1]CALC_DISENE!A5</f>
        <v>PUBBDGDHEAVGSUB___HW_EX</v>
      </c>
      <c r="E5">
        <f>_xlfn.XLOOKUP(D5,'Technology share'!B:B,'Technology share'!J:J)</f>
        <v>1841.82201452394</v>
      </c>
    </row>
    <row r="6" spans="1:7" x14ac:dyDescent="0.25">
      <c r="A6">
        <f t="shared" si="0"/>
        <v>1</v>
      </c>
      <c r="B6" t="s">
        <v>194</v>
      </c>
      <c r="C6">
        <v>2016</v>
      </c>
      <c r="D6" t="str">
        <f>[1]CALC_DISENE!A6</f>
        <v>RESBDGDCOAVGSUB___CW_EX</v>
      </c>
      <c r="E6">
        <f>_xlfn.XLOOKUP(D6,'Technology share'!B:B,'Technology share'!J:J)</f>
        <v>88.667316499528596</v>
      </c>
    </row>
    <row r="7" spans="1:7" x14ac:dyDescent="0.25">
      <c r="A7">
        <f t="shared" si="0"/>
        <v>1</v>
      </c>
      <c r="B7" t="s">
        <v>194</v>
      </c>
      <c r="C7">
        <v>2016</v>
      </c>
      <c r="D7" t="str">
        <f>[1]CALC_DISENE!A7</f>
        <v>RESBDGDHEAVGSUB___HW_EX</v>
      </c>
      <c r="E7">
        <f>_xlfn.XLOOKUP(D7,'Technology share'!B:B,'Technology share'!J:J)</f>
        <v>1056.396316977507</v>
      </c>
    </row>
    <row r="8" spans="1:7" hidden="1" x14ac:dyDescent="0.25">
      <c r="A8">
        <f t="shared" si="0"/>
        <v>0</v>
      </c>
      <c r="B8" t="s">
        <v>194</v>
      </c>
      <c r="C8">
        <v>2016</v>
      </c>
      <c r="D8" t="str">
        <f>[1]CALC_DISENE!A17</f>
        <v>COMBDGDCOAVGSUB___CW_23</v>
      </c>
      <c r="E8">
        <f>_xlfn.XLOOKUP(D8,'Technology share'!B:B,'Technology share'!J:J)</f>
        <v>1000</v>
      </c>
    </row>
    <row r="9" spans="1:7" hidden="1" x14ac:dyDescent="0.25">
      <c r="A9">
        <f t="shared" si="0"/>
        <v>0</v>
      </c>
      <c r="B9" t="s">
        <v>194</v>
      </c>
      <c r="C9">
        <v>2016</v>
      </c>
      <c r="D9" t="str">
        <f>[1]CALC_DISENE!A29</f>
        <v>COMBDGDHEAVGSUB___HW_23</v>
      </c>
      <c r="E9">
        <f>_xlfn.XLOOKUP(D9,'Technology share'!B:B,'Technology share'!J:J)</f>
        <v>2500</v>
      </c>
    </row>
    <row r="10" spans="1:7" hidden="1" x14ac:dyDescent="0.25">
      <c r="A10">
        <f t="shared" si="0"/>
        <v>0</v>
      </c>
      <c r="B10" t="s">
        <v>194</v>
      </c>
      <c r="C10">
        <v>2016</v>
      </c>
      <c r="D10" t="str">
        <f>[1]CALC_DISENE!A48</f>
        <v>INDBDGDCOAVGSUB___CW_23</v>
      </c>
      <c r="E10">
        <f>_xlfn.XLOOKUP(D10,'Technology share'!B:B,'Technology share'!J:J)</f>
        <v>50</v>
      </c>
    </row>
    <row r="11" spans="1:7" hidden="1" x14ac:dyDescent="0.25">
      <c r="A11">
        <f t="shared" si="0"/>
        <v>0</v>
      </c>
      <c r="B11" t="s">
        <v>194</v>
      </c>
      <c r="C11">
        <v>2016</v>
      </c>
      <c r="D11" t="str">
        <f>[1]CALC_DISENE!A60</f>
        <v>INDBDGDHEAVGSUB___HW_23</v>
      </c>
      <c r="E11">
        <f>_xlfn.XLOOKUP(D11,'Technology share'!B:B,'Technology share'!J:J)</f>
        <v>500</v>
      </c>
    </row>
    <row r="12" spans="1:7" hidden="1" x14ac:dyDescent="0.25">
      <c r="A12">
        <f t="shared" ref="A12:A15" si="1">IFERROR(IF(_xlfn.NUMBERVALUE(RIGHT(D12,2))+2000&gt;C12,0,1),IF(RIGHT(D12,2)="EX",IF(C12&gt;2044,0,1),1))</f>
        <v>0</v>
      </c>
      <c r="B12" t="s">
        <v>194</v>
      </c>
      <c r="C12">
        <v>2016</v>
      </c>
      <c r="D12" t="str">
        <f>[1]CALC_DISENE!A77</f>
        <v>PUBBDGDCOAVGSUB___CW_23</v>
      </c>
      <c r="E12">
        <f>_xlfn.XLOOKUP(D12,'Technology share'!B:B,'Technology share'!J:J)</f>
        <v>150</v>
      </c>
    </row>
    <row r="13" spans="1:7" hidden="1" x14ac:dyDescent="0.25">
      <c r="A13">
        <f t="shared" si="1"/>
        <v>0</v>
      </c>
      <c r="B13" t="s">
        <v>194</v>
      </c>
      <c r="C13">
        <v>2016</v>
      </c>
      <c r="D13" t="str">
        <f>[1]CALC_DISENE!A89</f>
        <v>PUBBDGDHEAVGSUB___HW_23</v>
      </c>
      <c r="E13">
        <f>_xlfn.XLOOKUP(D13,'Technology share'!B:B,'Technology share'!J:J)</f>
        <v>900</v>
      </c>
    </row>
    <row r="14" spans="1:7" hidden="1" x14ac:dyDescent="0.25">
      <c r="A14">
        <f t="shared" si="1"/>
        <v>0</v>
      </c>
      <c r="B14" t="s">
        <v>194</v>
      </c>
      <c r="C14">
        <v>2016</v>
      </c>
      <c r="D14" t="str">
        <f>[1]CALC_DISENE!A105</f>
        <v>RESBDGDCOAVGSUB___CW_23</v>
      </c>
      <c r="E14">
        <f>_xlfn.XLOOKUP(D14,'Technology share'!B:B,'Technology share'!J:J)</f>
        <v>50</v>
      </c>
    </row>
    <row r="15" spans="1:7" hidden="1" x14ac:dyDescent="0.25">
      <c r="A15">
        <f t="shared" si="1"/>
        <v>0</v>
      </c>
      <c r="B15" t="s">
        <v>194</v>
      </c>
      <c r="C15">
        <v>2016</v>
      </c>
      <c r="D15" t="str">
        <f>[1]CALC_DISENE!A117</f>
        <v>RESBDGDHEAVGSUB___HW_23</v>
      </c>
      <c r="E15">
        <f>_xlfn.XLOOKUP(D15,'Technology share'!B:B,'Technology share'!J:J)</f>
        <v>500</v>
      </c>
    </row>
    <row r="16" spans="1:7" x14ac:dyDescent="0.25">
      <c r="A16">
        <f t="shared" ref="A16:A18" si="2">IFERROR(IF(_xlfn.NUMBERVALUE(RIGHT(D16,2))+2000&gt;C16,0,1),IF(RIGHT(D16,2)="EX",IF(C16&gt;2044,0,1),1))</f>
        <v>1</v>
      </c>
      <c r="B16" t="s">
        <v>194</v>
      </c>
      <c r="C16">
        <f t="shared" ref="C16:C79" si="3">C2+1</f>
        <v>2017</v>
      </c>
      <c r="D16" t="str">
        <f t="shared" ref="D16:D79" si="4">D2</f>
        <v>COMBDGDCOAVGSUB___CW_EX</v>
      </c>
      <c r="E16">
        <f>_xlfn.XLOOKUP(D16,'Technology share'!B:B,'Technology share'!J:J)</f>
        <v>2184.671790464613</v>
      </c>
    </row>
    <row r="17" spans="1:5" x14ac:dyDescent="0.25">
      <c r="A17">
        <f t="shared" si="2"/>
        <v>1</v>
      </c>
      <c r="B17" t="s">
        <v>194</v>
      </c>
      <c r="C17">
        <f t="shared" si="3"/>
        <v>2017</v>
      </c>
      <c r="D17" t="str">
        <f t="shared" si="4"/>
        <v>COMBDGDHEAVGSUB___HW_EX</v>
      </c>
      <c r="E17">
        <f>_xlfn.XLOOKUP(D17,'Technology share'!B:B,'Technology share'!J:J)</f>
        <v>5858.6996859716728</v>
      </c>
    </row>
    <row r="18" spans="1:5" x14ac:dyDescent="0.25">
      <c r="A18">
        <f t="shared" si="2"/>
        <v>1</v>
      </c>
      <c r="B18" t="s">
        <v>194</v>
      </c>
      <c r="C18">
        <f t="shared" si="3"/>
        <v>2017</v>
      </c>
      <c r="D18" t="str">
        <f t="shared" si="4"/>
        <v>PUBBDGDCOAVGSUB___CW_EX</v>
      </c>
      <c r="E18">
        <f>_xlfn.XLOOKUP(D18,'Technology share'!B:B,'Technology share'!J:J)</f>
        <v>300.3590194763288</v>
      </c>
    </row>
    <row r="19" spans="1:5" x14ac:dyDescent="0.25">
      <c r="A19">
        <f t="shared" ref="A19:A25" si="5">IFERROR(IF(_xlfn.NUMBERVALUE(RIGHT(D19,2))+2000&gt;C19,0,1),IF(RIGHT(D19,2)="EX",IF(C19&gt;2044,0,1),1))</f>
        <v>1</v>
      </c>
      <c r="B19" t="s">
        <v>194</v>
      </c>
      <c r="C19">
        <f t="shared" si="3"/>
        <v>2017</v>
      </c>
      <c r="D19" t="str">
        <f t="shared" si="4"/>
        <v>PUBBDGDHEAVGSUB___HW_EX</v>
      </c>
      <c r="E19">
        <f>_xlfn.XLOOKUP(D19,'Technology share'!B:B,'Technology share'!J:J)</f>
        <v>1841.82201452394</v>
      </c>
    </row>
    <row r="20" spans="1:5" x14ac:dyDescent="0.25">
      <c r="A20">
        <f t="shared" si="5"/>
        <v>1</v>
      </c>
      <c r="B20" t="s">
        <v>194</v>
      </c>
      <c r="C20">
        <f t="shared" si="3"/>
        <v>2017</v>
      </c>
      <c r="D20" t="str">
        <f t="shared" si="4"/>
        <v>RESBDGDCOAVGSUB___CW_EX</v>
      </c>
      <c r="E20">
        <f>_xlfn.XLOOKUP(D20,'Technology share'!B:B,'Technology share'!J:J)</f>
        <v>88.667316499528596</v>
      </c>
    </row>
    <row r="21" spans="1:5" x14ac:dyDescent="0.25">
      <c r="A21">
        <f t="shared" si="5"/>
        <v>1</v>
      </c>
      <c r="B21" t="s">
        <v>194</v>
      </c>
      <c r="C21">
        <f t="shared" si="3"/>
        <v>2017</v>
      </c>
      <c r="D21" t="str">
        <f t="shared" si="4"/>
        <v>RESBDGDHEAVGSUB___HW_EX</v>
      </c>
      <c r="E21">
        <f>_xlfn.XLOOKUP(D21,'Technology share'!B:B,'Technology share'!J:J)</f>
        <v>1056.396316977507</v>
      </c>
    </row>
    <row r="22" spans="1:5" hidden="1" x14ac:dyDescent="0.25">
      <c r="A22">
        <f t="shared" si="5"/>
        <v>0</v>
      </c>
      <c r="B22" t="s">
        <v>194</v>
      </c>
      <c r="C22">
        <f t="shared" si="3"/>
        <v>2017</v>
      </c>
      <c r="D22" t="str">
        <f t="shared" si="4"/>
        <v>COMBDGDCOAVGSUB___CW_23</v>
      </c>
      <c r="E22">
        <f>_xlfn.XLOOKUP(D22,'Technology share'!B:B,'Technology share'!J:J)</f>
        <v>1000</v>
      </c>
    </row>
    <row r="23" spans="1:5" hidden="1" x14ac:dyDescent="0.25">
      <c r="A23">
        <f t="shared" si="5"/>
        <v>0</v>
      </c>
      <c r="B23" t="s">
        <v>194</v>
      </c>
      <c r="C23">
        <f t="shared" si="3"/>
        <v>2017</v>
      </c>
      <c r="D23" t="str">
        <f t="shared" si="4"/>
        <v>COMBDGDHEAVGSUB___HW_23</v>
      </c>
      <c r="E23">
        <f>_xlfn.XLOOKUP(D23,'Technology share'!B:B,'Technology share'!J:J)</f>
        <v>2500</v>
      </c>
    </row>
    <row r="24" spans="1:5" hidden="1" x14ac:dyDescent="0.25">
      <c r="A24">
        <f t="shared" si="5"/>
        <v>0</v>
      </c>
      <c r="B24" t="s">
        <v>194</v>
      </c>
      <c r="C24">
        <f t="shared" si="3"/>
        <v>2017</v>
      </c>
      <c r="D24" t="str">
        <f t="shared" si="4"/>
        <v>INDBDGDCOAVGSUB___CW_23</v>
      </c>
      <c r="E24">
        <f>_xlfn.XLOOKUP(D24,'Technology share'!B:B,'Technology share'!J:J)</f>
        <v>50</v>
      </c>
    </row>
    <row r="25" spans="1:5" hidden="1" x14ac:dyDescent="0.25">
      <c r="A25">
        <f t="shared" si="5"/>
        <v>0</v>
      </c>
      <c r="B25" t="s">
        <v>194</v>
      </c>
      <c r="C25">
        <f t="shared" si="3"/>
        <v>2017</v>
      </c>
      <c r="D25" t="str">
        <f t="shared" si="4"/>
        <v>INDBDGDHEAVGSUB___HW_23</v>
      </c>
      <c r="E25">
        <f>_xlfn.XLOOKUP(D25,'Technology share'!B:B,'Technology share'!J:J)</f>
        <v>500</v>
      </c>
    </row>
    <row r="26" spans="1:5" hidden="1" x14ac:dyDescent="0.25">
      <c r="A26">
        <f t="shared" ref="A26:A29" si="6">IFERROR(IF(_xlfn.NUMBERVALUE(RIGHT(D26,2))+2000&gt;C26,0,1),IF(RIGHT(D26,2)="EX",IF(C26&gt;2044,0,1),1))</f>
        <v>0</v>
      </c>
      <c r="B26" t="s">
        <v>194</v>
      </c>
      <c r="C26">
        <f t="shared" si="3"/>
        <v>2017</v>
      </c>
      <c r="D26" t="str">
        <f t="shared" si="4"/>
        <v>PUBBDGDCOAVGSUB___CW_23</v>
      </c>
      <c r="E26">
        <f>_xlfn.XLOOKUP(D26,'Technology share'!B:B,'Technology share'!J:J)</f>
        <v>150</v>
      </c>
    </row>
    <row r="27" spans="1:5" hidden="1" x14ac:dyDescent="0.25">
      <c r="A27">
        <f t="shared" si="6"/>
        <v>0</v>
      </c>
      <c r="B27" t="s">
        <v>194</v>
      </c>
      <c r="C27">
        <f t="shared" si="3"/>
        <v>2017</v>
      </c>
      <c r="D27" t="str">
        <f t="shared" si="4"/>
        <v>PUBBDGDHEAVGSUB___HW_23</v>
      </c>
      <c r="E27">
        <f>_xlfn.XLOOKUP(D27,'Technology share'!B:B,'Technology share'!J:J)</f>
        <v>900</v>
      </c>
    </row>
    <row r="28" spans="1:5" hidden="1" x14ac:dyDescent="0.25">
      <c r="A28">
        <f t="shared" si="6"/>
        <v>0</v>
      </c>
      <c r="B28" t="s">
        <v>194</v>
      </c>
      <c r="C28">
        <f t="shared" si="3"/>
        <v>2017</v>
      </c>
      <c r="D28" t="str">
        <f t="shared" si="4"/>
        <v>RESBDGDCOAVGSUB___CW_23</v>
      </c>
      <c r="E28">
        <f>_xlfn.XLOOKUP(D28,'Technology share'!B:B,'Technology share'!J:J)</f>
        <v>50</v>
      </c>
    </row>
    <row r="29" spans="1:5" hidden="1" x14ac:dyDescent="0.25">
      <c r="A29">
        <f t="shared" si="6"/>
        <v>0</v>
      </c>
      <c r="B29" t="s">
        <v>194</v>
      </c>
      <c r="C29">
        <f t="shared" si="3"/>
        <v>2017</v>
      </c>
      <c r="D29" t="str">
        <f t="shared" si="4"/>
        <v>RESBDGDHEAVGSUB___HW_23</v>
      </c>
      <c r="E29">
        <f>_xlfn.XLOOKUP(D29,'Technology share'!B:B,'Technology share'!J:J)</f>
        <v>500</v>
      </c>
    </row>
    <row r="30" spans="1:5" x14ac:dyDescent="0.25">
      <c r="A30">
        <f t="shared" ref="A30:A34" si="7">IFERROR(IF(_xlfn.NUMBERVALUE(RIGHT(D30,2))+2000&gt;C30,0,1),IF(RIGHT(D30,2)="EX",IF(C30&gt;2044,0,1),1))</f>
        <v>1</v>
      </c>
      <c r="B30" t="s">
        <v>194</v>
      </c>
      <c r="C30">
        <f t="shared" si="3"/>
        <v>2018</v>
      </c>
      <c r="D30" t="str">
        <f t="shared" si="4"/>
        <v>COMBDGDCOAVGSUB___CW_EX</v>
      </c>
      <c r="E30">
        <f>_xlfn.XLOOKUP(D30,'Technology share'!B:B,'Technology share'!J:J)</f>
        <v>2184.671790464613</v>
      </c>
    </row>
    <row r="31" spans="1:5" x14ac:dyDescent="0.25">
      <c r="A31">
        <f t="shared" si="7"/>
        <v>1</v>
      </c>
      <c r="B31" t="s">
        <v>194</v>
      </c>
      <c r="C31">
        <f t="shared" si="3"/>
        <v>2018</v>
      </c>
      <c r="D31" t="str">
        <f t="shared" si="4"/>
        <v>COMBDGDHEAVGSUB___HW_EX</v>
      </c>
      <c r="E31">
        <f>_xlfn.XLOOKUP(D31,'Technology share'!B:B,'Technology share'!J:J)</f>
        <v>5858.6996859716728</v>
      </c>
    </row>
    <row r="32" spans="1:5" x14ac:dyDescent="0.25">
      <c r="A32">
        <f t="shared" si="7"/>
        <v>1</v>
      </c>
      <c r="B32" t="s">
        <v>194</v>
      </c>
      <c r="C32">
        <f t="shared" si="3"/>
        <v>2018</v>
      </c>
      <c r="D32" t="str">
        <f t="shared" si="4"/>
        <v>PUBBDGDCOAVGSUB___CW_EX</v>
      </c>
      <c r="E32">
        <f>_xlfn.XLOOKUP(D32,'Technology share'!B:B,'Technology share'!J:J)</f>
        <v>300.3590194763288</v>
      </c>
    </row>
    <row r="33" spans="1:5" x14ac:dyDescent="0.25">
      <c r="A33">
        <f t="shared" si="7"/>
        <v>1</v>
      </c>
      <c r="B33" t="s">
        <v>194</v>
      </c>
      <c r="C33">
        <f t="shared" si="3"/>
        <v>2018</v>
      </c>
      <c r="D33" t="str">
        <f t="shared" si="4"/>
        <v>PUBBDGDHEAVGSUB___HW_EX</v>
      </c>
      <c r="E33">
        <f>_xlfn.XLOOKUP(D33,'Technology share'!B:B,'Technology share'!J:J)</f>
        <v>1841.82201452394</v>
      </c>
    </row>
    <row r="34" spans="1:5" x14ac:dyDescent="0.25">
      <c r="A34">
        <f t="shared" si="7"/>
        <v>1</v>
      </c>
      <c r="B34" t="s">
        <v>194</v>
      </c>
      <c r="C34">
        <f t="shared" si="3"/>
        <v>2018</v>
      </c>
      <c r="D34" t="str">
        <f t="shared" si="4"/>
        <v>RESBDGDCOAVGSUB___CW_EX</v>
      </c>
      <c r="E34">
        <f>_xlfn.XLOOKUP(D34,'Technology share'!B:B,'Technology share'!J:J)</f>
        <v>88.667316499528596</v>
      </c>
    </row>
    <row r="35" spans="1:5" x14ac:dyDescent="0.25">
      <c r="A35">
        <f t="shared" ref="A35:A39" si="8">IFERROR(IF(_xlfn.NUMBERVALUE(RIGHT(D35,2))+2000&gt;C35,0,1),IF(RIGHT(D35,2)="EX",IF(C35&gt;2044,0,1),1))</f>
        <v>1</v>
      </c>
      <c r="B35" t="s">
        <v>194</v>
      </c>
      <c r="C35">
        <f t="shared" si="3"/>
        <v>2018</v>
      </c>
      <c r="D35" t="str">
        <f t="shared" si="4"/>
        <v>RESBDGDHEAVGSUB___HW_EX</v>
      </c>
      <c r="E35">
        <f>_xlfn.XLOOKUP(D35,'Technology share'!B:B,'Technology share'!J:J)</f>
        <v>1056.396316977507</v>
      </c>
    </row>
    <row r="36" spans="1:5" hidden="1" x14ac:dyDescent="0.25">
      <c r="A36">
        <f t="shared" si="8"/>
        <v>0</v>
      </c>
      <c r="B36" t="s">
        <v>194</v>
      </c>
      <c r="C36">
        <f t="shared" si="3"/>
        <v>2018</v>
      </c>
      <c r="D36" t="str">
        <f t="shared" si="4"/>
        <v>COMBDGDCOAVGSUB___CW_23</v>
      </c>
      <c r="E36">
        <f>_xlfn.XLOOKUP(D36,'Technology share'!B:B,'Technology share'!J:J)</f>
        <v>1000</v>
      </c>
    </row>
    <row r="37" spans="1:5" hidden="1" x14ac:dyDescent="0.25">
      <c r="A37">
        <f t="shared" si="8"/>
        <v>0</v>
      </c>
      <c r="B37" t="s">
        <v>194</v>
      </c>
      <c r="C37">
        <f t="shared" si="3"/>
        <v>2018</v>
      </c>
      <c r="D37" t="str">
        <f t="shared" si="4"/>
        <v>COMBDGDHEAVGSUB___HW_23</v>
      </c>
      <c r="E37">
        <f>_xlfn.XLOOKUP(D37,'Technology share'!B:B,'Technology share'!J:J)</f>
        <v>2500</v>
      </c>
    </row>
    <row r="38" spans="1:5" hidden="1" x14ac:dyDescent="0.25">
      <c r="A38">
        <f t="shared" si="8"/>
        <v>0</v>
      </c>
      <c r="B38" t="s">
        <v>194</v>
      </c>
      <c r="C38">
        <f t="shared" si="3"/>
        <v>2018</v>
      </c>
      <c r="D38" t="str">
        <f t="shared" si="4"/>
        <v>INDBDGDCOAVGSUB___CW_23</v>
      </c>
      <c r="E38">
        <f>_xlfn.XLOOKUP(D38,'Technology share'!B:B,'Technology share'!J:J)</f>
        <v>50</v>
      </c>
    </row>
    <row r="39" spans="1:5" hidden="1" x14ac:dyDescent="0.25">
      <c r="A39">
        <f t="shared" si="8"/>
        <v>0</v>
      </c>
      <c r="B39" t="s">
        <v>194</v>
      </c>
      <c r="C39">
        <f t="shared" si="3"/>
        <v>2018</v>
      </c>
      <c r="D39" t="str">
        <f t="shared" si="4"/>
        <v>INDBDGDHEAVGSUB___HW_23</v>
      </c>
      <c r="E39">
        <f>_xlfn.XLOOKUP(D39,'Technology share'!B:B,'Technology share'!J:J)</f>
        <v>500</v>
      </c>
    </row>
    <row r="40" spans="1:5" hidden="1" x14ac:dyDescent="0.25">
      <c r="A40">
        <f t="shared" ref="A40:A43" si="9">IFERROR(IF(_xlfn.NUMBERVALUE(RIGHT(D40,2))+2000&gt;C40,0,1),IF(RIGHT(D40,2)="EX",IF(C40&gt;2044,0,1),1))</f>
        <v>0</v>
      </c>
      <c r="B40" t="s">
        <v>194</v>
      </c>
      <c r="C40">
        <f t="shared" si="3"/>
        <v>2018</v>
      </c>
      <c r="D40" t="str">
        <f t="shared" si="4"/>
        <v>PUBBDGDCOAVGSUB___CW_23</v>
      </c>
      <c r="E40">
        <f>_xlfn.XLOOKUP(D40,'Technology share'!B:B,'Technology share'!J:J)</f>
        <v>150</v>
      </c>
    </row>
    <row r="41" spans="1:5" hidden="1" x14ac:dyDescent="0.25">
      <c r="A41">
        <f t="shared" si="9"/>
        <v>0</v>
      </c>
      <c r="B41" t="s">
        <v>194</v>
      </c>
      <c r="C41">
        <f t="shared" si="3"/>
        <v>2018</v>
      </c>
      <c r="D41" t="str">
        <f t="shared" si="4"/>
        <v>PUBBDGDHEAVGSUB___HW_23</v>
      </c>
      <c r="E41">
        <f>_xlfn.XLOOKUP(D41,'Technology share'!B:B,'Technology share'!J:J)</f>
        <v>900</v>
      </c>
    </row>
    <row r="42" spans="1:5" hidden="1" x14ac:dyDescent="0.25">
      <c r="A42">
        <f t="shared" si="9"/>
        <v>0</v>
      </c>
      <c r="B42" t="s">
        <v>194</v>
      </c>
      <c r="C42">
        <f t="shared" si="3"/>
        <v>2018</v>
      </c>
      <c r="D42" t="str">
        <f t="shared" si="4"/>
        <v>RESBDGDCOAVGSUB___CW_23</v>
      </c>
      <c r="E42">
        <f>_xlfn.XLOOKUP(D42,'Technology share'!B:B,'Technology share'!J:J)</f>
        <v>50</v>
      </c>
    </row>
    <row r="43" spans="1:5" hidden="1" x14ac:dyDescent="0.25">
      <c r="A43">
        <f t="shared" si="9"/>
        <v>0</v>
      </c>
      <c r="B43" t="s">
        <v>194</v>
      </c>
      <c r="C43">
        <f t="shared" si="3"/>
        <v>2018</v>
      </c>
      <c r="D43" t="str">
        <f t="shared" si="4"/>
        <v>RESBDGDHEAVGSUB___HW_23</v>
      </c>
      <c r="E43">
        <f>_xlfn.XLOOKUP(D43,'Technology share'!B:B,'Technology share'!J:J)</f>
        <v>500</v>
      </c>
    </row>
    <row r="44" spans="1:5" x14ac:dyDescent="0.25">
      <c r="A44">
        <f t="shared" ref="A44:A49" si="10">IFERROR(IF(_xlfn.NUMBERVALUE(RIGHT(D44,2))+2000&gt;C44,0,1),IF(RIGHT(D44,2)="EX",IF(C44&gt;2044,0,1),1))</f>
        <v>1</v>
      </c>
      <c r="B44" t="s">
        <v>194</v>
      </c>
      <c r="C44">
        <f t="shared" si="3"/>
        <v>2019</v>
      </c>
      <c r="D44" t="str">
        <f t="shared" si="4"/>
        <v>COMBDGDCOAVGSUB___CW_EX</v>
      </c>
      <c r="E44">
        <f>_xlfn.XLOOKUP(D44,'Technology share'!B:B,'Technology share'!J:J)</f>
        <v>2184.671790464613</v>
      </c>
    </row>
    <row r="45" spans="1:5" x14ac:dyDescent="0.25">
      <c r="A45">
        <f t="shared" si="10"/>
        <v>1</v>
      </c>
      <c r="B45" t="s">
        <v>194</v>
      </c>
      <c r="C45">
        <f t="shared" si="3"/>
        <v>2019</v>
      </c>
      <c r="D45" t="str">
        <f t="shared" si="4"/>
        <v>COMBDGDHEAVGSUB___HW_EX</v>
      </c>
      <c r="E45">
        <f>_xlfn.XLOOKUP(D45,'Technology share'!B:B,'Technology share'!J:J)</f>
        <v>5858.6996859716728</v>
      </c>
    </row>
    <row r="46" spans="1:5" x14ac:dyDescent="0.25">
      <c r="A46">
        <f t="shared" si="10"/>
        <v>1</v>
      </c>
      <c r="B46" t="s">
        <v>194</v>
      </c>
      <c r="C46">
        <f t="shared" si="3"/>
        <v>2019</v>
      </c>
      <c r="D46" t="str">
        <f t="shared" si="4"/>
        <v>PUBBDGDCOAVGSUB___CW_EX</v>
      </c>
      <c r="E46">
        <f>_xlfn.XLOOKUP(D46,'Technology share'!B:B,'Technology share'!J:J)</f>
        <v>300.3590194763288</v>
      </c>
    </row>
    <row r="47" spans="1:5" x14ac:dyDescent="0.25">
      <c r="A47">
        <f t="shared" si="10"/>
        <v>1</v>
      </c>
      <c r="B47" t="s">
        <v>194</v>
      </c>
      <c r="C47">
        <f t="shared" si="3"/>
        <v>2019</v>
      </c>
      <c r="D47" t="str">
        <f t="shared" si="4"/>
        <v>PUBBDGDHEAVGSUB___HW_EX</v>
      </c>
      <c r="E47">
        <f>_xlfn.XLOOKUP(D47,'Technology share'!B:B,'Technology share'!J:J)</f>
        <v>1841.82201452394</v>
      </c>
    </row>
    <row r="48" spans="1:5" x14ac:dyDescent="0.25">
      <c r="A48">
        <f t="shared" si="10"/>
        <v>1</v>
      </c>
      <c r="B48" t="s">
        <v>194</v>
      </c>
      <c r="C48">
        <f t="shared" si="3"/>
        <v>2019</v>
      </c>
      <c r="D48" t="str">
        <f t="shared" si="4"/>
        <v>RESBDGDCOAVGSUB___CW_EX</v>
      </c>
      <c r="E48">
        <f>_xlfn.XLOOKUP(D48,'Technology share'!B:B,'Technology share'!J:J)</f>
        <v>88.667316499528596</v>
      </c>
    </row>
    <row r="49" spans="1:5" x14ac:dyDescent="0.25">
      <c r="A49">
        <f t="shared" si="10"/>
        <v>1</v>
      </c>
      <c r="B49" t="s">
        <v>194</v>
      </c>
      <c r="C49">
        <f t="shared" si="3"/>
        <v>2019</v>
      </c>
      <c r="D49" t="str">
        <f t="shared" si="4"/>
        <v>RESBDGDHEAVGSUB___HW_EX</v>
      </c>
      <c r="E49">
        <f>_xlfn.XLOOKUP(D49,'Technology share'!B:B,'Technology share'!J:J)</f>
        <v>1056.396316977507</v>
      </c>
    </row>
    <row r="50" spans="1:5" hidden="1" x14ac:dyDescent="0.25">
      <c r="A50">
        <f t="shared" ref="A50:A53" si="11">IFERROR(IF(_xlfn.NUMBERVALUE(RIGHT(D50,2))+2000&gt;C50,0,1),IF(RIGHT(D50,2)="EX",IF(C50&gt;2044,0,1),1))</f>
        <v>0</v>
      </c>
      <c r="B50" t="s">
        <v>194</v>
      </c>
      <c r="C50">
        <f t="shared" si="3"/>
        <v>2019</v>
      </c>
      <c r="D50" t="str">
        <f t="shared" si="4"/>
        <v>COMBDGDCOAVGSUB___CW_23</v>
      </c>
      <c r="E50">
        <f>_xlfn.XLOOKUP(D50,'Technology share'!B:B,'Technology share'!J:J)</f>
        <v>1000</v>
      </c>
    </row>
    <row r="51" spans="1:5" hidden="1" x14ac:dyDescent="0.25">
      <c r="A51">
        <f t="shared" si="11"/>
        <v>0</v>
      </c>
      <c r="B51" t="s">
        <v>194</v>
      </c>
      <c r="C51">
        <f t="shared" si="3"/>
        <v>2019</v>
      </c>
      <c r="D51" t="str">
        <f t="shared" si="4"/>
        <v>COMBDGDHEAVGSUB___HW_23</v>
      </c>
      <c r="E51">
        <f>_xlfn.XLOOKUP(D51,'Technology share'!B:B,'Technology share'!J:J)</f>
        <v>2500</v>
      </c>
    </row>
    <row r="52" spans="1:5" hidden="1" x14ac:dyDescent="0.25">
      <c r="A52">
        <f t="shared" si="11"/>
        <v>0</v>
      </c>
      <c r="B52" t="s">
        <v>194</v>
      </c>
      <c r="C52">
        <f t="shared" si="3"/>
        <v>2019</v>
      </c>
      <c r="D52" t="str">
        <f t="shared" si="4"/>
        <v>INDBDGDCOAVGSUB___CW_23</v>
      </c>
      <c r="E52">
        <f>_xlfn.XLOOKUP(D52,'Technology share'!B:B,'Technology share'!J:J)</f>
        <v>50</v>
      </c>
    </row>
    <row r="53" spans="1:5" hidden="1" x14ac:dyDescent="0.25">
      <c r="A53">
        <f t="shared" si="11"/>
        <v>0</v>
      </c>
      <c r="B53" t="s">
        <v>194</v>
      </c>
      <c r="C53">
        <f t="shared" si="3"/>
        <v>2019</v>
      </c>
      <c r="D53" t="str">
        <f t="shared" si="4"/>
        <v>INDBDGDHEAVGSUB___HW_23</v>
      </c>
      <c r="E53">
        <f>_xlfn.XLOOKUP(D53,'Technology share'!B:B,'Technology share'!J:J)</f>
        <v>500</v>
      </c>
    </row>
    <row r="54" spans="1:5" hidden="1" x14ac:dyDescent="0.25">
      <c r="A54">
        <f t="shared" ref="A54:A57" si="12">IFERROR(IF(_xlfn.NUMBERVALUE(RIGHT(D54,2))+2000&gt;C54,0,1),IF(RIGHT(D54,2)="EX",IF(C54&gt;2044,0,1),1))</f>
        <v>0</v>
      </c>
      <c r="B54" t="s">
        <v>194</v>
      </c>
      <c r="C54">
        <f t="shared" si="3"/>
        <v>2019</v>
      </c>
      <c r="D54" t="str">
        <f t="shared" si="4"/>
        <v>PUBBDGDCOAVGSUB___CW_23</v>
      </c>
      <c r="E54">
        <f>_xlfn.XLOOKUP(D54,'Technology share'!B:B,'Technology share'!J:J)</f>
        <v>150</v>
      </c>
    </row>
    <row r="55" spans="1:5" hidden="1" x14ac:dyDescent="0.25">
      <c r="A55">
        <f t="shared" si="12"/>
        <v>0</v>
      </c>
      <c r="B55" t="s">
        <v>194</v>
      </c>
      <c r="C55">
        <f t="shared" si="3"/>
        <v>2019</v>
      </c>
      <c r="D55" t="str">
        <f t="shared" si="4"/>
        <v>PUBBDGDHEAVGSUB___HW_23</v>
      </c>
      <c r="E55">
        <f>_xlfn.XLOOKUP(D55,'Technology share'!B:B,'Technology share'!J:J)</f>
        <v>900</v>
      </c>
    </row>
    <row r="56" spans="1:5" hidden="1" x14ac:dyDescent="0.25">
      <c r="A56">
        <f t="shared" si="12"/>
        <v>0</v>
      </c>
      <c r="B56" t="s">
        <v>194</v>
      </c>
      <c r="C56">
        <f t="shared" si="3"/>
        <v>2019</v>
      </c>
      <c r="D56" t="str">
        <f t="shared" si="4"/>
        <v>RESBDGDCOAVGSUB___CW_23</v>
      </c>
      <c r="E56">
        <f>_xlfn.XLOOKUP(D56,'Technology share'!B:B,'Technology share'!J:J)</f>
        <v>50</v>
      </c>
    </row>
    <row r="57" spans="1:5" hidden="1" x14ac:dyDescent="0.25">
      <c r="A57">
        <f t="shared" si="12"/>
        <v>0</v>
      </c>
      <c r="B57" t="s">
        <v>194</v>
      </c>
      <c r="C57">
        <f t="shared" si="3"/>
        <v>2019</v>
      </c>
      <c r="D57" t="str">
        <f t="shared" si="4"/>
        <v>RESBDGDHEAVGSUB___HW_23</v>
      </c>
      <c r="E57">
        <f>_xlfn.XLOOKUP(D57,'Technology share'!B:B,'Technology share'!J:J)</f>
        <v>500</v>
      </c>
    </row>
    <row r="58" spans="1:5" x14ac:dyDescent="0.25">
      <c r="A58">
        <f t="shared" ref="A58:A63" si="13">IFERROR(IF(_xlfn.NUMBERVALUE(RIGHT(D58,2))+2000&gt;C58,0,1),IF(RIGHT(D58,2)="EX",IF(C58&gt;2044,0,1),1))</f>
        <v>1</v>
      </c>
      <c r="B58" t="s">
        <v>194</v>
      </c>
      <c r="C58">
        <f t="shared" si="3"/>
        <v>2020</v>
      </c>
      <c r="D58" t="str">
        <f t="shared" si="4"/>
        <v>COMBDGDCOAVGSUB___CW_EX</v>
      </c>
      <c r="E58">
        <f>_xlfn.XLOOKUP(D58,'Technology share'!B:B,'Technology share'!J:J)</f>
        <v>2184.671790464613</v>
      </c>
    </row>
    <row r="59" spans="1:5" x14ac:dyDescent="0.25">
      <c r="A59">
        <f t="shared" si="13"/>
        <v>1</v>
      </c>
      <c r="B59" t="s">
        <v>194</v>
      </c>
      <c r="C59">
        <f t="shared" si="3"/>
        <v>2020</v>
      </c>
      <c r="D59" t="str">
        <f t="shared" si="4"/>
        <v>COMBDGDHEAVGSUB___HW_EX</v>
      </c>
      <c r="E59">
        <f>_xlfn.XLOOKUP(D59,'Technology share'!B:B,'Technology share'!J:J)</f>
        <v>5858.6996859716728</v>
      </c>
    </row>
    <row r="60" spans="1:5" x14ac:dyDescent="0.25">
      <c r="A60">
        <f t="shared" si="13"/>
        <v>1</v>
      </c>
      <c r="B60" t="s">
        <v>194</v>
      </c>
      <c r="C60">
        <f t="shared" si="3"/>
        <v>2020</v>
      </c>
      <c r="D60" t="str">
        <f t="shared" si="4"/>
        <v>PUBBDGDCOAVGSUB___CW_EX</v>
      </c>
      <c r="E60">
        <f>_xlfn.XLOOKUP(D60,'Technology share'!B:B,'Technology share'!J:J)</f>
        <v>300.3590194763288</v>
      </c>
    </row>
    <row r="61" spans="1:5" x14ac:dyDescent="0.25">
      <c r="A61">
        <f t="shared" si="13"/>
        <v>1</v>
      </c>
      <c r="B61" t="s">
        <v>194</v>
      </c>
      <c r="C61">
        <f t="shared" si="3"/>
        <v>2020</v>
      </c>
      <c r="D61" t="str">
        <f t="shared" si="4"/>
        <v>PUBBDGDHEAVGSUB___HW_EX</v>
      </c>
      <c r="E61">
        <f>_xlfn.XLOOKUP(D61,'Technology share'!B:B,'Technology share'!J:J)</f>
        <v>1841.82201452394</v>
      </c>
    </row>
    <row r="62" spans="1:5" x14ac:dyDescent="0.25">
      <c r="A62">
        <f t="shared" si="13"/>
        <v>1</v>
      </c>
      <c r="B62" t="s">
        <v>194</v>
      </c>
      <c r="C62">
        <f t="shared" si="3"/>
        <v>2020</v>
      </c>
      <c r="D62" t="str">
        <f t="shared" si="4"/>
        <v>RESBDGDCOAVGSUB___CW_EX</v>
      </c>
      <c r="E62">
        <f>_xlfn.XLOOKUP(D62,'Technology share'!B:B,'Technology share'!J:J)</f>
        <v>88.667316499528596</v>
      </c>
    </row>
    <row r="63" spans="1:5" x14ac:dyDescent="0.25">
      <c r="A63">
        <f t="shared" si="13"/>
        <v>1</v>
      </c>
      <c r="B63" t="s">
        <v>194</v>
      </c>
      <c r="C63">
        <f t="shared" si="3"/>
        <v>2020</v>
      </c>
      <c r="D63" t="str">
        <f t="shared" si="4"/>
        <v>RESBDGDHEAVGSUB___HW_EX</v>
      </c>
      <c r="E63">
        <f>_xlfn.XLOOKUP(D63,'Technology share'!B:B,'Technology share'!J:J)</f>
        <v>1056.396316977507</v>
      </c>
    </row>
    <row r="64" spans="1:5" hidden="1" x14ac:dyDescent="0.25">
      <c r="A64">
        <f t="shared" ref="A64:A67" si="14">IFERROR(IF(_xlfn.NUMBERVALUE(RIGHT(D64,2))+2000&gt;C64,0,1),IF(RIGHT(D64,2)="EX",IF(C64&gt;2044,0,1),1))</f>
        <v>0</v>
      </c>
      <c r="B64" t="s">
        <v>194</v>
      </c>
      <c r="C64">
        <f t="shared" si="3"/>
        <v>2020</v>
      </c>
      <c r="D64" t="str">
        <f t="shared" si="4"/>
        <v>COMBDGDCOAVGSUB___CW_23</v>
      </c>
      <c r="E64">
        <f>_xlfn.XLOOKUP(D64,'Technology share'!B:B,'Technology share'!J:J)</f>
        <v>1000</v>
      </c>
    </row>
    <row r="65" spans="1:5" hidden="1" x14ac:dyDescent="0.25">
      <c r="A65">
        <f t="shared" si="14"/>
        <v>0</v>
      </c>
      <c r="B65" t="s">
        <v>194</v>
      </c>
      <c r="C65">
        <f t="shared" si="3"/>
        <v>2020</v>
      </c>
      <c r="D65" t="str">
        <f t="shared" si="4"/>
        <v>COMBDGDHEAVGSUB___HW_23</v>
      </c>
      <c r="E65">
        <f>_xlfn.XLOOKUP(D65,'Technology share'!B:B,'Technology share'!J:J)</f>
        <v>2500</v>
      </c>
    </row>
    <row r="66" spans="1:5" hidden="1" x14ac:dyDescent="0.25">
      <c r="A66">
        <f t="shared" si="14"/>
        <v>0</v>
      </c>
      <c r="B66" t="s">
        <v>194</v>
      </c>
      <c r="C66">
        <f t="shared" si="3"/>
        <v>2020</v>
      </c>
      <c r="D66" t="str">
        <f t="shared" si="4"/>
        <v>INDBDGDCOAVGSUB___CW_23</v>
      </c>
      <c r="E66">
        <f>_xlfn.XLOOKUP(D66,'Technology share'!B:B,'Technology share'!J:J)</f>
        <v>50</v>
      </c>
    </row>
    <row r="67" spans="1:5" hidden="1" x14ac:dyDescent="0.25">
      <c r="A67">
        <f t="shared" si="14"/>
        <v>0</v>
      </c>
      <c r="B67" t="s">
        <v>194</v>
      </c>
      <c r="C67">
        <f t="shared" si="3"/>
        <v>2020</v>
      </c>
      <c r="D67" t="str">
        <f t="shared" si="4"/>
        <v>INDBDGDHEAVGSUB___HW_23</v>
      </c>
      <c r="E67">
        <f>_xlfn.XLOOKUP(D67,'Technology share'!B:B,'Technology share'!J:J)</f>
        <v>500</v>
      </c>
    </row>
    <row r="68" spans="1:5" hidden="1" x14ac:dyDescent="0.25">
      <c r="A68">
        <f t="shared" ref="A68:A71" si="15">IFERROR(IF(_xlfn.NUMBERVALUE(RIGHT(D68,2))+2000&gt;C68,0,1),IF(RIGHT(D68,2)="EX",IF(C68&gt;2044,0,1),1))</f>
        <v>0</v>
      </c>
      <c r="B68" t="s">
        <v>194</v>
      </c>
      <c r="C68">
        <f t="shared" si="3"/>
        <v>2020</v>
      </c>
      <c r="D68" t="str">
        <f t="shared" si="4"/>
        <v>PUBBDGDCOAVGSUB___CW_23</v>
      </c>
      <c r="E68">
        <f>_xlfn.XLOOKUP(D68,'Technology share'!B:B,'Technology share'!J:J)</f>
        <v>150</v>
      </c>
    </row>
    <row r="69" spans="1:5" hidden="1" x14ac:dyDescent="0.25">
      <c r="A69">
        <f t="shared" si="15"/>
        <v>0</v>
      </c>
      <c r="B69" t="s">
        <v>194</v>
      </c>
      <c r="C69">
        <f t="shared" si="3"/>
        <v>2020</v>
      </c>
      <c r="D69" t="str">
        <f t="shared" si="4"/>
        <v>PUBBDGDHEAVGSUB___HW_23</v>
      </c>
      <c r="E69">
        <f>_xlfn.XLOOKUP(D69,'Technology share'!B:B,'Technology share'!J:J)</f>
        <v>900</v>
      </c>
    </row>
    <row r="70" spans="1:5" hidden="1" x14ac:dyDescent="0.25">
      <c r="A70">
        <f t="shared" si="15"/>
        <v>0</v>
      </c>
      <c r="B70" t="s">
        <v>194</v>
      </c>
      <c r="C70">
        <f t="shared" si="3"/>
        <v>2020</v>
      </c>
      <c r="D70" t="str">
        <f t="shared" si="4"/>
        <v>RESBDGDCOAVGSUB___CW_23</v>
      </c>
      <c r="E70">
        <f>_xlfn.XLOOKUP(D70,'Technology share'!B:B,'Technology share'!J:J)</f>
        <v>50</v>
      </c>
    </row>
    <row r="71" spans="1:5" hidden="1" x14ac:dyDescent="0.25">
      <c r="A71">
        <f t="shared" si="15"/>
        <v>0</v>
      </c>
      <c r="B71" t="s">
        <v>194</v>
      </c>
      <c r="C71">
        <f t="shared" si="3"/>
        <v>2020</v>
      </c>
      <c r="D71" t="str">
        <f t="shared" si="4"/>
        <v>RESBDGDHEAVGSUB___HW_23</v>
      </c>
      <c r="E71">
        <f>_xlfn.XLOOKUP(D71,'Technology share'!B:B,'Technology share'!J:J)</f>
        <v>500</v>
      </c>
    </row>
    <row r="72" spans="1:5" x14ac:dyDescent="0.25">
      <c r="A72">
        <f t="shared" ref="A72:A77" si="16">IFERROR(IF(_xlfn.NUMBERVALUE(RIGHT(D72,2))+2000&gt;C72,0,1),IF(RIGHT(D72,2)="EX",IF(C72&gt;2044,0,1),1))</f>
        <v>1</v>
      </c>
      <c r="B72" t="s">
        <v>194</v>
      </c>
      <c r="C72">
        <f t="shared" si="3"/>
        <v>2021</v>
      </c>
      <c r="D72" t="str">
        <f t="shared" si="4"/>
        <v>COMBDGDCOAVGSUB___CW_EX</v>
      </c>
      <c r="E72">
        <f>_xlfn.XLOOKUP(D72,'Technology share'!B:B,'Technology share'!J:J)</f>
        <v>2184.671790464613</v>
      </c>
    </row>
    <row r="73" spans="1:5" x14ac:dyDescent="0.25">
      <c r="A73">
        <f t="shared" si="16"/>
        <v>1</v>
      </c>
      <c r="B73" t="s">
        <v>194</v>
      </c>
      <c r="C73">
        <f t="shared" si="3"/>
        <v>2021</v>
      </c>
      <c r="D73" t="str">
        <f t="shared" si="4"/>
        <v>COMBDGDHEAVGSUB___HW_EX</v>
      </c>
      <c r="E73">
        <f>_xlfn.XLOOKUP(D73,'Technology share'!B:B,'Technology share'!J:J)</f>
        <v>5858.6996859716728</v>
      </c>
    </row>
    <row r="74" spans="1:5" x14ac:dyDescent="0.25">
      <c r="A74">
        <f t="shared" si="16"/>
        <v>1</v>
      </c>
      <c r="B74" t="s">
        <v>194</v>
      </c>
      <c r="C74">
        <f t="shared" si="3"/>
        <v>2021</v>
      </c>
      <c r="D74" t="str">
        <f t="shared" si="4"/>
        <v>PUBBDGDCOAVGSUB___CW_EX</v>
      </c>
      <c r="E74">
        <f>_xlfn.XLOOKUP(D74,'Technology share'!B:B,'Technology share'!J:J)</f>
        <v>300.3590194763288</v>
      </c>
    </row>
    <row r="75" spans="1:5" x14ac:dyDescent="0.25">
      <c r="A75">
        <f t="shared" si="16"/>
        <v>1</v>
      </c>
      <c r="B75" t="s">
        <v>194</v>
      </c>
      <c r="C75">
        <f t="shared" si="3"/>
        <v>2021</v>
      </c>
      <c r="D75" t="str">
        <f t="shared" si="4"/>
        <v>PUBBDGDHEAVGSUB___HW_EX</v>
      </c>
      <c r="E75">
        <f>_xlfn.XLOOKUP(D75,'Technology share'!B:B,'Technology share'!J:J)</f>
        <v>1841.82201452394</v>
      </c>
    </row>
    <row r="76" spans="1:5" x14ac:dyDescent="0.25">
      <c r="A76">
        <f t="shared" si="16"/>
        <v>1</v>
      </c>
      <c r="B76" t="s">
        <v>194</v>
      </c>
      <c r="C76">
        <f t="shared" si="3"/>
        <v>2021</v>
      </c>
      <c r="D76" t="str">
        <f t="shared" si="4"/>
        <v>RESBDGDCOAVGSUB___CW_EX</v>
      </c>
      <c r="E76">
        <f>_xlfn.XLOOKUP(D76,'Technology share'!B:B,'Technology share'!J:J)</f>
        <v>88.667316499528596</v>
      </c>
    </row>
    <row r="77" spans="1:5" x14ac:dyDescent="0.25">
      <c r="A77">
        <f t="shared" si="16"/>
        <v>1</v>
      </c>
      <c r="B77" t="s">
        <v>194</v>
      </c>
      <c r="C77">
        <f t="shared" si="3"/>
        <v>2021</v>
      </c>
      <c r="D77" t="str">
        <f t="shared" si="4"/>
        <v>RESBDGDHEAVGSUB___HW_EX</v>
      </c>
      <c r="E77">
        <f>_xlfn.XLOOKUP(D77,'Technology share'!B:B,'Technology share'!J:J)</f>
        <v>1056.396316977507</v>
      </c>
    </row>
    <row r="78" spans="1:5" hidden="1" x14ac:dyDescent="0.25">
      <c r="A78">
        <f t="shared" ref="A78:A81" si="17">IFERROR(IF(_xlfn.NUMBERVALUE(RIGHT(D78,2))+2000&gt;C78,0,1),IF(RIGHT(D78,2)="EX",IF(C78&gt;2044,0,1),1))</f>
        <v>0</v>
      </c>
      <c r="B78" t="s">
        <v>194</v>
      </c>
      <c r="C78">
        <f t="shared" si="3"/>
        <v>2021</v>
      </c>
      <c r="D78" t="str">
        <f t="shared" si="4"/>
        <v>COMBDGDCOAVGSUB___CW_23</v>
      </c>
      <c r="E78">
        <f>_xlfn.XLOOKUP(D78,'Technology share'!B:B,'Technology share'!J:J)</f>
        <v>1000</v>
      </c>
    </row>
    <row r="79" spans="1:5" hidden="1" x14ac:dyDescent="0.25">
      <c r="A79">
        <f t="shared" si="17"/>
        <v>0</v>
      </c>
      <c r="B79" t="s">
        <v>194</v>
      </c>
      <c r="C79">
        <f t="shared" si="3"/>
        <v>2021</v>
      </c>
      <c r="D79" t="str">
        <f t="shared" si="4"/>
        <v>COMBDGDHEAVGSUB___HW_23</v>
      </c>
      <c r="E79">
        <f>_xlfn.XLOOKUP(D79,'Technology share'!B:B,'Technology share'!J:J)</f>
        <v>2500</v>
      </c>
    </row>
    <row r="80" spans="1:5" hidden="1" x14ac:dyDescent="0.25">
      <c r="A80">
        <f t="shared" si="17"/>
        <v>0</v>
      </c>
      <c r="B80" t="s">
        <v>194</v>
      </c>
      <c r="C80">
        <f t="shared" ref="C80:C143" si="18">C66+1</f>
        <v>2021</v>
      </c>
      <c r="D80" t="str">
        <f t="shared" ref="D80:D143" si="19">D66</f>
        <v>INDBDGDCOAVGSUB___CW_23</v>
      </c>
      <c r="E80">
        <f>_xlfn.XLOOKUP(D80,'Technology share'!B:B,'Technology share'!J:J)</f>
        <v>50</v>
      </c>
    </row>
    <row r="81" spans="1:5" hidden="1" x14ac:dyDescent="0.25">
      <c r="A81">
        <f t="shared" si="17"/>
        <v>0</v>
      </c>
      <c r="B81" t="s">
        <v>194</v>
      </c>
      <c r="C81">
        <f t="shared" si="18"/>
        <v>2021</v>
      </c>
      <c r="D81" t="str">
        <f t="shared" si="19"/>
        <v>INDBDGDHEAVGSUB___HW_23</v>
      </c>
      <c r="E81">
        <f>_xlfn.XLOOKUP(D81,'Technology share'!B:B,'Technology share'!J:J)</f>
        <v>500</v>
      </c>
    </row>
    <row r="82" spans="1:5" hidden="1" x14ac:dyDescent="0.25">
      <c r="A82">
        <f t="shared" ref="A82:A85" si="20">IFERROR(IF(_xlfn.NUMBERVALUE(RIGHT(D82,2))+2000&gt;C82,0,1),IF(RIGHT(D82,2)="EX",IF(C82&gt;2044,0,1),1))</f>
        <v>0</v>
      </c>
      <c r="B82" t="s">
        <v>194</v>
      </c>
      <c r="C82">
        <f t="shared" si="18"/>
        <v>2021</v>
      </c>
      <c r="D82" t="str">
        <f t="shared" si="19"/>
        <v>PUBBDGDCOAVGSUB___CW_23</v>
      </c>
      <c r="E82">
        <f>_xlfn.XLOOKUP(D82,'Technology share'!B:B,'Technology share'!J:J)</f>
        <v>150</v>
      </c>
    </row>
    <row r="83" spans="1:5" hidden="1" x14ac:dyDescent="0.25">
      <c r="A83">
        <f t="shared" si="20"/>
        <v>0</v>
      </c>
      <c r="B83" t="s">
        <v>194</v>
      </c>
      <c r="C83">
        <f t="shared" si="18"/>
        <v>2021</v>
      </c>
      <c r="D83" t="str">
        <f t="shared" si="19"/>
        <v>PUBBDGDHEAVGSUB___HW_23</v>
      </c>
      <c r="E83">
        <f>_xlfn.XLOOKUP(D83,'Technology share'!B:B,'Technology share'!J:J)</f>
        <v>900</v>
      </c>
    </row>
    <row r="84" spans="1:5" hidden="1" x14ac:dyDescent="0.25">
      <c r="A84">
        <f t="shared" si="20"/>
        <v>0</v>
      </c>
      <c r="B84" t="s">
        <v>194</v>
      </c>
      <c r="C84">
        <f t="shared" si="18"/>
        <v>2021</v>
      </c>
      <c r="D84" t="str">
        <f t="shared" si="19"/>
        <v>RESBDGDCOAVGSUB___CW_23</v>
      </c>
      <c r="E84">
        <f>_xlfn.XLOOKUP(D84,'Technology share'!B:B,'Technology share'!J:J)</f>
        <v>50</v>
      </c>
    </row>
    <row r="85" spans="1:5" hidden="1" x14ac:dyDescent="0.25">
      <c r="A85">
        <f t="shared" si="20"/>
        <v>0</v>
      </c>
      <c r="B85" t="s">
        <v>194</v>
      </c>
      <c r="C85">
        <f t="shared" si="18"/>
        <v>2021</v>
      </c>
      <c r="D85" t="str">
        <f t="shared" si="19"/>
        <v>RESBDGDHEAVGSUB___HW_23</v>
      </c>
      <c r="E85">
        <f>_xlfn.XLOOKUP(D85,'Technology share'!B:B,'Technology share'!J:J)</f>
        <v>500</v>
      </c>
    </row>
    <row r="86" spans="1:5" x14ac:dyDescent="0.25">
      <c r="A86">
        <f t="shared" ref="A86:A91" si="21">IFERROR(IF(_xlfn.NUMBERVALUE(RIGHT(D86,2))+2000&gt;C86,0,1),IF(RIGHT(D86,2)="EX",IF(C86&gt;2044,0,1),1))</f>
        <v>1</v>
      </c>
      <c r="B86" t="s">
        <v>194</v>
      </c>
      <c r="C86">
        <f t="shared" si="18"/>
        <v>2022</v>
      </c>
      <c r="D86" t="str">
        <f t="shared" si="19"/>
        <v>COMBDGDCOAVGSUB___CW_EX</v>
      </c>
      <c r="E86">
        <f>_xlfn.XLOOKUP(D86,'Technology share'!B:B,'Technology share'!J:J)</f>
        <v>2184.671790464613</v>
      </c>
    </row>
    <row r="87" spans="1:5" x14ac:dyDescent="0.25">
      <c r="A87">
        <f t="shared" si="21"/>
        <v>1</v>
      </c>
      <c r="B87" t="s">
        <v>194</v>
      </c>
      <c r="C87">
        <f t="shared" si="18"/>
        <v>2022</v>
      </c>
      <c r="D87" t="str">
        <f t="shared" si="19"/>
        <v>COMBDGDHEAVGSUB___HW_EX</v>
      </c>
      <c r="E87">
        <f>_xlfn.XLOOKUP(D87,'Technology share'!B:B,'Technology share'!J:J)</f>
        <v>5858.6996859716728</v>
      </c>
    </row>
    <row r="88" spans="1:5" x14ac:dyDescent="0.25">
      <c r="A88">
        <f t="shared" si="21"/>
        <v>1</v>
      </c>
      <c r="B88" t="s">
        <v>194</v>
      </c>
      <c r="C88">
        <f t="shared" si="18"/>
        <v>2022</v>
      </c>
      <c r="D88" t="str">
        <f t="shared" si="19"/>
        <v>PUBBDGDCOAVGSUB___CW_EX</v>
      </c>
      <c r="E88">
        <f>_xlfn.XLOOKUP(D88,'Technology share'!B:B,'Technology share'!J:J)</f>
        <v>300.3590194763288</v>
      </c>
    </row>
    <row r="89" spans="1:5" x14ac:dyDescent="0.25">
      <c r="A89">
        <f t="shared" si="21"/>
        <v>1</v>
      </c>
      <c r="B89" t="s">
        <v>194</v>
      </c>
      <c r="C89">
        <f t="shared" si="18"/>
        <v>2022</v>
      </c>
      <c r="D89" t="str">
        <f t="shared" si="19"/>
        <v>PUBBDGDHEAVGSUB___HW_EX</v>
      </c>
      <c r="E89">
        <f>_xlfn.XLOOKUP(D89,'Technology share'!B:B,'Technology share'!J:J)</f>
        <v>1841.82201452394</v>
      </c>
    </row>
    <row r="90" spans="1:5" x14ac:dyDescent="0.25">
      <c r="A90">
        <f t="shared" si="21"/>
        <v>1</v>
      </c>
      <c r="B90" t="s">
        <v>194</v>
      </c>
      <c r="C90">
        <f t="shared" si="18"/>
        <v>2022</v>
      </c>
      <c r="D90" t="str">
        <f t="shared" si="19"/>
        <v>RESBDGDCOAVGSUB___CW_EX</v>
      </c>
      <c r="E90">
        <f>_xlfn.XLOOKUP(D90,'Technology share'!B:B,'Technology share'!J:J)</f>
        <v>88.667316499528596</v>
      </c>
    </row>
    <row r="91" spans="1:5" x14ac:dyDescent="0.25">
      <c r="A91">
        <f t="shared" si="21"/>
        <v>1</v>
      </c>
      <c r="B91" t="s">
        <v>194</v>
      </c>
      <c r="C91">
        <f t="shared" si="18"/>
        <v>2022</v>
      </c>
      <c r="D91" t="str">
        <f t="shared" si="19"/>
        <v>RESBDGDHEAVGSUB___HW_EX</v>
      </c>
      <c r="E91">
        <f>_xlfn.XLOOKUP(D91,'Technology share'!B:B,'Technology share'!J:J)</f>
        <v>1056.396316977507</v>
      </c>
    </row>
    <row r="92" spans="1:5" hidden="1" x14ac:dyDescent="0.25">
      <c r="A92">
        <f t="shared" ref="A92:A96" si="22">IFERROR(IF(_xlfn.NUMBERVALUE(RIGHT(D92,2))+2000&gt;C92,0,1),IF(RIGHT(D92,2)="EX",IF(C92&gt;2044,0,1),1))</f>
        <v>0</v>
      </c>
      <c r="B92" t="s">
        <v>194</v>
      </c>
      <c r="C92">
        <f t="shared" si="18"/>
        <v>2022</v>
      </c>
      <c r="D92" t="str">
        <f t="shared" si="19"/>
        <v>COMBDGDCOAVGSUB___CW_23</v>
      </c>
      <c r="E92">
        <f>_xlfn.XLOOKUP(D92,'Technology share'!B:B,'Technology share'!J:J)</f>
        <v>1000</v>
      </c>
    </row>
    <row r="93" spans="1:5" hidden="1" x14ac:dyDescent="0.25">
      <c r="A93">
        <f t="shared" si="22"/>
        <v>0</v>
      </c>
      <c r="B93" t="s">
        <v>194</v>
      </c>
      <c r="C93">
        <f t="shared" si="18"/>
        <v>2022</v>
      </c>
      <c r="D93" t="str">
        <f t="shared" si="19"/>
        <v>COMBDGDHEAVGSUB___HW_23</v>
      </c>
      <c r="E93">
        <f>_xlfn.XLOOKUP(D93,'Technology share'!B:B,'Technology share'!J:J)</f>
        <v>2500</v>
      </c>
    </row>
    <row r="94" spans="1:5" hidden="1" x14ac:dyDescent="0.25">
      <c r="A94">
        <f t="shared" si="22"/>
        <v>0</v>
      </c>
      <c r="B94" t="s">
        <v>194</v>
      </c>
      <c r="C94">
        <f t="shared" si="18"/>
        <v>2022</v>
      </c>
      <c r="D94" t="str">
        <f t="shared" si="19"/>
        <v>INDBDGDCOAVGSUB___CW_23</v>
      </c>
      <c r="E94">
        <f>_xlfn.XLOOKUP(D94,'Technology share'!B:B,'Technology share'!J:J)</f>
        <v>50</v>
      </c>
    </row>
    <row r="95" spans="1:5" hidden="1" x14ac:dyDescent="0.25">
      <c r="A95">
        <f t="shared" si="22"/>
        <v>0</v>
      </c>
      <c r="B95" t="s">
        <v>194</v>
      </c>
      <c r="C95">
        <f t="shared" si="18"/>
        <v>2022</v>
      </c>
      <c r="D95" t="str">
        <f t="shared" si="19"/>
        <v>INDBDGDHEAVGSUB___HW_23</v>
      </c>
      <c r="E95">
        <f>_xlfn.XLOOKUP(D95,'Technology share'!B:B,'Technology share'!J:J)</f>
        <v>500</v>
      </c>
    </row>
    <row r="96" spans="1:5" hidden="1" x14ac:dyDescent="0.25">
      <c r="A96">
        <f t="shared" si="22"/>
        <v>0</v>
      </c>
      <c r="B96" t="s">
        <v>194</v>
      </c>
      <c r="C96">
        <f t="shared" si="18"/>
        <v>2022</v>
      </c>
      <c r="D96" t="str">
        <f t="shared" si="19"/>
        <v>PUBBDGDCOAVGSUB___CW_23</v>
      </c>
      <c r="E96">
        <f>_xlfn.XLOOKUP(D96,'Technology share'!B:B,'Technology share'!J:J)</f>
        <v>150</v>
      </c>
    </row>
    <row r="97" spans="1:5" hidden="1" x14ac:dyDescent="0.25">
      <c r="A97">
        <f t="shared" ref="A97:A99" si="23">IFERROR(IF(_xlfn.NUMBERVALUE(RIGHT(D97,2))+2000&gt;C97,0,1),IF(RIGHT(D97,2)="EX",IF(C97&gt;2044,0,1),1))</f>
        <v>0</v>
      </c>
      <c r="B97" t="s">
        <v>194</v>
      </c>
      <c r="C97">
        <f t="shared" si="18"/>
        <v>2022</v>
      </c>
      <c r="D97" t="str">
        <f t="shared" si="19"/>
        <v>PUBBDGDHEAVGSUB___HW_23</v>
      </c>
      <c r="E97">
        <f>_xlfn.XLOOKUP(D97,'Technology share'!B:B,'Technology share'!J:J)</f>
        <v>900</v>
      </c>
    </row>
    <row r="98" spans="1:5" hidden="1" x14ac:dyDescent="0.25">
      <c r="A98">
        <f t="shared" si="23"/>
        <v>0</v>
      </c>
      <c r="B98" t="s">
        <v>194</v>
      </c>
      <c r="C98">
        <f t="shared" si="18"/>
        <v>2022</v>
      </c>
      <c r="D98" t="str">
        <f t="shared" si="19"/>
        <v>RESBDGDCOAVGSUB___CW_23</v>
      </c>
      <c r="E98">
        <f>_xlfn.XLOOKUP(D98,'Technology share'!B:B,'Technology share'!J:J)</f>
        <v>50</v>
      </c>
    </row>
    <row r="99" spans="1:5" hidden="1" x14ac:dyDescent="0.25">
      <c r="A99">
        <f t="shared" si="23"/>
        <v>0</v>
      </c>
      <c r="B99" t="s">
        <v>194</v>
      </c>
      <c r="C99">
        <f t="shared" si="18"/>
        <v>2022</v>
      </c>
      <c r="D99" t="str">
        <f t="shared" si="19"/>
        <v>RESBDGDHEAVGSUB___HW_23</v>
      </c>
      <c r="E99">
        <f>_xlfn.XLOOKUP(D99,'Technology share'!B:B,'Technology share'!J:J)</f>
        <v>500</v>
      </c>
    </row>
    <row r="100" spans="1:5" x14ac:dyDescent="0.25">
      <c r="A100">
        <f t="shared" ref="A100:A105" si="24">IFERROR(IF(_xlfn.NUMBERVALUE(RIGHT(D100,2))+2000&gt;C100,0,1),IF(RIGHT(D100,2)="EX",IF(C100&gt;2044,0,1),1))</f>
        <v>1</v>
      </c>
      <c r="B100" t="s">
        <v>194</v>
      </c>
      <c r="C100">
        <f t="shared" si="18"/>
        <v>2023</v>
      </c>
      <c r="D100" t="str">
        <f t="shared" si="19"/>
        <v>COMBDGDCOAVGSUB___CW_EX</v>
      </c>
      <c r="E100">
        <f>_xlfn.XLOOKUP(D100,'Technology share'!B:B,'Technology share'!J:J)</f>
        <v>2184.671790464613</v>
      </c>
    </row>
    <row r="101" spans="1:5" x14ac:dyDescent="0.25">
      <c r="A101">
        <f t="shared" si="24"/>
        <v>1</v>
      </c>
      <c r="B101" t="s">
        <v>194</v>
      </c>
      <c r="C101">
        <f t="shared" si="18"/>
        <v>2023</v>
      </c>
      <c r="D101" t="str">
        <f t="shared" si="19"/>
        <v>COMBDGDHEAVGSUB___HW_EX</v>
      </c>
      <c r="E101">
        <f>_xlfn.XLOOKUP(D101,'Technology share'!B:B,'Technology share'!J:J)</f>
        <v>5858.6996859716728</v>
      </c>
    </row>
    <row r="102" spans="1:5" x14ac:dyDescent="0.25">
      <c r="A102">
        <f t="shared" si="24"/>
        <v>1</v>
      </c>
      <c r="B102" t="s">
        <v>194</v>
      </c>
      <c r="C102">
        <f t="shared" si="18"/>
        <v>2023</v>
      </c>
      <c r="D102" t="str">
        <f t="shared" si="19"/>
        <v>PUBBDGDCOAVGSUB___CW_EX</v>
      </c>
      <c r="E102">
        <f>_xlfn.XLOOKUP(D102,'Technology share'!B:B,'Technology share'!J:J)</f>
        <v>300.3590194763288</v>
      </c>
    </row>
    <row r="103" spans="1:5" x14ac:dyDescent="0.25">
      <c r="A103">
        <f t="shared" si="24"/>
        <v>1</v>
      </c>
      <c r="B103" t="s">
        <v>194</v>
      </c>
      <c r="C103">
        <f t="shared" si="18"/>
        <v>2023</v>
      </c>
      <c r="D103" t="str">
        <f t="shared" si="19"/>
        <v>PUBBDGDHEAVGSUB___HW_EX</v>
      </c>
      <c r="E103">
        <f>_xlfn.XLOOKUP(D103,'Technology share'!B:B,'Technology share'!J:J)</f>
        <v>1841.82201452394</v>
      </c>
    </row>
    <row r="104" spans="1:5" x14ac:dyDescent="0.25">
      <c r="A104">
        <f t="shared" si="24"/>
        <v>1</v>
      </c>
      <c r="B104" t="s">
        <v>194</v>
      </c>
      <c r="C104">
        <f t="shared" si="18"/>
        <v>2023</v>
      </c>
      <c r="D104" t="str">
        <f t="shared" si="19"/>
        <v>RESBDGDCOAVGSUB___CW_EX</v>
      </c>
      <c r="E104">
        <f>_xlfn.XLOOKUP(D104,'Technology share'!B:B,'Technology share'!J:J)</f>
        <v>88.667316499528596</v>
      </c>
    </row>
    <row r="105" spans="1:5" x14ac:dyDescent="0.25">
      <c r="A105">
        <f t="shared" si="24"/>
        <v>1</v>
      </c>
      <c r="B105" t="s">
        <v>194</v>
      </c>
      <c r="C105">
        <f t="shared" si="18"/>
        <v>2023</v>
      </c>
      <c r="D105" t="str">
        <f t="shared" si="19"/>
        <v>RESBDGDHEAVGSUB___HW_EX</v>
      </c>
      <c r="E105">
        <f>_xlfn.XLOOKUP(D105,'Technology share'!B:B,'Technology share'!J:J)</f>
        <v>1056.396316977507</v>
      </c>
    </row>
    <row r="106" spans="1:5" x14ac:dyDescent="0.25">
      <c r="A106">
        <f t="shared" ref="A106:A110" si="25">IFERROR(IF(_xlfn.NUMBERVALUE(RIGHT(D106,2))+2000&gt;C106,0,1),IF(RIGHT(D106,2)="EX",IF(C106&gt;2044,0,1),1))</f>
        <v>1</v>
      </c>
      <c r="B106" t="s">
        <v>194</v>
      </c>
      <c r="C106">
        <f t="shared" si="18"/>
        <v>2023</v>
      </c>
      <c r="D106" t="str">
        <f t="shared" si="19"/>
        <v>COMBDGDCOAVGSUB___CW_23</v>
      </c>
      <c r="E106">
        <f>_xlfn.XLOOKUP(D106,'Technology share'!B:B,'Technology share'!J:J)</f>
        <v>1000</v>
      </c>
    </row>
    <row r="107" spans="1:5" x14ac:dyDescent="0.25">
      <c r="A107">
        <f t="shared" si="25"/>
        <v>1</v>
      </c>
      <c r="B107" t="s">
        <v>194</v>
      </c>
      <c r="C107">
        <f t="shared" si="18"/>
        <v>2023</v>
      </c>
      <c r="D107" t="str">
        <f t="shared" si="19"/>
        <v>COMBDGDHEAVGSUB___HW_23</v>
      </c>
      <c r="E107">
        <f>_xlfn.XLOOKUP(D107,'Technology share'!B:B,'Technology share'!J:J)</f>
        <v>2500</v>
      </c>
    </row>
    <row r="108" spans="1:5" x14ac:dyDescent="0.25">
      <c r="A108">
        <f t="shared" si="25"/>
        <v>1</v>
      </c>
      <c r="B108" t="s">
        <v>194</v>
      </c>
      <c r="C108">
        <f t="shared" si="18"/>
        <v>2023</v>
      </c>
      <c r="D108" t="str">
        <f t="shared" si="19"/>
        <v>INDBDGDCOAVGSUB___CW_23</v>
      </c>
      <c r="E108">
        <f>_xlfn.XLOOKUP(D108,'Technology share'!B:B,'Technology share'!J:J)</f>
        <v>50</v>
      </c>
    </row>
    <row r="109" spans="1:5" x14ac:dyDescent="0.25">
      <c r="A109">
        <f t="shared" si="25"/>
        <v>1</v>
      </c>
      <c r="B109" t="s">
        <v>194</v>
      </c>
      <c r="C109">
        <f t="shared" si="18"/>
        <v>2023</v>
      </c>
      <c r="D109" t="str">
        <f t="shared" si="19"/>
        <v>INDBDGDHEAVGSUB___HW_23</v>
      </c>
      <c r="E109">
        <f>_xlfn.XLOOKUP(D109,'Technology share'!B:B,'Technology share'!J:J)</f>
        <v>500</v>
      </c>
    </row>
    <row r="110" spans="1:5" x14ac:dyDescent="0.25">
      <c r="A110">
        <f t="shared" si="25"/>
        <v>1</v>
      </c>
      <c r="B110" t="s">
        <v>194</v>
      </c>
      <c r="C110">
        <f t="shared" si="18"/>
        <v>2023</v>
      </c>
      <c r="D110" t="str">
        <f t="shared" si="19"/>
        <v>PUBBDGDCOAVGSUB___CW_23</v>
      </c>
      <c r="E110">
        <f>_xlfn.XLOOKUP(D110,'Technology share'!B:B,'Technology share'!J:J)</f>
        <v>150</v>
      </c>
    </row>
    <row r="111" spans="1:5" x14ac:dyDescent="0.25">
      <c r="A111">
        <f t="shared" ref="A111:A113" si="26">IFERROR(IF(_xlfn.NUMBERVALUE(RIGHT(D111,2))+2000&gt;C111,0,1),IF(RIGHT(D111,2)="EX",IF(C111&gt;2044,0,1),1))</f>
        <v>1</v>
      </c>
      <c r="B111" t="s">
        <v>194</v>
      </c>
      <c r="C111">
        <f t="shared" si="18"/>
        <v>2023</v>
      </c>
      <c r="D111" t="str">
        <f t="shared" si="19"/>
        <v>PUBBDGDHEAVGSUB___HW_23</v>
      </c>
      <c r="E111">
        <f>_xlfn.XLOOKUP(D111,'Technology share'!B:B,'Technology share'!J:J)</f>
        <v>900</v>
      </c>
    </row>
    <row r="112" spans="1:5" x14ac:dyDescent="0.25">
      <c r="A112">
        <f t="shared" si="26"/>
        <v>1</v>
      </c>
      <c r="B112" t="s">
        <v>194</v>
      </c>
      <c r="C112">
        <f t="shared" si="18"/>
        <v>2023</v>
      </c>
      <c r="D112" t="str">
        <f t="shared" si="19"/>
        <v>RESBDGDCOAVGSUB___CW_23</v>
      </c>
      <c r="E112">
        <f>_xlfn.XLOOKUP(D112,'Technology share'!B:B,'Technology share'!J:J)</f>
        <v>50</v>
      </c>
    </row>
    <row r="113" spans="1:5" x14ac:dyDescent="0.25">
      <c r="A113">
        <f t="shared" si="26"/>
        <v>1</v>
      </c>
      <c r="B113" t="s">
        <v>194</v>
      </c>
      <c r="C113">
        <f t="shared" si="18"/>
        <v>2023</v>
      </c>
      <c r="D113" t="str">
        <f t="shared" si="19"/>
        <v>RESBDGDHEAVGSUB___HW_23</v>
      </c>
      <c r="E113">
        <f>_xlfn.XLOOKUP(D113,'Technology share'!B:B,'Technology share'!J:J)</f>
        <v>500</v>
      </c>
    </row>
    <row r="114" spans="1:5" x14ac:dyDescent="0.25">
      <c r="A114">
        <f t="shared" ref="A114:A120" si="27">IFERROR(IF(_xlfn.NUMBERVALUE(RIGHT(D114,2))+2000&gt;C114,0,1),IF(RIGHT(D114,2)="EX",IF(C114&gt;2044,0,1),1))</f>
        <v>1</v>
      </c>
      <c r="B114" t="s">
        <v>194</v>
      </c>
      <c r="C114">
        <f t="shared" si="18"/>
        <v>2024</v>
      </c>
      <c r="D114" t="str">
        <f t="shared" si="19"/>
        <v>COMBDGDCOAVGSUB___CW_EX</v>
      </c>
      <c r="E114">
        <f>_xlfn.XLOOKUP(D114,'Technology share'!B:B,'Technology share'!J:J)</f>
        <v>2184.671790464613</v>
      </c>
    </row>
    <row r="115" spans="1:5" x14ac:dyDescent="0.25">
      <c r="A115">
        <f t="shared" si="27"/>
        <v>1</v>
      </c>
      <c r="B115" t="s">
        <v>194</v>
      </c>
      <c r="C115">
        <f t="shared" si="18"/>
        <v>2024</v>
      </c>
      <c r="D115" t="str">
        <f t="shared" si="19"/>
        <v>COMBDGDHEAVGSUB___HW_EX</v>
      </c>
      <c r="E115">
        <f>_xlfn.XLOOKUP(D115,'Technology share'!B:B,'Technology share'!J:J)</f>
        <v>5858.6996859716728</v>
      </c>
    </row>
    <row r="116" spans="1:5" x14ac:dyDescent="0.25">
      <c r="A116">
        <f t="shared" si="27"/>
        <v>1</v>
      </c>
      <c r="B116" t="s">
        <v>194</v>
      </c>
      <c r="C116">
        <f t="shared" si="18"/>
        <v>2024</v>
      </c>
      <c r="D116" t="str">
        <f t="shared" si="19"/>
        <v>PUBBDGDCOAVGSUB___CW_EX</v>
      </c>
      <c r="E116">
        <f>_xlfn.XLOOKUP(D116,'Technology share'!B:B,'Technology share'!J:J)</f>
        <v>300.3590194763288</v>
      </c>
    </row>
    <row r="117" spans="1:5" x14ac:dyDescent="0.25">
      <c r="A117">
        <f t="shared" si="27"/>
        <v>1</v>
      </c>
      <c r="B117" t="s">
        <v>194</v>
      </c>
      <c r="C117">
        <f t="shared" si="18"/>
        <v>2024</v>
      </c>
      <c r="D117" t="str">
        <f t="shared" si="19"/>
        <v>PUBBDGDHEAVGSUB___HW_EX</v>
      </c>
      <c r="E117">
        <f>_xlfn.XLOOKUP(D117,'Technology share'!B:B,'Technology share'!J:J)</f>
        <v>1841.82201452394</v>
      </c>
    </row>
    <row r="118" spans="1:5" x14ac:dyDescent="0.25">
      <c r="A118">
        <f t="shared" si="27"/>
        <v>1</v>
      </c>
      <c r="B118" t="s">
        <v>194</v>
      </c>
      <c r="C118">
        <f t="shared" si="18"/>
        <v>2024</v>
      </c>
      <c r="D118" t="str">
        <f t="shared" si="19"/>
        <v>RESBDGDCOAVGSUB___CW_EX</v>
      </c>
      <c r="E118">
        <f>_xlfn.XLOOKUP(D118,'Technology share'!B:B,'Technology share'!J:J)</f>
        <v>88.667316499528596</v>
      </c>
    </row>
    <row r="119" spans="1:5" x14ac:dyDescent="0.25">
      <c r="A119">
        <f t="shared" si="27"/>
        <v>1</v>
      </c>
      <c r="B119" t="s">
        <v>194</v>
      </c>
      <c r="C119">
        <f t="shared" si="18"/>
        <v>2024</v>
      </c>
      <c r="D119" t="str">
        <f t="shared" si="19"/>
        <v>RESBDGDHEAVGSUB___HW_EX</v>
      </c>
      <c r="E119">
        <f>_xlfn.XLOOKUP(D119,'Technology share'!B:B,'Technology share'!J:J)</f>
        <v>1056.396316977507</v>
      </c>
    </row>
    <row r="120" spans="1:5" x14ac:dyDescent="0.25">
      <c r="A120">
        <f t="shared" si="27"/>
        <v>1</v>
      </c>
      <c r="B120" t="s">
        <v>194</v>
      </c>
      <c r="C120">
        <f t="shared" si="18"/>
        <v>2024</v>
      </c>
      <c r="D120" t="str">
        <f t="shared" si="19"/>
        <v>COMBDGDCOAVGSUB___CW_23</v>
      </c>
      <c r="E120">
        <f>_xlfn.XLOOKUP(D120,'Technology share'!B:B,'Technology share'!J:J)</f>
        <v>1000</v>
      </c>
    </row>
    <row r="121" spans="1:5" x14ac:dyDescent="0.25">
      <c r="A121">
        <f t="shared" ref="A121:A124" si="28">IFERROR(IF(_xlfn.NUMBERVALUE(RIGHT(D121,2))+2000&gt;C121,0,1),IF(RIGHT(D121,2)="EX",IF(C121&gt;2044,0,1),1))</f>
        <v>1</v>
      </c>
      <c r="B121" t="s">
        <v>194</v>
      </c>
      <c r="C121">
        <f t="shared" si="18"/>
        <v>2024</v>
      </c>
      <c r="D121" t="str">
        <f t="shared" si="19"/>
        <v>COMBDGDHEAVGSUB___HW_23</v>
      </c>
      <c r="E121">
        <f>_xlfn.XLOOKUP(D121,'Technology share'!B:B,'Technology share'!J:J)</f>
        <v>2500</v>
      </c>
    </row>
    <row r="122" spans="1:5" x14ac:dyDescent="0.25">
      <c r="A122">
        <f t="shared" si="28"/>
        <v>1</v>
      </c>
      <c r="B122" t="s">
        <v>194</v>
      </c>
      <c r="C122">
        <f t="shared" si="18"/>
        <v>2024</v>
      </c>
      <c r="D122" t="str">
        <f t="shared" si="19"/>
        <v>INDBDGDCOAVGSUB___CW_23</v>
      </c>
      <c r="E122">
        <f>_xlfn.XLOOKUP(D122,'Technology share'!B:B,'Technology share'!J:J)</f>
        <v>50</v>
      </c>
    </row>
    <row r="123" spans="1:5" x14ac:dyDescent="0.25">
      <c r="A123">
        <f t="shared" si="28"/>
        <v>1</v>
      </c>
      <c r="B123" t="s">
        <v>194</v>
      </c>
      <c r="C123">
        <f t="shared" si="18"/>
        <v>2024</v>
      </c>
      <c r="D123" t="str">
        <f t="shared" si="19"/>
        <v>INDBDGDHEAVGSUB___HW_23</v>
      </c>
      <c r="E123">
        <f>_xlfn.XLOOKUP(D123,'Technology share'!B:B,'Technology share'!J:J)</f>
        <v>500</v>
      </c>
    </row>
    <row r="124" spans="1:5" x14ac:dyDescent="0.25">
      <c r="A124">
        <f t="shared" si="28"/>
        <v>1</v>
      </c>
      <c r="B124" t="s">
        <v>194</v>
      </c>
      <c r="C124">
        <f t="shared" si="18"/>
        <v>2024</v>
      </c>
      <c r="D124" t="str">
        <f t="shared" si="19"/>
        <v>PUBBDGDCOAVGSUB___CW_23</v>
      </c>
      <c r="E124">
        <f>_xlfn.XLOOKUP(D124,'Technology share'!B:B,'Technology share'!J:J)</f>
        <v>150</v>
      </c>
    </row>
    <row r="125" spans="1:5" x14ac:dyDescent="0.25">
      <c r="A125">
        <f t="shared" ref="A125:A127" si="29">IFERROR(IF(_xlfn.NUMBERVALUE(RIGHT(D125,2))+2000&gt;C125,0,1),IF(RIGHT(D125,2)="EX",IF(C125&gt;2044,0,1),1))</f>
        <v>1</v>
      </c>
      <c r="B125" t="s">
        <v>194</v>
      </c>
      <c r="C125">
        <f t="shared" si="18"/>
        <v>2024</v>
      </c>
      <c r="D125" t="str">
        <f t="shared" si="19"/>
        <v>PUBBDGDHEAVGSUB___HW_23</v>
      </c>
      <c r="E125">
        <f>_xlfn.XLOOKUP(D125,'Technology share'!B:B,'Technology share'!J:J)</f>
        <v>900</v>
      </c>
    </row>
    <row r="126" spans="1:5" x14ac:dyDescent="0.25">
      <c r="A126">
        <f t="shared" si="29"/>
        <v>1</v>
      </c>
      <c r="B126" t="s">
        <v>194</v>
      </c>
      <c r="C126">
        <f t="shared" si="18"/>
        <v>2024</v>
      </c>
      <c r="D126" t="str">
        <f t="shared" si="19"/>
        <v>RESBDGDCOAVGSUB___CW_23</v>
      </c>
      <c r="E126">
        <f>_xlfn.XLOOKUP(D126,'Technology share'!B:B,'Technology share'!J:J)</f>
        <v>50</v>
      </c>
    </row>
    <row r="127" spans="1:5" x14ac:dyDescent="0.25">
      <c r="A127">
        <f t="shared" si="29"/>
        <v>1</v>
      </c>
      <c r="B127" t="s">
        <v>194</v>
      </c>
      <c r="C127">
        <f t="shared" si="18"/>
        <v>2024</v>
      </c>
      <c r="D127" t="str">
        <f t="shared" si="19"/>
        <v>RESBDGDHEAVGSUB___HW_23</v>
      </c>
      <c r="E127">
        <f>_xlfn.XLOOKUP(D127,'Technology share'!B:B,'Technology share'!J:J)</f>
        <v>500</v>
      </c>
    </row>
    <row r="128" spans="1:5" x14ac:dyDescent="0.25">
      <c r="A128">
        <f t="shared" ref="A128:A134" si="30">IFERROR(IF(_xlfn.NUMBERVALUE(RIGHT(D128,2))+2000&gt;C128,0,1),IF(RIGHT(D128,2)="EX",IF(C128&gt;2044,0,1),1))</f>
        <v>1</v>
      </c>
      <c r="B128" t="s">
        <v>194</v>
      </c>
      <c r="C128">
        <f t="shared" si="18"/>
        <v>2025</v>
      </c>
      <c r="D128" t="str">
        <f t="shared" si="19"/>
        <v>COMBDGDCOAVGSUB___CW_EX</v>
      </c>
      <c r="E128">
        <f>_xlfn.XLOOKUP(D128,'Technology share'!B:B,'Technology share'!J:J)</f>
        <v>2184.671790464613</v>
      </c>
    </row>
    <row r="129" spans="1:5" x14ac:dyDescent="0.25">
      <c r="A129">
        <f t="shared" si="30"/>
        <v>1</v>
      </c>
      <c r="B129" t="s">
        <v>194</v>
      </c>
      <c r="C129">
        <f t="shared" si="18"/>
        <v>2025</v>
      </c>
      <c r="D129" t="str">
        <f t="shared" si="19"/>
        <v>COMBDGDHEAVGSUB___HW_EX</v>
      </c>
      <c r="E129">
        <f>_xlfn.XLOOKUP(D129,'Technology share'!B:B,'Technology share'!J:J)</f>
        <v>5858.6996859716728</v>
      </c>
    </row>
    <row r="130" spans="1:5" x14ac:dyDescent="0.25">
      <c r="A130">
        <f t="shared" si="30"/>
        <v>1</v>
      </c>
      <c r="B130" t="s">
        <v>194</v>
      </c>
      <c r="C130">
        <f t="shared" si="18"/>
        <v>2025</v>
      </c>
      <c r="D130" t="str">
        <f t="shared" si="19"/>
        <v>PUBBDGDCOAVGSUB___CW_EX</v>
      </c>
      <c r="E130">
        <f>_xlfn.XLOOKUP(D130,'Technology share'!B:B,'Technology share'!J:J)</f>
        <v>300.3590194763288</v>
      </c>
    </row>
    <row r="131" spans="1:5" x14ac:dyDescent="0.25">
      <c r="A131">
        <f t="shared" si="30"/>
        <v>1</v>
      </c>
      <c r="B131" t="s">
        <v>194</v>
      </c>
      <c r="C131">
        <f t="shared" si="18"/>
        <v>2025</v>
      </c>
      <c r="D131" t="str">
        <f t="shared" si="19"/>
        <v>PUBBDGDHEAVGSUB___HW_EX</v>
      </c>
      <c r="E131">
        <f>_xlfn.XLOOKUP(D131,'Technology share'!B:B,'Technology share'!J:J)</f>
        <v>1841.82201452394</v>
      </c>
    </row>
    <row r="132" spans="1:5" x14ac:dyDescent="0.25">
      <c r="A132">
        <f t="shared" si="30"/>
        <v>1</v>
      </c>
      <c r="B132" t="s">
        <v>194</v>
      </c>
      <c r="C132">
        <f t="shared" si="18"/>
        <v>2025</v>
      </c>
      <c r="D132" t="str">
        <f t="shared" si="19"/>
        <v>RESBDGDCOAVGSUB___CW_EX</v>
      </c>
      <c r="E132">
        <f>_xlfn.XLOOKUP(D132,'Technology share'!B:B,'Technology share'!J:J)</f>
        <v>88.667316499528596</v>
      </c>
    </row>
    <row r="133" spans="1:5" x14ac:dyDescent="0.25">
      <c r="A133">
        <f t="shared" si="30"/>
        <v>1</v>
      </c>
      <c r="B133" t="s">
        <v>194</v>
      </c>
      <c r="C133">
        <f t="shared" si="18"/>
        <v>2025</v>
      </c>
      <c r="D133" t="str">
        <f t="shared" si="19"/>
        <v>RESBDGDHEAVGSUB___HW_EX</v>
      </c>
      <c r="E133">
        <f>_xlfn.XLOOKUP(D133,'Technology share'!B:B,'Technology share'!J:J)</f>
        <v>1056.396316977507</v>
      </c>
    </row>
    <row r="134" spans="1:5" x14ac:dyDescent="0.25">
      <c r="A134">
        <f t="shared" si="30"/>
        <v>1</v>
      </c>
      <c r="B134" t="s">
        <v>194</v>
      </c>
      <c r="C134">
        <f t="shared" si="18"/>
        <v>2025</v>
      </c>
      <c r="D134" t="str">
        <f t="shared" si="19"/>
        <v>COMBDGDCOAVGSUB___CW_23</v>
      </c>
      <c r="E134">
        <f>_xlfn.XLOOKUP(D134,'Technology share'!B:B,'Technology share'!J:J)</f>
        <v>1000</v>
      </c>
    </row>
    <row r="135" spans="1:5" x14ac:dyDescent="0.25">
      <c r="A135">
        <f t="shared" ref="A135:A138" si="31">IFERROR(IF(_xlfn.NUMBERVALUE(RIGHT(D135,2))+2000&gt;C135,0,1),IF(RIGHT(D135,2)="EX",IF(C135&gt;2044,0,1),1))</f>
        <v>1</v>
      </c>
      <c r="B135" t="s">
        <v>194</v>
      </c>
      <c r="C135">
        <f t="shared" si="18"/>
        <v>2025</v>
      </c>
      <c r="D135" t="str">
        <f t="shared" si="19"/>
        <v>COMBDGDHEAVGSUB___HW_23</v>
      </c>
      <c r="E135">
        <f>_xlfn.XLOOKUP(D135,'Technology share'!B:B,'Technology share'!J:J)</f>
        <v>2500</v>
      </c>
    </row>
    <row r="136" spans="1:5" x14ac:dyDescent="0.25">
      <c r="A136">
        <f t="shared" si="31"/>
        <v>1</v>
      </c>
      <c r="B136" t="s">
        <v>194</v>
      </c>
      <c r="C136">
        <f t="shared" si="18"/>
        <v>2025</v>
      </c>
      <c r="D136" t="str">
        <f t="shared" si="19"/>
        <v>INDBDGDCOAVGSUB___CW_23</v>
      </c>
      <c r="E136">
        <f>_xlfn.XLOOKUP(D136,'Technology share'!B:B,'Technology share'!J:J)</f>
        <v>50</v>
      </c>
    </row>
    <row r="137" spans="1:5" x14ac:dyDescent="0.25">
      <c r="A137">
        <f t="shared" si="31"/>
        <v>1</v>
      </c>
      <c r="B137" t="s">
        <v>194</v>
      </c>
      <c r="C137">
        <f t="shared" si="18"/>
        <v>2025</v>
      </c>
      <c r="D137" t="str">
        <f t="shared" si="19"/>
        <v>INDBDGDHEAVGSUB___HW_23</v>
      </c>
      <c r="E137">
        <f>_xlfn.XLOOKUP(D137,'Technology share'!B:B,'Technology share'!J:J)</f>
        <v>500</v>
      </c>
    </row>
    <row r="138" spans="1:5" x14ac:dyDescent="0.25">
      <c r="A138">
        <f t="shared" si="31"/>
        <v>1</v>
      </c>
      <c r="B138" t="s">
        <v>194</v>
      </c>
      <c r="C138">
        <f t="shared" si="18"/>
        <v>2025</v>
      </c>
      <c r="D138" t="str">
        <f t="shared" si="19"/>
        <v>PUBBDGDCOAVGSUB___CW_23</v>
      </c>
      <c r="E138">
        <f>_xlfn.XLOOKUP(D138,'Technology share'!B:B,'Technology share'!J:J)</f>
        <v>150</v>
      </c>
    </row>
    <row r="139" spans="1:5" x14ac:dyDescent="0.25">
      <c r="A139">
        <f t="shared" ref="A139:A141" si="32">IFERROR(IF(_xlfn.NUMBERVALUE(RIGHT(D139,2))+2000&gt;C139,0,1),IF(RIGHT(D139,2)="EX",IF(C139&gt;2044,0,1),1))</f>
        <v>1</v>
      </c>
      <c r="B139" t="s">
        <v>194</v>
      </c>
      <c r="C139">
        <f t="shared" si="18"/>
        <v>2025</v>
      </c>
      <c r="D139" t="str">
        <f t="shared" si="19"/>
        <v>PUBBDGDHEAVGSUB___HW_23</v>
      </c>
      <c r="E139">
        <f>_xlfn.XLOOKUP(D139,'Technology share'!B:B,'Technology share'!J:J)</f>
        <v>900</v>
      </c>
    </row>
    <row r="140" spans="1:5" x14ac:dyDescent="0.25">
      <c r="A140">
        <f t="shared" si="32"/>
        <v>1</v>
      </c>
      <c r="B140" t="s">
        <v>194</v>
      </c>
      <c r="C140">
        <f t="shared" si="18"/>
        <v>2025</v>
      </c>
      <c r="D140" t="str">
        <f t="shared" si="19"/>
        <v>RESBDGDCOAVGSUB___CW_23</v>
      </c>
      <c r="E140">
        <f>_xlfn.XLOOKUP(D140,'Technology share'!B:B,'Technology share'!J:J)</f>
        <v>50</v>
      </c>
    </row>
    <row r="141" spans="1:5" x14ac:dyDescent="0.25">
      <c r="A141">
        <f t="shared" si="32"/>
        <v>1</v>
      </c>
      <c r="B141" t="s">
        <v>194</v>
      </c>
      <c r="C141">
        <f t="shared" si="18"/>
        <v>2025</v>
      </c>
      <c r="D141" t="str">
        <f t="shared" si="19"/>
        <v>RESBDGDHEAVGSUB___HW_23</v>
      </c>
      <c r="E141">
        <f>_xlfn.XLOOKUP(D141,'Technology share'!B:B,'Technology share'!J:J)</f>
        <v>500</v>
      </c>
    </row>
    <row r="142" spans="1:5" x14ac:dyDescent="0.25">
      <c r="A142">
        <f t="shared" ref="A142:A148" si="33">IFERROR(IF(_xlfn.NUMBERVALUE(RIGHT(D142,2))+2000&gt;C142,0,1),IF(RIGHT(D142,2)="EX",IF(C142&gt;2044,0,1),1))</f>
        <v>1</v>
      </c>
      <c r="B142" t="s">
        <v>194</v>
      </c>
      <c r="C142">
        <f t="shared" si="18"/>
        <v>2026</v>
      </c>
      <c r="D142" t="str">
        <f t="shared" si="19"/>
        <v>COMBDGDCOAVGSUB___CW_EX</v>
      </c>
      <c r="E142">
        <f>_xlfn.XLOOKUP(D142,'Technology share'!B:B,'Technology share'!J:J)</f>
        <v>2184.671790464613</v>
      </c>
    </row>
    <row r="143" spans="1:5" x14ac:dyDescent="0.25">
      <c r="A143">
        <f t="shared" si="33"/>
        <v>1</v>
      </c>
      <c r="B143" t="s">
        <v>194</v>
      </c>
      <c r="C143">
        <f t="shared" si="18"/>
        <v>2026</v>
      </c>
      <c r="D143" t="str">
        <f t="shared" si="19"/>
        <v>COMBDGDHEAVGSUB___HW_EX</v>
      </c>
      <c r="E143">
        <f>_xlfn.XLOOKUP(D143,'Technology share'!B:B,'Technology share'!J:J)</f>
        <v>5858.6996859716728</v>
      </c>
    </row>
    <row r="144" spans="1:5" x14ac:dyDescent="0.25">
      <c r="A144">
        <f t="shared" si="33"/>
        <v>1</v>
      </c>
      <c r="B144" t="s">
        <v>194</v>
      </c>
      <c r="C144">
        <f t="shared" ref="C144:C207" si="34">C130+1</f>
        <v>2026</v>
      </c>
      <c r="D144" t="str">
        <f t="shared" ref="D144:D207" si="35">D130</f>
        <v>PUBBDGDCOAVGSUB___CW_EX</v>
      </c>
      <c r="E144">
        <f>_xlfn.XLOOKUP(D144,'Technology share'!B:B,'Technology share'!J:J)</f>
        <v>300.3590194763288</v>
      </c>
    </row>
    <row r="145" spans="1:5" x14ac:dyDescent="0.25">
      <c r="A145">
        <f t="shared" si="33"/>
        <v>1</v>
      </c>
      <c r="B145" t="s">
        <v>194</v>
      </c>
      <c r="C145">
        <f t="shared" si="34"/>
        <v>2026</v>
      </c>
      <c r="D145" t="str">
        <f t="shared" si="35"/>
        <v>PUBBDGDHEAVGSUB___HW_EX</v>
      </c>
      <c r="E145">
        <f>_xlfn.XLOOKUP(D145,'Technology share'!B:B,'Technology share'!J:J)</f>
        <v>1841.82201452394</v>
      </c>
    </row>
    <row r="146" spans="1:5" x14ac:dyDescent="0.25">
      <c r="A146">
        <f t="shared" si="33"/>
        <v>1</v>
      </c>
      <c r="B146" t="s">
        <v>194</v>
      </c>
      <c r="C146">
        <f t="shared" si="34"/>
        <v>2026</v>
      </c>
      <c r="D146" t="str">
        <f t="shared" si="35"/>
        <v>RESBDGDCOAVGSUB___CW_EX</v>
      </c>
      <c r="E146">
        <f>_xlfn.XLOOKUP(D146,'Technology share'!B:B,'Technology share'!J:J)</f>
        <v>88.667316499528596</v>
      </c>
    </row>
    <row r="147" spans="1:5" x14ac:dyDescent="0.25">
      <c r="A147">
        <f t="shared" si="33"/>
        <v>1</v>
      </c>
      <c r="B147" t="s">
        <v>194</v>
      </c>
      <c r="C147">
        <f t="shared" si="34"/>
        <v>2026</v>
      </c>
      <c r="D147" t="str">
        <f t="shared" si="35"/>
        <v>RESBDGDHEAVGSUB___HW_EX</v>
      </c>
      <c r="E147">
        <f>_xlfn.XLOOKUP(D147,'Technology share'!B:B,'Technology share'!J:J)</f>
        <v>1056.396316977507</v>
      </c>
    </row>
    <row r="148" spans="1:5" x14ac:dyDescent="0.25">
      <c r="A148">
        <f t="shared" si="33"/>
        <v>1</v>
      </c>
      <c r="B148" t="s">
        <v>194</v>
      </c>
      <c r="C148">
        <f t="shared" si="34"/>
        <v>2026</v>
      </c>
      <c r="D148" t="str">
        <f t="shared" si="35"/>
        <v>COMBDGDCOAVGSUB___CW_23</v>
      </c>
      <c r="E148">
        <f>_xlfn.XLOOKUP(D148,'Technology share'!B:B,'Technology share'!J:J)</f>
        <v>1000</v>
      </c>
    </row>
    <row r="149" spans="1:5" x14ac:dyDescent="0.25">
      <c r="A149">
        <f t="shared" ref="A149:A152" si="36">IFERROR(IF(_xlfn.NUMBERVALUE(RIGHT(D149,2))+2000&gt;C149,0,1),IF(RIGHT(D149,2)="EX",IF(C149&gt;2044,0,1),1))</f>
        <v>1</v>
      </c>
      <c r="B149" t="s">
        <v>194</v>
      </c>
      <c r="C149">
        <f t="shared" si="34"/>
        <v>2026</v>
      </c>
      <c r="D149" t="str">
        <f t="shared" si="35"/>
        <v>COMBDGDHEAVGSUB___HW_23</v>
      </c>
      <c r="E149">
        <f>_xlfn.XLOOKUP(D149,'Technology share'!B:B,'Technology share'!J:J)</f>
        <v>2500</v>
      </c>
    </row>
    <row r="150" spans="1:5" x14ac:dyDescent="0.25">
      <c r="A150">
        <f t="shared" si="36"/>
        <v>1</v>
      </c>
      <c r="B150" t="s">
        <v>194</v>
      </c>
      <c r="C150">
        <f t="shared" si="34"/>
        <v>2026</v>
      </c>
      <c r="D150" t="str">
        <f t="shared" si="35"/>
        <v>INDBDGDCOAVGSUB___CW_23</v>
      </c>
      <c r="E150">
        <f>_xlfn.XLOOKUP(D150,'Technology share'!B:B,'Technology share'!J:J)</f>
        <v>50</v>
      </c>
    </row>
    <row r="151" spans="1:5" x14ac:dyDescent="0.25">
      <c r="A151">
        <f t="shared" si="36"/>
        <v>1</v>
      </c>
      <c r="B151" t="s">
        <v>194</v>
      </c>
      <c r="C151">
        <f t="shared" si="34"/>
        <v>2026</v>
      </c>
      <c r="D151" t="str">
        <f t="shared" si="35"/>
        <v>INDBDGDHEAVGSUB___HW_23</v>
      </c>
      <c r="E151">
        <f>_xlfn.XLOOKUP(D151,'Technology share'!B:B,'Technology share'!J:J)</f>
        <v>500</v>
      </c>
    </row>
    <row r="152" spans="1:5" x14ac:dyDescent="0.25">
      <c r="A152">
        <f t="shared" si="36"/>
        <v>1</v>
      </c>
      <c r="B152" t="s">
        <v>194</v>
      </c>
      <c r="C152">
        <f t="shared" si="34"/>
        <v>2026</v>
      </c>
      <c r="D152" t="str">
        <f t="shared" si="35"/>
        <v>PUBBDGDCOAVGSUB___CW_23</v>
      </c>
      <c r="E152">
        <f>_xlfn.XLOOKUP(D152,'Technology share'!B:B,'Technology share'!J:J)</f>
        <v>150</v>
      </c>
    </row>
    <row r="153" spans="1:5" x14ac:dyDescent="0.25">
      <c r="A153">
        <f t="shared" ref="A153:A155" si="37">IFERROR(IF(_xlfn.NUMBERVALUE(RIGHT(D153,2))+2000&gt;C153,0,1),IF(RIGHT(D153,2)="EX",IF(C153&gt;2044,0,1),1))</f>
        <v>1</v>
      </c>
      <c r="B153" t="s">
        <v>194</v>
      </c>
      <c r="C153">
        <f t="shared" si="34"/>
        <v>2026</v>
      </c>
      <c r="D153" t="str">
        <f t="shared" si="35"/>
        <v>PUBBDGDHEAVGSUB___HW_23</v>
      </c>
      <c r="E153">
        <f>_xlfn.XLOOKUP(D153,'Technology share'!B:B,'Technology share'!J:J)</f>
        <v>900</v>
      </c>
    </row>
    <row r="154" spans="1:5" x14ac:dyDescent="0.25">
      <c r="A154">
        <f t="shared" si="37"/>
        <v>1</v>
      </c>
      <c r="B154" t="s">
        <v>194</v>
      </c>
      <c r="C154">
        <f t="shared" si="34"/>
        <v>2026</v>
      </c>
      <c r="D154" t="str">
        <f t="shared" si="35"/>
        <v>RESBDGDCOAVGSUB___CW_23</v>
      </c>
      <c r="E154">
        <f>_xlfn.XLOOKUP(D154,'Technology share'!B:B,'Technology share'!J:J)</f>
        <v>50</v>
      </c>
    </row>
    <row r="155" spans="1:5" x14ac:dyDescent="0.25">
      <c r="A155">
        <f t="shared" si="37"/>
        <v>1</v>
      </c>
      <c r="B155" t="s">
        <v>194</v>
      </c>
      <c r="C155">
        <f t="shared" si="34"/>
        <v>2026</v>
      </c>
      <c r="D155" t="str">
        <f t="shared" si="35"/>
        <v>RESBDGDHEAVGSUB___HW_23</v>
      </c>
      <c r="E155">
        <f>_xlfn.XLOOKUP(D155,'Technology share'!B:B,'Technology share'!J:J)</f>
        <v>500</v>
      </c>
    </row>
    <row r="156" spans="1:5" x14ac:dyDescent="0.25">
      <c r="A156">
        <f t="shared" ref="A156:A162" si="38">IFERROR(IF(_xlfn.NUMBERVALUE(RIGHT(D156,2))+2000&gt;C156,0,1),IF(RIGHT(D156,2)="EX",IF(C156&gt;2044,0,1),1))</f>
        <v>1</v>
      </c>
      <c r="B156" t="s">
        <v>194</v>
      </c>
      <c r="C156">
        <f t="shared" si="34"/>
        <v>2027</v>
      </c>
      <c r="D156" t="str">
        <f t="shared" si="35"/>
        <v>COMBDGDCOAVGSUB___CW_EX</v>
      </c>
      <c r="E156">
        <f>_xlfn.XLOOKUP(D156,'Technology share'!B:B,'Technology share'!J:J)</f>
        <v>2184.671790464613</v>
      </c>
    </row>
    <row r="157" spans="1:5" x14ac:dyDescent="0.25">
      <c r="A157">
        <f t="shared" si="38"/>
        <v>1</v>
      </c>
      <c r="B157" t="s">
        <v>194</v>
      </c>
      <c r="C157">
        <f t="shared" si="34"/>
        <v>2027</v>
      </c>
      <c r="D157" t="str">
        <f t="shared" si="35"/>
        <v>COMBDGDHEAVGSUB___HW_EX</v>
      </c>
      <c r="E157">
        <f>_xlfn.XLOOKUP(D157,'Technology share'!B:B,'Technology share'!J:J)</f>
        <v>5858.6996859716728</v>
      </c>
    </row>
    <row r="158" spans="1:5" x14ac:dyDescent="0.25">
      <c r="A158">
        <f t="shared" si="38"/>
        <v>1</v>
      </c>
      <c r="B158" t="s">
        <v>194</v>
      </c>
      <c r="C158">
        <f t="shared" si="34"/>
        <v>2027</v>
      </c>
      <c r="D158" t="str">
        <f t="shared" si="35"/>
        <v>PUBBDGDCOAVGSUB___CW_EX</v>
      </c>
      <c r="E158">
        <f>_xlfn.XLOOKUP(D158,'Technology share'!B:B,'Technology share'!J:J)</f>
        <v>300.3590194763288</v>
      </c>
    </row>
    <row r="159" spans="1:5" x14ac:dyDescent="0.25">
      <c r="A159">
        <f t="shared" si="38"/>
        <v>1</v>
      </c>
      <c r="B159" t="s">
        <v>194</v>
      </c>
      <c r="C159">
        <f t="shared" si="34"/>
        <v>2027</v>
      </c>
      <c r="D159" t="str">
        <f t="shared" si="35"/>
        <v>PUBBDGDHEAVGSUB___HW_EX</v>
      </c>
      <c r="E159">
        <f>_xlfn.XLOOKUP(D159,'Technology share'!B:B,'Technology share'!J:J)</f>
        <v>1841.82201452394</v>
      </c>
    </row>
    <row r="160" spans="1:5" x14ac:dyDescent="0.25">
      <c r="A160">
        <f t="shared" si="38"/>
        <v>1</v>
      </c>
      <c r="B160" t="s">
        <v>194</v>
      </c>
      <c r="C160">
        <f t="shared" si="34"/>
        <v>2027</v>
      </c>
      <c r="D160" t="str">
        <f t="shared" si="35"/>
        <v>RESBDGDCOAVGSUB___CW_EX</v>
      </c>
      <c r="E160">
        <f>_xlfn.XLOOKUP(D160,'Technology share'!B:B,'Technology share'!J:J)</f>
        <v>88.667316499528596</v>
      </c>
    </row>
    <row r="161" spans="1:5" x14ac:dyDescent="0.25">
      <c r="A161">
        <f t="shared" si="38"/>
        <v>1</v>
      </c>
      <c r="B161" t="s">
        <v>194</v>
      </c>
      <c r="C161">
        <f t="shared" si="34"/>
        <v>2027</v>
      </c>
      <c r="D161" t="str">
        <f t="shared" si="35"/>
        <v>RESBDGDHEAVGSUB___HW_EX</v>
      </c>
      <c r="E161">
        <f>_xlfn.XLOOKUP(D161,'Technology share'!B:B,'Technology share'!J:J)</f>
        <v>1056.396316977507</v>
      </c>
    </row>
    <row r="162" spans="1:5" x14ac:dyDescent="0.25">
      <c r="A162">
        <f t="shared" si="38"/>
        <v>1</v>
      </c>
      <c r="B162" t="s">
        <v>194</v>
      </c>
      <c r="C162">
        <f t="shared" si="34"/>
        <v>2027</v>
      </c>
      <c r="D162" t="str">
        <f t="shared" si="35"/>
        <v>COMBDGDCOAVGSUB___CW_23</v>
      </c>
      <c r="E162">
        <f>_xlfn.XLOOKUP(D162,'Technology share'!B:B,'Technology share'!J:J)</f>
        <v>1000</v>
      </c>
    </row>
    <row r="163" spans="1:5" x14ac:dyDescent="0.25">
      <c r="A163">
        <f t="shared" ref="A163:A166" si="39">IFERROR(IF(_xlfn.NUMBERVALUE(RIGHT(D163,2))+2000&gt;C163,0,1),IF(RIGHT(D163,2)="EX",IF(C163&gt;2044,0,1),1))</f>
        <v>1</v>
      </c>
      <c r="B163" t="s">
        <v>194</v>
      </c>
      <c r="C163">
        <f t="shared" si="34"/>
        <v>2027</v>
      </c>
      <c r="D163" t="str">
        <f t="shared" si="35"/>
        <v>COMBDGDHEAVGSUB___HW_23</v>
      </c>
      <c r="E163">
        <f>_xlfn.XLOOKUP(D163,'Technology share'!B:B,'Technology share'!J:J)</f>
        <v>2500</v>
      </c>
    </row>
    <row r="164" spans="1:5" x14ac:dyDescent="0.25">
      <c r="A164">
        <f t="shared" si="39"/>
        <v>1</v>
      </c>
      <c r="B164" t="s">
        <v>194</v>
      </c>
      <c r="C164">
        <f t="shared" si="34"/>
        <v>2027</v>
      </c>
      <c r="D164" t="str">
        <f t="shared" si="35"/>
        <v>INDBDGDCOAVGSUB___CW_23</v>
      </c>
      <c r="E164">
        <f>_xlfn.XLOOKUP(D164,'Technology share'!B:B,'Technology share'!J:J)</f>
        <v>50</v>
      </c>
    </row>
    <row r="165" spans="1:5" x14ac:dyDescent="0.25">
      <c r="A165">
        <f t="shared" si="39"/>
        <v>1</v>
      </c>
      <c r="B165" t="s">
        <v>194</v>
      </c>
      <c r="C165">
        <f t="shared" si="34"/>
        <v>2027</v>
      </c>
      <c r="D165" t="str">
        <f t="shared" si="35"/>
        <v>INDBDGDHEAVGSUB___HW_23</v>
      </c>
      <c r="E165">
        <f>_xlfn.XLOOKUP(D165,'Technology share'!B:B,'Technology share'!J:J)</f>
        <v>500</v>
      </c>
    </row>
    <row r="166" spans="1:5" x14ac:dyDescent="0.25">
      <c r="A166">
        <f t="shared" si="39"/>
        <v>1</v>
      </c>
      <c r="B166" t="s">
        <v>194</v>
      </c>
      <c r="C166">
        <f t="shared" si="34"/>
        <v>2027</v>
      </c>
      <c r="D166" t="str">
        <f t="shared" si="35"/>
        <v>PUBBDGDCOAVGSUB___CW_23</v>
      </c>
      <c r="E166">
        <f>_xlfn.XLOOKUP(D166,'Technology share'!B:B,'Technology share'!J:J)</f>
        <v>150</v>
      </c>
    </row>
    <row r="167" spans="1:5" x14ac:dyDescent="0.25">
      <c r="A167">
        <f t="shared" ref="A167:A169" si="40">IFERROR(IF(_xlfn.NUMBERVALUE(RIGHT(D167,2))+2000&gt;C167,0,1),IF(RIGHT(D167,2)="EX",IF(C167&gt;2044,0,1),1))</f>
        <v>1</v>
      </c>
      <c r="B167" t="s">
        <v>194</v>
      </c>
      <c r="C167">
        <f t="shared" si="34"/>
        <v>2027</v>
      </c>
      <c r="D167" t="str">
        <f t="shared" si="35"/>
        <v>PUBBDGDHEAVGSUB___HW_23</v>
      </c>
      <c r="E167">
        <f>_xlfn.XLOOKUP(D167,'Technology share'!B:B,'Technology share'!J:J)</f>
        <v>900</v>
      </c>
    </row>
    <row r="168" spans="1:5" x14ac:dyDescent="0.25">
      <c r="A168">
        <f t="shared" si="40"/>
        <v>1</v>
      </c>
      <c r="B168" t="s">
        <v>194</v>
      </c>
      <c r="C168">
        <f t="shared" si="34"/>
        <v>2027</v>
      </c>
      <c r="D168" t="str">
        <f t="shared" si="35"/>
        <v>RESBDGDCOAVGSUB___CW_23</v>
      </c>
      <c r="E168">
        <f>_xlfn.XLOOKUP(D168,'Technology share'!B:B,'Technology share'!J:J)</f>
        <v>50</v>
      </c>
    </row>
    <row r="169" spans="1:5" x14ac:dyDescent="0.25">
      <c r="A169">
        <f t="shared" si="40"/>
        <v>1</v>
      </c>
      <c r="B169" t="s">
        <v>194</v>
      </c>
      <c r="C169">
        <f t="shared" si="34"/>
        <v>2027</v>
      </c>
      <c r="D169" t="str">
        <f t="shared" si="35"/>
        <v>RESBDGDHEAVGSUB___HW_23</v>
      </c>
      <c r="E169">
        <f>_xlfn.XLOOKUP(D169,'Technology share'!B:B,'Technology share'!J:J)</f>
        <v>500</v>
      </c>
    </row>
    <row r="170" spans="1:5" x14ac:dyDescent="0.25">
      <c r="A170">
        <f t="shared" ref="A170:A176" si="41">IFERROR(IF(_xlfn.NUMBERVALUE(RIGHT(D170,2))+2000&gt;C170,0,1),IF(RIGHT(D170,2)="EX",IF(C170&gt;2044,0,1),1))</f>
        <v>1</v>
      </c>
      <c r="B170" t="s">
        <v>194</v>
      </c>
      <c r="C170">
        <f t="shared" si="34"/>
        <v>2028</v>
      </c>
      <c r="D170" t="str">
        <f t="shared" si="35"/>
        <v>COMBDGDCOAVGSUB___CW_EX</v>
      </c>
      <c r="E170">
        <f>_xlfn.XLOOKUP(D170,'Technology share'!B:B,'Technology share'!J:J)</f>
        <v>2184.671790464613</v>
      </c>
    </row>
    <row r="171" spans="1:5" x14ac:dyDescent="0.25">
      <c r="A171">
        <f t="shared" si="41"/>
        <v>1</v>
      </c>
      <c r="B171" t="s">
        <v>194</v>
      </c>
      <c r="C171">
        <f t="shared" si="34"/>
        <v>2028</v>
      </c>
      <c r="D171" t="str">
        <f t="shared" si="35"/>
        <v>COMBDGDHEAVGSUB___HW_EX</v>
      </c>
      <c r="E171">
        <f>_xlfn.XLOOKUP(D171,'Technology share'!B:B,'Technology share'!J:J)</f>
        <v>5858.6996859716728</v>
      </c>
    </row>
    <row r="172" spans="1:5" x14ac:dyDescent="0.25">
      <c r="A172">
        <f t="shared" si="41"/>
        <v>1</v>
      </c>
      <c r="B172" t="s">
        <v>194</v>
      </c>
      <c r="C172">
        <f t="shared" si="34"/>
        <v>2028</v>
      </c>
      <c r="D172" t="str">
        <f t="shared" si="35"/>
        <v>PUBBDGDCOAVGSUB___CW_EX</v>
      </c>
      <c r="E172">
        <f>_xlfn.XLOOKUP(D172,'Technology share'!B:B,'Technology share'!J:J)</f>
        <v>300.3590194763288</v>
      </c>
    </row>
    <row r="173" spans="1:5" x14ac:dyDescent="0.25">
      <c r="A173">
        <f t="shared" si="41"/>
        <v>1</v>
      </c>
      <c r="B173" t="s">
        <v>194</v>
      </c>
      <c r="C173">
        <f t="shared" si="34"/>
        <v>2028</v>
      </c>
      <c r="D173" t="str">
        <f t="shared" si="35"/>
        <v>PUBBDGDHEAVGSUB___HW_EX</v>
      </c>
      <c r="E173">
        <f>_xlfn.XLOOKUP(D173,'Technology share'!B:B,'Technology share'!J:J)</f>
        <v>1841.82201452394</v>
      </c>
    </row>
    <row r="174" spans="1:5" x14ac:dyDescent="0.25">
      <c r="A174">
        <f t="shared" si="41"/>
        <v>1</v>
      </c>
      <c r="B174" t="s">
        <v>194</v>
      </c>
      <c r="C174">
        <f t="shared" si="34"/>
        <v>2028</v>
      </c>
      <c r="D174" t="str">
        <f t="shared" si="35"/>
        <v>RESBDGDCOAVGSUB___CW_EX</v>
      </c>
      <c r="E174">
        <f>_xlfn.XLOOKUP(D174,'Technology share'!B:B,'Technology share'!J:J)</f>
        <v>88.667316499528596</v>
      </c>
    </row>
    <row r="175" spans="1:5" x14ac:dyDescent="0.25">
      <c r="A175">
        <f t="shared" si="41"/>
        <v>1</v>
      </c>
      <c r="B175" t="s">
        <v>194</v>
      </c>
      <c r="C175">
        <f t="shared" si="34"/>
        <v>2028</v>
      </c>
      <c r="D175" t="str">
        <f t="shared" si="35"/>
        <v>RESBDGDHEAVGSUB___HW_EX</v>
      </c>
      <c r="E175">
        <f>_xlfn.XLOOKUP(D175,'Technology share'!B:B,'Technology share'!J:J)</f>
        <v>1056.396316977507</v>
      </c>
    </row>
    <row r="176" spans="1:5" x14ac:dyDescent="0.25">
      <c r="A176">
        <f t="shared" si="41"/>
        <v>1</v>
      </c>
      <c r="B176" t="s">
        <v>194</v>
      </c>
      <c r="C176">
        <f t="shared" si="34"/>
        <v>2028</v>
      </c>
      <c r="D176" t="str">
        <f t="shared" si="35"/>
        <v>COMBDGDCOAVGSUB___CW_23</v>
      </c>
      <c r="E176">
        <f>_xlfn.XLOOKUP(D176,'Technology share'!B:B,'Technology share'!J:J)</f>
        <v>1000</v>
      </c>
    </row>
    <row r="177" spans="1:5" x14ac:dyDescent="0.25">
      <c r="A177">
        <f t="shared" ref="A177:A181" si="42">IFERROR(IF(_xlfn.NUMBERVALUE(RIGHT(D177,2))+2000&gt;C177,0,1),IF(RIGHT(D177,2)="EX",IF(C177&gt;2044,0,1),1))</f>
        <v>1</v>
      </c>
      <c r="B177" t="s">
        <v>194</v>
      </c>
      <c r="C177">
        <f t="shared" si="34"/>
        <v>2028</v>
      </c>
      <c r="D177" t="str">
        <f t="shared" si="35"/>
        <v>COMBDGDHEAVGSUB___HW_23</v>
      </c>
      <c r="E177">
        <f>_xlfn.XLOOKUP(D177,'Technology share'!B:B,'Technology share'!J:J)</f>
        <v>2500</v>
      </c>
    </row>
    <row r="178" spans="1:5" x14ac:dyDescent="0.25">
      <c r="A178">
        <f t="shared" si="42"/>
        <v>1</v>
      </c>
      <c r="B178" t="s">
        <v>194</v>
      </c>
      <c r="C178">
        <f t="shared" si="34"/>
        <v>2028</v>
      </c>
      <c r="D178" t="str">
        <f t="shared" si="35"/>
        <v>INDBDGDCOAVGSUB___CW_23</v>
      </c>
      <c r="E178">
        <f>_xlfn.XLOOKUP(D178,'Technology share'!B:B,'Technology share'!J:J)</f>
        <v>50</v>
      </c>
    </row>
    <row r="179" spans="1:5" x14ac:dyDescent="0.25">
      <c r="A179">
        <f t="shared" si="42"/>
        <v>1</v>
      </c>
      <c r="B179" t="s">
        <v>194</v>
      </c>
      <c r="C179">
        <f t="shared" si="34"/>
        <v>2028</v>
      </c>
      <c r="D179" t="str">
        <f t="shared" si="35"/>
        <v>INDBDGDHEAVGSUB___HW_23</v>
      </c>
      <c r="E179">
        <f>_xlfn.XLOOKUP(D179,'Technology share'!B:B,'Technology share'!J:J)</f>
        <v>500</v>
      </c>
    </row>
    <row r="180" spans="1:5" x14ac:dyDescent="0.25">
      <c r="A180">
        <f t="shared" si="42"/>
        <v>1</v>
      </c>
      <c r="B180" t="s">
        <v>194</v>
      </c>
      <c r="C180">
        <f t="shared" si="34"/>
        <v>2028</v>
      </c>
      <c r="D180" t="str">
        <f t="shared" si="35"/>
        <v>PUBBDGDCOAVGSUB___CW_23</v>
      </c>
      <c r="E180">
        <f>_xlfn.XLOOKUP(D180,'Technology share'!B:B,'Technology share'!J:J)</f>
        <v>150</v>
      </c>
    </row>
    <row r="181" spans="1:5" x14ac:dyDescent="0.25">
      <c r="A181">
        <f t="shared" si="42"/>
        <v>1</v>
      </c>
      <c r="B181" t="s">
        <v>194</v>
      </c>
      <c r="C181">
        <f t="shared" si="34"/>
        <v>2028</v>
      </c>
      <c r="D181" t="str">
        <f t="shared" si="35"/>
        <v>PUBBDGDHEAVGSUB___HW_23</v>
      </c>
      <c r="E181">
        <f>_xlfn.XLOOKUP(D181,'Technology share'!B:B,'Technology share'!J:J)</f>
        <v>900</v>
      </c>
    </row>
    <row r="182" spans="1:5" x14ac:dyDescent="0.25">
      <c r="A182">
        <f t="shared" ref="A182:A183" si="43">IFERROR(IF(_xlfn.NUMBERVALUE(RIGHT(D182,2))+2000&gt;C182,0,1),IF(RIGHT(D182,2)="EX",IF(C182&gt;2044,0,1),1))</f>
        <v>1</v>
      </c>
      <c r="B182" t="s">
        <v>194</v>
      </c>
      <c r="C182">
        <f t="shared" si="34"/>
        <v>2028</v>
      </c>
      <c r="D182" t="str">
        <f t="shared" si="35"/>
        <v>RESBDGDCOAVGSUB___CW_23</v>
      </c>
      <c r="E182">
        <f>_xlfn.XLOOKUP(D182,'Technology share'!B:B,'Technology share'!J:J)</f>
        <v>50</v>
      </c>
    </row>
    <row r="183" spans="1:5" x14ac:dyDescent="0.25">
      <c r="A183">
        <f t="shared" si="43"/>
        <v>1</v>
      </c>
      <c r="B183" t="s">
        <v>194</v>
      </c>
      <c r="C183">
        <f t="shared" si="34"/>
        <v>2028</v>
      </c>
      <c r="D183" t="str">
        <f t="shared" si="35"/>
        <v>RESBDGDHEAVGSUB___HW_23</v>
      </c>
      <c r="E183">
        <f>_xlfn.XLOOKUP(D183,'Technology share'!B:B,'Technology share'!J:J)</f>
        <v>500</v>
      </c>
    </row>
    <row r="184" spans="1:5" x14ac:dyDescent="0.25">
      <c r="A184">
        <f t="shared" ref="A184:A190" si="44">IFERROR(IF(_xlfn.NUMBERVALUE(RIGHT(D184,2))+2000&gt;C184,0,1),IF(RIGHT(D184,2)="EX",IF(C184&gt;2044,0,1),1))</f>
        <v>1</v>
      </c>
      <c r="B184" t="s">
        <v>194</v>
      </c>
      <c r="C184">
        <f t="shared" si="34"/>
        <v>2029</v>
      </c>
      <c r="D184" t="str">
        <f t="shared" si="35"/>
        <v>COMBDGDCOAVGSUB___CW_EX</v>
      </c>
      <c r="E184">
        <f>_xlfn.XLOOKUP(D184,'Technology share'!B:B,'Technology share'!J:J)</f>
        <v>2184.671790464613</v>
      </c>
    </row>
    <row r="185" spans="1:5" x14ac:dyDescent="0.25">
      <c r="A185">
        <f t="shared" si="44"/>
        <v>1</v>
      </c>
      <c r="B185" t="s">
        <v>194</v>
      </c>
      <c r="C185">
        <f t="shared" si="34"/>
        <v>2029</v>
      </c>
      <c r="D185" t="str">
        <f t="shared" si="35"/>
        <v>COMBDGDHEAVGSUB___HW_EX</v>
      </c>
      <c r="E185">
        <f>_xlfn.XLOOKUP(D185,'Technology share'!B:B,'Technology share'!J:J)</f>
        <v>5858.6996859716728</v>
      </c>
    </row>
    <row r="186" spans="1:5" x14ac:dyDescent="0.25">
      <c r="A186">
        <f t="shared" si="44"/>
        <v>1</v>
      </c>
      <c r="B186" t="s">
        <v>194</v>
      </c>
      <c r="C186">
        <f t="shared" si="34"/>
        <v>2029</v>
      </c>
      <c r="D186" t="str">
        <f t="shared" si="35"/>
        <v>PUBBDGDCOAVGSUB___CW_EX</v>
      </c>
      <c r="E186">
        <f>_xlfn.XLOOKUP(D186,'Technology share'!B:B,'Technology share'!J:J)</f>
        <v>300.3590194763288</v>
      </c>
    </row>
    <row r="187" spans="1:5" x14ac:dyDescent="0.25">
      <c r="A187">
        <f t="shared" si="44"/>
        <v>1</v>
      </c>
      <c r="B187" t="s">
        <v>194</v>
      </c>
      <c r="C187">
        <f t="shared" si="34"/>
        <v>2029</v>
      </c>
      <c r="D187" t="str">
        <f t="shared" si="35"/>
        <v>PUBBDGDHEAVGSUB___HW_EX</v>
      </c>
      <c r="E187">
        <f>_xlfn.XLOOKUP(D187,'Technology share'!B:B,'Technology share'!J:J)</f>
        <v>1841.82201452394</v>
      </c>
    </row>
    <row r="188" spans="1:5" x14ac:dyDescent="0.25">
      <c r="A188">
        <f t="shared" si="44"/>
        <v>1</v>
      </c>
      <c r="B188" t="s">
        <v>194</v>
      </c>
      <c r="C188">
        <f t="shared" si="34"/>
        <v>2029</v>
      </c>
      <c r="D188" t="str">
        <f t="shared" si="35"/>
        <v>RESBDGDCOAVGSUB___CW_EX</v>
      </c>
      <c r="E188">
        <f>_xlfn.XLOOKUP(D188,'Technology share'!B:B,'Technology share'!J:J)</f>
        <v>88.667316499528596</v>
      </c>
    </row>
    <row r="189" spans="1:5" x14ac:dyDescent="0.25">
      <c r="A189">
        <f t="shared" si="44"/>
        <v>1</v>
      </c>
      <c r="B189" t="s">
        <v>194</v>
      </c>
      <c r="C189">
        <f t="shared" si="34"/>
        <v>2029</v>
      </c>
      <c r="D189" t="str">
        <f t="shared" si="35"/>
        <v>RESBDGDHEAVGSUB___HW_EX</v>
      </c>
      <c r="E189">
        <f>_xlfn.XLOOKUP(D189,'Technology share'!B:B,'Technology share'!J:J)</f>
        <v>1056.396316977507</v>
      </c>
    </row>
    <row r="190" spans="1:5" x14ac:dyDescent="0.25">
      <c r="A190">
        <f t="shared" si="44"/>
        <v>1</v>
      </c>
      <c r="B190" t="s">
        <v>194</v>
      </c>
      <c r="C190">
        <f t="shared" si="34"/>
        <v>2029</v>
      </c>
      <c r="D190" t="str">
        <f t="shared" si="35"/>
        <v>COMBDGDCOAVGSUB___CW_23</v>
      </c>
      <c r="E190">
        <f>_xlfn.XLOOKUP(D190,'Technology share'!B:B,'Technology share'!J:J)</f>
        <v>1000</v>
      </c>
    </row>
    <row r="191" spans="1:5" x14ac:dyDescent="0.25">
      <c r="A191">
        <f t="shared" ref="A191:A195" si="45">IFERROR(IF(_xlfn.NUMBERVALUE(RIGHT(D191,2))+2000&gt;C191,0,1),IF(RIGHT(D191,2)="EX",IF(C191&gt;2044,0,1),1))</f>
        <v>1</v>
      </c>
      <c r="B191" t="s">
        <v>194</v>
      </c>
      <c r="C191">
        <f t="shared" si="34"/>
        <v>2029</v>
      </c>
      <c r="D191" t="str">
        <f t="shared" si="35"/>
        <v>COMBDGDHEAVGSUB___HW_23</v>
      </c>
      <c r="E191">
        <f>_xlfn.XLOOKUP(D191,'Technology share'!B:B,'Technology share'!J:J)</f>
        <v>2500</v>
      </c>
    </row>
    <row r="192" spans="1:5" x14ac:dyDescent="0.25">
      <c r="A192">
        <f t="shared" si="45"/>
        <v>1</v>
      </c>
      <c r="B192" t="s">
        <v>194</v>
      </c>
      <c r="C192">
        <f t="shared" si="34"/>
        <v>2029</v>
      </c>
      <c r="D192" t="str">
        <f t="shared" si="35"/>
        <v>INDBDGDCOAVGSUB___CW_23</v>
      </c>
      <c r="E192">
        <f>_xlfn.XLOOKUP(D192,'Technology share'!B:B,'Technology share'!J:J)</f>
        <v>50</v>
      </c>
    </row>
    <row r="193" spans="1:5" x14ac:dyDescent="0.25">
      <c r="A193">
        <f t="shared" si="45"/>
        <v>1</v>
      </c>
      <c r="B193" t="s">
        <v>194</v>
      </c>
      <c r="C193">
        <f t="shared" si="34"/>
        <v>2029</v>
      </c>
      <c r="D193" t="str">
        <f t="shared" si="35"/>
        <v>INDBDGDHEAVGSUB___HW_23</v>
      </c>
      <c r="E193">
        <f>_xlfn.XLOOKUP(D193,'Technology share'!B:B,'Technology share'!J:J)</f>
        <v>500</v>
      </c>
    </row>
    <row r="194" spans="1:5" x14ac:dyDescent="0.25">
      <c r="A194">
        <f t="shared" si="45"/>
        <v>1</v>
      </c>
      <c r="B194" t="s">
        <v>194</v>
      </c>
      <c r="C194">
        <f t="shared" si="34"/>
        <v>2029</v>
      </c>
      <c r="D194" t="str">
        <f t="shared" si="35"/>
        <v>PUBBDGDCOAVGSUB___CW_23</v>
      </c>
      <c r="E194">
        <f>_xlfn.XLOOKUP(D194,'Technology share'!B:B,'Technology share'!J:J)</f>
        <v>150</v>
      </c>
    </row>
    <row r="195" spans="1:5" x14ac:dyDescent="0.25">
      <c r="A195">
        <f t="shared" si="45"/>
        <v>1</v>
      </c>
      <c r="B195" t="s">
        <v>194</v>
      </c>
      <c r="C195">
        <f t="shared" si="34"/>
        <v>2029</v>
      </c>
      <c r="D195" t="str">
        <f t="shared" si="35"/>
        <v>PUBBDGDHEAVGSUB___HW_23</v>
      </c>
      <c r="E195">
        <f>_xlfn.XLOOKUP(D195,'Technology share'!B:B,'Technology share'!J:J)</f>
        <v>900</v>
      </c>
    </row>
    <row r="196" spans="1:5" x14ac:dyDescent="0.25">
      <c r="A196">
        <f t="shared" ref="A196:A197" si="46">IFERROR(IF(_xlfn.NUMBERVALUE(RIGHT(D196,2))+2000&gt;C196,0,1),IF(RIGHT(D196,2)="EX",IF(C196&gt;2044,0,1),1))</f>
        <v>1</v>
      </c>
      <c r="B196" t="s">
        <v>194</v>
      </c>
      <c r="C196">
        <f t="shared" si="34"/>
        <v>2029</v>
      </c>
      <c r="D196" t="str">
        <f t="shared" si="35"/>
        <v>RESBDGDCOAVGSUB___CW_23</v>
      </c>
      <c r="E196">
        <f>_xlfn.XLOOKUP(D196,'Technology share'!B:B,'Technology share'!J:J)</f>
        <v>50</v>
      </c>
    </row>
    <row r="197" spans="1:5" x14ac:dyDescent="0.25">
      <c r="A197">
        <f t="shared" si="46"/>
        <v>1</v>
      </c>
      <c r="B197" t="s">
        <v>194</v>
      </c>
      <c r="C197">
        <f t="shared" si="34"/>
        <v>2029</v>
      </c>
      <c r="D197" t="str">
        <f t="shared" si="35"/>
        <v>RESBDGDHEAVGSUB___HW_23</v>
      </c>
      <c r="E197">
        <f>_xlfn.XLOOKUP(D197,'Technology share'!B:B,'Technology share'!J:J)</f>
        <v>500</v>
      </c>
    </row>
    <row r="198" spans="1:5" x14ac:dyDescent="0.25">
      <c r="A198">
        <f t="shared" ref="A198:A205" si="47">IFERROR(IF(_xlfn.NUMBERVALUE(RIGHT(D198,2))+2000&gt;C198,0,1),IF(RIGHT(D198,2)="EX",IF(C198&gt;2044,0,1),1))</f>
        <v>1</v>
      </c>
      <c r="B198" t="s">
        <v>194</v>
      </c>
      <c r="C198">
        <f t="shared" si="34"/>
        <v>2030</v>
      </c>
      <c r="D198" t="str">
        <f t="shared" si="35"/>
        <v>COMBDGDCOAVGSUB___CW_EX</v>
      </c>
      <c r="E198">
        <f>_xlfn.XLOOKUP(D198,'Technology share'!B:B,'Technology share'!J:J)</f>
        <v>2184.671790464613</v>
      </c>
    </row>
    <row r="199" spans="1:5" x14ac:dyDescent="0.25">
      <c r="A199">
        <f t="shared" si="47"/>
        <v>1</v>
      </c>
      <c r="B199" t="s">
        <v>194</v>
      </c>
      <c r="C199">
        <f t="shared" si="34"/>
        <v>2030</v>
      </c>
      <c r="D199" t="str">
        <f t="shared" si="35"/>
        <v>COMBDGDHEAVGSUB___HW_EX</v>
      </c>
      <c r="E199">
        <f>_xlfn.XLOOKUP(D199,'Technology share'!B:B,'Technology share'!J:J)</f>
        <v>5858.6996859716728</v>
      </c>
    </row>
    <row r="200" spans="1:5" x14ac:dyDescent="0.25">
      <c r="A200">
        <f t="shared" si="47"/>
        <v>1</v>
      </c>
      <c r="B200" t="s">
        <v>194</v>
      </c>
      <c r="C200">
        <f t="shared" si="34"/>
        <v>2030</v>
      </c>
      <c r="D200" t="str">
        <f t="shared" si="35"/>
        <v>PUBBDGDCOAVGSUB___CW_EX</v>
      </c>
      <c r="E200">
        <f>_xlfn.XLOOKUP(D200,'Technology share'!B:B,'Technology share'!J:J)</f>
        <v>300.3590194763288</v>
      </c>
    </row>
    <row r="201" spans="1:5" x14ac:dyDescent="0.25">
      <c r="A201">
        <f t="shared" si="47"/>
        <v>1</v>
      </c>
      <c r="B201" t="s">
        <v>194</v>
      </c>
      <c r="C201">
        <f t="shared" si="34"/>
        <v>2030</v>
      </c>
      <c r="D201" t="str">
        <f t="shared" si="35"/>
        <v>PUBBDGDHEAVGSUB___HW_EX</v>
      </c>
      <c r="E201">
        <f>_xlfn.XLOOKUP(D201,'Technology share'!B:B,'Technology share'!J:J)</f>
        <v>1841.82201452394</v>
      </c>
    </row>
    <row r="202" spans="1:5" x14ac:dyDescent="0.25">
      <c r="A202">
        <f t="shared" si="47"/>
        <v>1</v>
      </c>
      <c r="B202" t="s">
        <v>194</v>
      </c>
      <c r="C202">
        <f t="shared" si="34"/>
        <v>2030</v>
      </c>
      <c r="D202" t="str">
        <f t="shared" si="35"/>
        <v>RESBDGDCOAVGSUB___CW_EX</v>
      </c>
      <c r="E202">
        <f>_xlfn.XLOOKUP(D202,'Technology share'!B:B,'Technology share'!J:J)</f>
        <v>88.667316499528596</v>
      </c>
    </row>
    <row r="203" spans="1:5" x14ac:dyDescent="0.25">
      <c r="A203">
        <f t="shared" si="47"/>
        <v>1</v>
      </c>
      <c r="B203" t="s">
        <v>194</v>
      </c>
      <c r="C203">
        <f t="shared" si="34"/>
        <v>2030</v>
      </c>
      <c r="D203" t="str">
        <f t="shared" si="35"/>
        <v>RESBDGDHEAVGSUB___HW_EX</v>
      </c>
      <c r="E203">
        <f>_xlfn.XLOOKUP(D203,'Technology share'!B:B,'Technology share'!J:J)</f>
        <v>1056.396316977507</v>
      </c>
    </row>
    <row r="204" spans="1:5" x14ac:dyDescent="0.25">
      <c r="A204">
        <f t="shared" si="47"/>
        <v>1</v>
      </c>
      <c r="B204" t="s">
        <v>194</v>
      </c>
      <c r="C204">
        <f t="shared" si="34"/>
        <v>2030</v>
      </c>
      <c r="D204" t="str">
        <f t="shared" si="35"/>
        <v>COMBDGDCOAVGSUB___CW_23</v>
      </c>
      <c r="E204">
        <f>_xlfn.XLOOKUP(D204,'Technology share'!B:B,'Technology share'!J:J)</f>
        <v>1000</v>
      </c>
    </row>
    <row r="205" spans="1:5" x14ac:dyDescent="0.25">
      <c r="A205">
        <f t="shared" si="47"/>
        <v>1</v>
      </c>
      <c r="B205" t="s">
        <v>194</v>
      </c>
      <c r="C205">
        <f t="shared" si="34"/>
        <v>2030</v>
      </c>
      <c r="D205" t="str">
        <f t="shared" si="35"/>
        <v>COMBDGDHEAVGSUB___HW_23</v>
      </c>
      <c r="E205">
        <f>_xlfn.XLOOKUP(D205,'Technology share'!B:B,'Technology share'!J:J)</f>
        <v>2500</v>
      </c>
    </row>
    <row r="206" spans="1:5" x14ac:dyDescent="0.25">
      <c r="A206">
        <f t="shared" ref="A206:A209" si="48">IFERROR(IF(_xlfn.NUMBERVALUE(RIGHT(D206,2))+2000&gt;C206,0,1),IF(RIGHT(D206,2)="EX",IF(C206&gt;2044,0,1),1))</f>
        <v>1</v>
      </c>
      <c r="B206" t="s">
        <v>194</v>
      </c>
      <c r="C206">
        <f t="shared" si="34"/>
        <v>2030</v>
      </c>
      <c r="D206" t="str">
        <f t="shared" si="35"/>
        <v>INDBDGDCOAVGSUB___CW_23</v>
      </c>
      <c r="E206">
        <f>_xlfn.XLOOKUP(D206,'Technology share'!B:B,'Technology share'!J:J)</f>
        <v>50</v>
      </c>
    </row>
    <row r="207" spans="1:5" x14ac:dyDescent="0.25">
      <c r="A207">
        <f t="shared" si="48"/>
        <v>1</v>
      </c>
      <c r="B207" t="s">
        <v>194</v>
      </c>
      <c r="C207">
        <f t="shared" si="34"/>
        <v>2030</v>
      </c>
      <c r="D207" t="str">
        <f t="shared" si="35"/>
        <v>INDBDGDHEAVGSUB___HW_23</v>
      </c>
      <c r="E207">
        <f>_xlfn.XLOOKUP(D207,'Technology share'!B:B,'Technology share'!J:J)</f>
        <v>500</v>
      </c>
    </row>
    <row r="208" spans="1:5" x14ac:dyDescent="0.25">
      <c r="A208">
        <f t="shared" si="48"/>
        <v>1</v>
      </c>
      <c r="B208" t="s">
        <v>194</v>
      </c>
      <c r="C208">
        <f t="shared" ref="C208:C271" si="49">C194+1</f>
        <v>2030</v>
      </c>
      <c r="D208" t="str">
        <f t="shared" ref="D208:D271" si="50">D194</f>
        <v>PUBBDGDCOAVGSUB___CW_23</v>
      </c>
      <c r="E208">
        <f>_xlfn.XLOOKUP(D208,'Technology share'!B:B,'Technology share'!J:J)</f>
        <v>150</v>
      </c>
    </row>
    <row r="209" spans="1:5" x14ac:dyDescent="0.25">
      <c r="A209">
        <f t="shared" si="48"/>
        <v>1</v>
      </c>
      <c r="B209" t="s">
        <v>194</v>
      </c>
      <c r="C209">
        <f t="shared" si="49"/>
        <v>2030</v>
      </c>
      <c r="D209" t="str">
        <f t="shared" si="50"/>
        <v>PUBBDGDHEAVGSUB___HW_23</v>
      </c>
      <c r="E209">
        <f>_xlfn.XLOOKUP(D209,'Technology share'!B:B,'Technology share'!J:J)</f>
        <v>900</v>
      </c>
    </row>
    <row r="210" spans="1:5" x14ac:dyDescent="0.25">
      <c r="A210">
        <f t="shared" ref="A210:A211" si="51">IFERROR(IF(_xlfn.NUMBERVALUE(RIGHT(D210,2))+2000&gt;C210,0,1),IF(RIGHT(D210,2)="EX",IF(C210&gt;2044,0,1),1))</f>
        <v>1</v>
      </c>
      <c r="B210" t="s">
        <v>194</v>
      </c>
      <c r="C210">
        <f t="shared" si="49"/>
        <v>2030</v>
      </c>
      <c r="D210" t="str">
        <f t="shared" si="50"/>
        <v>RESBDGDCOAVGSUB___CW_23</v>
      </c>
      <c r="E210">
        <f>_xlfn.XLOOKUP(D210,'Technology share'!B:B,'Technology share'!J:J)</f>
        <v>50</v>
      </c>
    </row>
    <row r="211" spans="1:5" x14ac:dyDescent="0.25">
      <c r="A211">
        <f t="shared" si="51"/>
        <v>1</v>
      </c>
      <c r="B211" t="s">
        <v>194</v>
      </c>
      <c r="C211">
        <f t="shared" si="49"/>
        <v>2030</v>
      </c>
      <c r="D211" t="str">
        <f t="shared" si="50"/>
        <v>RESBDGDHEAVGSUB___HW_23</v>
      </c>
      <c r="E211">
        <f>_xlfn.XLOOKUP(D211,'Technology share'!B:B,'Technology share'!J:J)</f>
        <v>500</v>
      </c>
    </row>
    <row r="212" spans="1:5" x14ac:dyDescent="0.25">
      <c r="A212">
        <f t="shared" ref="A212:A219" si="52">IFERROR(IF(_xlfn.NUMBERVALUE(RIGHT(D212,2))+2000&gt;C212,0,1),IF(RIGHT(D212,2)="EX",IF(C212&gt;2044,0,1),1))</f>
        <v>1</v>
      </c>
      <c r="B212" t="s">
        <v>194</v>
      </c>
      <c r="C212">
        <f t="shared" si="49"/>
        <v>2031</v>
      </c>
      <c r="D212" t="str">
        <f t="shared" si="50"/>
        <v>COMBDGDCOAVGSUB___CW_EX</v>
      </c>
      <c r="E212">
        <f>_xlfn.XLOOKUP(D212,'Technology share'!B:B,'Technology share'!J:J)</f>
        <v>2184.671790464613</v>
      </c>
    </row>
    <row r="213" spans="1:5" x14ac:dyDescent="0.25">
      <c r="A213">
        <f t="shared" si="52"/>
        <v>1</v>
      </c>
      <c r="B213" t="s">
        <v>194</v>
      </c>
      <c r="C213">
        <f t="shared" si="49"/>
        <v>2031</v>
      </c>
      <c r="D213" t="str">
        <f t="shared" si="50"/>
        <v>COMBDGDHEAVGSUB___HW_EX</v>
      </c>
      <c r="E213">
        <f>_xlfn.XLOOKUP(D213,'Technology share'!B:B,'Technology share'!J:J)</f>
        <v>5858.6996859716728</v>
      </c>
    </row>
    <row r="214" spans="1:5" x14ac:dyDescent="0.25">
      <c r="A214">
        <f t="shared" si="52"/>
        <v>1</v>
      </c>
      <c r="B214" t="s">
        <v>194</v>
      </c>
      <c r="C214">
        <f t="shared" si="49"/>
        <v>2031</v>
      </c>
      <c r="D214" t="str">
        <f t="shared" si="50"/>
        <v>PUBBDGDCOAVGSUB___CW_EX</v>
      </c>
      <c r="E214">
        <f>_xlfn.XLOOKUP(D214,'Technology share'!B:B,'Technology share'!J:J)</f>
        <v>300.3590194763288</v>
      </c>
    </row>
    <row r="215" spans="1:5" x14ac:dyDescent="0.25">
      <c r="A215">
        <f t="shared" si="52"/>
        <v>1</v>
      </c>
      <c r="B215" t="s">
        <v>194</v>
      </c>
      <c r="C215">
        <f t="shared" si="49"/>
        <v>2031</v>
      </c>
      <c r="D215" t="str">
        <f t="shared" si="50"/>
        <v>PUBBDGDHEAVGSUB___HW_EX</v>
      </c>
      <c r="E215">
        <f>_xlfn.XLOOKUP(D215,'Technology share'!B:B,'Technology share'!J:J)</f>
        <v>1841.82201452394</v>
      </c>
    </row>
    <row r="216" spans="1:5" x14ac:dyDescent="0.25">
      <c r="A216">
        <f t="shared" si="52"/>
        <v>1</v>
      </c>
      <c r="B216" t="s">
        <v>194</v>
      </c>
      <c r="C216">
        <f t="shared" si="49"/>
        <v>2031</v>
      </c>
      <c r="D216" t="str">
        <f t="shared" si="50"/>
        <v>RESBDGDCOAVGSUB___CW_EX</v>
      </c>
      <c r="E216">
        <f>_xlfn.XLOOKUP(D216,'Technology share'!B:B,'Technology share'!J:J)</f>
        <v>88.667316499528596</v>
      </c>
    </row>
    <row r="217" spans="1:5" x14ac:dyDescent="0.25">
      <c r="A217">
        <f t="shared" si="52"/>
        <v>1</v>
      </c>
      <c r="B217" t="s">
        <v>194</v>
      </c>
      <c r="C217">
        <f t="shared" si="49"/>
        <v>2031</v>
      </c>
      <c r="D217" t="str">
        <f t="shared" si="50"/>
        <v>RESBDGDHEAVGSUB___HW_EX</v>
      </c>
      <c r="E217">
        <f>_xlfn.XLOOKUP(D217,'Technology share'!B:B,'Technology share'!J:J)</f>
        <v>1056.396316977507</v>
      </c>
    </row>
    <row r="218" spans="1:5" x14ac:dyDescent="0.25">
      <c r="A218">
        <f t="shared" si="52"/>
        <v>1</v>
      </c>
      <c r="B218" t="s">
        <v>194</v>
      </c>
      <c r="C218">
        <f t="shared" si="49"/>
        <v>2031</v>
      </c>
      <c r="D218" t="str">
        <f t="shared" si="50"/>
        <v>COMBDGDCOAVGSUB___CW_23</v>
      </c>
      <c r="E218">
        <f>_xlfn.XLOOKUP(D218,'Technology share'!B:B,'Technology share'!J:J)</f>
        <v>1000</v>
      </c>
    </row>
    <row r="219" spans="1:5" x14ac:dyDescent="0.25">
      <c r="A219">
        <f t="shared" si="52"/>
        <v>1</v>
      </c>
      <c r="B219" t="s">
        <v>194</v>
      </c>
      <c r="C219">
        <f t="shared" si="49"/>
        <v>2031</v>
      </c>
      <c r="D219" t="str">
        <f t="shared" si="50"/>
        <v>COMBDGDHEAVGSUB___HW_23</v>
      </c>
      <c r="E219">
        <f>_xlfn.XLOOKUP(D219,'Technology share'!B:B,'Technology share'!J:J)</f>
        <v>2500</v>
      </c>
    </row>
    <row r="220" spans="1:5" x14ac:dyDescent="0.25">
      <c r="A220">
        <f t="shared" ref="A220:A223" si="53">IFERROR(IF(_xlfn.NUMBERVALUE(RIGHT(D220,2))+2000&gt;C220,0,1),IF(RIGHT(D220,2)="EX",IF(C220&gt;2044,0,1),1))</f>
        <v>1</v>
      </c>
      <c r="B220" t="s">
        <v>194</v>
      </c>
      <c r="C220">
        <f t="shared" si="49"/>
        <v>2031</v>
      </c>
      <c r="D220" t="str">
        <f t="shared" si="50"/>
        <v>INDBDGDCOAVGSUB___CW_23</v>
      </c>
      <c r="E220">
        <f>_xlfn.XLOOKUP(D220,'Technology share'!B:B,'Technology share'!J:J)</f>
        <v>50</v>
      </c>
    </row>
    <row r="221" spans="1:5" x14ac:dyDescent="0.25">
      <c r="A221">
        <f t="shared" si="53"/>
        <v>1</v>
      </c>
      <c r="B221" t="s">
        <v>194</v>
      </c>
      <c r="C221">
        <f t="shared" si="49"/>
        <v>2031</v>
      </c>
      <c r="D221" t="str">
        <f t="shared" si="50"/>
        <v>INDBDGDHEAVGSUB___HW_23</v>
      </c>
      <c r="E221">
        <f>_xlfn.XLOOKUP(D221,'Technology share'!B:B,'Technology share'!J:J)</f>
        <v>500</v>
      </c>
    </row>
    <row r="222" spans="1:5" x14ac:dyDescent="0.25">
      <c r="A222">
        <f t="shared" si="53"/>
        <v>1</v>
      </c>
      <c r="B222" t="s">
        <v>194</v>
      </c>
      <c r="C222">
        <f t="shared" si="49"/>
        <v>2031</v>
      </c>
      <c r="D222" t="str">
        <f t="shared" si="50"/>
        <v>PUBBDGDCOAVGSUB___CW_23</v>
      </c>
      <c r="E222">
        <f>_xlfn.XLOOKUP(D222,'Technology share'!B:B,'Technology share'!J:J)</f>
        <v>150</v>
      </c>
    </row>
    <row r="223" spans="1:5" x14ac:dyDescent="0.25">
      <c r="A223">
        <f t="shared" si="53"/>
        <v>1</v>
      </c>
      <c r="B223" t="s">
        <v>194</v>
      </c>
      <c r="C223">
        <f t="shared" si="49"/>
        <v>2031</v>
      </c>
      <c r="D223" t="str">
        <f t="shared" si="50"/>
        <v>PUBBDGDHEAVGSUB___HW_23</v>
      </c>
      <c r="E223">
        <f>_xlfn.XLOOKUP(D223,'Technology share'!B:B,'Technology share'!J:J)</f>
        <v>900</v>
      </c>
    </row>
    <row r="224" spans="1:5" x14ac:dyDescent="0.25">
      <c r="A224">
        <f t="shared" ref="A224:A225" si="54">IFERROR(IF(_xlfn.NUMBERVALUE(RIGHT(D224,2))+2000&gt;C224,0,1),IF(RIGHT(D224,2)="EX",IF(C224&gt;2044,0,1),1))</f>
        <v>1</v>
      </c>
      <c r="B224" t="s">
        <v>194</v>
      </c>
      <c r="C224">
        <f t="shared" si="49"/>
        <v>2031</v>
      </c>
      <c r="D224" t="str">
        <f t="shared" si="50"/>
        <v>RESBDGDCOAVGSUB___CW_23</v>
      </c>
      <c r="E224">
        <f>_xlfn.XLOOKUP(D224,'Technology share'!B:B,'Technology share'!J:J)</f>
        <v>50</v>
      </c>
    </row>
    <row r="225" spans="1:5" x14ac:dyDescent="0.25">
      <c r="A225">
        <f t="shared" si="54"/>
        <v>1</v>
      </c>
      <c r="B225" t="s">
        <v>194</v>
      </c>
      <c r="C225">
        <f t="shared" si="49"/>
        <v>2031</v>
      </c>
      <c r="D225" t="str">
        <f t="shared" si="50"/>
        <v>RESBDGDHEAVGSUB___HW_23</v>
      </c>
      <c r="E225">
        <f>_xlfn.XLOOKUP(D225,'Technology share'!B:B,'Technology share'!J:J)</f>
        <v>500</v>
      </c>
    </row>
    <row r="226" spans="1:5" x14ac:dyDescent="0.25">
      <c r="A226">
        <f t="shared" ref="A226:A233" si="55">IFERROR(IF(_xlfn.NUMBERVALUE(RIGHT(D226,2))+2000&gt;C226,0,1),IF(RIGHT(D226,2)="EX",IF(C226&gt;2044,0,1),1))</f>
        <v>1</v>
      </c>
      <c r="B226" t="s">
        <v>194</v>
      </c>
      <c r="C226">
        <f t="shared" si="49"/>
        <v>2032</v>
      </c>
      <c r="D226" t="str">
        <f t="shared" si="50"/>
        <v>COMBDGDCOAVGSUB___CW_EX</v>
      </c>
      <c r="E226">
        <f>_xlfn.XLOOKUP(D226,'Technology share'!B:B,'Technology share'!J:J)</f>
        <v>2184.671790464613</v>
      </c>
    </row>
    <row r="227" spans="1:5" x14ac:dyDescent="0.25">
      <c r="A227">
        <f t="shared" si="55"/>
        <v>1</v>
      </c>
      <c r="B227" t="s">
        <v>194</v>
      </c>
      <c r="C227">
        <f t="shared" si="49"/>
        <v>2032</v>
      </c>
      <c r="D227" t="str">
        <f t="shared" si="50"/>
        <v>COMBDGDHEAVGSUB___HW_EX</v>
      </c>
      <c r="E227">
        <f>_xlfn.XLOOKUP(D227,'Technology share'!B:B,'Technology share'!J:J)</f>
        <v>5858.6996859716728</v>
      </c>
    </row>
    <row r="228" spans="1:5" x14ac:dyDescent="0.25">
      <c r="A228">
        <f t="shared" si="55"/>
        <v>1</v>
      </c>
      <c r="B228" t="s">
        <v>194</v>
      </c>
      <c r="C228">
        <f t="shared" si="49"/>
        <v>2032</v>
      </c>
      <c r="D228" t="str">
        <f t="shared" si="50"/>
        <v>PUBBDGDCOAVGSUB___CW_EX</v>
      </c>
      <c r="E228">
        <f>_xlfn.XLOOKUP(D228,'Technology share'!B:B,'Technology share'!J:J)</f>
        <v>300.3590194763288</v>
      </c>
    </row>
    <row r="229" spans="1:5" x14ac:dyDescent="0.25">
      <c r="A229">
        <f t="shared" si="55"/>
        <v>1</v>
      </c>
      <c r="B229" t="s">
        <v>194</v>
      </c>
      <c r="C229">
        <f t="shared" si="49"/>
        <v>2032</v>
      </c>
      <c r="D229" t="str">
        <f t="shared" si="50"/>
        <v>PUBBDGDHEAVGSUB___HW_EX</v>
      </c>
      <c r="E229">
        <f>_xlfn.XLOOKUP(D229,'Technology share'!B:B,'Technology share'!J:J)</f>
        <v>1841.82201452394</v>
      </c>
    </row>
    <row r="230" spans="1:5" x14ac:dyDescent="0.25">
      <c r="A230">
        <f t="shared" si="55"/>
        <v>1</v>
      </c>
      <c r="B230" t="s">
        <v>194</v>
      </c>
      <c r="C230">
        <f t="shared" si="49"/>
        <v>2032</v>
      </c>
      <c r="D230" t="str">
        <f t="shared" si="50"/>
        <v>RESBDGDCOAVGSUB___CW_EX</v>
      </c>
      <c r="E230">
        <f>_xlfn.XLOOKUP(D230,'Technology share'!B:B,'Technology share'!J:J)</f>
        <v>88.667316499528596</v>
      </c>
    </row>
    <row r="231" spans="1:5" x14ac:dyDescent="0.25">
      <c r="A231">
        <f t="shared" si="55"/>
        <v>1</v>
      </c>
      <c r="B231" t="s">
        <v>194</v>
      </c>
      <c r="C231">
        <f t="shared" si="49"/>
        <v>2032</v>
      </c>
      <c r="D231" t="str">
        <f t="shared" si="50"/>
        <v>RESBDGDHEAVGSUB___HW_EX</v>
      </c>
      <c r="E231">
        <f>_xlfn.XLOOKUP(D231,'Technology share'!B:B,'Technology share'!J:J)</f>
        <v>1056.396316977507</v>
      </c>
    </row>
    <row r="232" spans="1:5" x14ac:dyDescent="0.25">
      <c r="A232">
        <f t="shared" si="55"/>
        <v>1</v>
      </c>
      <c r="B232" t="s">
        <v>194</v>
      </c>
      <c r="C232">
        <f t="shared" si="49"/>
        <v>2032</v>
      </c>
      <c r="D232" t="str">
        <f t="shared" si="50"/>
        <v>COMBDGDCOAVGSUB___CW_23</v>
      </c>
      <c r="E232">
        <f>_xlfn.XLOOKUP(D232,'Technology share'!B:B,'Technology share'!J:J)</f>
        <v>1000</v>
      </c>
    </row>
    <row r="233" spans="1:5" x14ac:dyDescent="0.25">
      <c r="A233">
        <f t="shared" si="55"/>
        <v>1</v>
      </c>
      <c r="B233" t="s">
        <v>194</v>
      </c>
      <c r="C233">
        <f t="shared" si="49"/>
        <v>2032</v>
      </c>
      <c r="D233" t="str">
        <f t="shared" si="50"/>
        <v>COMBDGDHEAVGSUB___HW_23</v>
      </c>
      <c r="E233">
        <f>_xlfn.XLOOKUP(D233,'Technology share'!B:B,'Technology share'!J:J)</f>
        <v>2500</v>
      </c>
    </row>
    <row r="234" spans="1:5" x14ac:dyDescent="0.25">
      <c r="A234">
        <f t="shared" ref="A234:A237" si="56">IFERROR(IF(_xlfn.NUMBERVALUE(RIGHT(D234,2))+2000&gt;C234,0,1),IF(RIGHT(D234,2)="EX",IF(C234&gt;2044,0,1),1))</f>
        <v>1</v>
      </c>
      <c r="B234" t="s">
        <v>194</v>
      </c>
      <c r="C234">
        <f t="shared" si="49"/>
        <v>2032</v>
      </c>
      <c r="D234" t="str">
        <f t="shared" si="50"/>
        <v>INDBDGDCOAVGSUB___CW_23</v>
      </c>
      <c r="E234">
        <f>_xlfn.XLOOKUP(D234,'Technology share'!B:B,'Technology share'!J:J)</f>
        <v>50</v>
      </c>
    </row>
    <row r="235" spans="1:5" x14ac:dyDescent="0.25">
      <c r="A235">
        <f t="shared" si="56"/>
        <v>1</v>
      </c>
      <c r="B235" t="s">
        <v>194</v>
      </c>
      <c r="C235">
        <f t="shared" si="49"/>
        <v>2032</v>
      </c>
      <c r="D235" t="str">
        <f t="shared" si="50"/>
        <v>INDBDGDHEAVGSUB___HW_23</v>
      </c>
      <c r="E235">
        <f>_xlfn.XLOOKUP(D235,'Technology share'!B:B,'Technology share'!J:J)</f>
        <v>500</v>
      </c>
    </row>
    <row r="236" spans="1:5" x14ac:dyDescent="0.25">
      <c r="A236">
        <f t="shared" si="56"/>
        <v>1</v>
      </c>
      <c r="B236" t="s">
        <v>194</v>
      </c>
      <c r="C236">
        <f t="shared" si="49"/>
        <v>2032</v>
      </c>
      <c r="D236" t="str">
        <f t="shared" si="50"/>
        <v>PUBBDGDCOAVGSUB___CW_23</v>
      </c>
      <c r="E236">
        <f>_xlfn.XLOOKUP(D236,'Technology share'!B:B,'Technology share'!J:J)</f>
        <v>150</v>
      </c>
    </row>
    <row r="237" spans="1:5" x14ac:dyDescent="0.25">
      <c r="A237">
        <f t="shared" si="56"/>
        <v>1</v>
      </c>
      <c r="B237" t="s">
        <v>194</v>
      </c>
      <c r="C237">
        <f t="shared" si="49"/>
        <v>2032</v>
      </c>
      <c r="D237" t="str">
        <f t="shared" si="50"/>
        <v>PUBBDGDHEAVGSUB___HW_23</v>
      </c>
      <c r="E237">
        <f>_xlfn.XLOOKUP(D237,'Technology share'!B:B,'Technology share'!J:J)</f>
        <v>900</v>
      </c>
    </row>
    <row r="238" spans="1:5" x14ac:dyDescent="0.25">
      <c r="A238">
        <f t="shared" ref="A238:A239" si="57">IFERROR(IF(_xlfn.NUMBERVALUE(RIGHT(D238,2))+2000&gt;C238,0,1),IF(RIGHT(D238,2)="EX",IF(C238&gt;2044,0,1),1))</f>
        <v>1</v>
      </c>
      <c r="B238" t="s">
        <v>194</v>
      </c>
      <c r="C238">
        <f t="shared" si="49"/>
        <v>2032</v>
      </c>
      <c r="D238" t="str">
        <f t="shared" si="50"/>
        <v>RESBDGDCOAVGSUB___CW_23</v>
      </c>
      <c r="E238">
        <f>_xlfn.XLOOKUP(D238,'Technology share'!B:B,'Technology share'!J:J)</f>
        <v>50</v>
      </c>
    </row>
    <row r="239" spans="1:5" x14ac:dyDescent="0.25">
      <c r="A239">
        <f t="shared" si="57"/>
        <v>1</v>
      </c>
      <c r="B239" t="s">
        <v>194</v>
      </c>
      <c r="C239">
        <f t="shared" si="49"/>
        <v>2032</v>
      </c>
      <c r="D239" t="str">
        <f t="shared" si="50"/>
        <v>RESBDGDHEAVGSUB___HW_23</v>
      </c>
      <c r="E239">
        <f>_xlfn.XLOOKUP(D239,'Technology share'!B:B,'Technology share'!J:J)</f>
        <v>500</v>
      </c>
    </row>
    <row r="240" spans="1:5" x14ac:dyDescent="0.25">
      <c r="A240">
        <f t="shared" ref="A240:A247" si="58">IFERROR(IF(_xlfn.NUMBERVALUE(RIGHT(D240,2))+2000&gt;C240,0,1),IF(RIGHT(D240,2)="EX",IF(C240&gt;2044,0,1),1))</f>
        <v>1</v>
      </c>
      <c r="B240" t="s">
        <v>194</v>
      </c>
      <c r="C240">
        <f t="shared" si="49"/>
        <v>2033</v>
      </c>
      <c r="D240" t="str">
        <f t="shared" si="50"/>
        <v>COMBDGDCOAVGSUB___CW_EX</v>
      </c>
      <c r="E240">
        <f>_xlfn.XLOOKUP(D240,'Technology share'!B:B,'Technology share'!J:J)</f>
        <v>2184.671790464613</v>
      </c>
    </row>
    <row r="241" spans="1:5" x14ac:dyDescent="0.25">
      <c r="A241">
        <f t="shared" si="58"/>
        <v>1</v>
      </c>
      <c r="B241" t="s">
        <v>194</v>
      </c>
      <c r="C241">
        <f t="shared" si="49"/>
        <v>2033</v>
      </c>
      <c r="D241" t="str">
        <f t="shared" si="50"/>
        <v>COMBDGDHEAVGSUB___HW_EX</v>
      </c>
      <c r="E241">
        <f>_xlfn.XLOOKUP(D241,'Technology share'!B:B,'Technology share'!J:J)</f>
        <v>5858.6996859716728</v>
      </c>
    </row>
    <row r="242" spans="1:5" x14ac:dyDescent="0.25">
      <c r="A242">
        <f t="shared" si="58"/>
        <v>1</v>
      </c>
      <c r="B242" t="s">
        <v>194</v>
      </c>
      <c r="C242">
        <f t="shared" si="49"/>
        <v>2033</v>
      </c>
      <c r="D242" t="str">
        <f t="shared" si="50"/>
        <v>PUBBDGDCOAVGSUB___CW_EX</v>
      </c>
      <c r="E242">
        <f>_xlfn.XLOOKUP(D242,'Technology share'!B:B,'Technology share'!J:J)</f>
        <v>300.3590194763288</v>
      </c>
    </row>
    <row r="243" spans="1:5" x14ac:dyDescent="0.25">
      <c r="A243">
        <f t="shared" si="58"/>
        <v>1</v>
      </c>
      <c r="B243" t="s">
        <v>194</v>
      </c>
      <c r="C243">
        <f t="shared" si="49"/>
        <v>2033</v>
      </c>
      <c r="D243" t="str">
        <f t="shared" si="50"/>
        <v>PUBBDGDHEAVGSUB___HW_EX</v>
      </c>
      <c r="E243">
        <f>_xlfn.XLOOKUP(D243,'Technology share'!B:B,'Technology share'!J:J)</f>
        <v>1841.82201452394</v>
      </c>
    </row>
    <row r="244" spans="1:5" x14ac:dyDescent="0.25">
      <c r="A244">
        <f t="shared" si="58"/>
        <v>1</v>
      </c>
      <c r="B244" t="s">
        <v>194</v>
      </c>
      <c r="C244">
        <f t="shared" si="49"/>
        <v>2033</v>
      </c>
      <c r="D244" t="str">
        <f t="shared" si="50"/>
        <v>RESBDGDCOAVGSUB___CW_EX</v>
      </c>
      <c r="E244">
        <f>_xlfn.XLOOKUP(D244,'Technology share'!B:B,'Technology share'!J:J)</f>
        <v>88.667316499528596</v>
      </c>
    </row>
    <row r="245" spans="1:5" x14ac:dyDescent="0.25">
      <c r="A245">
        <f t="shared" si="58"/>
        <v>1</v>
      </c>
      <c r="B245" t="s">
        <v>194</v>
      </c>
      <c r="C245">
        <f t="shared" si="49"/>
        <v>2033</v>
      </c>
      <c r="D245" t="str">
        <f t="shared" si="50"/>
        <v>RESBDGDHEAVGSUB___HW_EX</v>
      </c>
      <c r="E245">
        <f>_xlfn.XLOOKUP(D245,'Technology share'!B:B,'Technology share'!J:J)</f>
        <v>1056.396316977507</v>
      </c>
    </row>
    <row r="246" spans="1:5" x14ac:dyDescent="0.25">
      <c r="A246">
        <f t="shared" si="58"/>
        <v>1</v>
      </c>
      <c r="B246" t="s">
        <v>194</v>
      </c>
      <c r="C246">
        <f t="shared" si="49"/>
        <v>2033</v>
      </c>
      <c r="D246" t="str">
        <f t="shared" si="50"/>
        <v>COMBDGDCOAVGSUB___CW_23</v>
      </c>
      <c r="E246">
        <f>_xlfn.XLOOKUP(D246,'Technology share'!B:B,'Technology share'!J:J)</f>
        <v>1000</v>
      </c>
    </row>
    <row r="247" spans="1:5" x14ac:dyDescent="0.25">
      <c r="A247">
        <f t="shared" si="58"/>
        <v>1</v>
      </c>
      <c r="B247" t="s">
        <v>194</v>
      </c>
      <c r="C247">
        <f t="shared" si="49"/>
        <v>2033</v>
      </c>
      <c r="D247" t="str">
        <f t="shared" si="50"/>
        <v>COMBDGDHEAVGSUB___HW_23</v>
      </c>
      <c r="E247">
        <f>_xlfn.XLOOKUP(D247,'Technology share'!B:B,'Technology share'!J:J)</f>
        <v>2500</v>
      </c>
    </row>
    <row r="248" spans="1:5" x14ac:dyDescent="0.25">
      <c r="A248">
        <f t="shared" ref="A248:A251" si="59">IFERROR(IF(_xlfn.NUMBERVALUE(RIGHT(D248,2))+2000&gt;C248,0,1),IF(RIGHT(D248,2)="EX",IF(C248&gt;2044,0,1),1))</f>
        <v>1</v>
      </c>
      <c r="B248" t="s">
        <v>194</v>
      </c>
      <c r="C248">
        <f t="shared" si="49"/>
        <v>2033</v>
      </c>
      <c r="D248" t="str">
        <f t="shared" si="50"/>
        <v>INDBDGDCOAVGSUB___CW_23</v>
      </c>
      <c r="E248">
        <f>_xlfn.XLOOKUP(D248,'Technology share'!B:B,'Technology share'!J:J)</f>
        <v>50</v>
      </c>
    </row>
    <row r="249" spans="1:5" x14ac:dyDescent="0.25">
      <c r="A249">
        <f t="shared" si="59"/>
        <v>1</v>
      </c>
      <c r="B249" t="s">
        <v>194</v>
      </c>
      <c r="C249">
        <f t="shared" si="49"/>
        <v>2033</v>
      </c>
      <c r="D249" t="str">
        <f t="shared" si="50"/>
        <v>INDBDGDHEAVGSUB___HW_23</v>
      </c>
      <c r="E249">
        <f>_xlfn.XLOOKUP(D249,'Technology share'!B:B,'Technology share'!J:J)</f>
        <v>500</v>
      </c>
    </row>
    <row r="250" spans="1:5" x14ac:dyDescent="0.25">
      <c r="A250">
        <f t="shared" si="59"/>
        <v>1</v>
      </c>
      <c r="B250" t="s">
        <v>194</v>
      </c>
      <c r="C250">
        <f t="shared" si="49"/>
        <v>2033</v>
      </c>
      <c r="D250" t="str">
        <f t="shared" si="50"/>
        <v>PUBBDGDCOAVGSUB___CW_23</v>
      </c>
      <c r="E250">
        <f>_xlfn.XLOOKUP(D250,'Technology share'!B:B,'Technology share'!J:J)</f>
        <v>150</v>
      </c>
    </row>
    <row r="251" spans="1:5" x14ac:dyDescent="0.25">
      <c r="A251">
        <f t="shared" si="59"/>
        <v>1</v>
      </c>
      <c r="B251" t="s">
        <v>194</v>
      </c>
      <c r="C251">
        <f t="shared" si="49"/>
        <v>2033</v>
      </c>
      <c r="D251" t="str">
        <f t="shared" si="50"/>
        <v>PUBBDGDHEAVGSUB___HW_23</v>
      </c>
      <c r="E251">
        <f>_xlfn.XLOOKUP(D251,'Technology share'!B:B,'Technology share'!J:J)</f>
        <v>900</v>
      </c>
    </row>
    <row r="252" spans="1:5" x14ac:dyDescent="0.25">
      <c r="A252">
        <f t="shared" ref="A252:A253" si="60">IFERROR(IF(_xlfn.NUMBERVALUE(RIGHT(D252,2))+2000&gt;C252,0,1),IF(RIGHT(D252,2)="EX",IF(C252&gt;2044,0,1),1))</f>
        <v>1</v>
      </c>
      <c r="B252" t="s">
        <v>194</v>
      </c>
      <c r="C252">
        <f t="shared" si="49"/>
        <v>2033</v>
      </c>
      <c r="D252" t="str">
        <f t="shared" si="50"/>
        <v>RESBDGDCOAVGSUB___CW_23</v>
      </c>
      <c r="E252">
        <f>_xlfn.XLOOKUP(D252,'Technology share'!B:B,'Technology share'!J:J)</f>
        <v>50</v>
      </c>
    </row>
    <row r="253" spans="1:5" x14ac:dyDescent="0.25">
      <c r="A253">
        <f t="shared" si="60"/>
        <v>1</v>
      </c>
      <c r="B253" t="s">
        <v>194</v>
      </c>
      <c r="C253">
        <f t="shared" si="49"/>
        <v>2033</v>
      </c>
      <c r="D253" t="str">
        <f t="shared" si="50"/>
        <v>RESBDGDHEAVGSUB___HW_23</v>
      </c>
      <c r="E253">
        <f>_xlfn.XLOOKUP(D253,'Technology share'!B:B,'Technology share'!J:J)</f>
        <v>500</v>
      </c>
    </row>
    <row r="254" spans="1:5" x14ac:dyDescent="0.25">
      <c r="A254">
        <f t="shared" ref="A254:A261" si="61">IFERROR(IF(_xlfn.NUMBERVALUE(RIGHT(D254,2))+2000&gt;C254,0,1),IF(RIGHT(D254,2)="EX",IF(C254&gt;2044,0,1),1))</f>
        <v>1</v>
      </c>
      <c r="B254" t="s">
        <v>194</v>
      </c>
      <c r="C254">
        <f t="shared" si="49"/>
        <v>2034</v>
      </c>
      <c r="D254" t="str">
        <f t="shared" si="50"/>
        <v>COMBDGDCOAVGSUB___CW_EX</v>
      </c>
      <c r="E254">
        <f>_xlfn.XLOOKUP(D254,'Technology share'!B:B,'Technology share'!J:J)</f>
        <v>2184.671790464613</v>
      </c>
    </row>
    <row r="255" spans="1:5" x14ac:dyDescent="0.25">
      <c r="A255">
        <f t="shared" si="61"/>
        <v>1</v>
      </c>
      <c r="B255" t="s">
        <v>194</v>
      </c>
      <c r="C255">
        <f t="shared" si="49"/>
        <v>2034</v>
      </c>
      <c r="D255" t="str">
        <f t="shared" si="50"/>
        <v>COMBDGDHEAVGSUB___HW_EX</v>
      </c>
      <c r="E255">
        <f>_xlfn.XLOOKUP(D255,'Technology share'!B:B,'Technology share'!J:J)</f>
        <v>5858.6996859716728</v>
      </c>
    </row>
    <row r="256" spans="1:5" x14ac:dyDescent="0.25">
      <c r="A256">
        <f t="shared" si="61"/>
        <v>1</v>
      </c>
      <c r="B256" t="s">
        <v>194</v>
      </c>
      <c r="C256">
        <f t="shared" si="49"/>
        <v>2034</v>
      </c>
      <c r="D256" t="str">
        <f t="shared" si="50"/>
        <v>PUBBDGDCOAVGSUB___CW_EX</v>
      </c>
      <c r="E256">
        <f>_xlfn.XLOOKUP(D256,'Technology share'!B:B,'Technology share'!J:J)</f>
        <v>300.3590194763288</v>
      </c>
    </row>
    <row r="257" spans="1:5" x14ac:dyDescent="0.25">
      <c r="A257">
        <f t="shared" si="61"/>
        <v>1</v>
      </c>
      <c r="B257" t="s">
        <v>194</v>
      </c>
      <c r="C257">
        <f t="shared" si="49"/>
        <v>2034</v>
      </c>
      <c r="D257" t="str">
        <f t="shared" si="50"/>
        <v>PUBBDGDHEAVGSUB___HW_EX</v>
      </c>
      <c r="E257">
        <f>_xlfn.XLOOKUP(D257,'Technology share'!B:B,'Technology share'!J:J)</f>
        <v>1841.82201452394</v>
      </c>
    </row>
    <row r="258" spans="1:5" x14ac:dyDescent="0.25">
      <c r="A258">
        <f t="shared" si="61"/>
        <v>1</v>
      </c>
      <c r="B258" t="s">
        <v>194</v>
      </c>
      <c r="C258">
        <f t="shared" si="49"/>
        <v>2034</v>
      </c>
      <c r="D258" t="str">
        <f t="shared" si="50"/>
        <v>RESBDGDCOAVGSUB___CW_EX</v>
      </c>
      <c r="E258">
        <f>_xlfn.XLOOKUP(D258,'Technology share'!B:B,'Technology share'!J:J)</f>
        <v>88.667316499528596</v>
      </c>
    </row>
    <row r="259" spans="1:5" x14ac:dyDescent="0.25">
      <c r="A259">
        <f t="shared" si="61"/>
        <v>1</v>
      </c>
      <c r="B259" t="s">
        <v>194</v>
      </c>
      <c r="C259">
        <f t="shared" si="49"/>
        <v>2034</v>
      </c>
      <c r="D259" t="str">
        <f t="shared" si="50"/>
        <v>RESBDGDHEAVGSUB___HW_EX</v>
      </c>
      <c r="E259">
        <f>_xlfn.XLOOKUP(D259,'Technology share'!B:B,'Technology share'!J:J)</f>
        <v>1056.396316977507</v>
      </c>
    </row>
    <row r="260" spans="1:5" x14ac:dyDescent="0.25">
      <c r="A260">
        <f t="shared" si="61"/>
        <v>1</v>
      </c>
      <c r="B260" t="s">
        <v>194</v>
      </c>
      <c r="C260">
        <f t="shared" si="49"/>
        <v>2034</v>
      </c>
      <c r="D260" t="str">
        <f t="shared" si="50"/>
        <v>COMBDGDCOAVGSUB___CW_23</v>
      </c>
      <c r="E260">
        <f>_xlfn.XLOOKUP(D260,'Technology share'!B:B,'Technology share'!J:J)</f>
        <v>1000</v>
      </c>
    </row>
    <row r="261" spans="1:5" x14ac:dyDescent="0.25">
      <c r="A261">
        <f t="shared" si="61"/>
        <v>1</v>
      </c>
      <c r="B261" t="s">
        <v>194</v>
      </c>
      <c r="C261">
        <f t="shared" si="49"/>
        <v>2034</v>
      </c>
      <c r="D261" t="str">
        <f t="shared" si="50"/>
        <v>COMBDGDHEAVGSUB___HW_23</v>
      </c>
      <c r="E261">
        <f>_xlfn.XLOOKUP(D261,'Technology share'!B:B,'Technology share'!J:J)</f>
        <v>2500</v>
      </c>
    </row>
    <row r="262" spans="1:5" x14ac:dyDescent="0.25">
      <c r="A262">
        <f t="shared" ref="A262:A265" si="62">IFERROR(IF(_xlfn.NUMBERVALUE(RIGHT(D262,2))+2000&gt;C262,0,1),IF(RIGHT(D262,2)="EX",IF(C262&gt;2044,0,1),1))</f>
        <v>1</v>
      </c>
      <c r="B262" t="s">
        <v>194</v>
      </c>
      <c r="C262">
        <f t="shared" si="49"/>
        <v>2034</v>
      </c>
      <c r="D262" t="str">
        <f t="shared" si="50"/>
        <v>INDBDGDCOAVGSUB___CW_23</v>
      </c>
      <c r="E262">
        <f>_xlfn.XLOOKUP(D262,'Technology share'!B:B,'Technology share'!J:J)</f>
        <v>50</v>
      </c>
    </row>
    <row r="263" spans="1:5" x14ac:dyDescent="0.25">
      <c r="A263">
        <f t="shared" si="62"/>
        <v>1</v>
      </c>
      <c r="B263" t="s">
        <v>194</v>
      </c>
      <c r="C263">
        <f t="shared" si="49"/>
        <v>2034</v>
      </c>
      <c r="D263" t="str">
        <f t="shared" si="50"/>
        <v>INDBDGDHEAVGSUB___HW_23</v>
      </c>
      <c r="E263">
        <f>_xlfn.XLOOKUP(D263,'Technology share'!B:B,'Technology share'!J:J)</f>
        <v>500</v>
      </c>
    </row>
    <row r="264" spans="1:5" x14ac:dyDescent="0.25">
      <c r="A264">
        <f t="shared" si="62"/>
        <v>1</v>
      </c>
      <c r="B264" t="s">
        <v>194</v>
      </c>
      <c r="C264">
        <f t="shared" si="49"/>
        <v>2034</v>
      </c>
      <c r="D264" t="str">
        <f t="shared" si="50"/>
        <v>PUBBDGDCOAVGSUB___CW_23</v>
      </c>
      <c r="E264">
        <f>_xlfn.XLOOKUP(D264,'Technology share'!B:B,'Technology share'!J:J)</f>
        <v>150</v>
      </c>
    </row>
    <row r="265" spans="1:5" x14ac:dyDescent="0.25">
      <c r="A265">
        <f t="shared" si="62"/>
        <v>1</v>
      </c>
      <c r="B265" t="s">
        <v>194</v>
      </c>
      <c r="C265">
        <f t="shared" si="49"/>
        <v>2034</v>
      </c>
      <c r="D265" t="str">
        <f t="shared" si="50"/>
        <v>PUBBDGDHEAVGSUB___HW_23</v>
      </c>
      <c r="E265">
        <f>_xlfn.XLOOKUP(D265,'Technology share'!B:B,'Technology share'!J:J)</f>
        <v>900</v>
      </c>
    </row>
    <row r="266" spans="1:5" x14ac:dyDescent="0.25">
      <c r="A266">
        <f t="shared" ref="A266:A267" si="63">IFERROR(IF(_xlfn.NUMBERVALUE(RIGHT(D266,2))+2000&gt;C266,0,1),IF(RIGHT(D266,2)="EX",IF(C266&gt;2044,0,1),1))</f>
        <v>1</v>
      </c>
      <c r="B266" t="s">
        <v>194</v>
      </c>
      <c r="C266">
        <f t="shared" si="49"/>
        <v>2034</v>
      </c>
      <c r="D266" t="str">
        <f t="shared" si="50"/>
        <v>RESBDGDCOAVGSUB___CW_23</v>
      </c>
      <c r="E266">
        <f>_xlfn.XLOOKUP(D266,'Technology share'!B:B,'Technology share'!J:J)</f>
        <v>50</v>
      </c>
    </row>
    <row r="267" spans="1:5" x14ac:dyDescent="0.25">
      <c r="A267">
        <f t="shared" si="63"/>
        <v>1</v>
      </c>
      <c r="B267" t="s">
        <v>194</v>
      </c>
      <c r="C267">
        <f t="shared" si="49"/>
        <v>2034</v>
      </c>
      <c r="D267" t="str">
        <f t="shared" si="50"/>
        <v>RESBDGDHEAVGSUB___HW_23</v>
      </c>
      <c r="E267">
        <f>_xlfn.XLOOKUP(D267,'Technology share'!B:B,'Technology share'!J:J)</f>
        <v>500</v>
      </c>
    </row>
    <row r="268" spans="1:5" x14ac:dyDescent="0.25">
      <c r="A268">
        <f t="shared" ref="A268:A275" si="64">IFERROR(IF(_xlfn.NUMBERVALUE(RIGHT(D268,2))+2000&gt;C268,0,1),IF(RIGHT(D268,2)="EX",IF(C268&gt;2044,0,1),1))</f>
        <v>1</v>
      </c>
      <c r="B268" t="s">
        <v>194</v>
      </c>
      <c r="C268">
        <f t="shared" si="49"/>
        <v>2035</v>
      </c>
      <c r="D268" t="str">
        <f t="shared" si="50"/>
        <v>COMBDGDCOAVGSUB___CW_EX</v>
      </c>
      <c r="E268">
        <f>_xlfn.XLOOKUP(D268,'Technology share'!B:B,'Technology share'!J:J)</f>
        <v>2184.671790464613</v>
      </c>
    </row>
    <row r="269" spans="1:5" x14ac:dyDescent="0.25">
      <c r="A269">
        <f t="shared" si="64"/>
        <v>1</v>
      </c>
      <c r="B269" t="s">
        <v>194</v>
      </c>
      <c r="C269">
        <f t="shared" si="49"/>
        <v>2035</v>
      </c>
      <c r="D269" t="str">
        <f t="shared" si="50"/>
        <v>COMBDGDHEAVGSUB___HW_EX</v>
      </c>
      <c r="E269">
        <f>_xlfn.XLOOKUP(D269,'Technology share'!B:B,'Technology share'!J:J)</f>
        <v>5858.6996859716728</v>
      </c>
    </row>
    <row r="270" spans="1:5" x14ac:dyDescent="0.25">
      <c r="A270">
        <f t="shared" si="64"/>
        <v>1</v>
      </c>
      <c r="B270" t="s">
        <v>194</v>
      </c>
      <c r="C270">
        <f t="shared" si="49"/>
        <v>2035</v>
      </c>
      <c r="D270" t="str">
        <f t="shared" si="50"/>
        <v>PUBBDGDCOAVGSUB___CW_EX</v>
      </c>
      <c r="E270">
        <f>_xlfn.XLOOKUP(D270,'Technology share'!B:B,'Technology share'!J:J)</f>
        <v>300.3590194763288</v>
      </c>
    </row>
    <row r="271" spans="1:5" x14ac:dyDescent="0.25">
      <c r="A271">
        <f t="shared" si="64"/>
        <v>1</v>
      </c>
      <c r="B271" t="s">
        <v>194</v>
      </c>
      <c r="C271">
        <f t="shared" si="49"/>
        <v>2035</v>
      </c>
      <c r="D271" t="str">
        <f t="shared" si="50"/>
        <v>PUBBDGDHEAVGSUB___HW_EX</v>
      </c>
      <c r="E271">
        <f>_xlfn.XLOOKUP(D271,'Technology share'!B:B,'Technology share'!J:J)</f>
        <v>1841.82201452394</v>
      </c>
    </row>
    <row r="272" spans="1:5" x14ac:dyDescent="0.25">
      <c r="A272">
        <f t="shared" si="64"/>
        <v>1</v>
      </c>
      <c r="B272" t="s">
        <v>194</v>
      </c>
      <c r="C272">
        <f t="shared" ref="C272:C335" si="65">C258+1</f>
        <v>2035</v>
      </c>
      <c r="D272" t="str">
        <f t="shared" ref="D272:D335" si="66">D258</f>
        <v>RESBDGDCOAVGSUB___CW_EX</v>
      </c>
      <c r="E272">
        <f>_xlfn.XLOOKUP(D272,'Technology share'!B:B,'Technology share'!J:J)</f>
        <v>88.667316499528596</v>
      </c>
    </row>
    <row r="273" spans="1:5" x14ac:dyDescent="0.25">
      <c r="A273">
        <f t="shared" si="64"/>
        <v>1</v>
      </c>
      <c r="B273" t="s">
        <v>194</v>
      </c>
      <c r="C273">
        <f t="shared" si="65"/>
        <v>2035</v>
      </c>
      <c r="D273" t="str">
        <f t="shared" si="66"/>
        <v>RESBDGDHEAVGSUB___HW_EX</v>
      </c>
      <c r="E273">
        <f>_xlfn.XLOOKUP(D273,'Technology share'!B:B,'Technology share'!J:J)</f>
        <v>1056.396316977507</v>
      </c>
    </row>
    <row r="274" spans="1:5" x14ac:dyDescent="0.25">
      <c r="A274">
        <f t="shared" si="64"/>
        <v>1</v>
      </c>
      <c r="B274" t="s">
        <v>194</v>
      </c>
      <c r="C274">
        <f t="shared" si="65"/>
        <v>2035</v>
      </c>
      <c r="D274" t="str">
        <f t="shared" si="66"/>
        <v>COMBDGDCOAVGSUB___CW_23</v>
      </c>
      <c r="E274">
        <f>_xlfn.XLOOKUP(D274,'Technology share'!B:B,'Technology share'!J:J)</f>
        <v>1000</v>
      </c>
    </row>
    <row r="275" spans="1:5" x14ac:dyDescent="0.25">
      <c r="A275">
        <f t="shared" si="64"/>
        <v>1</v>
      </c>
      <c r="B275" t="s">
        <v>194</v>
      </c>
      <c r="C275">
        <f t="shared" si="65"/>
        <v>2035</v>
      </c>
      <c r="D275" t="str">
        <f t="shared" si="66"/>
        <v>COMBDGDHEAVGSUB___HW_23</v>
      </c>
      <c r="E275">
        <f>_xlfn.XLOOKUP(D275,'Technology share'!B:B,'Technology share'!J:J)</f>
        <v>2500</v>
      </c>
    </row>
    <row r="276" spans="1:5" x14ac:dyDescent="0.25">
      <c r="A276">
        <f t="shared" ref="A276:A279" si="67">IFERROR(IF(_xlfn.NUMBERVALUE(RIGHT(D276,2))+2000&gt;C276,0,1),IF(RIGHT(D276,2)="EX",IF(C276&gt;2044,0,1),1))</f>
        <v>1</v>
      </c>
      <c r="B276" t="s">
        <v>194</v>
      </c>
      <c r="C276">
        <f t="shared" si="65"/>
        <v>2035</v>
      </c>
      <c r="D276" t="str">
        <f t="shared" si="66"/>
        <v>INDBDGDCOAVGSUB___CW_23</v>
      </c>
      <c r="E276">
        <f>_xlfn.XLOOKUP(D276,'Technology share'!B:B,'Technology share'!J:J)</f>
        <v>50</v>
      </c>
    </row>
    <row r="277" spans="1:5" x14ac:dyDescent="0.25">
      <c r="A277">
        <f t="shared" si="67"/>
        <v>1</v>
      </c>
      <c r="B277" t="s">
        <v>194</v>
      </c>
      <c r="C277">
        <f t="shared" si="65"/>
        <v>2035</v>
      </c>
      <c r="D277" t="str">
        <f t="shared" si="66"/>
        <v>INDBDGDHEAVGSUB___HW_23</v>
      </c>
      <c r="E277">
        <f>_xlfn.XLOOKUP(D277,'Technology share'!B:B,'Technology share'!J:J)</f>
        <v>500</v>
      </c>
    </row>
    <row r="278" spans="1:5" x14ac:dyDescent="0.25">
      <c r="A278">
        <f t="shared" si="67"/>
        <v>1</v>
      </c>
      <c r="B278" t="s">
        <v>194</v>
      </c>
      <c r="C278">
        <f t="shared" si="65"/>
        <v>2035</v>
      </c>
      <c r="D278" t="str">
        <f t="shared" si="66"/>
        <v>PUBBDGDCOAVGSUB___CW_23</v>
      </c>
      <c r="E278">
        <f>_xlfn.XLOOKUP(D278,'Technology share'!B:B,'Technology share'!J:J)</f>
        <v>150</v>
      </c>
    </row>
    <row r="279" spans="1:5" x14ac:dyDescent="0.25">
      <c r="A279">
        <f t="shared" si="67"/>
        <v>1</v>
      </c>
      <c r="B279" t="s">
        <v>194</v>
      </c>
      <c r="C279">
        <f t="shared" si="65"/>
        <v>2035</v>
      </c>
      <c r="D279" t="str">
        <f t="shared" si="66"/>
        <v>PUBBDGDHEAVGSUB___HW_23</v>
      </c>
      <c r="E279">
        <f>_xlfn.XLOOKUP(D279,'Technology share'!B:B,'Technology share'!J:J)</f>
        <v>900</v>
      </c>
    </row>
    <row r="280" spans="1:5" x14ac:dyDescent="0.25">
      <c r="A280">
        <f t="shared" ref="A280:A281" si="68">IFERROR(IF(_xlfn.NUMBERVALUE(RIGHT(D280,2))+2000&gt;C280,0,1),IF(RIGHT(D280,2)="EX",IF(C280&gt;2044,0,1),1))</f>
        <v>1</v>
      </c>
      <c r="B280" t="s">
        <v>194</v>
      </c>
      <c r="C280">
        <f t="shared" si="65"/>
        <v>2035</v>
      </c>
      <c r="D280" t="str">
        <f t="shared" si="66"/>
        <v>RESBDGDCOAVGSUB___CW_23</v>
      </c>
      <c r="E280">
        <f>_xlfn.XLOOKUP(D280,'Technology share'!B:B,'Technology share'!J:J)</f>
        <v>50</v>
      </c>
    </row>
    <row r="281" spans="1:5" x14ac:dyDescent="0.25">
      <c r="A281">
        <f t="shared" si="68"/>
        <v>1</v>
      </c>
      <c r="B281" t="s">
        <v>194</v>
      </c>
      <c r="C281">
        <f t="shared" si="65"/>
        <v>2035</v>
      </c>
      <c r="D281" t="str">
        <f t="shared" si="66"/>
        <v>RESBDGDHEAVGSUB___HW_23</v>
      </c>
      <c r="E281">
        <f>_xlfn.XLOOKUP(D281,'Technology share'!B:B,'Technology share'!J:J)</f>
        <v>500</v>
      </c>
    </row>
    <row r="282" spans="1:5" x14ac:dyDescent="0.25">
      <c r="A282">
        <f t="shared" ref="A282:A289" si="69">IFERROR(IF(_xlfn.NUMBERVALUE(RIGHT(D282,2))+2000&gt;C282,0,1),IF(RIGHT(D282,2)="EX",IF(C282&gt;2044,0,1),1))</f>
        <v>1</v>
      </c>
      <c r="B282" t="s">
        <v>194</v>
      </c>
      <c r="C282">
        <f t="shared" si="65"/>
        <v>2036</v>
      </c>
      <c r="D282" t="str">
        <f t="shared" si="66"/>
        <v>COMBDGDCOAVGSUB___CW_EX</v>
      </c>
      <c r="E282">
        <f>_xlfn.XLOOKUP(D282,'Technology share'!B:B,'Technology share'!J:J)</f>
        <v>2184.671790464613</v>
      </c>
    </row>
    <row r="283" spans="1:5" x14ac:dyDescent="0.25">
      <c r="A283">
        <f t="shared" si="69"/>
        <v>1</v>
      </c>
      <c r="B283" t="s">
        <v>194</v>
      </c>
      <c r="C283">
        <f t="shared" si="65"/>
        <v>2036</v>
      </c>
      <c r="D283" t="str">
        <f t="shared" si="66"/>
        <v>COMBDGDHEAVGSUB___HW_EX</v>
      </c>
      <c r="E283">
        <f>_xlfn.XLOOKUP(D283,'Technology share'!B:B,'Technology share'!J:J)</f>
        <v>5858.6996859716728</v>
      </c>
    </row>
    <row r="284" spans="1:5" x14ac:dyDescent="0.25">
      <c r="A284">
        <f t="shared" si="69"/>
        <v>1</v>
      </c>
      <c r="B284" t="s">
        <v>194</v>
      </c>
      <c r="C284">
        <f t="shared" si="65"/>
        <v>2036</v>
      </c>
      <c r="D284" t="str">
        <f t="shared" si="66"/>
        <v>PUBBDGDCOAVGSUB___CW_EX</v>
      </c>
      <c r="E284">
        <f>_xlfn.XLOOKUP(D284,'Technology share'!B:B,'Technology share'!J:J)</f>
        <v>300.3590194763288</v>
      </c>
    </row>
    <row r="285" spans="1:5" x14ac:dyDescent="0.25">
      <c r="A285">
        <f t="shared" si="69"/>
        <v>1</v>
      </c>
      <c r="B285" t="s">
        <v>194</v>
      </c>
      <c r="C285">
        <f t="shared" si="65"/>
        <v>2036</v>
      </c>
      <c r="D285" t="str">
        <f t="shared" si="66"/>
        <v>PUBBDGDHEAVGSUB___HW_EX</v>
      </c>
      <c r="E285">
        <f>_xlfn.XLOOKUP(D285,'Technology share'!B:B,'Technology share'!J:J)</f>
        <v>1841.82201452394</v>
      </c>
    </row>
    <row r="286" spans="1:5" x14ac:dyDescent="0.25">
      <c r="A286">
        <f t="shared" si="69"/>
        <v>1</v>
      </c>
      <c r="B286" t="s">
        <v>194</v>
      </c>
      <c r="C286">
        <f t="shared" si="65"/>
        <v>2036</v>
      </c>
      <c r="D286" t="str">
        <f t="shared" si="66"/>
        <v>RESBDGDCOAVGSUB___CW_EX</v>
      </c>
      <c r="E286">
        <f>_xlfn.XLOOKUP(D286,'Technology share'!B:B,'Technology share'!J:J)</f>
        <v>88.667316499528596</v>
      </c>
    </row>
    <row r="287" spans="1:5" x14ac:dyDescent="0.25">
      <c r="A287">
        <f t="shared" si="69"/>
        <v>1</v>
      </c>
      <c r="B287" t="s">
        <v>194</v>
      </c>
      <c r="C287">
        <f t="shared" si="65"/>
        <v>2036</v>
      </c>
      <c r="D287" t="str">
        <f t="shared" si="66"/>
        <v>RESBDGDHEAVGSUB___HW_EX</v>
      </c>
      <c r="E287">
        <f>_xlfn.XLOOKUP(D287,'Technology share'!B:B,'Technology share'!J:J)</f>
        <v>1056.396316977507</v>
      </c>
    </row>
    <row r="288" spans="1:5" x14ac:dyDescent="0.25">
      <c r="A288">
        <f t="shared" si="69"/>
        <v>1</v>
      </c>
      <c r="B288" t="s">
        <v>194</v>
      </c>
      <c r="C288">
        <f t="shared" si="65"/>
        <v>2036</v>
      </c>
      <c r="D288" t="str">
        <f t="shared" si="66"/>
        <v>COMBDGDCOAVGSUB___CW_23</v>
      </c>
      <c r="E288">
        <f>_xlfn.XLOOKUP(D288,'Technology share'!B:B,'Technology share'!J:J)</f>
        <v>1000</v>
      </c>
    </row>
    <row r="289" spans="1:5" x14ac:dyDescent="0.25">
      <c r="A289">
        <f t="shared" si="69"/>
        <v>1</v>
      </c>
      <c r="B289" t="s">
        <v>194</v>
      </c>
      <c r="C289">
        <f t="shared" si="65"/>
        <v>2036</v>
      </c>
      <c r="D289" t="str">
        <f t="shared" si="66"/>
        <v>COMBDGDHEAVGSUB___HW_23</v>
      </c>
      <c r="E289">
        <f>_xlfn.XLOOKUP(D289,'Technology share'!B:B,'Technology share'!J:J)</f>
        <v>2500</v>
      </c>
    </row>
    <row r="290" spans="1:5" x14ac:dyDescent="0.25">
      <c r="A290">
        <f t="shared" ref="A290:A294" si="70">IFERROR(IF(_xlfn.NUMBERVALUE(RIGHT(D290,2))+2000&gt;C290,0,1),IF(RIGHT(D290,2)="EX",IF(C290&gt;2044,0,1),1))</f>
        <v>1</v>
      </c>
      <c r="B290" t="s">
        <v>194</v>
      </c>
      <c r="C290">
        <f t="shared" si="65"/>
        <v>2036</v>
      </c>
      <c r="D290" t="str">
        <f t="shared" si="66"/>
        <v>INDBDGDCOAVGSUB___CW_23</v>
      </c>
      <c r="E290">
        <f>_xlfn.XLOOKUP(D290,'Technology share'!B:B,'Technology share'!J:J)</f>
        <v>50</v>
      </c>
    </row>
    <row r="291" spans="1:5" x14ac:dyDescent="0.25">
      <c r="A291">
        <f t="shared" si="70"/>
        <v>1</v>
      </c>
      <c r="B291" t="s">
        <v>194</v>
      </c>
      <c r="C291">
        <f t="shared" si="65"/>
        <v>2036</v>
      </c>
      <c r="D291" t="str">
        <f t="shared" si="66"/>
        <v>INDBDGDHEAVGSUB___HW_23</v>
      </c>
      <c r="E291">
        <f>_xlfn.XLOOKUP(D291,'Technology share'!B:B,'Technology share'!J:J)</f>
        <v>500</v>
      </c>
    </row>
    <row r="292" spans="1:5" x14ac:dyDescent="0.25">
      <c r="A292">
        <f t="shared" si="70"/>
        <v>1</v>
      </c>
      <c r="B292" t="s">
        <v>194</v>
      </c>
      <c r="C292">
        <f t="shared" si="65"/>
        <v>2036</v>
      </c>
      <c r="D292" t="str">
        <f t="shared" si="66"/>
        <v>PUBBDGDCOAVGSUB___CW_23</v>
      </c>
      <c r="E292">
        <f>_xlfn.XLOOKUP(D292,'Technology share'!B:B,'Technology share'!J:J)</f>
        <v>150</v>
      </c>
    </row>
    <row r="293" spans="1:5" x14ac:dyDescent="0.25">
      <c r="A293">
        <f t="shared" si="70"/>
        <v>1</v>
      </c>
      <c r="B293" t="s">
        <v>194</v>
      </c>
      <c r="C293">
        <f t="shared" si="65"/>
        <v>2036</v>
      </c>
      <c r="D293" t="str">
        <f t="shared" si="66"/>
        <v>PUBBDGDHEAVGSUB___HW_23</v>
      </c>
      <c r="E293">
        <f>_xlfn.XLOOKUP(D293,'Technology share'!B:B,'Technology share'!J:J)</f>
        <v>900</v>
      </c>
    </row>
    <row r="294" spans="1:5" x14ac:dyDescent="0.25">
      <c r="A294">
        <f t="shared" si="70"/>
        <v>1</v>
      </c>
      <c r="B294" t="s">
        <v>194</v>
      </c>
      <c r="C294">
        <f t="shared" si="65"/>
        <v>2036</v>
      </c>
      <c r="D294" t="str">
        <f t="shared" si="66"/>
        <v>RESBDGDCOAVGSUB___CW_23</v>
      </c>
      <c r="E294">
        <f>_xlfn.XLOOKUP(D294,'Technology share'!B:B,'Technology share'!J:J)</f>
        <v>50</v>
      </c>
    </row>
    <row r="295" spans="1:5" x14ac:dyDescent="0.25">
      <c r="A295">
        <f t="shared" ref="A295" si="71">IFERROR(IF(_xlfn.NUMBERVALUE(RIGHT(D295,2))+2000&gt;C295,0,1),IF(RIGHT(D295,2)="EX",IF(C295&gt;2044,0,1),1))</f>
        <v>1</v>
      </c>
      <c r="B295" t="s">
        <v>194</v>
      </c>
      <c r="C295">
        <f t="shared" si="65"/>
        <v>2036</v>
      </c>
      <c r="D295" t="str">
        <f t="shared" si="66"/>
        <v>RESBDGDHEAVGSUB___HW_23</v>
      </c>
      <c r="E295">
        <f>_xlfn.XLOOKUP(D295,'Technology share'!B:B,'Technology share'!J:J)</f>
        <v>500</v>
      </c>
    </row>
    <row r="296" spans="1:5" x14ac:dyDescent="0.25">
      <c r="A296">
        <f t="shared" ref="A296:A303" si="72">IFERROR(IF(_xlfn.NUMBERVALUE(RIGHT(D296,2))+2000&gt;C296,0,1),IF(RIGHT(D296,2)="EX",IF(C296&gt;2044,0,1),1))</f>
        <v>1</v>
      </c>
      <c r="B296" t="s">
        <v>194</v>
      </c>
      <c r="C296">
        <f t="shared" si="65"/>
        <v>2037</v>
      </c>
      <c r="D296" t="str">
        <f t="shared" si="66"/>
        <v>COMBDGDCOAVGSUB___CW_EX</v>
      </c>
      <c r="E296">
        <f>_xlfn.XLOOKUP(D296,'Technology share'!B:B,'Technology share'!J:J)</f>
        <v>2184.671790464613</v>
      </c>
    </row>
    <row r="297" spans="1:5" x14ac:dyDescent="0.25">
      <c r="A297">
        <f t="shared" si="72"/>
        <v>1</v>
      </c>
      <c r="B297" t="s">
        <v>194</v>
      </c>
      <c r="C297">
        <f t="shared" si="65"/>
        <v>2037</v>
      </c>
      <c r="D297" t="str">
        <f t="shared" si="66"/>
        <v>COMBDGDHEAVGSUB___HW_EX</v>
      </c>
      <c r="E297">
        <f>_xlfn.XLOOKUP(D297,'Technology share'!B:B,'Technology share'!J:J)</f>
        <v>5858.6996859716728</v>
      </c>
    </row>
    <row r="298" spans="1:5" x14ac:dyDescent="0.25">
      <c r="A298">
        <f t="shared" si="72"/>
        <v>1</v>
      </c>
      <c r="B298" t="s">
        <v>194</v>
      </c>
      <c r="C298">
        <f t="shared" si="65"/>
        <v>2037</v>
      </c>
      <c r="D298" t="str">
        <f t="shared" si="66"/>
        <v>PUBBDGDCOAVGSUB___CW_EX</v>
      </c>
      <c r="E298">
        <f>_xlfn.XLOOKUP(D298,'Technology share'!B:B,'Technology share'!J:J)</f>
        <v>300.3590194763288</v>
      </c>
    </row>
    <row r="299" spans="1:5" x14ac:dyDescent="0.25">
      <c r="A299">
        <f t="shared" si="72"/>
        <v>1</v>
      </c>
      <c r="B299" t="s">
        <v>194</v>
      </c>
      <c r="C299">
        <f t="shared" si="65"/>
        <v>2037</v>
      </c>
      <c r="D299" t="str">
        <f t="shared" si="66"/>
        <v>PUBBDGDHEAVGSUB___HW_EX</v>
      </c>
      <c r="E299">
        <f>_xlfn.XLOOKUP(D299,'Technology share'!B:B,'Technology share'!J:J)</f>
        <v>1841.82201452394</v>
      </c>
    </row>
    <row r="300" spans="1:5" x14ac:dyDescent="0.25">
      <c r="A300">
        <f t="shared" si="72"/>
        <v>1</v>
      </c>
      <c r="B300" t="s">
        <v>194</v>
      </c>
      <c r="C300">
        <f t="shared" si="65"/>
        <v>2037</v>
      </c>
      <c r="D300" t="str">
        <f t="shared" si="66"/>
        <v>RESBDGDCOAVGSUB___CW_EX</v>
      </c>
      <c r="E300">
        <f>_xlfn.XLOOKUP(D300,'Technology share'!B:B,'Technology share'!J:J)</f>
        <v>88.667316499528596</v>
      </c>
    </row>
    <row r="301" spans="1:5" x14ac:dyDescent="0.25">
      <c r="A301">
        <f t="shared" si="72"/>
        <v>1</v>
      </c>
      <c r="B301" t="s">
        <v>194</v>
      </c>
      <c r="C301">
        <f t="shared" si="65"/>
        <v>2037</v>
      </c>
      <c r="D301" t="str">
        <f t="shared" si="66"/>
        <v>RESBDGDHEAVGSUB___HW_EX</v>
      </c>
      <c r="E301">
        <f>_xlfn.XLOOKUP(D301,'Technology share'!B:B,'Technology share'!J:J)</f>
        <v>1056.396316977507</v>
      </c>
    </row>
    <row r="302" spans="1:5" x14ac:dyDescent="0.25">
      <c r="A302">
        <f t="shared" si="72"/>
        <v>1</v>
      </c>
      <c r="B302" t="s">
        <v>194</v>
      </c>
      <c r="C302">
        <f t="shared" si="65"/>
        <v>2037</v>
      </c>
      <c r="D302" t="str">
        <f t="shared" si="66"/>
        <v>COMBDGDCOAVGSUB___CW_23</v>
      </c>
      <c r="E302">
        <f>_xlfn.XLOOKUP(D302,'Technology share'!B:B,'Technology share'!J:J)</f>
        <v>1000</v>
      </c>
    </row>
    <row r="303" spans="1:5" x14ac:dyDescent="0.25">
      <c r="A303">
        <f t="shared" si="72"/>
        <v>1</v>
      </c>
      <c r="B303" t="s">
        <v>194</v>
      </c>
      <c r="C303">
        <f t="shared" si="65"/>
        <v>2037</v>
      </c>
      <c r="D303" t="str">
        <f t="shared" si="66"/>
        <v>COMBDGDHEAVGSUB___HW_23</v>
      </c>
      <c r="E303">
        <f>_xlfn.XLOOKUP(D303,'Technology share'!B:B,'Technology share'!J:J)</f>
        <v>2500</v>
      </c>
    </row>
    <row r="304" spans="1:5" x14ac:dyDescent="0.25">
      <c r="A304">
        <f t="shared" ref="A304:A308" si="73">IFERROR(IF(_xlfn.NUMBERVALUE(RIGHT(D304,2))+2000&gt;C304,0,1),IF(RIGHT(D304,2)="EX",IF(C304&gt;2044,0,1),1))</f>
        <v>1</v>
      </c>
      <c r="B304" t="s">
        <v>194</v>
      </c>
      <c r="C304">
        <f t="shared" si="65"/>
        <v>2037</v>
      </c>
      <c r="D304" t="str">
        <f t="shared" si="66"/>
        <v>INDBDGDCOAVGSUB___CW_23</v>
      </c>
      <c r="E304">
        <f>_xlfn.XLOOKUP(D304,'Technology share'!B:B,'Technology share'!J:J)</f>
        <v>50</v>
      </c>
    </row>
    <row r="305" spans="1:5" x14ac:dyDescent="0.25">
      <c r="A305">
        <f t="shared" si="73"/>
        <v>1</v>
      </c>
      <c r="B305" t="s">
        <v>194</v>
      </c>
      <c r="C305">
        <f t="shared" si="65"/>
        <v>2037</v>
      </c>
      <c r="D305" t="str">
        <f t="shared" si="66"/>
        <v>INDBDGDHEAVGSUB___HW_23</v>
      </c>
      <c r="E305">
        <f>_xlfn.XLOOKUP(D305,'Technology share'!B:B,'Technology share'!J:J)</f>
        <v>500</v>
      </c>
    </row>
    <row r="306" spans="1:5" x14ac:dyDescent="0.25">
      <c r="A306">
        <f t="shared" si="73"/>
        <v>1</v>
      </c>
      <c r="B306" t="s">
        <v>194</v>
      </c>
      <c r="C306">
        <f t="shared" si="65"/>
        <v>2037</v>
      </c>
      <c r="D306" t="str">
        <f t="shared" si="66"/>
        <v>PUBBDGDCOAVGSUB___CW_23</v>
      </c>
      <c r="E306">
        <f>_xlfn.XLOOKUP(D306,'Technology share'!B:B,'Technology share'!J:J)</f>
        <v>150</v>
      </c>
    </row>
    <row r="307" spans="1:5" x14ac:dyDescent="0.25">
      <c r="A307">
        <f t="shared" si="73"/>
        <v>1</v>
      </c>
      <c r="B307" t="s">
        <v>194</v>
      </c>
      <c r="C307">
        <f t="shared" si="65"/>
        <v>2037</v>
      </c>
      <c r="D307" t="str">
        <f t="shared" si="66"/>
        <v>PUBBDGDHEAVGSUB___HW_23</v>
      </c>
      <c r="E307">
        <f>_xlfn.XLOOKUP(D307,'Technology share'!B:B,'Technology share'!J:J)</f>
        <v>900</v>
      </c>
    </row>
    <row r="308" spans="1:5" x14ac:dyDescent="0.25">
      <c r="A308">
        <f t="shared" si="73"/>
        <v>1</v>
      </c>
      <c r="B308" t="s">
        <v>194</v>
      </c>
      <c r="C308">
        <f t="shared" si="65"/>
        <v>2037</v>
      </c>
      <c r="D308" t="str">
        <f t="shared" si="66"/>
        <v>RESBDGDCOAVGSUB___CW_23</v>
      </c>
      <c r="E308">
        <f>_xlfn.XLOOKUP(D308,'Technology share'!B:B,'Technology share'!J:J)</f>
        <v>50</v>
      </c>
    </row>
    <row r="309" spans="1:5" x14ac:dyDescent="0.25">
      <c r="A309">
        <f t="shared" ref="A309" si="74">IFERROR(IF(_xlfn.NUMBERVALUE(RIGHT(D309,2))+2000&gt;C309,0,1),IF(RIGHT(D309,2)="EX",IF(C309&gt;2044,0,1),1))</f>
        <v>1</v>
      </c>
      <c r="B309" t="s">
        <v>194</v>
      </c>
      <c r="C309">
        <f t="shared" si="65"/>
        <v>2037</v>
      </c>
      <c r="D309" t="str">
        <f t="shared" si="66"/>
        <v>RESBDGDHEAVGSUB___HW_23</v>
      </c>
      <c r="E309">
        <f>_xlfn.XLOOKUP(D309,'Technology share'!B:B,'Technology share'!J:J)</f>
        <v>500</v>
      </c>
    </row>
    <row r="310" spans="1:5" x14ac:dyDescent="0.25">
      <c r="A310">
        <f t="shared" ref="A310:A317" si="75">IFERROR(IF(_xlfn.NUMBERVALUE(RIGHT(D310,2))+2000&gt;C310,0,1),IF(RIGHT(D310,2)="EX",IF(C310&gt;2044,0,1),1))</f>
        <v>1</v>
      </c>
      <c r="B310" t="s">
        <v>194</v>
      </c>
      <c r="C310">
        <f t="shared" si="65"/>
        <v>2038</v>
      </c>
      <c r="D310" t="str">
        <f t="shared" si="66"/>
        <v>COMBDGDCOAVGSUB___CW_EX</v>
      </c>
      <c r="E310">
        <f>_xlfn.XLOOKUP(D310,'Technology share'!B:B,'Technology share'!J:J)</f>
        <v>2184.671790464613</v>
      </c>
    </row>
    <row r="311" spans="1:5" x14ac:dyDescent="0.25">
      <c r="A311">
        <f t="shared" si="75"/>
        <v>1</v>
      </c>
      <c r="B311" t="s">
        <v>194</v>
      </c>
      <c r="C311">
        <f t="shared" si="65"/>
        <v>2038</v>
      </c>
      <c r="D311" t="str">
        <f t="shared" si="66"/>
        <v>COMBDGDHEAVGSUB___HW_EX</v>
      </c>
      <c r="E311">
        <f>_xlfn.XLOOKUP(D311,'Technology share'!B:B,'Technology share'!J:J)</f>
        <v>5858.6996859716728</v>
      </c>
    </row>
    <row r="312" spans="1:5" x14ac:dyDescent="0.25">
      <c r="A312">
        <f t="shared" si="75"/>
        <v>1</v>
      </c>
      <c r="B312" t="s">
        <v>194</v>
      </c>
      <c r="C312">
        <f t="shared" si="65"/>
        <v>2038</v>
      </c>
      <c r="D312" t="str">
        <f t="shared" si="66"/>
        <v>PUBBDGDCOAVGSUB___CW_EX</v>
      </c>
      <c r="E312">
        <f>_xlfn.XLOOKUP(D312,'Technology share'!B:B,'Technology share'!J:J)</f>
        <v>300.3590194763288</v>
      </c>
    </row>
    <row r="313" spans="1:5" x14ac:dyDescent="0.25">
      <c r="A313">
        <f t="shared" si="75"/>
        <v>1</v>
      </c>
      <c r="B313" t="s">
        <v>194</v>
      </c>
      <c r="C313">
        <f t="shared" si="65"/>
        <v>2038</v>
      </c>
      <c r="D313" t="str">
        <f t="shared" si="66"/>
        <v>PUBBDGDHEAVGSUB___HW_EX</v>
      </c>
      <c r="E313">
        <f>_xlfn.XLOOKUP(D313,'Technology share'!B:B,'Technology share'!J:J)</f>
        <v>1841.82201452394</v>
      </c>
    </row>
    <row r="314" spans="1:5" x14ac:dyDescent="0.25">
      <c r="A314">
        <f t="shared" si="75"/>
        <v>1</v>
      </c>
      <c r="B314" t="s">
        <v>194</v>
      </c>
      <c r="C314">
        <f t="shared" si="65"/>
        <v>2038</v>
      </c>
      <c r="D314" t="str">
        <f t="shared" si="66"/>
        <v>RESBDGDCOAVGSUB___CW_EX</v>
      </c>
      <c r="E314">
        <f>_xlfn.XLOOKUP(D314,'Technology share'!B:B,'Technology share'!J:J)</f>
        <v>88.667316499528596</v>
      </c>
    </row>
    <row r="315" spans="1:5" x14ac:dyDescent="0.25">
      <c r="A315">
        <f t="shared" si="75"/>
        <v>1</v>
      </c>
      <c r="B315" t="s">
        <v>194</v>
      </c>
      <c r="C315">
        <f t="shared" si="65"/>
        <v>2038</v>
      </c>
      <c r="D315" t="str">
        <f t="shared" si="66"/>
        <v>RESBDGDHEAVGSUB___HW_EX</v>
      </c>
      <c r="E315">
        <f>_xlfn.XLOOKUP(D315,'Technology share'!B:B,'Technology share'!J:J)</f>
        <v>1056.396316977507</v>
      </c>
    </row>
    <row r="316" spans="1:5" x14ac:dyDescent="0.25">
      <c r="A316">
        <f t="shared" si="75"/>
        <v>1</v>
      </c>
      <c r="B316" t="s">
        <v>194</v>
      </c>
      <c r="C316">
        <f t="shared" si="65"/>
        <v>2038</v>
      </c>
      <c r="D316" t="str">
        <f t="shared" si="66"/>
        <v>COMBDGDCOAVGSUB___CW_23</v>
      </c>
      <c r="E316">
        <f>_xlfn.XLOOKUP(D316,'Technology share'!B:B,'Technology share'!J:J)</f>
        <v>1000</v>
      </c>
    </row>
    <row r="317" spans="1:5" x14ac:dyDescent="0.25">
      <c r="A317">
        <f t="shared" si="75"/>
        <v>1</v>
      </c>
      <c r="B317" t="s">
        <v>194</v>
      </c>
      <c r="C317">
        <f t="shared" si="65"/>
        <v>2038</v>
      </c>
      <c r="D317" t="str">
        <f t="shared" si="66"/>
        <v>COMBDGDHEAVGSUB___HW_23</v>
      </c>
      <c r="E317">
        <f>_xlfn.XLOOKUP(D317,'Technology share'!B:B,'Technology share'!J:J)</f>
        <v>2500</v>
      </c>
    </row>
    <row r="318" spans="1:5" x14ac:dyDescent="0.25">
      <c r="A318">
        <f t="shared" ref="A318:A322" si="76">IFERROR(IF(_xlfn.NUMBERVALUE(RIGHT(D318,2))+2000&gt;C318,0,1),IF(RIGHT(D318,2)="EX",IF(C318&gt;2044,0,1),1))</f>
        <v>1</v>
      </c>
      <c r="B318" t="s">
        <v>194</v>
      </c>
      <c r="C318">
        <f t="shared" si="65"/>
        <v>2038</v>
      </c>
      <c r="D318" t="str">
        <f t="shared" si="66"/>
        <v>INDBDGDCOAVGSUB___CW_23</v>
      </c>
      <c r="E318">
        <f>_xlfn.XLOOKUP(D318,'Technology share'!B:B,'Technology share'!J:J)</f>
        <v>50</v>
      </c>
    </row>
    <row r="319" spans="1:5" x14ac:dyDescent="0.25">
      <c r="A319">
        <f t="shared" si="76"/>
        <v>1</v>
      </c>
      <c r="B319" t="s">
        <v>194</v>
      </c>
      <c r="C319">
        <f t="shared" si="65"/>
        <v>2038</v>
      </c>
      <c r="D319" t="str">
        <f t="shared" si="66"/>
        <v>INDBDGDHEAVGSUB___HW_23</v>
      </c>
      <c r="E319">
        <f>_xlfn.XLOOKUP(D319,'Technology share'!B:B,'Technology share'!J:J)</f>
        <v>500</v>
      </c>
    </row>
    <row r="320" spans="1:5" x14ac:dyDescent="0.25">
      <c r="A320">
        <f t="shared" si="76"/>
        <v>1</v>
      </c>
      <c r="B320" t="s">
        <v>194</v>
      </c>
      <c r="C320">
        <f t="shared" si="65"/>
        <v>2038</v>
      </c>
      <c r="D320" t="str">
        <f t="shared" si="66"/>
        <v>PUBBDGDCOAVGSUB___CW_23</v>
      </c>
      <c r="E320">
        <f>_xlfn.XLOOKUP(D320,'Technology share'!B:B,'Technology share'!J:J)</f>
        <v>150</v>
      </c>
    </row>
    <row r="321" spans="1:5" x14ac:dyDescent="0.25">
      <c r="A321">
        <f t="shared" si="76"/>
        <v>1</v>
      </c>
      <c r="B321" t="s">
        <v>194</v>
      </c>
      <c r="C321">
        <f t="shared" si="65"/>
        <v>2038</v>
      </c>
      <c r="D321" t="str">
        <f t="shared" si="66"/>
        <v>PUBBDGDHEAVGSUB___HW_23</v>
      </c>
      <c r="E321">
        <f>_xlfn.XLOOKUP(D321,'Technology share'!B:B,'Technology share'!J:J)</f>
        <v>900</v>
      </c>
    </row>
    <row r="322" spans="1:5" x14ac:dyDescent="0.25">
      <c r="A322">
        <f t="shared" si="76"/>
        <v>1</v>
      </c>
      <c r="B322" t="s">
        <v>194</v>
      </c>
      <c r="C322">
        <f t="shared" si="65"/>
        <v>2038</v>
      </c>
      <c r="D322" t="str">
        <f t="shared" si="66"/>
        <v>RESBDGDCOAVGSUB___CW_23</v>
      </c>
      <c r="E322">
        <f>_xlfn.XLOOKUP(D322,'Technology share'!B:B,'Technology share'!J:J)</f>
        <v>50</v>
      </c>
    </row>
    <row r="323" spans="1:5" x14ac:dyDescent="0.25">
      <c r="A323">
        <f t="shared" ref="A323" si="77">IFERROR(IF(_xlfn.NUMBERVALUE(RIGHT(D323,2))+2000&gt;C323,0,1),IF(RIGHT(D323,2)="EX",IF(C323&gt;2044,0,1),1))</f>
        <v>1</v>
      </c>
      <c r="B323" t="s">
        <v>194</v>
      </c>
      <c r="C323">
        <f t="shared" si="65"/>
        <v>2038</v>
      </c>
      <c r="D323" t="str">
        <f t="shared" si="66"/>
        <v>RESBDGDHEAVGSUB___HW_23</v>
      </c>
      <c r="E323">
        <f>_xlfn.XLOOKUP(D323,'Technology share'!B:B,'Technology share'!J:J)</f>
        <v>500</v>
      </c>
    </row>
    <row r="324" spans="1:5" x14ac:dyDescent="0.25">
      <c r="A324">
        <f t="shared" ref="A324:A332" si="78">IFERROR(IF(_xlfn.NUMBERVALUE(RIGHT(D324,2))+2000&gt;C324,0,1),IF(RIGHT(D324,2)="EX",IF(C324&gt;2044,0,1),1))</f>
        <v>1</v>
      </c>
      <c r="B324" t="s">
        <v>194</v>
      </c>
      <c r="C324">
        <f t="shared" si="65"/>
        <v>2039</v>
      </c>
      <c r="D324" t="str">
        <f t="shared" si="66"/>
        <v>COMBDGDCOAVGSUB___CW_EX</v>
      </c>
      <c r="E324">
        <f>_xlfn.XLOOKUP(D324,'Technology share'!B:B,'Technology share'!J:J)</f>
        <v>2184.671790464613</v>
      </c>
    </row>
    <row r="325" spans="1:5" x14ac:dyDescent="0.25">
      <c r="A325">
        <f t="shared" si="78"/>
        <v>1</v>
      </c>
      <c r="B325" t="s">
        <v>194</v>
      </c>
      <c r="C325">
        <f t="shared" si="65"/>
        <v>2039</v>
      </c>
      <c r="D325" t="str">
        <f t="shared" si="66"/>
        <v>COMBDGDHEAVGSUB___HW_EX</v>
      </c>
      <c r="E325">
        <f>_xlfn.XLOOKUP(D325,'Technology share'!B:B,'Technology share'!J:J)</f>
        <v>5858.6996859716728</v>
      </c>
    </row>
    <row r="326" spans="1:5" x14ac:dyDescent="0.25">
      <c r="A326">
        <f t="shared" si="78"/>
        <v>1</v>
      </c>
      <c r="B326" t="s">
        <v>194</v>
      </c>
      <c r="C326">
        <f t="shared" si="65"/>
        <v>2039</v>
      </c>
      <c r="D326" t="str">
        <f t="shared" si="66"/>
        <v>PUBBDGDCOAVGSUB___CW_EX</v>
      </c>
      <c r="E326">
        <f>_xlfn.XLOOKUP(D326,'Technology share'!B:B,'Technology share'!J:J)</f>
        <v>300.3590194763288</v>
      </c>
    </row>
    <row r="327" spans="1:5" x14ac:dyDescent="0.25">
      <c r="A327">
        <f t="shared" si="78"/>
        <v>1</v>
      </c>
      <c r="B327" t="s">
        <v>194</v>
      </c>
      <c r="C327">
        <f t="shared" si="65"/>
        <v>2039</v>
      </c>
      <c r="D327" t="str">
        <f t="shared" si="66"/>
        <v>PUBBDGDHEAVGSUB___HW_EX</v>
      </c>
      <c r="E327">
        <f>_xlfn.XLOOKUP(D327,'Technology share'!B:B,'Technology share'!J:J)</f>
        <v>1841.82201452394</v>
      </c>
    </row>
    <row r="328" spans="1:5" x14ac:dyDescent="0.25">
      <c r="A328">
        <f t="shared" si="78"/>
        <v>1</v>
      </c>
      <c r="B328" t="s">
        <v>194</v>
      </c>
      <c r="C328">
        <f t="shared" si="65"/>
        <v>2039</v>
      </c>
      <c r="D328" t="str">
        <f t="shared" si="66"/>
        <v>RESBDGDCOAVGSUB___CW_EX</v>
      </c>
      <c r="E328">
        <f>_xlfn.XLOOKUP(D328,'Technology share'!B:B,'Technology share'!J:J)</f>
        <v>88.667316499528596</v>
      </c>
    </row>
    <row r="329" spans="1:5" x14ac:dyDescent="0.25">
      <c r="A329">
        <f t="shared" si="78"/>
        <v>1</v>
      </c>
      <c r="B329" t="s">
        <v>194</v>
      </c>
      <c r="C329">
        <f t="shared" si="65"/>
        <v>2039</v>
      </c>
      <c r="D329" t="str">
        <f t="shared" si="66"/>
        <v>RESBDGDHEAVGSUB___HW_EX</v>
      </c>
      <c r="E329">
        <f>_xlfn.XLOOKUP(D329,'Technology share'!B:B,'Technology share'!J:J)</f>
        <v>1056.396316977507</v>
      </c>
    </row>
    <row r="330" spans="1:5" x14ac:dyDescent="0.25">
      <c r="A330">
        <f t="shared" si="78"/>
        <v>1</v>
      </c>
      <c r="B330" t="s">
        <v>194</v>
      </c>
      <c r="C330">
        <f t="shared" si="65"/>
        <v>2039</v>
      </c>
      <c r="D330" t="str">
        <f t="shared" si="66"/>
        <v>COMBDGDCOAVGSUB___CW_23</v>
      </c>
      <c r="E330">
        <f>_xlfn.XLOOKUP(D330,'Technology share'!B:B,'Technology share'!J:J)</f>
        <v>1000</v>
      </c>
    </row>
    <row r="331" spans="1:5" x14ac:dyDescent="0.25">
      <c r="A331">
        <f t="shared" si="78"/>
        <v>1</v>
      </c>
      <c r="B331" t="s">
        <v>194</v>
      </c>
      <c r="C331">
        <f t="shared" si="65"/>
        <v>2039</v>
      </c>
      <c r="D331" t="str">
        <f t="shared" si="66"/>
        <v>COMBDGDHEAVGSUB___HW_23</v>
      </c>
      <c r="E331">
        <f>_xlfn.XLOOKUP(D331,'Technology share'!B:B,'Technology share'!J:J)</f>
        <v>2500</v>
      </c>
    </row>
    <row r="332" spans="1:5" x14ac:dyDescent="0.25">
      <c r="A332">
        <f t="shared" si="78"/>
        <v>1</v>
      </c>
      <c r="B332" t="s">
        <v>194</v>
      </c>
      <c r="C332">
        <f t="shared" si="65"/>
        <v>2039</v>
      </c>
      <c r="D332" t="str">
        <f t="shared" si="66"/>
        <v>INDBDGDCOAVGSUB___CW_23</v>
      </c>
      <c r="E332">
        <f>_xlfn.XLOOKUP(D332,'Technology share'!B:B,'Technology share'!J:J)</f>
        <v>50</v>
      </c>
    </row>
    <row r="333" spans="1:5" x14ac:dyDescent="0.25">
      <c r="A333">
        <f t="shared" ref="A333:A336" si="79">IFERROR(IF(_xlfn.NUMBERVALUE(RIGHT(D333,2))+2000&gt;C333,0,1),IF(RIGHT(D333,2)="EX",IF(C333&gt;2044,0,1),1))</f>
        <v>1</v>
      </c>
      <c r="B333" t="s">
        <v>194</v>
      </c>
      <c r="C333">
        <f t="shared" si="65"/>
        <v>2039</v>
      </c>
      <c r="D333" t="str">
        <f t="shared" si="66"/>
        <v>INDBDGDHEAVGSUB___HW_23</v>
      </c>
      <c r="E333">
        <f>_xlfn.XLOOKUP(D333,'Technology share'!B:B,'Technology share'!J:J)</f>
        <v>500</v>
      </c>
    </row>
    <row r="334" spans="1:5" x14ac:dyDescent="0.25">
      <c r="A334">
        <f t="shared" si="79"/>
        <v>1</v>
      </c>
      <c r="B334" t="s">
        <v>194</v>
      </c>
      <c r="C334">
        <f t="shared" si="65"/>
        <v>2039</v>
      </c>
      <c r="D334" t="str">
        <f t="shared" si="66"/>
        <v>PUBBDGDCOAVGSUB___CW_23</v>
      </c>
      <c r="E334">
        <f>_xlfn.XLOOKUP(D334,'Technology share'!B:B,'Technology share'!J:J)</f>
        <v>150</v>
      </c>
    </row>
    <row r="335" spans="1:5" x14ac:dyDescent="0.25">
      <c r="A335">
        <f t="shared" si="79"/>
        <v>1</v>
      </c>
      <c r="B335" t="s">
        <v>194</v>
      </c>
      <c r="C335">
        <f t="shared" si="65"/>
        <v>2039</v>
      </c>
      <c r="D335" t="str">
        <f t="shared" si="66"/>
        <v>PUBBDGDHEAVGSUB___HW_23</v>
      </c>
      <c r="E335">
        <f>_xlfn.XLOOKUP(D335,'Technology share'!B:B,'Technology share'!J:J)</f>
        <v>900</v>
      </c>
    </row>
    <row r="336" spans="1:5" x14ac:dyDescent="0.25">
      <c r="A336">
        <f t="shared" si="79"/>
        <v>1</v>
      </c>
      <c r="B336" t="s">
        <v>194</v>
      </c>
      <c r="C336">
        <f t="shared" ref="C336:C399" si="80">C322+1</f>
        <v>2039</v>
      </c>
      <c r="D336" t="str">
        <f t="shared" ref="D336:D399" si="81">D322</f>
        <v>RESBDGDCOAVGSUB___CW_23</v>
      </c>
      <c r="E336">
        <f>_xlfn.XLOOKUP(D336,'Technology share'!B:B,'Technology share'!J:J)</f>
        <v>50</v>
      </c>
    </row>
    <row r="337" spans="1:5" x14ac:dyDescent="0.25">
      <c r="A337">
        <f t="shared" ref="A337" si="82">IFERROR(IF(_xlfn.NUMBERVALUE(RIGHT(D337,2))+2000&gt;C337,0,1),IF(RIGHT(D337,2)="EX",IF(C337&gt;2044,0,1),1))</f>
        <v>1</v>
      </c>
      <c r="B337" t="s">
        <v>194</v>
      </c>
      <c r="C337">
        <f t="shared" si="80"/>
        <v>2039</v>
      </c>
      <c r="D337" t="str">
        <f t="shared" si="81"/>
        <v>RESBDGDHEAVGSUB___HW_23</v>
      </c>
      <c r="E337">
        <f>_xlfn.XLOOKUP(D337,'Technology share'!B:B,'Technology share'!J:J)</f>
        <v>500</v>
      </c>
    </row>
    <row r="338" spans="1:5" x14ac:dyDescent="0.25">
      <c r="A338">
        <f t="shared" ref="A338:A346" si="83">IFERROR(IF(_xlfn.NUMBERVALUE(RIGHT(D338,2))+2000&gt;C338,0,1),IF(RIGHT(D338,2)="EX",IF(C338&gt;2044,0,1),1))</f>
        <v>1</v>
      </c>
      <c r="B338" t="s">
        <v>194</v>
      </c>
      <c r="C338">
        <f t="shared" si="80"/>
        <v>2040</v>
      </c>
      <c r="D338" t="str">
        <f t="shared" si="81"/>
        <v>COMBDGDCOAVGSUB___CW_EX</v>
      </c>
      <c r="E338">
        <f>_xlfn.XLOOKUP(D338,'Technology share'!B:B,'Technology share'!J:J)</f>
        <v>2184.671790464613</v>
      </c>
    </row>
    <row r="339" spans="1:5" x14ac:dyDescent="0.25">
      <c r="A339">
        <f t="shared" si="83"/>
        <v>1</v>
      </c>
      <c r="B339" t="s">
        <v>194</v>
      </c>
      <c r="C339">
        <f t="shared" si="80"/>
        <v>2040</v>
      </c>
      <c r="D339" t="str">
        <f t="shared" si="81"/>
        <v>COMBDGDHEAVGSUB___HW_EX</v>
      </c>
      <c r="E339">
        <f>_xlfn.XLOOKUP(D339,'Technology share'!B:B,'Technology share'!J:J)</f>
        <v>5858.6996859716728</v>
      </c>
    </row>
    <row r="340" spans="1:5" x14ac:dyDescent="0.25">
      <c r="A340">
        <f t="shared" si="83"/>
        <v>1</v>
      </c>
      <c r="B340" t="s">
        <v>194</v>
      </c>
      <c r="C340">
        <f t="shared" si="80"/>
        <v>2040</v>
      </c>
      <c r="D340" t="str">
        <f t="shared" si="81"/>
        <v>PUBBDGDCOAVGSUB___CW_EX</v>
      </c>
      <c r="E340">
        <f>_xlfn.XLOOKUP(D340,'Technology share'!B:B,'Technology share'!J:J)</f>
        <v>300.3590194763288</v>
      </c>
    </row>
    <row r="341" spans="1:5" x14ac:dyDescent="0.25">
      <c r="A341">
        <f t="shared" si="83"/>
        <v>1</v>
      </c>
      <c r="B341" t="s">
        <v>194</v>
      </c>
      <c r="C341">
        <f t="shared" si="80"/>
        <v>2040</v>
      </c>
      <c r="D341" t="str">
        <f t="shared" si="81"/>
        <v>PUBBDGDHEAVGSUB___HW_EX</v>
      </c>
      <c r="E341">
        <f>_xlfn.XLOOKUP(D341,'Technology share'!B:B,'Technology share'!J:J)</f>
        <v>1841.82201452394</v>
      </c>
    </row>
    <row r="342" spans="1:5" x14ac:dyDescent="0.25">
      <c r="A342">
        <f t="shared" si="83"/>
        <v>1</v>
      </c>
      <c r="B342" t="s">
        <v>194</v>
      </c>
      <c r="C342">
        <f t="shared" si="80"/>
        <v>2040</v>
      </c>
      <c r="D342" t="str">
        <f t="shared" si="81"/>
        <v>RESBDGDCOAVGSUB___CW_EX</v>
      </c>
      <c r="E342">
        <f>_xlfn.XLOOKUP(D342,'Technology share'!B:B,'Technology share'!J:J)</f>
        <v>88.667316499528596</v>
      </c>
    </row>
    <row r="343" spans="1:5" x14ac:dyDescent="0.25">
      <c r="A343">
        <f t="shared" si="83"/>
        <v>1</v>
      </c>
      <c r="B343" t="s">
        <v>194</v>
      </c>
      <c r="C343">
        <f t="shared" si="80"/>
        <v>2040</v>
      </c>
      <c r="D343" t="str">
        <f t="shared" si="81"/>
        <v>RESBDGDHEAVGSUB___HW_EX</v>
      </c>
      <c r="E343">
        <f>_xlfn.XLOOKUP(D343,'Technology share'!B:B,'Technology share'!J:J)</f>
        <v>1056.396316977507</v>
      </c>
    </row>
    <row r="344" spans="1:5" x14ac:dyDescent="0.25">
      <c r="A344">
        <f t="shared" si="83"/>
        <v>1</v>
      </c>
      <c r="B344" t="s">
        <v>194</v>
      </c>
      <c r="C344">
        <f t="shared" si="80"/>
        <v>2040</v>
      </c>
      <c r="D344" t="str">
        <f t="shared" si="81"/>
        <v>COMBDGDCOAVGSUB___CW_23</v>
      </c>
      <c r="E344">
        <f>_xlfn.XLOOKUP(D344,'Technology share'!B:B,'Technology share'!J:J)</f>
        <v>1000</v>
      </c>
    </row>
    <row r="345" spans="1:5" x14ac:dyDescent="0.25">
      <c r="A345">
        <f t="shared" si="83"/>
        <v>1</v>
      </c>
      <c r="B345" t="s">
        <v>194</v>
      </c>
      <c r="C345">
        <f t="shared" si="80"/>
        <v>2040</v>
      </c>
      <c r="D345" t="str">
        <f t="shared" si="81"/>
        <v>COMBDGDHEAVGSUB___HW_23</v>
      </c>
      <c r="E345">
        <f>_xlfn.XLOOKUP(D345,'Technology share'!B:B,'Technology share'!J:J)</f>
        <v>2500</v>
      </c>
    </row>
    <row r="346" spans="1:5" x14ac:dyDescent="0.25">
      <c r="A346">
        <f t="shared" si="83"/>
        <v>1</v>
      </c>
      <c r="B346" t="s">
        <v>194</v>
      </c>
      <c r="C346">
        <f t="shared" si="80"/>
        <v>2040</v>
      </c>
      <c r="D346" t="str">
        <f t="shared" si="81"/>
        <v>INDBDGDCOAVGSUB___CW_23</v>
      </c>
      <c r="E346">
        <f>_xlfn.XLOOKUP(D346,'Technology share'!B:B,'Technology share'!J:J)</f>
        <v>50</v>
      </c>
    </row>
    <row r="347" spans="1:5" x14ac:dyDescent="0.25">
      <c r="A347">
        <f t="shared" ref="A347:A350" si="84">IFERROR(IF(_xlfn.NUMBERVALUE(RIGHT(D347,2))+2000&gt;C347,0,1),IF(RIGHT(D347,2)="EX",IF(C347&gt;2044,0,1),1))</f>
        <v>1</v>
      </c>
      <c r="B347" t="s">
        <v>194</v>
      </c>
      <c r="C347">
        <f t="shared" si="80"/>
        <v>2040</v>
      </c>
      <c r="D347" t="str">
        <f t="shared" si="81"/>
        <v>INDBDGDHEAVGSUB___HW_23</v>
      </c>
      <c r="E347">
        <f>_xlfn.XLOOKUP(D347,'Technology share'!B:B,'Technology share'!J:J)</f>
        <v>500</v>
      </c>
    </row>
    <row r="348" spans="1:5" x14ac:dyDescent="0.25">
      <c r="A348">
        <f t="shared" si="84"/>
        <v>1</v>
      </c>
      <c r="B348" t="s">
        <v>194</v>
      </c>
      <c r="C348">
        <f t="shared" si="80"/>
        <v>2040</v>
      </c>
      <c r="D348" t="str">
        <f t="shared" si="81"/>
        <v>PUBBDGDCOAVGSUB___CW_23</v>
      </c>
      <c r="E348">
        <f>_xlfn.XLOOKUP(D348,'Technology share'!B:B,'Technology share'!J:J)</f>
        <v>150</v>
      </c>
    </row>
    <row r="349" spans="1:5" x14ac:dyDescent="0.25">
      <c r="A349">
        <f t="shared" si="84"/>
        <v>1</v>
      </c>
      <c r="B349" t="s">
        <v>194</v>
      </c>
      <c r="C349">
        <f t="shared" si="80"/>
        <v>2040</v>
      </c>
      <c r="D349" t="str">
        <f t="shared" si="81"/>
        <v>PUBBDGDHEAVGSUB___HW_23</v>
      </c>
      <c r="E349">
        <f>_xlfn.XLOOKUP(D349,'Technology share'!B:B,'Technology share'!J:J)</f>
        <v>900</v>
      </c>
    </row>
    <row r="350" spans="1:5" x14ac:dyDescent="0.25">
      <c r="A350">
        <f t="shared" si="84"/>
        <v>1</v>
      </c>
      <c r="B350" t="s">
        <v>194</v>
      </c>
      <c r="C350">
        <f t="shared" si="80"/>
        <v>2040</v>
      </c>
      <c r="D350" t="str">
        <f t="shared" si="81"/>
        <v>RESBDGDCOAVGSUB___CW_23</v>
      </c>
      <c r="E350">
        <f>_xlfn.XLOOKUP(D350,'Technology share'!B:B,'Technology share'!J:J)</f>
        <v>50</v>
      </c>
    </row>
    <row r="351" spans="1:5" x14ac:dyDescent="0.25">
      <c r="A351">
        <f t="shared" ref="A351" si="85">IFERROR(IF(_xlfn.NUMBERVALUE(RIGHT(D351,2))+2000&gt;C351,0,1),IF(RIGHT(D351,2)="EX",IF(C351&gt;2044,0,1),1))</f>
        <v>1</v>
      </c>
      <c r="B351" t="s">
        <v>194</v>
      </c>
      <c r="C351">
        <f t="shared" si="80"/>
        <v>2040</v>
      </c>
      <c r="D351" t="str">
        <f t="shared" si="81"/>
        <v>RESBDGDHEAVGSUB___HW_23</v>
      </c>
      <c r="E351">
        <f>_xlfn.XLOOKUP(D351,'Technology share'!B:B,'Technology share'!J:J)</f>
        <v>500</v>
      </c>
    </row>
    <row r="352" spans="1:5" x14ac:dyDescent="0.25">
      <c r="A352">
        <f t="shared" ref="A352:A360" si="86">IFERROR(IF(_xlfn.NUMBERVALUE(RIGHT(D352,2))+2000&gt;C352,0,1),IF(RIGHT(D352,2)="EX",IF(C352&gt;2044,0,1),1))</f>
        <v>1</v>
      </c>
      <c r="B352" t="s">
        <v>194</v>
      </c>
      <c r="C352">
        <f t="shared" si="80"/>
        <v>2041</v>
      </c>
      <c r="D352" t="str">
        <f t="shared" si="81"/>
        <v>COMBDGDCOAVGSUB___CW_EX</v>
      </c>
      <c r="E352">
        <f>_xlfn.XLOOKUP(D352,'Technology share'!B:B,'Technology share'!J:J)</f>
        <v>2184.671790464613</v>
      </c>
    </row>
    <row r="353" spans="1:5" x14ac:dyDescent="0.25">
      <c r="A353">
        <f t="shared" si="86"/>
        <v>1</v>
      </c>
      <c r="B353" t="s">
        <v>194</v>
      </c>
      <c r="C353">
        <f t="shared" si="80"/>
        <v>2041</v>
      </c>
      <c r="D353" t="str">
        <f t="shared" si="81"/>
        <v>COMBDGDHEAVGSUB___HW_EX</v>
      </c>
      <c r="E353">
        <f>_xlfn.XLOOKUP(D353,'Technology share'!B:B,'Technology share'!J:J)</f>
        <v>5858.6996859716728</v>
      </c>
    </row>
    <row r="354" spans="1:5" x14ac:dyDescent="0.25">
      <c r="A354">
        <f t="shared" si="86"/>
        <v>1</v>
      </c>
      <c r="B354" t="s">
        <v>194</v>
      </c>
      <c r="C354">
        <f t="shared" si="80"/>
        <v>2041</v>
      </c>
      <c r="D354" t="str">
        <f t="shared" si="81"/>
        <v>PUBBDGDCOAVGSUB___CW_EX</v>
      </c>
      <c r="E354">
        <f>_xlfn.XLOOKUP(D354,'Technology share'!B:B,'Technology share'!J:J)</f>
        <v>300.3590194763288</v>
      </c>
    </row>
    <row r="355" spans="1:5" x14ac:dyDescent="0.25">
      <c r="A355">
        <f t="shared" si="86"/>
        <v>1</v>
      </c>
      <c r="B355" t="s">
        <v>194</v>
      </c>
      <c r="C355">
        <f t="shared" si="80"/>
        <v>2041</v>
      </c>
      <c r="D355" t="str">
        <f t="shared" si="81"/>
        <v>PUBBDGDHEAVGSUB___HW_EX</v>
      </c>
      <c r="E355">
        <f>_xlfn.XLOOKUP(D355,'Technology share'!B:B,'Technology share'!J:J)</f>
        <v>1841.82201452394</v>
      </c>
    </row>
    <row r="356" spans="1:5" x14ac:dyDescent="0.25">
      <c r="A356">
        <f t="shared" si="86"/>
        <v>1</v>
      </c>
      <c r="B356" t="s">
        <v>194</v>
      </c>
      <c r="C356">
        <f t="shared" si="80"/>
        <v>2041</v>
      </c>
      <c r="D356" t="str">
        <f t="shared" si="81"/>
        <v>RESBDGDCOAVGSUB___CW_EX</v>
      </c>
      <c r="E356">
        <f>_xlfn.XLOOKUP(D356,'Technology share'!B:B,'Technology share'!J:J)</f>
        <v>88.667316499528596</v>
      </c>
    </row>
    <row r="357" spans="1:5" x14ac:dyDescent="0.25">
      <c r="A357">
        <f t="shared" si="86"/>
        <v>1</v>
      </c>
      <c r="B357" t="s">
        <v>194</v>
      </c>
      <c r="C357">
        <f t="shared" si="80"/>
        <v>2041</v>
      </c>
      <c r="D357" t="str">
        <f t="shared" si="81"/>
        <v>RESBDGDHEAVGSUB___HW_EX</v>
      </c>
      <c r="E357">
        <f>_xlfn.XLOOKUP(D357,'Technology share'!B:B,'Technology share'!J:J)</f>
        <v>1056.396316977507</v>
      </c>
    </row>
    <row r="358" spans="1:5" x14ac:dyDescent="0.25">
      <c r="A358">
        <f t="shared" si="86"/>
        <v>1</v>
      </c>
      <c r="B358" t="s">
        <v>194</v>
      </c>
      <c r="C358">
        <f t="shared" si="80"/>
        <v>2041</v>
      </c>
      <c r="D358" t="str">
        <f t="shared" si="81"/>
        <v>COMBDGDCOAVGSUB___CW_23</v>
      </c>
      <c r="E358">
        <f>_xlfn.XLOOKUP(D358,'Technology share'!B:B,'Technology share'!J:J)</f>
        <v>1000</v>
      </c>
    </row>
    <row r="359" spans="1:5" x14ac:dyDescent="0.25">
      <c r="A359">
        <f t="shared" si="86"/>
        <v>1</v>
      </c>
      <c r="B359" t="s">
        <v>194</v>
      </c>
      <c r="C359">
        <f t="shared" si="80"/>
        <v>2041</v>
      </c>
      <c r="D359" t="str">
        <f t="shared" si="81"/>
        <v>COMBDGDHEAVGSUB___HW_23</v>
      </c>
      <c r="E359">
        <f>_xlfn.XLOOKUP(D359,'Technology share'!B:B,'Technology share'!J:J)</f>
        <v>2500</v>
      </c>
    </row>
    <row r="360" spans="1:5" x14ac:dyDescent="0.25">
      <c r="A360">
        <f t="shared" si="86"/>
        <v>1</v>
      </c>
      <c r="B360" t="s">
        <v>194</v>
      </c>
      <c r="C360">
        <f t="shared" si="80"/>
        <v>2041</v>
      </c>
      <c r="D360" t="str">
        <f t="shared" si="81"/>
        <v>INDBDGDCOAVGSUB___CW_23</v>
      </c>
      <c r="E360">
        <f>_xlfn.XLOOKUP(D360,'Technology share'!B:B,'Technology share'!J:J)</f>
        <v>50</v>
      </c>
    </row>
    <row r="361" spans="1:5" x14ac:dyDescent="0.25">
      <c r="A361">
        <f t="shared" ref="A361:A364" si="87">IFERROR(IF(_xlfn.NUMBERVALUE(RIGHT(D361,2))+2000&gt;C361,0,1),IF(RIGHT(D361,2)="EX",IF(C361&gt;2044,0,1),1))</f>
        <v>1</v>
      </c>
      <c r="B361" t="s">
        <v>194</v>
      </c>
      <c r="C361">
        <f t="shared" si="80"/>
        <v>2041</v>
      </c>
      <c r="D361" t="str">
        <f t="shared" si="81"/>
        <v>INDBDGDHEAVGSUB___HW_23</v>
      </c>
      <c r="E361">
        <f>_xlfn.XLOOKUP(D361,'Technology share'!B:B,'Technology share'!J:J)</f>
        <v>500</v>
      </c>
    </row>
    <row r="362" spans="1:5" x14ac:dyDescent="0.25">
      <c r="A362">
        <f t="shared" si="87"/>
        <v>1</v>
      </c>
      <c r="B362" t="s">
        <v>194</v>
      </c>
      <c r="C362">
        <f t="shared" si="80"/>
        <v>2041</v>
      </c>
      <c r="D362" t="str">
        <f t="shared" si="81"/>
        <v>PUBBDGDCOAVGSUB___CW_23</v>
      </c>
      <c r="E362">
        <f>_xlfn.XLOOKUP(D362,'Technology share'!B:B,'Technology share'!J:J)</f>
        <v>150</v>
      </c>
    </row>
    <row r="363" spans="1:5" x14ac:dyDescent="0.25">
      <c r="A363">
        <f t="shared" si="87"/>
        <v>1</v>
      </c>
      <c r="B363" t="s">
        <v>194</v>
      </c>
      <c r="C363">
        <f t="shared" si="80"/>
        <v>2041</v>
      </c>
      <c r="D363" t="str">
        <f t="shared" si="81"/>
        <v>PUBBDGDHEAVGSUB___HW_23</v>
      </c>
      <c r="E363">
        <f>_xlfn.XLOOKUP(D363,'Technology share'!B:B,'Technology share'!J:J)</f>
        <v>900</v>
      </c>
    </row>
    <row r="364" spans="1:5" x14ac:dyDescent="0.25">
      <c r="A364">
        <f t="shared" si="87"/>
        <v>1</v>
      </c>
      <c r="B364" t="s">
        <v>194</v>
      </c>
      <c r="C364">
        <f t="shared" si="80"/>
        <v>2041</v>
      </c>
      <c r="D364" t="str">
        <f t="shared" si="81"/>
        <v>RESBDGDCOAVGSUB___CW_23</v>
      </c>
      <c r="E364">
        <f>_xlfn.XLOOKUP(D364,'Technology share'!B:B,'Technology share'!J:J)</f>
        <v>50</v>
      </c>
    </row>
    <row r="365" spans="1:5" x14ac:dyDescent="0.25">
      <c r="A365">
        <f t="shared" ref="A365" si="88">IFERROR(IF(_xlfn.NUMBERVALUE(RIGHT(D365,2))+2000&gt;C365,0,1),IF(RIGHT(D365,2)="EX",IF(C365&gt;2044,0,1),1))</f>
        <v>1</v>
      </c>
      <c r="B365" t="s">
        <v>194</v>
      </c>
      <c r="C365">
        <f t="shared" si="80"/>
        <v>2041</v>
      </c>
      <c r="D365" t="str">
        <f t="shared" si="81"/>
        <v>RESBDGDHEAVGSUB___HW_23</v>
      </c>
      <c r="E365">
        <f>_xlfn.XLOOKUP(D365,'Technology share'!B:B,'Technology share'!J:J)</f>
        <v>500</v>
      </c>
    </row>
    <row r="366" spans="1:5" x14ac:dyDescent="0.25">
      <c r="A366">
        <f t="shared" ref="A366:A374" si="89">IFERROR(IF(_xlfn.NUMBERVALUE(RIGHT(D366,2))+2000&gt;C366,0,1),IF(RIGHT(D366,2)="EX",IF(C366&gt;2044,0,1),1))</f>
        <v>1</v>
      </c>
      <c r="B366" t="s">
        <v>194</v>
      </c>
      <c r="C366">
        <f t="shared" si="80"/>
        <v>2042</v>
      </c>
      <c r="D366" t="str">
        <f t="shared" si="81"/>
        <v>COMBDGDCOAVGSUB___CW_EX</v>
      </c>
      <c r="E366">
        <f>_xlfn.XLOOKUP(D366,'Technology share'!B:B,'Technology share'!J:J)</f>
        <v>2184.671790464613</v>
      </c>
    </row>
    <row r="367" spans="1:5" x14ac:dyDescent="0.25">
      <c r="A367">
        <f t="shared" si="89"/>
        <v>1</v>
      </c>
      <c r="B367" t="s">
        <v>194</v>
      </c>
      <c r="C367">
        <f t="shared" si="80"/>
        <v>2042</v>
      </c>
      <c r="D367" t="str">
        <f t="shared" si="81"/>
        <v>COMBDGDHEAVGSUB___HW_EX</v>
      </c>
      <c r="E367">
        <f>_xlfn.XLOOKUP(D367,'Technology share'!B:B,'Technology share'!J:J)</f>
        <v>5858.6996859716728</v>
      </c>
    </row>
    <row r="368" spans="1:5" x14ac:dyDescent="0.25">
      <c r="A368">
        <f t="shared" si="89"/>
        <v>1</v>
      </c>
      <c r="B368" t="s">
        <v>194</v>
      </c>
      <c r="C368">
        <f t="shared" si="80"/>
        <v>2042</v>
      </c>
      <c r="D368" t="str">
        <f t="shared" si="81"/>
        <v>PUBBDGDCOAVGSUB___CW_EX</v>
      </c>
      <c r="E368">
        <f>_xlfn.XLOOKUP(D368,'Technology share'!B:B,'Technology share'!J:J)</f>
        <v>300.3590194763288</v>
      </c>
    </row>
    <row r="369" spans="1:5" x14ac:dyDescent="0.25">
      <c r="A369">
        <f t="shared" si="89"/>
        <v>1</v>
      </c>
      <c r="B369" t="s">
        <v>194</v>
      </c>
      <c r="C369">
        <f t="shared" si="80"/>
        <v>2042</v>
      </c>
      <c r="D369" t="str">
        <f t="shared" si="81"/>
        <v>PUBBDGDHEAVGSUB___HW_EX</v>
      </c>
      <c r="E369">
        <f>_xlfn.XLOOKUP(D369,'Technology share'!B:B,'Technology share'!J:J)</f>
        <v>1841.82201452394</v>
      </c>
    </row>
    <row r="370" spans="1:5" x14ac:dyDescent="0.25">
      <c r="A370">
        <f t="shared" si="89"/>
        <v>1</v>
      </c>
      <c r="B370" t="s">
        <v>194</v>
      </c>
      <c r="C370">
        <f t="shared" si="80"/>
        <v>2042</v>
      </c>
      <c r="D370" t="str">
        <f t="shared" si="81"/>
        <v>RESBDGDCOAVGSUB___CW_EX</v>
      </c>
      <c r="E370">
        <f>_xlfn.XLOOKUP(D370,'Technology share'!B:B,'Technology share'!J:J)</f>
        <v>88.667316499528596</v>
      </c>
    </row>
    <row r="371" spans="1:5" x14ac:dyDescent="0.25">
      <c r="A371">
        <f t="shared" si="89"/>
        <v>1</v>
      </c>
      <c r="B371" t="s">
        <v>194</v>
      </c>
      <c r="C371">
        <f t="shared" si="80"/>
        <v>2042</v>
      </c>
      <c r="D371" t="str">
        <f t="shared" si="81"/>
        <v>RESBDGDHEAVGSUB___HW_EX</v>
      </c>
      <c r="E371">
        <f>_xlfn.XLOOKUP(D371,'Technology share'!B:B,'Technology share'!J:J)</f>
        <v>1056.396316977507</v>
      </c>
    </row>
    <row r="372" spans="1:5" x14ac:dyDescent="0.25">
      <c r="A372">
        <f t="shared" si="89"/>
        <v>1</v>
      </c>
      <c r="B372" t="s">
        <v>194</v>
      </c>
      <c r="C372">
        <f t="shared" si="80"/>
        <v>2042</v>
      </c>
      <c r="D372" t="str">
        <f t="shared" si="81"/>
        <v>COMBDGDCOAVGSUB___CW_23</v>
      </c>
      <c r="E372">
        <f>_xlfn.XLOOKUP(D372,'Technology share'!B:B,'Technology share'!J:J)</f>
        <v>1000</v>
      </c>
    </row>
    <row r="373" spans="1:5" x14ac:dyDescent="0.25">
      <c r="A373">
        <f t="shared" si="89"/>
        <v>1</v>
      </c>
      <c r="B373" t="s">
        <v>194</v>
      </c>
      <c r="C373">
        <f t="shared" si="80"/>
        <v>2042</v>
      </c>
      <c r="D373" t="str">
        <f t="shared" si="81"/>
        <v>COMBDGDHEAVGSUB___HW_23</v>
      </c>
      <c r="E373">
        <f>_xlfn.XLOOKUP(D373,'Technology share'!B:B,'Technology share'!J:J)</f>
        <v>2500</v>
      </c>
    </row>
    <row r="374" spans="1:5" x14ac:dyDescent="0.25">
      <c r="A374">
        <f t="shared" si="89"/>
        <v>1</v>
      </c>
      <c r="B374" t="s">
        <v>194</v>
      </c>
      <c r="C374">
        <f t="shared" si="80"/>
        <v>2042</v>
      </c>
      <c r="D374" t="str">
        <f t="shared" si="81"/>
        <v>INDBDGDCOAVGSUB___CW_23</v>
      </c>
      <c r="E374">
        <f>_xlfn.XLOOKUP(D374,'Technology share'!B:B,'Technology share'!J:J)</f>
        <v>50</v>
      </c>
    </row>
    <row r="375" spans="1:5" x14ac:dyDescent="0.25">
      <c r="A375">
        <f t="shared" ref="A375:A379" si="90">IFERROR(IF(_xlfn.NUMBERVALUE(RIGHT(D375,2))+2000&gt;C375,0,1),IF(RIGHT(D375,2)="EX",IF(C375&gt;2044,0,1),1))</f>
        <v>1</v>
      </c>
      <c r="B375" t="s">
        <v>194</v>
      </c>
      <c r="C375">
        <f t="shared" si="80"/>
        <v>2042</v>
      </c>
      <c r="D375" t="str">
        <f t="shared" si="81"/>
        <v>INDBDGDHEAVGSUB___HW_23</v>
      </c>
      <c r="E375">
        <f>_xlfn.XLOOKUP(D375,'Technology share'!B:B,'Technology share'!J:J)</f>
        <v>500</v>
      </c>
    </row>
    <row r="376" spans="1:5" x14ac:dyDescent="0.25">
      <c r="A376">
        <f t="shared" si="90"/>
        <v>1</v>
      </c>
      <c r="B376" t="s">
        <v>194</v>
      </c>
      <c r="C376">
        <f t="shared" si="80"/>
        <v>2042</v>
      </c>
      <c r="D376" t="str">
        <f t="shared" si="81"/>
        <v>PUBBDGDCOAVGSUB___CW_23</v>
      </c>
      <c r="E376">
        <f>_xlfn.XLOOKUP(D376,'Technology share'!B:B,'Technology share'!J:J)</f>
        <v>150</v>
      </c>
    </row>
    <row r="377" spans="1:5" x14ac:dyDescent="0.25">
      <c r="A377">
        <f t="shared" si="90"/>
        <v>1</v>
      </c>
      <c r="B377" t="s">
        <v>194</v>
      </c>
      <c r="C377">
        <f t="shared" si="80"/>
        <v>2042</v>
      </c>
      <c r="D377" t="str">
        <f t="shared" si="81"/>
        <v>PUBBDGDHEAVGSUB___HW_23</v>
      </c>
      <c r="E377">
        <f>_xlfn.XLOOKUP(D377,'Technology share'!B:B,'Technology share'!J:J)</f>
        <v>900</v>
      </c>
    </row>
    <row r="378" spans="1:5" x14ac:dyDescent="0.25">
      <c r="A378">
        <f t="shared" si="90"/>
        <v>1</v>
      </c>
      <c r="B378" t="s">
        <v>194</v>
      </c>
      <c r="C378">
        <f t="shared" si="80"/>
        <v>2042</v>
      </c>
      <c r="D378" t="str">
        <f t="shared" si="81"/>
        <v>RESBDGDCOAVGSUB___CW_23</v>
      </c>
      <c r="E378">
        <f>_xlfn.XLOOKUP(D378,'Technology share'!B:B,'Technology share'!J:J)</f>
        <v>50</v>
      </c>
    </row>
    <row r="379" spans="1:5" x14ac:dyDescent="0.25">
      <c r="A379">
        <f t="shared" si="90"/>
        <v>1</v>
      </c>
      <c r="B379" t="s">
        <v>194</v>
      </c>
      <c r="C379">
        <f t="shared" si="80"/>
        <v>2042</v>
      </c>
      <c r="D379" t="str">
        <f t="shared" si="81"/>
        <v>RESBDGDHEAVGSUB___HW_23</v>
      </c>
      <c r="E379">
        <f>_xlfn.XLOOKUP(D379,'Technology share'!B:B,'Technology share'!J:J)</f>
        <v>500</v>
      </c>
    </row>
    <row r="380" spans="1:5" x14ac:dyDescent="0.25">
      <c r="A380">
        <f t="shared" ref="A380:A388" si="91">IFERROR(IF(_xlfn.NUMBERVALUE(RIGHT(D380,2))+2000&gt;C380,0,1),IF(RIGHT(D380,2)="EX",IF(C380&gt;2044,0,1),1))</f>
        <v>1</v>
      </c>
      <c r="B380" t="s">
        <v>194</v>
      </c>
      <c r="C380">
        <f t="shared" si="80"/>
        <v>2043</v>
      </c>
      <c r="D380" t="str">
        <f t="shared" si="81"/>
        <v>COMBDGDCOAVGSUB___CW_EX</v>
      </c>
      <c r="E380">
        <f>_xlfn.XLOOKUP(D380,'Technology share'!B:B,'Technology share'!J:J)</f>
        <v>2184.671790464613</v>
      </c>
    </row>
    <row r="381" spans="1:5" x14ac:dyDescent="0.25">
      <c r="A381">
        <f t="shared" si="91"/>
        <v>1</v>
      </c>
      <c r="B381" t="s">
        <v>194</v>
      </c>
      <c r="C381">
        <f t="shared" si="80"/>
        <v>2043</v>
      </c>
      <c r="D381" t="str">
        <f t="shared" si="81"/>
        <v>COMBDGDHEAVGSUB___HW_EX</v>
      </c>
      <c r="E381">
        <f>_xlfn.XLOOKUP(D381,'Technology share'!B:B,'Technology share'!J:J)</f>
        <v>5858.6996859716728</v>
      </c>
    </row>
    <row r="382" spans="1:5" x14ac:dyDescent="0.25">
      <c r="A382">
        <f t="shared" si="91"/>
        <v>1</v>
      </c>
      <c r="B382" t="s">
        <v>194</v>
      </c>
      <c r="C382">
        <f t="shared" si="80"/>
        <v>2043</v>
      </c>
      <c r="D382" t="str">
        <f t="shared" si="81"/>
        <v>PUBBDGDCOAVGSUB___CW_EX</v>
      </c>
      <c r="E382">
        <f>_xlfn.XLOOKUP(D382,'Technology share'!B:B,'Technology share'!J:J)</f>
        <v>300.3590194763288</v>
      </c>
    </row>
    <row r="383" spans="1:5" x14ac:dyDescent="0.25">
      <c r="A383">
        <f t="shared" si="91"/>
        <v>1</v>
      </c>
      <c r="B383" t="s">
        <v>194</v>
      </c>
      <c r="C383">
        <f t="shared" si="80"/>
        <v>2043</v>
      </c>
      <c r="D383" t="str">
        <f t="shared" si="81"/>
        <v>PUBBDGDHEAVGSUB___HW_EX</v>
      </c>
      <c r="E383">
        <f>_xlfn.XLOOKUP(D383,'Technology share'!B:B,'Technology share'!J:J)</f>
        <v>1841.82201452394</v>
      </c>
    </row>
    <row r="384" spans="1:5" x14ac:dyDescent="0.25">
      <c r="A384">
        <f t="shared" si="91"/>
        <v>1</v>
      </c>
      <c r="B384" t="s">
        <v>194</v>
      </c>
      <c r="C384">
        <f t="shared" si="80"/>
        <v>2043</v>
      </c>
      <c r="D384" t="str">
        <f t="shared" si="81"/>
        <v>RESBDGDCOAVGSUB___CW_EX</v>
      </c>
      <c r="E384">
        <f>_xlfn.XLOOKUP(D384,'Technology share'!B:B,'Technology share'!J:J)</f>
        <v>88.667316499528596</v>
      </c>
    </row>
    <row r="385" spans="1:5" x14ac:dyDescent="0.25">
      <c r="A385">
        <f t="shared" si="91"/>
        <v>1</v>
      </c>
      <c r="B385" t="s">
        <v>194</v>
      </c>
      <c r="C385">
        <f t="shared" si="80"/>
        <v>2043</v>
      </c>
      <c r="D385" t="str">
        <f t="shared" si="81"/>
        <v>RESBDGDHEAVGSUB___HW_EX</v>
      </c>
      <c r="E385">
        <f>_xlfn.XLOOKUP(D385,'Technology share'!B:B,'Technology share'!J:J)</f>
        <v>1056.396316977507</v>
      </c>
    </row>
    <row r="386" spans="1:5" x14ac:dyDescent="0.25">
      <c r="A386">
        <f t="shared" si="91"/>
        <v>1</v>
      </c>
      <c r="B386" t="s">
        <v>194</v>
      </c>
      <c r="C386">
        <f t="shared" si="80"/>
        <v>2043</v>
      </c>
      <c r="D386" t="str">
        <f t="shared" si="81"/>
        <v>COMBDGDCOAVGSUB___CW_23</v>
      </c>
      <c r="E386">
        <f>_xlfn.XLOOKUP(D386,'Technology share'!B:B,'Technology share'!J:J)</f>
        <v>1000</v>
      </c>
    </row>
    <row r="387" spans="1:5" x14ac:dyDescent="0.25">
      <c r="A387">
        <f t="shared" si="91"/>
        <v>1</v>
      </c>
      <c r="B387" t="s">
        <v>194</v>
      </c>
      <c r="C387">
        <f t="shared" si="80"/>
        <v>2043</v>
      </c>
      <c r="D387" t="str">
        <f t="shared" si="81"/>
        <v>COMBDGDHEAVGSUB___HW_23</v>
      </c>
      <c r="E387">
        <f>_xlfn.XLOOKUP(D387,'Technology share'!B:B,'Technology share'!J:J)</f>
        <v>2500</v>
      </c>
    </row>
    <row r="388" spans="1:5" x14ac:dyDescent="0.25">
      <c r="A388">
        <f t="shared" si="91"/>
        <v>1</v>
      </c>
      <c r="B388" t="s">
        <v>194</v>
      </c>
      <c r="C388">
        <f t="shared" si="80"/>
        <v>2043</v>
      </c>
      <c r="D388" t="str">
        <f t="shared" si="81"/>
        <v>INDBDGDCOAVGSUB___CW_23</v>
      </c>
      <c r="E388">
        <f>_xlfn.XLOOKUP(D388,'Technology share'!B:B,'Technology share'!J:J)</f>
        <v>50</v>
      </c>
    </row>
    <row r="389" spans="1:5" x14ac:dyDescent="0.25">
      <c r="A389">
        <f t="shared" ref="A389:A393" si="92">IFERROR(IF(_xlfn.NUMBERVALUE(RIGHT(D389,2))+2000&gt;C389,0,1),IF(RIGHT(D389,2)="EX",IF(C389&gt;2044,0,1),1))</f>
        <v>1</v>
      </c>
      <c r="B389" t="s">
        <v>194</v>
      </c>
      <c r="C389">
        <f t="shared" si="80"/>
        <v>2043</v>
      </c>
      <c r="D389" t="str">
        <f t="shared" si="81"/>
        <v>INDBDGDHEAVGSUB___HW_23</v>
      </c>
      <c r="E389">
        <f>_xlfn.XLOOKUP(D389,'Technology share'!B:B,'Technology share'!J:J)</f>
        <v>500</v>
      </c>
    </row>
    <row r="390" spans="1:5" x14ac:dyDescent="0.25">
      <c r="A390">
        <f t="shared" si="92"/>
        <v>1</v>
      </c>
      <c r="B390" t="s">
        <v>194</v>
      </c>
      <c r="C390">
        <f t="shared" si="80"/>
        <v>2043</v>
      </c>
      <c r="D390" t="str">
        <f t="shared" si="81"/>
        <v>PUBBDGDCOAVGSUB___CW_23</v>
      </c>
      <c r="E390">
        <f>_xlfn.XLOOKUP(D390,'Technology share'!B:B,'Technology share'!J:J)</f>
        <v>150</v>
      </c>
    </row>
    <row r="391" spans="1:5" x14ac:dyDescent="0.25">
      <c r="A391">
        <f t="shared" si="92"/>
        <v>1</v>
      </c>
      <c r="B391" t="s">
        <v>194</v>
      </c>
      <c r="C391">
        <f t="shared" si="80"/>
        <v>2043</v>
      </c>
      <c r="D391" t="str">
        <f t="shared" si="81"/>
        <v>PUBBDGDHEAVGSUB___HW_23</v>
      </c>
      <c r="E391">
        <f>_xlfn.XLOOKUP(D391,'Technology share'!B:B,'Technology share'!J:J)</f>
        <v>900</v>
      </c>
    </row>
    <row r="392" spans="1:5" x14ac:dyDescent="0.25">
      <c r="A392">
        <f t="shared" si="92"/>
        <v>1</v>
      </c>
      <c r="B392" t="s">
        <v>194</v>
      </c>
      <c r="C392">
        <f t="shared" si="80"/>
        <v>2043</v>
      </c>
      <c r="D392" t="str">
        <f t="shared" si="81"/>
        <v>RESBDGDCOAVGSUB___CW_23</v>
      </c>
      <c r="E392">
        <f>_xlfn.XLOOKUP(D392,'Technology share'!B:B,'Technology share'!J:J)</f>
        <v>50</v>
      </c>
    </row>
    <row r="393" spans="1:5" x14ac:dyDescent="0.25">
      <c r="A393">
        <f t="shared" si="92"/>
        <v>1</v>
      </c>
      <c r="B393" t="s">
        <v>194</v>
      </c>
      <c r="C393">
        <f t="shared" si="80"/>
        <v>2043</v>
      </c>
      <c r="D393" t="str">
        <f t="shared" si="81"/>
        <v>RESBDGDHEAVGSUB___HW_23</v>
      </c>
      <c r="E393">
        <f>_xlfn.XLOOKUP(D393,'Technology share'!B:B,'Technology share'!J:J)</f>
        <v>500</v>
      </c>
    </row>
    <row r="394" spans="1:5" x14ac:dyDescent="0.25">
      <c r="A394">
        <f t="shared" ref="A394:A402" si="93">IFERROR(IF(_xlfn.NUMBERVALUE(RIGHT(D394,2))+2000&gt;C394,0,1),IF(RIGHT(D394,2)="EX",IF(C394&gt;2044,0,1),1))</f>
        <v>1</v>
      </c>
      <c r="B394" t="s">
        <v>194</v>
      </c>
      <c r="C394">
        <f t="shared" si="80"/>
        <v>2044</v>
      </c>
      <c r="D394" t="str">
        <f t="shared" si="81"/>
        <v>COMBDGDCOAVGSUB___CW_EX</v>
      </c>
      <c r="E394">
        <f>_xlfn.XLOOKUP(D394,'Technology share'!B:B,'Technology share'!J:J)</f>
        <v>2184.671790464613</v>
      </c>
    </row>
    <row r="395" spans="1:5" x14ac:dyDescent="0.25">
      <c r="A395">
        <f t="shared" si="93"/>
        <v>1</v>
      </c>
      <c r="B395" t="s">
        <v>194</v>
      </c>
      <c r="C395">
        <f t="shared" si="80"/>
        <v>2044</v>
      </c>
      <c r="D395" t="str">
        <f t="shared" si="81"/>
        <v>COMBDGDHEAVGSUB___HW_EX</v>
      </c>
      <c r="E395">
        <f>_xlfn.XLOOKUP(D395,'Technology share'!B:B,'Technology share'!J:J)</f>
        <v>5858.6996859716728</v>
      </c>
    </row>
    <row r="396" spans="1:5" x14ac:dyDescent="0.25">
      <c r="A396">
        <f t="shared" si="93"/>
        <v>1</v>
      </c>
      <c r="B396" t="s">
        <v>194</v>
      </c>
      <c r="C396">
        <f t="shared" si="80"/>
        <v>2044</v>
      </c>
      <c r="D396" t="str">
        <f t="shared" si="81"/>
        <v>PUBBDGDCOAVGSUB___CW_EX</v>
      </c>
      <c r="E396">
        <f>_xlfn.XLOOKUP(D396,'Technology share'!B:B,'Technology share'!J:J)</f>
        <v>300.3590194763288</v>
      </c>
    </row>
    <row r="397" spans="1:5" x14ac:dyDescent="0.25">
      <c r="A397">
        <f t="shared" si="93"/>
        <v>1</v>
      </c>
      <c r="B397" t="s">
        <v>194</v>
      </c>
      <c r="C397">
        <f t="shared" si="80"/>
        <v>2044</v>
      </c>
      <c r="D397" t="str">
        <f t="shared" si="81"/>
        <v>PUBBDGDHEAVGSUB___HW_EX</v>
      </c>
      <c r="E397">
        <f>_xlfn.XLOOKUP(D397,'Technology share'!B:B,'Technology share'!J:J)</f>
        <v>1841.82201452394</v>
      </c>
    </row>
    <row r="398" spans="1:5" x14ac:dyDescent="0.25">
      <c r="A398">
        <f t="shared" si="93"/>
        <v>1</v>
      </c>
      <c r="B398" t="s">
        <v>194</v>
      </c>
      <c r="C398">
        <f t="shared" si="80"/>
        <v>2044</v>
      </c>
      <c r="D398" t="str">
        <f t="shared" si="81"/>
        <v>RESBDGDCOAVGSUB___CW_EX</v>
      </c>
      <c r="E398">
        <f>_xlfn.XLOOKUP(D398,'Technology share'!B:B,'Technology share'!J:J)</f>
        <v>88.667316499528596</v>
      </c>
    </row>
    <row r="399" spans="1:5" x14ac:dyDescent="0.25">
      <c r="A399">
        <f t="shared" si="93"/>
        <v>1</v>
      </c>
      <c r="B399" t="s">
        <v>194</v>
      </c>
      <c r="C399">
        <f t="shared" si="80"/>
        <v>2044</v>
      </c>
      <c r="D399" t="str">
        <f t="shared" si="81"/>
        <v>RESBDGDHEAVGSUB___HW_EX</v>
      </c>
      <c r="E399">
        <f>_xlfn.XLOOKUP(D399,'Technology share'!B:B,'Technology share'!J:J)</f>
        <v>1056.396316977507</v>
      </c>
    </row>
    <row r="400" spans="1:5" x14ac:dyDescent="0.25">
      <c r="A400">
        <f t="shared" si="93"/>
        <v>1</v>
      </c>
      <c r="B400" t="s">
        <v>194</v>
      </c>
      <c r="C400">
        <f t="shared" ref="C400:C463" si="94">C386+1</f>
        <v>2044</v>
      </c>
      <c r="D400" t="str">
        <f t="shared" ref="D400:D463" si="95">D386</f>
        <v>COMBDGDCOAVGSUB___CW_23</v>
      </c>
      <c r="E400">
        <f>_xlfn.XLOOKUP(D400,'Technology share'!B:B,'Technology share'!J:J)</f>
        <v>1000</v>
      </c>
    </row>
    <row r="401" spans="1:5" x14ac:dyDescent="0.25">
      <c r="A401">
        <f t="shared" si="93"/>
        <v>1</v>
      </c>
      <c r="B401" t="s">
        <v>194</v>
      </c>
      <c r="C401">
        <f t="shared" si="94"/>
        <v>2044</v>
      </c>
      <c r="D401" t="str">
        <f t="shared" si="95"/>
        <v>COMBDGDHEAVGSUB___HW_23</v>
      </c>
      <c r="E401">
        <f>_xlfn.XLOOKUP(D401,'Technology share'!B:B,'Technology share'!J:J)</f>
        <v>2500</v>
      </c>
    </row>
    <row r="402" spans="1:5" x14ac:dyDescent="0.25">
      <c r="A402">
        <f t="shared" si="93"/>
        <v>1</v>
      </c>
      <c r="B402" t="s">
        <v>194</v>
      </c>
      <c r="C402">
        <f t="shared" si="94"/>
        <v>2044</v>
      </c>
      <c r="D402" t="str">
        <f t="shared" si="95"/>
        <v>INDBDGDCOAVGSUB___CW_23</v>
      </c>
      <c r="E402">
        <f>_xlfn.XLOOKUP(D402,'Technology share'!B:B,'Technology share'!J:J)</f>
        <v>50</v>
      </c>
    </row>
    <row r="403" spans="1:5" x14ac:dyDescent="0.25">
      <c r="A403">
        <f t="shared" ref="A403:A407" si="96">IFERROR(IF(_xlfn.NUMBERVALUE(RIGHT(D403,2))+2000&gt;C403,0,1),IF(RIGHT(D403,2)="EX",IF(C403&gt;2044,0,1),1))</f>
        <v>1</v>
      </c>
      <c r="B403" t="s">
        <v>194</v>
      </c>
      <c r="C403">
        <f t="shared" si="94"/>
        <v>2044</v>
      </c>
      <c r="D403" t="str">
        <f t="shared" si="95"/>
        <v>INDBDGDHEAVGSUB___HW_23</v>
      </c>
      <c r="E403">
        <f>_xlfn.XLOOKUP(D403,'Technology share'!B:B,'Technology share'!J:J)</f>
        <v>500</v>
      </c>
    </row>
    <row r="404" spans="1:5" x14ac:dyDescent="0.25">
      <c r="A404">
        <f t="shared" si="96"/>
        <v>1</v>
      </c>
      <c r="B404" t="s">
        <v>194</v>
      </c>
      <c r="C404">
        <f t="shared" si="94"/>
        <v>2044</v>
      </c>
      <c r="D404" t="str">
        <f t="shared" si="95"/>
        <v>PUBBDGDCOAVGSUB___CW_23</v>
      </c>
      <c r="E404">
        <f>_xlfn.XLOOKUP(D404,'Technology share'!B:B,'Technology share'!J:J)</f>
        <v>150</v>
      </c>
    </row>
    <row r="405" spans="1:5" x14ac:dyDescent="0.25">
      <c r="A405">
        <f t="shared" si="96"/>
        <v>1</v>
      </c>
      <c r="B405" t="s">
        <v>194</v>
      </c>
      <c r="C405">
        <f t="shared" si="94"/>
        <v>2044</v>
      </c>
      <c r="D405" t="str">
        <f t="shared" si="95"/>
        <v>PUBBDGDHEAVGSUB___HW_23</v>
      </c>
      <c r="E405">
        <f>_xlfn.XLOOKUP(D405,'Technology share'!B:B,'Technology share'!J:J)</f>
        <v>900</v>
      </c>
    </row>
    <row r="406" spans="1:5" x14ac:dyDescent="0.25">
      <c r="A406">
        <f t="shared" si="96"/>
        <v>1</v>
      </c>
      <c r="B406" t="s">
        <v>194</v>
      </c>
      <c r="C406">
        <f t="shared" si="94"/>
        <v>2044</v>
      </c>
      <c r="D406" t="str">
        <f t="shared" si="95"/>
        <v>RESBDGDCOAVGSUB___CW_23</v>
      </c>
      <c r="E406">
        <f>_xlfn.XLOOKUP(D406,'Technology share'!B:B,'Technology share'!J:J)</f>
        <v>50</v>
      </c>
    </row>
    <row r="407" spans="1:5" x14ac:dyDescent="0.25">
      <c r="A407">
        <f t="shared" si="96"/>
        <v>1</v>
      </c>
      <c r="B407" t="s">
        <v>194</v>
      </c>
      <c r="C407">
        <f t="shared" si="94"/>
        <v>2044</v>
      </c>
      <c r="D407" t="str">
        <f t="shared" si="95"/>
        <v>RESBDGDHEAVGSUB___HW_23</v>
      </c>
      <c r="E407">
        <f>_xlfn.XLOOKUP(D407,'Technology share'!B:B,'Technology share'!J:J)</f>
        <v>500</v>
      </c>
    </row>
    <row r="408" spans="1:5" hidden="1" x14ac:dyDescent="0.25">
      <c r="A408">
        <f t="shared" ref="A408:A417" si="97">IFERROR(IF(_xlfn.NUMBERVALUE(RIGHT(D408,2))+2000&gt;C408,0,1),IF(RIGHT(D408,2)="EX",IF(C408&gt;2044,0,1),1))</f>
        <v>0</v>
      </c>
      <c r="B408" t="s">
        <v>194</v>
      </c>
      <c r="C408">
        <f t="shared" si="94"/>
        <v>2045</v>
      </c>
      <c r="D408" t="str">
        <f t="shared" si="95"/>
        <v>COMBDGDCOAVGSUB___CW_EX</v>
      </c>
      <c r="E408">
        <f>_xlfn.XLOOKUP(D408,'Technology share'!B:B,'Technology share'!J:J)</f>
        <v>2184.671790464613</v>
      </c>
    </row>
    <row r="409" spans="1:5" hidden="1" x14ac:dyDescent="0.25">
      <c r="A409">
        <f t="shared" si="97"/>
        <v>0</v>
      </c>
      <c r="B409" t="s">
        <v>194</v>
      </c>
      <c r="C409">
        <f t="shared" si="94"/>
        <v>2045</v>
      </c>
      <c r="D409" t="str">
        <f t="shared" si="95"/>
        <v>COMBDGDHEAVGSUB___HW_EX</v>
      </c>
      <c r="E409">
        <f>_xlfn.XLOOKUP(D409,'Technology share'!B:B,'Technology share'!J:J)</f>
        <v>5858.6996859716728</v>
      </c>
    </row>
    <row r="410" spans="1:5" hidden="1" x14ac:dyDescent="0.25">
      <c r="A410">
        <f t="shared" si="97"/>
        <v>0</v>
      </c>
      <c r="B410" t="s">
        <v>194</v>
      </c>
      <c r="C410">
        <f t="shared" si="94"/>
        <v>2045</v>
      </c>
      <c r="D410" t="str">
        <f t="shared" si="95"/>
        <v>PUBBDGDCOAVGSUB___CW_EX</v>
      </c>
      <c r="E410">
        <f>_xlfn.XLOOKUP(D410,'Technology share'!B:B,'Technology share'!J:J)</f>
        <v>300.3590194763288</v>
      </c>
    </row>
    <row r="411" spans="1:5" hidden="1" x14ac:dyDescent="0.25">
      <c r="A411">
        <f t="shared" si="97"/>
        <v>0</v>
      </c>
      <c r="B411" t="s">
        <v>194</v>
      </c>
      <c r="C411">
        <f t="shared" si="94"/>
        <v>2045</v>
      </c>
      <c r="D411" t="str">
        <f t="shared" si="95"/>
        <v>PUBBDGDHEAVGSUB___HW_EX</v>
      </c>
      <c r="E411">
        <f>_xlfn.XLOOKUP(D411,'Technology share'!B:B,'Technology share'!J:J)</f>
        <v>1841.82201452394</v>
      </c>
    </row>
    <row r="412" spans="1:5" hidden="1" x14ac:dyDescent="0.25">
      <c r="A412">
        <f t="shared" si="97"/>
        <v>0</v>
      </c>
      <c r="B412" t="s">
        <v>194</v>
      </c>
      <c r="C412">
        <f t="shared" si="94"/>
        <v>2045</v>
      </c>
      <c r="D412" t="str">
        <f t="shared" si="95"/>
        <v>RESBDGDCOAVGSUB___CW_EX</v>
      </c>
      <c r="E412">
        <f>_xlfn.XLOOKUP(D412,'Technology share'!B:B,'Technology share'!J:J)</f>
        <v>88.667316499528596</v>
      </c>
    </row>
    <row r="413" spans="1:5" hidden="1" x14ac:dyDescent="0.25">
      <c r="A413">
        <f t="shared" si="97"/>
        <v>0</v>
      </c>
      <c r="B413" t="s">
        <v>194</v>
      </c>
      <c r="C413">
        <f t="shared" si="94"/>
        <v>2045</v>
      </c>
      <c r="D413" t="str">
        <f t="shared" si="95"/>
        <v>RESBDGDHEAVGSUB___HW_EX</v>
      </c>
      <c r="E413">
        <f>_xlfn.XLOOKUP(D413,'Technology share'!B:B,'Technology share'!J:J)</f>
        <v>1056.396316977507</v>
      </c>
    </row>
    <row r="414" spans="1:5" x14ac:dyDescent="0.25">
      <c r="A414">
        <f t="shared" si="97"/>
        <v>1</v>
      </c>
      <c r="B414" t="s">
        <v>194</v>
      </c>
      <c r="C414">
        <f t="shared" si="94"/>
        <v>2045</v>
      </c>
      <c r="D414" t="str">
        <f t="shared" si="95"/>
        <v>COMBDGDCOAVGSUB___CW_23</v>
      </c>
      <c r="E414">
        <f>_xlfn.XLOOKUP(D414,'Technology share'!B:B,'Technology share'!J:J)</f>
        <v>1000</v>
      </c>
    </row>
    <row r="415" spans="1:5" x14ac:dyDescent="0.25">
      <c r="A415">
        <f t="shared" si="97"/>
        <v>1</v>
      </c>
      <c r="B415" t="s">
        <v>194</v>
      </c>
      <c r="C415">
        <f t="shared" si="94"/>
        <v>2045</v>
      </c>
      <c r="D415" t="str">
        <f t="shared" si="95"/>
        <v>COMBDGDHEAVGSUB___HW_23</v>
      </c>
      <c r="E415">
        <f>_xlfn.XLOOKUP(D415,'Technology share'!B:B,'Technology share'!J:J)</f>
        <v>2500</v>
      </c>
    </row>
    <row r="416" spans="1:5" x14ac:dyDescent="0.25">
      <c r="A416">
        <f t="shared" si="97"/>
        <v>1</v>
      </c>
      <c r="B416" t="s">
        <v>194</v>
      </c>
      <c r="C416">
        <f t="shared" si="94"/>
        <v>2045</v>
      </c>
      <c r="D416" t="str">
        <f t="shared" si="95"/>
        <v>INDBDGDCOAVGSUB___CW_23</v>
      </c>
      <c r="E416">
        <f>_xlfn.XLOOKUP(D416,'Technology share'!B:B,'Technology share'!J:J)</f>
        <v>50</v>
      </c>
    </row>
    <row r="417" spans="1:5" x14ac:dyDescent="0.25">
      <c r="A417">
        <f t="shared" si="97"/>
        <v>1</v>
      </c>
      <c r="B417" t="s">
        <v>194</v>
      </c>
      <c r="C417">
        <f t="shared" si="94"/>
        <v>2045</v>
      </c>
      <c r="D417" t="str">
        <f t="shared" si="95"/>
        <v>INDBDGDHEAVGSUB___HW_23</v>
      </c>
      <c r="E417">
        <f>_xlfn.XLOOKUP(D417,'Technology share'!B:B,'Technology share'!J:J)</f>
        <v>500</v>
      </c>
    </row>
    <row r="418" spans="1:5" x14ac:dyDescent="0.25">
      <c r="A418">
        <f t="shared" ref="A418:A421" si="98">IFERROR(IF(_xlfn.NUMBERVALUE(RIGHT(D418,2))+2000&gt;C418,0,1),IF(RIGHT(D418,2)="EX",IF(C418&gt;2044,0,1),1))</f>
        <v>1</v>
      </c>
      <c r="B418" t="s">
        <v>194</v>
      </c>
      <c r="C418">
        <f t="shared" si="94"/>
        <v>2045</v>
      </c>
      <c r="D418" t="str">
        <f t="shared" si="95"/>
        <v>PUBBDGDCOAVGSUB___CW_23</v>
      </c>
      <c r="E418">
        <f>_xlfn.XLOOKUP(D418,'Technology share'!B:B,'Technology share'!J:J)</f>
        <v>150</v>
      </c>
    </row>
    <row r="419" spans="1:5" x14ac:dyDescent="0.25">
      <c r="A419">
        <f t="shared" si="98"/>
        <v>1</v>
      </c>
      <c r="B419" t="s">
        <v>194</v>
      </c>
      <c r="C419">
        <f t="shared" si="94"/>
        <v>2045</v>
      </c>
      <c r="D419" t="str">
        <f t="shared" si="95"/>
        <v>PUBBDGDHEAVGSUB___HW_23</v>
      </c>
      <c r="E419">
        <f>_xlfn.XLOOKUP(D419,'Technology share'!B:B,'Technology share'!J:J)</f>
        <v>900</v>
      </c>
    </row>
    <row r="420" spans="1:5" x14ac:dyDescent="0.25">
      <c r="A420">
        <f t="shared" si="98"/>
        <v>1</v>
      </c>
      <c r="B420" t="s">
        <v>194</v>
      </c>
      <c r="C420">
        <f t="shared" si="94"/>
        <v>2045</v>
      </c>
      <c r="D420" t="str">
        <f t="shared" si="95"/>
        <v>RESBDGDCOAVGSUB___CW_23</v>
      </c>
      <c r="E420">
        <f>_xlfn.XLOOKUP(D420,'Technology share'!B:B,'Technology share'!J:J)</f>
        <v>50</v>
      </c>
    </row>
    <row r="421" spans="1:5" x14ac:dyDescent="0.25">
      <c r="A421">
        <f t="shared" si="98"/>
        <v>1</v>
      </c>
      <c r="B421" t="s">
        <v>194</v>
      </c>
      <c r="C421">
        <f t="shared" si="94"/>
        <v>2045</v>
      </c>
      <c r="D421" t="str">
        <f t="shared" si="95"/>
        <v>RESBDGDHEAVGSUB___HW_23</v>
      </c>
      <c r="E421">
        <f>_xlfn.XLOOKUP(D421,'Technology share'!B:B,'Technology share'!J:J)</f>
        <v>500</v>
      </c>
    </row>
    <row r="422" spans="1:5" hidden="1" x14ac:dyDescent="0.25">
      <c r="A422">
        <f t="shared" ref="A422:A431" si="99">IFERROR(IF(_xlfn.NUMBERVALUE(RIGHT(D422,2))+2000&gt;C422,0,1),IF(RIGHT(D422,2)="EX",IF(C422&gt;2044,0,1),1))</f>
        <v>0</v>
      </c>
      <c r="B422" t="s">
        <v>194</v>
      </c>
      <c r="C422">
        <f t="shared" si="94"/>
        <v>2046</v>
      </c>
      <c r="D422" t="str">
        <f t="shared" si="95"/>
        <v>COMBDGDCOAVGSUB___CW_EX</v>
      </c>
      <c r="E422">
        <f>_xlfn.XLOOKUP(D422,'Technology share'!B:B,'Technology share'!J:J)</f>
        <v>2184.671790464613</v>
      </c>
    </row>
    <row r="423" spans="1:5" hidden="1" x14ac:dyDescent="0.25">
      <c r="A423">
        <f t="shared" si="99"/>
        <v>0</v>
      </c>
      <c r="B423" t="s">
        <v>194</v>
      </c>
      <c r="C423">
        <f t="shared" si="94"/>
        <v>2046</v>
      </c>
      <c r="D423" t="str">
        <f t="shared" si="95"/>
        <v>COMBDGDHEAVGSUB___HW_EX</v>
      </c>
      <c r="E423">
        <f>_xlfn.XLOOKUP(D423,'Technology share'!B:B,'Technology share'!J:J)</f>
        <v>5858.6996859716728</v>
      </c>
    </row>
    <row r="424" spans="1:5" hidden="1" x14ac:dyDescent="0.25">
      <c r="A424">
        <f t="shared" si="99"/>
        <v>0</v>
      </c>
      <c r="B424" t="s">
        <v>194</v>
      </c>
      <c r="C424">
        <f t="shared" si="94"/>
        <v>2046</v>
      </c>
      <c r="D424" t="str">
        <f t="shared" si="95"/>
        <v>PUBBDGDCOAVGSUB___CW_EX</v>
      </c>
      <c r="E424">
        <f>_xlfn.XLOOKUP(D424,'Technology share'!B:B,'Technology share'!J:J)</f>
        <v>300.3590194763288</v>
      </c>
    </row>
    <row r="425" spans="1:5" hidden="1" x14ac:dyDescent="0.25">
      <c r="A425">
        <f t="shared" si="99"/>
        <v>0</v>
      </c>
      <c r="B425" t="s">
        <v>194</v>
      </c>
      <c r="C425">
        <f t="shared" si="94"/>
        <v>2046</v>
      </c>
      <c r="D425" t="str">
        <f t="shared" si="95"/>
        <v>PUBBDGDHEAVGSUB___HW_EX</v>
      </c>
      <c r="E425">
        <f>_xlfn.XLOOKUP(D425,'Technology share'!B:B,'Technology share'!J:J)</f>
        <v>1841.82201452394</v>
      </c>
    </row>
    <row r="426" spans="1:5" hidden="1" x14ac:dyDescent="0.25">
      <c r="A426">
        <f t="shared" si="99"/>
        <v>0</v>
      </c>
      <c r="B426" t="s">
        <v>194</v>
      </c>
      <c r="C426">
        <f t="shared" si="94"/>
        <v>2046</v>
      </c>
      <c r="D426" t="str">
        <f t="shared" si="95"/>
        <v>RESBDGDCOAVGSUB___CW_EX</v>
      </c>
      <c r="E426">
        <f>_xlfn.XLOOKUP(D426,'Technology share'!B:B,'Technology share'!J:J)</f>
        <v>88.667316499528596</v>
      </c>
    </row>
    <row r="427" spans="1:5" hidden="1" x14ac:dyDescent="0.25">
      <c r="A427">
        <f t="shared" si="99"/>
        <v>0</v>
      </c>
      <c r="B427" t="s">
        <v>194</v>
      </c>
      <c r="C427">
        <f t="shared" si="94"/>
        <v>2046</v>
      </c>
      <c r="D427" t="str">
        <f t="shared" si="95"/>
        <v>RESBDGDHEAVGSUB___HW_EX</v>
      </c>
      <c r="E427">
        <f>_xlfn.XLOOKUP(D427,'Technology share'!B:B,'Technology share'!J:J)</f>
        <v>1056.396316977507</v>
      </c>
    </row>
    <row r="428" spans="1:5" x14ac:dyDescent="0.25">
      <c r="A428">
        <f t="shared" si="99"/>
        <v>1</v>
      </c>
      <c r="B428" t="s">
        <v>194</v>
      </c>
      <c r="C428">
        <f t="shared" si="94"/>
        <v>2046</v>
      </c>
      <c r="D428" t="str">
        <f t="shared" si="95"/>
        <v>COMBDGDCOAVGSUB___CW_23</v>
      </c>
      <c r="E428">
        <f>_xlfn.XLOOKUP(D428,'Technology share'!B:B,'Technology share'!J:J)</f>
        <v>1000</v>
      </c>
    </row>
    <row r="429" spans="1:5" x14ac:dyDescent="0.25">
      <c r="A429">
        <f t="shared" si="99"/>
        <v>1</v>
      </c>
      <c r="B429" t="s">
        <v>194</v>
      </c>
      <c r="C429">
        <f t="shared" si="94"/>
        <v>2046</v>
      </c>
      <c r="D429" t="str">
        <f t="shared" si="95"/>
        <v>COMBDGDHEAVGSUB___HW_23</v>
      </c>
      <c r="E429">
        <f>_xlfn.XLOOKUP(D429,'Technology share'!B:B,'Technology share'!J:J)</f>
        <v>2500</v>
      </c>
    </row>
    <row r="430" spans="1:5" x14ac:dyDescent="0.25">
      <c r="A430">
        <f t="shared" si="99"/>
        <v>1</v>
      </c>
      <c r="B430" t="s">
        <v>194</v>
      </c>
      <c r="C430">
        <f t="shared" si="94"/>
        <v>2046</v>
      </c>
      <c r="D430" t="str">
        <f t="shared" si="95"/>
        <v>INDBDGDCOAVGSUB___CW_23</v>
      </c>
      <c r="E430">
        <f>_xlfn.XLOOKUP(D430,'Technology share'!B:B,'Technology share'!J:J)</f>
        <v>50</v>
      </c>
    </row>
    <row r="431" spans="1:5" x14ac:dyDescent="0.25">
      <c r="A431">
        <f t="shared" si="99"/>
        <v>1</v>
      </c>
      <c r="B431" t="s">
        <v>194</v>
      </c>
      <c r="C431">
        <f t="shared" si="94"/>
        <v>2046</v>
      </c>
      <c r="D431" t="str">
        <f t="shared" si="95"/>
        <v>INDBDGDHEAVGSUB___HW_23</v>
      </c>
      <c r="E431">
        <f>_xlfn.XLOOKUP(D431,'Technology share'!B:B,'Technology share'!J:J)</f>
        <v>500</v>
      </c>
    </row>
    <row r="432" spans="1:5" x14ac:dyDescent="0.25">
      <c r="A432">
        <f t="shared" ref="A432:A435" si="100">IFERROR(IF(_xlfn.NUMBERVALUE(RIGHT(D432,2))+2000&gt;C432,0,1),IF(RIGHT(D432,2)="EX",IF(C432&gt;2044,0,1),1))</f>
        <v>1</v>
      </c>
      <c r="B432" t="s">
        <v>194</v>
      </c>
      <c r="C432">
        <f t="shared" si="94"/>
        <v>2046</v>
      </c>
      <c r="D432" t="str">
        <f t="shared" si="95"/>
        <v>PUBBDGDCOAVGSUB___CW_23</v>
      </c>
      <c r="E432">
        <f>_xlfn.XLOOKUP(D432,'Technology share'!B:B,'Technology share'!J:J)</f>
        <v>150</v>
      </c>
    </row>
    <row r="433" spans="1:5" x14ac:dyDescent="0.25">
      <c r="A433">
        <f t="shared" si="100"/>
        <v>1</v>
      </c>
      <c r="B433" t="s">
        <v>194</v>
      </c>
      <c r="C433">
        <f t="shared" si="94"/>
        <v>2046</v>
      </c>
      <c r="D433" t="str">
        <f t="shared" si="95"/>
        <v>PUBBDGDHEAVGSUB___HW_23</v>
      </c>
      <c r="E433">
        <f>_xlfn.XLOOKUP(D433,'Technology share'!B:B,'Technology share'!J:J)</f>
        <v>900</v>
      </c>
    </row>
    <row r="434" spans="1:5" x14ac:dyDescent="0.25">
      <c r="A434">
        <f t="shared" si="100"/>
        <v>1</v>
      </c>
      <c r="B434" t="s">
        <v>194</v>
      </c>
      <c r="C434">
        <f t="shared" si="94"/>
        <v>2046</v>
      </c>
      <c r="D434" t="str">
        <f t="shared" si="95"/>
        <v>RESBDGDCOAVGSUB___CW_23</v>
      </c>
      <c r="E434">
        <f>_xlfn.XLOOKUP(D434,'Technology share'!B:B,'Technology share'!J:J)</f>
        <v>50</v>
      </c>
    </row>
    <row r="435" spans="1:5" x14ac:dyDescent="0.25">
      <c r="A435">
        <f t="shared" si="100"/>
        <v>1</v>
      </c>
      <c r="B435" t="s">
        <v>194</v>
      </c>
      <c r="C435">
        <f t="shared" si="94"/>
        <v>2046</v>
      </c>
      <c r="D435" t="str">
        <f t="shared" si="95"/>
        <v>RESBDGDHEAVGSUB___HW_23</v>
      </c>
      <c r="E435">
        <f>_xlfn.XLOOKUP(D435,'Technology share'!B:B,'Technology share'!J:J)</f>
        <v>500</v>
      </c>
    </row>
    <row r="436" spans="1:5" hidden="1" x14ac:dyDescent="0.25">
      <c r="A436">
        <f t="shared" ref="A436:A445" si="101">IFERROR(IF(_xlfn.NUMBERVALUE(RIGHT(D436,2))+2000&gt;C436,0,1),IF(RIGHT(D436,2)="EX",IF(C436&gt;2044,0,1),1))</f>
        <v>0</v>
      </c>
      <c r="B436" t="s">
        <v>194</v>
      </c>
      <c r="C436">
        <f t="shared" si="94"/>
        <v>2047</v>
      </c>
      <c r="D436" t="str">
        <f t="shared" si="95"/>
        <v>COMBDGDCOAVGSUB___CW_EX</v>
      </c>
      <c r="E436">
        <f>_xlfn.XLOOKUP(D436,'Technology share'!B:B,'Technology share'!J:J)</f>
        <v>2184.671790464613</v>
      </c>
    </row>
    <row r="437" spans="1:5" hidden="1" x14ac:dyDescent="0.25">
      <c r="A437">
        <f t="shared" si="101"/>
        <v>0</v>
      </c>
      <c r="B437" t="s">
        <v>194</v>
      </c>
      <c r="C437">
        <f t="shared" si="94"/>
        <v>2047</v>
      </c>
      <c r="D437" t="str">
        <f t="shared" si="95"/>
        <v>COMBDGDHEAVGSUB___HW_EX</v>
      </c>
      <c r="E437">
        <f>_xlfn.XLOOKUP(D437,'Technology share'!B:B,'Technology share'!J:J)</f>
        <v>5858.6996859716728</v>
      </c>
    </row>
    <row r="438" spans="1:5" hidden="1" x14ac:dyDescent="0.25">
      <c r="A438">
        <f t="shared" si="101"/>
        <v>0</v>
      </c>
      <c r="B438" t="s">
        <v>194</v>
      </c>
      <c r="C438">
        <f t="shared" si="94"/>
        <v>2047</v>
      </c>
      <c r="D438" t="str">
        <f t="shared" si="95"/>
        <v>PUBBDGDCOAVGSUB___CW_EX</v>
      </c>
      <c r="E438">
        <f>_xlfn.XLOOKUP(D438,'Technology share'!B:B,'Technology share'!J:J)</f>
        <v>300.3590194763288</v>
      </c>
    </row>
    <row r="439" spans="1:5" hidden="1" x14ac:dyDescent="0.25">
      <c r="A439">
        <f t="shared" si="101"/>
        <v>0</v>
      </c>
      <c r="B439" t="s">
        <v>194</v>
      </c>
      <c r="C439">
        <f t="shared" si="94"/>
        <v>2047</v>
      </c>
      <c r="D439" t="str">
        <f t="shared" si="95"/>
        <v>PUBBDGDHEAVGSUB___HW_EX</v>
      </c>
      <c r="E439">
        <f>_xlfn.XLOOKUP(D439,'Technology share'!B:B,'Technology share'!J:J)</f>
        <v>1841.82201452394</v>
      </c>
    </row>
    <row r="440" spans="1:5" hidden="1" x14ac:dyDescent="0.25">
      <c r="A440">
        <f t="shared" si="101"/>
        <v>0</v>
      </c>
      <c r="B440" t="s">
        <v>194</v>
      </c>
      <c r="C440">
        <f t="shared" si="94"/>
        <v>2047</v>
      </c>
      <c r="D440" t="str">
        <f t="shared" si="95"/>
        <v>RESBDGDCOAVGSUB___CW_EX</v>
      </c>
      <c r="E440">
        <f>_xlfn.XLOOKUP(D440,'Technology share'!B:B,'Technology share'!J:J)</f>
        <v>88.667316499528596</v>
      </c>
    </row>
    <row r="441" spans="1:5" hidden="1" x14ac:dyDescent="0.25">
      <c r="A441">
        <f t="shared" si="101"/>
        <v>0</v>
      </c>
      <c r="B441" t="s">
        <v>194</v>
      </c>
      <c r="C441">
        <f t="shared" si="94"/>
        <v>2047</v>
      </c>
      <c r="D441" t="str">
        <f t="shared" si="95"/>
        <v>RESBDGDHEAVGSUB___HW_EX</v>
      </c>
      <c r="E441">
        <f>_xlfn.XLOOKUP(D441,'Technology share'!B:B,'Technology share'!J:J)</f>
        <v>1056.396316977507</v>
      </c>
    </row>
    <row r="442" spans="1:5" x14ac:dyDescent="0.25">
      <c r="A442">
        <f t="shared" si="101"/>
        <v>1</v>
      </c>
      <c r="B442" t="s">
        <v>194</v>
      </c>
      <c r="C442">
        <f t="shared" si="94"/>
        <v>2047</v>
      </c>
      <c r="D442" t="str">
        <f t="shared" si="95"/>
        <v>COMBDGDCOAVGSUB___CW_23</v>
      </c>
      <c r="E442">
        <f>_xlfn.XLOOKUP(D442,'Technology share'!B:B,'Technology share'!J:J)</f>
        <v>1000</v>
      </c>
    </row>
    <row r="443" spans="1:5" x14ac:dyDescent="0.25">
      <c r="A443">
        <f t="shared" si="101"/>
        <v>1</v>
      </c>
      <c r="B443" t="s">
        <v>194</v>
      </c>
      <c r="C443">
        <f t="shared" si="94"/>
        <v>2047</v>
      </c>
      <c r="D443" t="str">
        <f t="shared" si="95"/>
        <v>COMBDGDHEAVGSUB___HW_23</v>
      </c>
      <c r="E443">
        <f>_xlfn.XLOOKUP(D443,'Technology share'!B:B,'Technology share'!J:J)</f>
        <v>2500</v>
      </c>
    </row>
    <row r="444" spans="1:5" x14ac:dyDescent="0.25">
      <c r="A444">
        <f t="shared" si="101"/>
        <v>1</v>
      </c>
      <c r="B444" t="s">
        <v>194</v>
      </c>
      <c r="C444">
        <f t="shared" si="94"/>
        <v>2047</v>
      </c>
      <c r="D444" t="str">
        <f t="shared" si="95"/>
        <v>INDBDGDCOAVGSUB___CW_23</v>
      </c>
      <c r="E444">
        <f>_xlfn.XLOOKUP(D444,'Technology share'!B:B,'Technology share'!J:J)</f>
        <v>50</v>
      </c>
    </row>
    <row r="445" spans="1:5" x14ac:dyDescent="0.25">
      <c r="A445">
        <f t="shared" si="101"/>
        <v>1</v>
      </c>
      <c r="B445" t="s">
        <v>194</v>
      </c>
      <c r="C445">
        <f t="shared" si="94"/>
        <v>2047</v>
      </c>
      <c r="D445" t="str">
        <f t="shared" si="95"/>
        <v>INDBDGDHEAVGSUB___HW_23</v>
      </c>
      <c r="E445">
        <f>_xlfn.XLOOKUP(D445,'Technology share'!B:B,'Technology share'!J:J)</f>
        <v>500</v>
      </c>
    </row>
    <row r="446" spans="1:5" x14ac:dyDescent="0.25">
      <c r="A446">
        <f t="shared" ref="A446:A449" si="102">IFERROR(IF(_xlfn.NUMBERVALUE(RIGHT(D446,2))+2000&gt;C446,0,1),IF(RIGHT(D446,2)="EX",IF(C446&gt;2044,0,1),1))</f>
        <v>1</v>
      </c>
      <c r="B446" t="s">
        <v>194</v>
      </c>
      <c r="C446">
        <f t="shared" si="94"/>
        <v>2047</v>
      </c>
      <c r="D446" t="str">
        <f t="shared" si="95"/>
        <v>PUBBDGDCOAVGSUB___CW_23</v>
      </c>
      <c r="E446">
        <f>_xlfn.XLOOKUP(D446,'Technology share'!B:B,'Technology share'!J:J)</f>
        <v>150</v>
      </c>
    </row>
    <row r="447" spans="1:5" x14ac:dyDescent="0.25">
      <c r="A447">
        <f t="shared" si="102"/>
        <v>1</v>
      </c>
      <c r="B447" t="s">
        <v>194</v>
      </c>
      <c r="C447">
        <f t="shared" si="94"/>
        <v>2047</v>
      </c>
      <c r="D447" t="str">
        <f t="shared" si="95"/>
        <v>PUBBDGDHEAVGSUB___HW_23</v>
      </c>
      <c r="E447">
        <f>_xlfn.XLOOKUP(D447,'Technology share'!B:B,'Technology share'!J:J)</f>
        <v>900</v>
      </c>
    </row>
    <row r="448" spans="1:5" x14ac:dyDescent="0.25">
      <c r="A448">
        <f t="shared" si="102"/>
        <v>1</v>
      </c>
      <c r="B448" t="s">
        <v>194</v>
      </c>
      <c r="C448">
        <f t="shared" si="94"/>
        <v>2047</v>
      </c>
      <c r="D448" t="str">
        <f t="shared" si="95"/>
        <v>RESBDGDCOAVGSUB___CW_23</v>
      </c>
      <c r="E448">
        <f>_xlfn.XLOOKUP(D448,'Technology share'!B:B,'Technology share'!J:J)</f>
        <v>50</v>
      </c>
    </row>
    <row r="449" spans="1:5" x14ac:dyDescent="0.25">
      <c r="A449">
        <f t="shared" si="102"/>
        <v>1</v>
      </c>
      <c r="B449" t="s">
        <v>194</v>
      </c>
      <c r="C449">
        <f t="shared" si="94"/>
        <v>2047</v>
      </c>
      <c r="D449" t="str">
        <f t="shared" si="95"/>
        <v>RESBDGDHEAVGSUB___HW_23</v>
      </c>
      <c r="E449">
        <f>_xlfn.XLOOKUP(D449,'Technology share'!B:B,'Technology share'!J:J)</f>
        <v>500</v>
      </c>
    </row>
    <row r="450" spans="1:5" hidden="1" x14ac:dyDescent="0.25">
      <c r="A450">
        <f t="shared" ref="A450" si="103">IFERROR(IF(_xlfn.NUMBERVALUE(RIGHT(D450,2))+2000&gt;C450,0,1),IF(RIGHT(D450,2)="EX",IF(C450&gt;2044,0,1),1))</f>
        <v>0</v>
      </c>
      <c r="B450" t="s">
        <v>194</v>
      </c>
      <c r="C450">
        <f t="shared" si="94"/>
        <v>2048</v>
      </c>
      <c r="D450" t="str">
        <f t="shared" si="95"/>
        <v>COMBDGDCOAVGSUB___CW_EX</v>
      </c>
      <c r="E450">
        <f>_xlfn.XLOOKUP(D450,'Technology share'!B:B,'Technology share'!J:J)</f>
        <v>2184.671790464613</v>
      </c>
    </row>
    <row r="451" spans="1:5" hidden="1" x14ac:dyDescent="0.25">
      <c r="A451">
        <f t="shared" ref="A451:A459" si="104">IFERROR(IF(_xlfn.NUMBERVALUE(RIGHT(D451,2))+2000&gt;C451,0,1),IF(RIGHT(D451,2)="EX",IF(C451&gt;2044,0,1),1))</f>
        <v>0</v>
      </c>
      <c r="B451" t="s">
        <v>194</v>
      </c>
      <c r="C451">
        <f t="shared" si="94"/>
        <v>2048</v>
      </c>
      <c r="D451" t="str">
        <f t="shared" si="95"/>
        <v>COMBDGDHEAVGSUB___HW_EX</v>
      </c>
      <c r="E451">
        <f>_xlfn.XLOOKUP(D451,'Technology share'!B:B,'Technology share'!J:J)</f>
        <v>5858.6996859716728</v>
      </c>
    </row>
    <row r="452" spans="1:5" hidden="1" x14ac:dyDescent="0.25">
      <c r="A452">
        <f t="shared" si="104"/>
        <v>0</v>
      </c>
      <c r="B452" t="s">
        <v>194</v>
      </c>
      <c r="C452">
        <f t="shared" si="94"/>
        <v>2048</v>
      </c>
      <c r="D452" t="str">
        <f t="shared" si="95"/>
        <v>PUBBDGDCOAVGSUB___CW_EX</v>
      </c>
      <c r="E452">
        <f>_xlfn.XLOOKUP(D452,'Technology share'!B:B,'Technology share'!J:J)</f>
        <v>300.3590194763288</v>
      </c>
    </row>
    <row r="453" spans="1:5" hidden="1" x14ac:dyDescent="0.25">
      <c r="A453">
        <f t="shared" si="104"/>
        <v>0</v>
      </c>
      <c r="B453" t="s">
        <v>194</v>
      </c>
      <c r="C453">
        <f t="shared" si="94"/>
        <v>2048</v>
      </c>
      <c r="D453" t="str">
        <f t="shared" si="95"/>
        <v>PUBBDGDHEAVGSUB___HW_EX</v>
      </c>
      <c r="E453">
        <f>_xlfn.XLOOKUP(D453,'Technology share'!B:B,'Technology share'!J:J)</f>
        <v>1841.82201452394</v>
      </c>
    </row>
    <row r="454" spans="1:5" hidden="1" x14ac:dyDescent="0.25">
      <c r="A454">
        <f t="shared" si="104"/>
        <v>0</v>
      </c>
      <c r="B454" t="s">
        <v>194</v>
      </c>
      <c r="C454">
        <f t="shared" si="94"/>
        <v>2048</v>
      </c>
      <c r="D454" t="str">
        <f t="shared" si="95"/>
        <v>RESBDGDCOAVGSUB___CW_EX</v>
      </c>
      <c r="E454">
        <f>_xlfn.XLOOKUP(D454,'Technology share'!B:B,'Technology share'!J:J)</f>
        <v>88.667316499528596</v>
      </c>
    </row>
    <row r="455" spans="1:5" hidden="1" x14ac:dyDescent="0.25">
      <c r="A455">
        <f t="shared" si="104"/>
        <v>0</v>
      </c>
      <c r="B455" t="s">
        <v>194</v>
      </c>
      <c r="C455">
        <f t="shared" si="94"/>
        <v>2048</v>
      </c>
      <c r="D455" t="str">
        <f t="shared" si="95"/>
        <v>RESBDGDHEAVGSUB___HW_EX</v>
      </c>
      <c r="E455">
        <f>_xlfn.XLOOKUP(D455,'Technology share'!B:B,'Technology share'!J:J)</f>
        <v>1056.396316977507</v>
      </c>
    </row>
    <row r="456" spans="1:5" x14ac:dyDescent="0.25">
      <c r="A456">
        <f t="shared" si="104"/>
        <v>1</v>
      </c>
      <c r="B456" t="s">
        <v>194</v>
      </c>
      <c r="C456">
        <f t="shared" si="94"/>
        <v>2048</v>
      </c>
      <c r="D456" t="str">
        <f t="shared" si="95"/>
        <v>COMBDGDCOAVGSUB___CW_23</v>
      </c>
      <c r="E456">
        <f>_xlfn.XLOOKUP(D456,'Technology share'!B:B,'Technology share'!J:J)</f>
        <v>1000</v>
      </c>
    </row>
    <row r="457" spans="1:5" x14ac:dyDescent="0.25">
      <c r="A457">
        <f t="shared" si="104"/>
        <v>1</v>
      </c>
      <c r="B457" t="s">
        <v>194</v>
      </c>
      <c r="C457">
        <f t="shared" si="94"/>
        <v>2048</v>
      </c>
      <c r="D457" t="str">
        <f t="shared" si="95"/>
        <v>COMBDGDHEAVGSUB___HW_23</v>
      </c>
      <c r="E457">
        <f>_xlfn.XLOOKUP(D457,'Technology share'!B:B,'Technology share'!J:J)</f>
        <v>2500</v>
      </c>
    </row>
    <row r="458" spans="1:5" x14ac:dyDescent="0.25">
      <c r="A458">
        <f t="shared" si="104"/>
        <v>1</v>
      </c>
      <c r="B458" t="s">
        <v>194</v>
      </c>
      <c r="C458">
        <f t="shared" si="94"/>
        <v>2048</v>
      </c>
      <c r="D458" t="str">
        <f t="shared" si="95"/>
        <v>INDBDGDCOAVGSUB___CW_23</v>
      </c>
      <c r="E458">
        <f>_xlfn.XLOOKUP(D458,'Technology share'!B:B,'Technology share'!J:J)</f>
        <v>50</v>
      </c>
    </row>
    <row r="459" spans="1:5" x14ac:dyDescent="0.25">
      <c r="A459">
        <f t="shared" si="104"/>
        <v>1</v>
      </c>
      <c r="B459" t="s">
        <v>194</v>
      </c>
      <c r="C459">
        <f t="shared" si="94"/>
        <v>2048</v>
      </c>
      <c r="D459" t="str">
        <f t="shared" si="95"/>
        <v>INDBDGDHEAVGSUB___HW_23</v>
      </c>
      <c r="E459">
        <f>_xlfn.XLOOKUP(D459,'Technology share'!B:B,'Technology share'!J:J)</f>
        <v>500</v>
      </c>
    </row>
    <row r="460" spans="1:5" x14ac:dyDescent="0.25">
      <c r="A460">
        <f t="shared" ref="A460:A463" si="105">IFERROR(IF(_xlfn.NUMBERVALUE(RIGHT(D460,2))+2000&gt;C460,0,1),IF(RIGHT(D460,2)="EX",IF(C460&gt;2044,0,1),1))</f>
        <v>1</v>
      </c>
      <c r="B460" t="s">
        <v>194</v>
      </c>
      <c r="C460">
        <f t="shared" si="94"/>
        <v>2048</v>
      </c>
      <c r="D460" t="str">
        <f t="shared" si="95"/>
        <v>PUBBDGDCOAVGSUB___CW_23</v>
      </c>
      <c r="E460">
        <f>_xlfn.XLOOKUP(D460,'Technology share'!B:B,'Technology share'!J:J)</f>
        <v>150</v>
      </c>
    </row>
    <row r="461" spans="1:5" x14ac:dyDescent="0.25">
      <c r="A461">
        <f t="shared" si="105"/>
        <v>1</v>
      </c>
      <c r="B461" t="s">
        <v>194</v>
      </c>
      <c r="C461">
        <f t="shared" si="94"/>
        <v>2048</v>
      </c>
      <c r="D461" t="str">
        <f t="shared" si="95"/>
        <v>PUBBDGDHEAVGSUB___HW_23</v>
      </c>
      <c r="E461">
        <f>_xlfn.XLOOKUP(D461,'Technology share'!B:B,'Technology share'!J:J)</f>
        <v>900</v>
      </c>
    </row>
    <row r="462" spans="1:5" x14ac:dyDescent="0.25">
      <c r="A462">
        <f t="shared" si="105"/>
        <v>1</v>
      </c>
      <c r="B462" t="s">
        <v>194</v>
      </c>
      <c r="C462">
        <f t="shared" si="94"/>
        <v>2048</v>
      </c>
      <c r="D462" t="str">
        <f t="shared" si="95"/>
        <v>RESBDGDCOAVGSUB___CW_23</v>
      </c>
      <c r="E462">
        <f>_xlfn.XLOOKUP(D462,'Technology share'!B:B,'Technology share'!J:J)</f>
        <v>50</v>
      </c>
    </row>
    <row r="463" spans="1:5" x14ac:dyDescent="0.25">
      <c r="A463">
        <f t="shared" si="105"/>
        <v>1</v>
      </c>
      <c r="B463" t="s">
        <v>194</v>
      </c>
      <c r="C463">
        <f t="shared" si="94"/>
        <v>2048</v>
      </c>
      <c r="D463" t="str">
        <f t="shared" si="95"/>
        <v>RESBDGDHEAVGSUB___HW_23</v>
      </c>
      <c r="E463">
        <f>_xlfn.XLOOKUP(D463,'Technology share'!B:B,'Technology share'!J:J)</f>
        <v>500</v>
      </c>
    </row>
    <row r="464" spans="1:5" hidden="1" x14ac:dyDescent="0.25">
      <c r="A464">
        <f t="shared" ref="A464:A466" si="106">IFERROR(IF(_xlfn.NUMBERVALUE(RIGHT(D464,2))+2000&gt;C464,0,1),IF(RIGHT(D464,2)="EX",IF(C464&gt;2044,0,1),1))</f>
        <v>0</v>
      </c>
      <c r="B464" t="s">
        <v>194</v>
      </c>
      <c r="C464">
        <f t="shared" ref="C464:C491" si="107">C450+1</f>
        <v>2049</v>
      </c>
      <c r="D464" t="str">
        <f t="shared" ref="D464:D491" si="108">D450</f>
        <v>COMBDGDCOAVGSUB___CW_EX</v>
      </c>
      <c r="E464">
        <f>_xlfn.XLOOKUP(D464,'Technology share'!B:B,'Technology share'!J:J)</f>
        <v>2184.671790464613</v>
      </c>
    </row>
    <row r="465" spans="1:5" hidden="1" x14ac:dyDescent="0.25">
      <c r="A465">
        <f t="shared" si="106"/>
        <v>0</v>
      </c>
      <c r="B465" t="s">
        <v>194</v>
      </c>
      <c r="C465">
        <f t="shared" si="107"/>
        <v>2049</v>
      </c>
      <c r="D465" t="str">
        <f t="shared" si="108"/>
        <v>COMBDGDHEAVGSUB___HW_EX</v>
      </c>
      <c r="E465">
        <f>_xlfn.XLOOKUP(D465,'Technology share'!B:B,'Technology share'!J:J)</f>
        <v>5858.6996859716728</v>
      </c>
    </row>
    <row r="466" spans="1:5" hidden="1" x14ac:dyDescent="0.25">
      <c r="A466">
        <f t="shared" si="106"/>
        <v>0</v>
      </c>
      <c r="B466" t="s">
        <v>194</v>
      </c>
      <c r="C466">
        <f t="shared" si="107"/>
        <v>2049</v>
      </c>
      <c r="D466" t="str">
        <f t="shared" si="108"/>
        <v>PUBBDGDCOAVGSUB___CW_EX</v>
      </c>
      <c r="E466">
        <f>_xlfn.XLOOKUP(D466,'Technology share'!B:B,'Technology share'!J:J)</f>
        <v>300.3590194763288</v>
      </c>
    </row>
    <row r="467" spans="1:5" hidden="1" x14ac:dyDescent="0.25">
      <c r="A467">
        <f t="shared" ref="A467:A473" si="109">IFERROR(IF(_xlfn.NUMBERVALUE(RIGHT(D467,2))+2000&gt;C467,0,1),IF(RIGHT(D467,2)="EX",IF(C467&gt;2044,0,1),1))</f>
        <v>0</v>
      </c>
      <c r="B467" t="s">
        <v>194</v>
      </c>
      <c r="C467">
        <f t="shared" si="107"/>
        <v>2049</v>
      </c>
      <c r="D467" t="str">
        <f t="shared" si="108"/>
        <v>PUBBDGDHEAVGSUB___HW_EX</v>
      </c>
      <c r="E467">
        <f>_xlfn.XLOOKUP(D467,'Technology share'!B:B,'Technology share'!J:J)</f>
        <v>1841.82201452394</v>
      </c>
    </row>
    <row r="468" spans="1:5" hidden="1" x14ac:dyDescent="0.25">
      <c r="A468">
        <f t="shared" si="109"/>
        <v>0</v>
      </c>
      <c r="B468" t="s">
        <v>194</v>
      </c>
      <c r="C468">
        <f t="shared" si="107"/>
        <v>2049</v>
      </c>
      <c r="D468" t="str">
        <f t="shared" si="108"/>
        <v>RESBDGDCOAVGSUB___CW_EX</v>
      </c>
      <c r="E468">
        <f>_xlfn.XLOOKUP(D468,'Technology share'!B:B,'Technology share'!J:J)</f>
        <v>88.667316499528596</v>
      </c>
    </row>
    <row r="469" spans="1:5" hidden="1" x14ac:dyDescent="0.25">
      <c r="A469">
        <f t="shared" si="109"/>
        <v>0</v>
      </c>
      <c r="B469" t="s">
        <v>194</v>
      </c>
      <c r="C469">
        <f t="shared" si="107"/>
        <v>2049</v>
      </c>
      <c r="D469" t="str">
        <f t="shared" si="108"/>
        <v>RESBDGDHEAVGSUB___HW_EX</v>
      </c>
      <c r="E469">
        <f>_xlfn.XLOOKUP(D469,'Technology share'!B:B,'Technology share'!J:J)</f>
        <v>1056.396316977507</v>
      </c>
    </row>
    <row r="470" spans="1:5" x14ac:dyDescent="0.25">
      <c r="A470">
        <f t="shared" si="109"/>
        <v>1</v>
      </c>
      <c r="B470" t="s">
        <v>194</v>
      </c>
      <c r="C470">
        <f t="shared" si="107"/>
        <v>2049</v>
      </c>
      <c r="D470" t="str">
        <f t="shared" si="108"/>
        <v>COMBDGDCOAVGSUB___CW_23</v>
      </c>
      <c r="E470">
        <f>_xlfn.XLOOKUP(D470,'Technology share'!B:B,'Technology share'!J:J)</f>
        <v>1000</v>
      </c>
    </row>
    <row r="471" spans="1:5" x14ac:dyDescent="0.25">
      <c r="A471">
        <f t="shared" si="109"/>
        <v>1</v>
      </c>
      <c r="B471" t="s">
        <v>194</v>
      </c>
      <c r="C471">
        <f t="shared" si="107"/>
        <v>2049</v>
      </c>
      <c r="D471" t="str">
        <f t="shared" si="108"/>
        <v>COMBDGDHEAVGSUB___HW_23</v>
      </c>
      <c r="E471">
        <f>_xlfn.XLOOKUP(D471,'Technology share'!B:B,'Technology share'!J:J)</f>
        <v>2500</v>
      </c>
    </row>
    <row r="472" spans="1:5" x14ac:dyDescent="0.25">
      <c r="A472">
        <f t="shared" si="109"/>
        <v>1</v>
      </c>
      <c r="B472" t="s">
        <v>194</v>
      </c>
      <c r="C472">
        <f t="shared" si="107"/>
        <v>2049</v>
      </c>
      <c r="D472" t="str">
        <f t="shared" si="108"/>
        <v>INDBDGDCOAVGSUB___CW_23</v>
      </c>
      <c r="E472">
        <f>_xlfn.XLOOKUP(D472,'Technology share'!B:B,'Technology share'!J:J)</f>
        <v>50</v>
      </c>
    </row>
    <row r="473" spans="1:5" x14ac:dyDescent="0.25">
      <c r="A473">
        <f t="shared" si="109"/>
        <v>1</v>
      </c>
      <c r="B473" t="s">
        <v>194</v>
      </c>
      <c r="C473">
        <f t="shared" si="107"/>
        <v>2049</v>
      </c>
      <c r="D473" t="str">
        <f t="shared" si="108"/>
        <v>INDBDGDHEAVGSUB___HW_23</v>
      </c>
      <c r="E473">
        <f>_xlfn.XLOOKUP(D473,'Technology share'!B:B,'Technology share'!J:J)</f>
        <v>500</v>
      </c>
    </row>
    <row r="474" spans="1:5" x14ac:dyDescent="0.25">
      <c r="A474">
        <f t="shared" ref="A474:A477" si="110">IFERROR(IF(_xlfn.NUMBERVALUE(RIGHT(D474,2))+2000&gt;C474,0,1),IF(RIGHT(D474,2)="EX",IF(C474&gt;2044,0,1),1))</f>
        <v>1</v>
      </c>
      <c r="B474" t="s">
        <v>194</v>
      </c>
      <c r="C474">
        <f t="shared" si="107"/>
        <v>2049</v>
      </c>
      <c r="D474" t="str">
        <f t="shared" si="108"/>
        <v>PUBBDGDCOAVGSUB___CW_23</v>
      </c>
      <c r="E474">
        <f>_xlfn.XLOOKUP(D474,'Technology share'!B:B,'Technology share'!J:J)</f>
        <v>150</v>
      </c>
    </row>
    <row r="475" spans="1:5" x14ac:dyDescent="0.25">
      <c r="A475">
        <f t="shared" si="110"/>
        <v>1</v>
      </c>
      <c r="B475" t="s">
        <v>194</v>
      </c>
      <c r="C475">
        <f t="shared" si="107"/>
        <v>2049</v>
      </c>
      <c r="D475" t="str">
        <f t="shared" si="108"/>
        <v>PUBBDGDHEAVGSUB___HW_23</v>
      </c>
      <c r="E475">
        <f>_xlfn.XLOOKUP(D475,'Technology share'!B:B,'Technology share'!J:J)</f>
        <v>900</v>
      </c>
    </row>
    <row r="476" spans="1:5" x14ac:dyDescent="0.25">
      <c r="A476">
        <f t="shared" si="110"/>
        <v>1</v>
      </c>
      <c r="B476" t="s">
        <v>194</v>
      </c>
      <c r="C476">
        <f t="shared" si="107"/>
        <v>2049</v>
      </c>
      <c r="D476" t="str">
        <f t="shared" si="108"/>
        <v>RESBDGDCOAVGSUB___CW_23</v>
      </c>
      <c r="E476">
        <f>_xlfn.XLOOKUP(D476,'Technology share'!B:B,'Technology share'!J:J)</f>
        <v>50</v>
      </c>
    </row>
    <row r="477" spans="1:5" x14ac:dyDescent="0.25">
      <c r="A477">
        <f t="shared" si="110"/>
        <v>1</v>
      </c>
      <c r="B477" t="s">
        <v>194</v>
      </c>
      <c r="C477">
        <f t="shared" si="107"/>
        <v>2049</v>
      </c>
      <c r="D477" t="str">
        <f t="shared" si="108"/>
        <v>RESBDGDHEAVGSUB___HW_23</v>
      </c>
      <c r="E477">
        <f>_xlfn.XLOOKUP(D477,'Technology share'!B:B,'Technology share'!J:J)</f>
        <v>500</v>
      </c>
    </row>
    <row r="478" spans="1:5" hidden="1" x14ac:dyDescent="0.25">
      <c r="A478">
        <f t="shared" ref="A478:A482" si="111">IFERROR(IF(_xlfn.NUMBERVALUE(RIGHT(D478,2))+2000&gt;C478,0,1),IF(RIGHT(D478,2)="EX",IF(C478&gt;2044,0,1),1))</f>
        <v>0</v>
      </c>
      <c r="B478" t="s">
        <v>194</v>
      </c>
      <c r="C478">
        <f t="shared" si="107"/>
        <v>2050</v>
      </c>
      <c r="D478" t="str">
        <f t="shared" si="108"/>
        <v>COMBDGDCOAVGSUB___CW_EX</v>
      </c>
      <c r="E478">
        <f>_xlfn.XLOOKUP(D478,'Technology share'!B:B,'Technology share'!J:J)</f>
        <v>2184.671790464613</v>
      </c>
    </row>
    <row r="479" spans="1:5" hidden="1" x14ac:dyDescent="0.25">
      <c r="A479">
        <f t="shared" si="111"/>
        <v>0</v>
      </c>
      <c r="B479" t="s">
        <v>194</v>
      </c>
      <c r="C479">
        <f t="shared" si="107"/>
        <v>2050</v>
      </c>
      <c r="D479" t="str">
        <f t="shared" si="108"/>
        <v>COMBDGDHEAVGSUB___HW_EX</v>
      </c>
      <c r="E479">
        <f>_xlfn.XLOOKUP(D479,'Technology share'!B:B,'Technology share'!J:J)</f>
        <v>5858.6996859716728</v>
      </c>
    </row>
    <row r="480" spans="1:5" hidden="1" x14ac:dyDescent="0.25">
      <c r="A480">
        <f t="shared" si="111"/>
        <v>0</v>
      </c>
      <c r="B480" t="s">
        <v>194</v>
      </c>
      <c r="C480">
        <f t="shared" si="107"/>
        <v>2050</v>
      </c>
      <c r="D480" t="str">
        <f t="shared" si="108"/>
        <v>PUBBDGDCOAVGSUB___CW_EX</v>
      </c>
      <c r="E480">
        <f>_xlfn.XLOOKUP(D480,'Technology share'!B:B,'Technology share'!J:J)</f>
        <v>300.3590194763288</v>
      </c>
    </row>
    <row r="481" spans="1:5" hidden="1" x14ac:dyDescent="0.25">
      <c r="A481">
        <f t="shared" si="111"/>
        <v>0</v>
      </c>
      <c r="B481" t="s">
        <v>194</v>
      </c>
      <c r="C481">
        <f t="shared" si="107"/>
        <v>2050</v>
      </c>
      <c r="D481" t="str">
        <f t="shared" si="108"/>
        <v>PUBBDGDHEAVGSUB___HW_EX</v>
      </c>
      <c r="E481">
        <f>_xlfn.XLOOKUP(D481,'Technology share'!B:B,'Technology share'!J:J)</f>
        <v>1841.82201452394</v>
      </c>
    </row>
    <row r="482" spans="1:5" hidden="1" x14ac:dyDescent="0.25">
      <c r="A482">
        <f t="shared" si="111"/>
        <v>0</v>
      </c>
      <c r="B482" t="s">
        <v>194</v>
      </c>
      <c r="C482">
        <f t="shared" si="107"/>
        <v>2050</v>
      </c>
      <c r="D482" t="str">
        <f t="shared" si="108"/>
        <v>RESBDGDCOAVGSUB___CW_EX</v>
      </c>
      <c r="E482">
        <f>_xlfn.XLOOKUP(D482,'Technology share'!B:B,'Technology share'!J:J)</f>
        <v>88.667316499528596</v>
      </c>
    </row>
    <row r="483" spans="1:5" hidden="1" x14ac:dyDescent="0.25">
      <c r="A483">
        <f t="shared" ref="A483:A487" si="112">IFERROR(IF(_xlfn.NUMBERVALUE(RIGHT(D483,2))+2000&gt;C483,0,1),IF(RIGHT(D483,2)="EX",IF(C483&gt;2044,0,1),1))</f>
        <v>0</v>
      </c>
      <c r="B483" t="s">
        <v>194</v>
      </c>
      <c r="C483">
        <f t="shared" si="107"/>
        <v>2050</v>
      </c>
      <c r="D483" t="str">
        <f t="shared" si="108"/>
        <v>RESBDGDHEAVGSUB___HW_EX</v>
      </c>
      <c r="E483">
        <f>_xlfn.XLOOKUP(D483,'Technology share'!B:B,'Technology share'!J:J)</f>
        <v>1056.396316977507</v>
      </c>
    </row>
    <row r="484" spans="1:5" x14ac:dyDescent="0.25">
      <c r="A484">
        <f t="shared" si="112"/>
        <v>1</v>
      </c>
      <c r="B484" t="s">
        <v>194</v>
      </c>
      <c r="C484">
        <f t="shared" si="107"/>
        <v>2050</v>
      </c>
      <c r="D484" t="str">
        <f t="shared" si="108"/>
        <v>COMBDGDCOAVGSUB___CW_23</v>
      </c>
      <c r="E484">
        <f>_xlfn.XLOOKUP(D484,'Technology share'!B:B,'Technology share'!J:J)</f>
        <v>1000</v>
      </c>
    </row>
    <row r="485" spans="1:5" x14ac:dyDescent="0.25">
      <c r="A485">
        <f t="shared" si="112"/>
        <v>1</v>
      </c>
      <c r="B485" t="s">
        <v>194</v>
      </c>
      <c r="C485">
        <f t="shared" si="107"/>
        <v>2050</v>
      </c>
      <c r="D485" t="str">
        <f t="shared" si="108"/>
        <v>COMBDGDHEAVGSUB___HW_23</v>
      </c>
      <c r="E485">
        <f>_xlfn.XLOOKUP(D485,'Technology share'!B:B,'Technology share'!J:J)</f>
        <v>2500</v>
      </c>
    </row>
    <row r="486" spans="1:5" x14ac:dyDescent="0.25">
      <c r="A486">
        <f t="shared" si="112"/>
        <v>1</v>
      </c>
      <c r="B486" t="s">
        <v>194</v>
      </c>
      <c r="C486">
        <f t="shared" si="107"/>
        <v>2050</v>
      </c>
      <c r="D486" t="str">
        <f t="shared" si="108"/>
        <v>INDBDGDCOAVGSUB___CW_23</v>
      </c>
      <c r="E486">
        <f>_xlfn.XLOOKUP(D486,'Technology share'!B:B,'Technology share'!J:J)</f>
        <v>50</v>
      </c>
    </row>
    <row r="487" spans="1:5" x14ac:dyDescent="0.25">
      <c r="A487">
        <f t="shared" si="112"/>
        <v>1</v>
      </c>
      <c r="B487" t="s">
        <v>194</v>
      </c>
      <c r="C487">
        <f t="shared" si="107"/>
        <v>2050</v>
      </c>
      <c r="D487" t="str">
        <f t="shared" si="108"/>
        <v>INDBDGDHEAVGSUB___HW_23</v>
      </c>
      <c r="E487">
        <f>_xlfn.XLOOKUP(D487,'Technology share'!B:B,'Technology share'!J:J)</f>
        <v>500</v>
      </c>
    </row>
    <row r="488" spans="1:5" x14ac:dyDescent="0.25">
      <c r="A488">
        <f t="shared" ref="A488:A491" si="113">IFERROR(IF(_xlfn.NUMBERVALUE(RIGHT(D488,2))+2000&gt;C488,0,1),IF(RIGHT(D488,2)="EX",IF(C488&gt;2044,0,1),1))</f>
        <v>1</v>
      </c>
      <c r="B488" t="s">
        <v>194</v>
      </c>
      <c r="C488">
        <f t="shared" si="107"/>
        <v>2050</v>
      </c>
      <c r="D488" t="str">
        <f t="shared" si="108"/>
        <v>PUBBDGDCOAVGSUB___CW_23</v>
      </c>
      <c r="E488">
        <f>_xlfn.XLOOKUP(D488,'Technology share'!B:B,'Technology share'!J:J)</f>
        <v>150</v>
      </c>
    </row>
    <row r="489" spans="1:5" x14ac:dyDescent="0.25">
      <c r="A489">
        <f t="shared" si="113"/>
        <v>1</v>
      </c>
      <c r="B489" t="s">
        <v>194</v>
      </c>
      <c r="C489">
        <f t="shared" si="107"/>
        <v>2050</v>
      </c>
      <c r="D489" t="str">
        <f t="shared" si="108"/>
        <v>PUBBDGDHEAVGSUB___HW_23</v>
      </c>
      <c r="E489">
        <f>_xlfn.XLOOKUP(D489,'Technology share'!B:B,'Technology share'!J:J)</f>
        <v>900</v>
      </c>
    </row>
    <row r="490" spans="1:5" x14ac:dyDescent="0.25">
      <c r="A490">
        <f t="shared" si="113"/>
        <v>1</v>
      </c>
      <c r="B490" t="s">
        <v>194</v>
      </c>
      <c r="C490">
        <f t="shared" si="107"/>
        <v>2050</v>
      </c>
      <c r="D490" t="str">
        <f t="shared" si="108"/>
        <v>RESBDGDCOAVGSUB___CW_23</v>
      </c>
      <c r="E490">
        <f>_xlfn.XLOOKUP(D490,'Technology share'!B:B,'Technology share'!J:J)</f>
        <v>50</v>
      </c>
    </row>
    <row r="491" spans="1:5" x14ac:dyDescent="0.25">
      <c r="A491">
        <f t="shared" si="113"/>
        <v>1</v>
      </c>
      <c r="B491" t="s">
        <v>194</v>
      </c>
      <c r="C491">
        <f t="shared" si="107"/>
        <v>2050</v>
      </c>
      <c r="D491" t="str">
        <f t="shared" si="108"/>
        <v>RESBDGDHEAVGSUB___HW_23</v>
      </c>
      <c r="E491">
        <f>_xlfn.XLOOKUP(D491,'Technology share'!B:B,'Technology share'!J:J)</f>
        <v>500</v>
      </c>
    </row>
  </sheetData>
  <autoFilter ref="A1:G491" xr:uid="{BE8EC648-26B9-49DE-9544-52B718451FBE}">
    <filterColumn colId="0">
      <filters>
        <filter val="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Activity_DISENE</vt:lpstr>
      <vt:lpstr>Technology share</vt:lpstr>
      <vt:lpstr>BAU-1_MaxActivity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esmia</dc:creator>
  <cp:lastModifiedBy>esmia</cp:lastModifiedBy>
  <dcterms:created xsi:type="dcterms:W3CDTF">2023-01-31T14:11:33Z</dcterms:created>
  <dcterms:modified xsi:type="dcterms:W3CDTF">2023-03-01T17:36:58Z</dcterms:modified>
</cp:coreProperties>
</file>