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1_Building\BAP-BDG-4\"/>
    </mc:Choice>
  </mc:AlternateContent>
  <xr:revisionPtr revIDLastSave="0" documentId="13_ncr:1_{0BDB37DC-BCFD-46D5-9910-E64A8C295049}" xr6:coauthVersionLast="47" xr6:coauthVersionMax="47" xr10:uidLastSave="{00000000-0000-0000-0000-000000000000}"/>
  <bookViews>
    <workbookView xWindow="-120" yWindow="-120" windowWidth="29040" windowHeight="15840" activeTab="6" xr2:uid="{524CEB0A-FF6C-4D89-B19F-212D48C05562}"/>
  </bookViews>
  <sheets>
    <sheet name="Demand" sheetId="7" r:id="rId1"/>
    <sheet name="ISO" sheetId="6" r:id="rId2"/>
    <sheet name="Target" sheetId="11" r:id="rId3"/>
    <sheet name="BAP-4_groups" sheetId="2" r:id="rId4"/>
    <sheet name="BAP-4_tech_groups" sheetId="3" r:id="rId5"/>
    <sheet name="BAP-4_MinGenGroupTarget" sheetId="4" r:id="rId6"/>
    <sheet name="BAP-4_MinGenGroupWeight" sheetId="5" r:id="rId7"/>
  </sheets>
  <definedNames>
    <definedName name="_xlnm._FilterDatabase" localSheetId="5" hidden="1">'BAP-4_MinGenGroupTarget'!$A$1:$D$4</definedName>
    <definedName name="_xlnm._FilterDatabase" localSheetId="0" hidden="1">Demand!$A$1:$J$11</definedName>
    <definedName name="_xlnm._FilterDatabase" localSheetId="1" hidden="1">ISO!$A$1:$G$31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5" l="1"/>
  <c r="D34" i="5"/>
  <c r="D35" i="5"/>
  <c r="D36" i="5"/>
  <c r="D37" i="5"/>
  <c r="D38" i="5"/>
  <c r="D39" i="5"/>
  <c r="D40" i="5"/>
  <c r="D41" i="5"/>
  <c r="D32" i="5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B32" i="3"/>
  <c r="A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2" i="6"/>
  <c r="A3" i="7"/>
  <c r="A4" i="7"/>
  <c r="A5" i="7"/>
  <c r="A6" i="7"/>
  <c r="A7" i="7"/>
  <c r="A8" i="7"/>
  <c r="A9" i="7"/>
  <c r="A10" i="7"/>
  <c r="A11" i="7"/>
  <c r="A2" i="7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A2" i="3"/>
  <c r="B2" i="5" s="1"/>
  <c r="F4" i="11"/>
  <c r="F5" i="11"/>
  <c r="F6" i="11"/>
  <c r="F7" i="11"/>
  <c r="F8" i="11"/>
  <c r="F9" i="11"/>
  <c r="F10" i="11"/>
  <c r="F11" i="11"/>
  <c r="F12" i="11"/>
  <c r="F3" i="11"/>
  <c r="E4" i="11"/>
  <c r="E5" i="11"/>
  <c r="E6" i="11"/>
  <c r="E7" i="11"/>
  <c r="E8" i="11"/>
  <c r="E9" i="11"/>
  <c r="E10" i="11"/>
  <c r="E11" i="11"/>
  <c r="E12" i="11"/>
  <c r="E3" i="11"/>
  <c r="C6" i="11" l="1"/>
  <c r="C7" i="11"/>
  <c r="C8" i="11"/>
  <c r="C9" i="11"/>
  <c r="C10" i="11"/>
  <c r="C11" i="11"/>
  <c r="C12" i="11"/>
  <c r="C3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19" i="5"/>
  <c r="C20" i="5"/>
  <c r="C21" i="5"/>
  <c r="C22" i="5"/>
  <c r="C23" i="5"/>
  <c r="C24" i="5"/>
  <c r="C25" i="5"/>
  <c r="C27" i="5"/>
  <c r="C28" i="5"/>
  <c r="C29" i="5"/>
  <c r="C30" i="5"/>
  <c r="C31" i="5"/>
  <c r="C32" i="5"/>
  <c r="C33" i="5"/>
  <c r="C34" i="5"/>
  <c r="C35" i="5"/>
  <c r="C36" i="5"/>
  <c r="C37" i="5"/>
  <c r="C39" i="5"/>
  <c r="C40" i="5"/>
  <c r="C41" i="5"/>
  <c r="C5" i="11"/>
  <c r="C4" i="11"/>
  <c r="C3" i="11"/>
  <c r="B2" i="3" l="1"/>
  <c r="C2" i="5" s="1"/>
  <c r="A2" i="2"/>
  <c r="B2" i="4" s="1"/>
  <c r="A11" i="2"/>
  <c r="B11" i="4" s="1"/>
  <c r="A10" i="2"/>
  <c r="B10" i="4" s="1"/>
  <c r="A9" i="2"/>
  <c r="B9" i="4" s="1"/>
  <c r="A8" i="2"/>
  <c r="B8" i="4" s="1"/>
  <c r="A7" i="2"/>
  <c r="B7" i="4" s="1"/>
  <c r="A6" i="2"/>
  <c r="B6" i="4" s="1"/>
  <c r="A5" i="2"/>
  <c r="B5" i="4" s="1"/>
  <c r="C38" i="5"/>
  <c r="A4" i="2"/>
  <c r="B4" i="4" s="1"/>
  <c r="C26" i="5"/>
  <c r="A3" i="2"/>
  <c r="B3" i="4" s="1"/>
  <c r="C14" i="5"/>
</calcChain>
</file>

<file path=xl/sharedStrings.xml><?xml version="1.0" encoding="utf-8"?>
<sst xmlns="http://schemas.openxmlformats.org/spreadsheetml/2006/main" count="323" uniqueCount="77">
  <si>
    <t>Label</t>
  </si>
  <si>
    <t>Owner</t>
  </si>
  <si>
    <t>Sector</t>
  </si>
  <si>
    <t>Bdg_type</t>
  </si>
  <si>
    <t>EndUse</t>
  </si>
  <si>
    <t>ID TEMOA</t>
  </si>
  <si>
    <t>BDG</t>
  </si>
  <si>
    <t>SH</t>
  </si>
  <si>
    <t>tech</t>
  </si>
  <si>
    <t>group_name</t>
  </si>
  <si>
    <t>notes</t>
  </si>
  <si>
    <t>tech_desc</t>
  </si>
  <si>
    <t>regions</t>
  </si>
  <si>
    <t>TO</t>
  </si>
  <si>
    <t>act_fraction</t>
  </si>
  <si>
    <t>periods</t>
  </si>
  <si>
    <t>max_act_g</t>
  </si>
  <si>
    <t xml:space="preserve">Type 1 </t>
  </si>
  <si>
    <t>ZTM</t>
  </si>
  <si>
    <t>Initial efficiency (TJ/Mm2)</t>
  </si>
  <si>
    <t>Efficiency gain (TJ/Mm2)</t>
  </si>
  <si>
    <t>COM</t>
  </si>
  <si>
    <t>WST</t>
  </si>
  <si>
    <t>RTT</t>
  </si>
  <si>
    <t>TAW</t>
  </si>
  <si>
    <t>ICI</t>
  </si>
  <si>
    <t>OFF</t>
  </si>
  <si>
    <t>EDS</t>
  </si>
  <si>
    <t>HLC</t>
  </si>
  <si>
    <t>AER</t>
  </si>
  <si>
    <t>AFS</t>
  </si>
  <si>
    <t>OTS</t>
  </si>
  <si>
    <t>NewOld</t>
  </si>
  <si>
    <t>Share retrofitted in 2050</t>
  </si>
  <si>
    <t>Old</t>
  </si>
  <si>
    <t>COMBDGWSTOldSH</t>
  </si>
  <si>
    <t>COMBDGRTTOldSH</t>
  </si>
  <si>
    <t>COMBDGTAWOldSH</t>
  </si>
  <si>
    <t>COMBDGICIOldSH</t>
  </si>
  <si>
    <t>COMBDGOFFOldSH</t>
  </si>
  <si>
    <t>COMBDGEDSOldSH</t>
  </si>
  <si>
    <t>COMBDGHLCOldSH</t>
  </si>
  <si>
    <t>COMBDGAEROldSH</t>
  </si>
  <si>
    <t>COMBDGAFSOldSH</t>
  </si>
  <si>
    <t>COMBDGOTSOldSH</t>
  </si>
  <si>
    <t>Building type</t>
  </si>
  <si>
    <t>Thermal gain</t>
  </si>
  <si>
    <t>COMBDGAEROldSHZTM___HIGETHOS_23</t>
  </si>
  <si>
    <t>COMBDGAEROldSHZTM___MEDETHOS_23</t>
  </si>
  <si>
    <t>COMBDGAFSOldSHZTM___HIGETHOS_23</t>
  </si>
  <si>
    <t>COMBDGAFSOldSHZTM___MEDETHOS_23</t>
  </si>
  <si>
    <t>COMBDGEDSOldSHZTM___HIGETHOS_23</t>
  </si>
  <si>
    <t>COMBDGEDSOldSHZTM___MEDETHOS_23</t>
  </si>
  <si>
    <t>COMBDGHLCOldSHZTM___HIGETHOS_23</t>
  </si>
  <si>
    <t>COMBDGHLCOldSHZTM___MEDETHOS_23</t>
  </si>
  <si>
    <t>COMBDGICIOldSHZTM___HIGETHOS_23</t>
  </si>
  <si>
    <t>COMBDGICIOldSHZTM___MEDETHOS_23</t>
  </si>
  <si>
    <t>COMBDGOFFOldSHZTM___HIGETHOS_23</t>
  </si>
  <si>
    <t>COMBDGOFFOldSHZTM___MEDETHOS_23</t>
  </si>
  <si>
    <t>COMBDGOTSOldSHZTM___HIGETHOS_23</t>
  </si>
  <si>
    <t>COMBDGOTSOldSHZTM___MEDETHOS_23</t>
  </si>
  <si>
    <t>COMBDGRTTOldSHZTM___HIGETHOS_23</t>
  </si>
  <si>
    <t>COMBDGRTTOldSHZTM___MEDETHOS_23</t>
  </si>
  <si>
    <t>COMBDGTAWOldSHZTM___HIGETHOS_23</t>
  </si>
  <si>
    <t>COMBDGTAWOldSHZTM___MEDETHOS_23</t>
  </si>
  <si>
    <t>COMBDGWSTOldSHZTM___HIGETHOS_23</t>
  </si>
  <si>
    <t>COMBDGWSTOldSHZTM___MEDETHOS_23</t>
  </si>
  <si>
    <t>COMBDGAEROldSHZTM___STDETHOS_23</t>
  </si>
  <si>
    <t>COMBDGAFSOldSHZTM___STDETHOS_23</t>
  </si>
  <si>
    <t>COMBDGEDSOldSHZTM___STDETHOS_23</t>
  </si>
  <si>
    <t>COMBDGHLCOldSHZTM___STDETHOS_23</t>
  </si>
  <si>
    <t>COMBDGICIOldSHZTM___STDETHOS_23</t>
  </si>
  <si>
    <t>COMBDGOFFOldSHZTM___STDETHOS_23</t>
  </si>
  <si>
    <t>COMBDGOTSOldSHZTM___STDETHOS_23</t>
  </si>
  <si>
    <t>COMBDGRTTOldSHZTM___STDETHOS_23</t>
  </si>
  <si>
    <t>COMBDGTAWOldSHZTM___STDETHOS_23</t>
  </si>
  <si>
    <t>COMBDGWSTOldSHZTM___STDETHOS_23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</si>
</sst>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1" xfId="0" applyBorder="1"/>
    <xf numFmtId="1" fontId="2" fillId="0" borderId="1" xfId="2" applyNumberFormat="1" applyBorder="1"/>
    <xf numFmtId="1" fontId="0" fillId="0" borderId="1" xfId="0" applyNumberFormat="1" applyBorder="1"/>
    <xf numFmtId="9" fontId="0" fillId="3" borderId="1" xfId="1" applyFont="1" applyFill="1" applyBorder="1"/>
    <xf numFmtId="9" fontId="2" fillId="3" borderId="1" xfId="1" applyFont="1" applyFill="1" applyBorder="1"/>
  </cellXfs>
  <cellStyles count="3">
    <cellStyle name="Normal" xfId="0" builtinId="0"/>
    <cellStyle name="Normal 2" xfId="2" xr:uid="{DDB0E04B-6ED8-42AD-AF8A-A48330EC940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11"/>
  <sheetViews>
    <sheetView workbookViewId="0">
      <selection activeCell="F18" sqref="F18"/>
    </sheetView>
  </sheetViews>
  <sheetFormatPr defaultRowHeight="15" x14ac:dyDescent="0.25"/>
  <cols>
    <col min="1" max="1" width="2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4</v>
      </c>
      <c r="G1" t="s">
        <v>5</v>
      </c>
    </row>
    <row r="2" spans="1:7" x14ac:dyDescent="0.25">
      <c r="A2" t="str">
        <f>"BAP-BDG-4-"&amp;B2&amp;C2&amp;D2</f>
        <v>BAP-BDG-4-COMBDGWST</v>
      </c>
      <c r="B2" s="2" t="s">
        <v>21</v>
      </c>
      <c r="C2" s="2" t="s">
        <v>6</v>
      </c>
      <c r="D2" s="2" t="s">
        <v>22</v>
      </c>
      <c r="E2" s="2" t="s">
        <v>34</v>
      </c>
      <c r="F2" s="2" t="s">
        <v>7</v>
      </c>
      <c r="G2" s="2" t="s">
        <v>35</v>
      </c>
    </row>
    <row r="3" spans="1:7" x14ac:dyDescent="0.25">
      <c r="A3" t="str">
        <f t="shared" ref="A3:A11" si="0">"BAP-BDG-4-"&amp;B3&amp;C3&amp;D3</f>
        <v>BAP-BDG-4-COMBDGRTT</v>
      </c>
      <c r="B3" s="2" t="s">
        <v>21</v>
      </c>
      <c r="C3" s="2" t="s">
        <v>6</v>
      </c>
      <c r="D3" s="2" t="s">
        <v>23</v>
      </c>
      <c r="E3" s="2" t="s">
        <v>34</v>
      </c>
      <c r="F3" s="2" t="s">
        <v>7</v>
      </c>
      <c r="G3" s="2" t="s">
        <v>36</v>
      </c>
    </row>
    <row r="4" spans="1:7" x14ac:dyDescent="0.25">
      <c r="A4" t="str">
        <f t="shared" si="0"/>
        <v>BAP-BDG-4-COMBDGTAW</v>
      </c>
      <c r="B4" s="2" t="s">
        <v>21</v>
      </c>
      <c r="C4" s="2" t="s">
        <v>6</v>
      </c>
      <c r="D4" s="2" t="s">
        <v>24</v>
      </c>
      <c r="E4" s="2" t="s">
        <v>34</v>
      </c>
      <c r="F4" s="2" t="s">
        <v>7</v>
      </c>
      <c r="G4" s="2" t="s">
        <v>37</v>
      </c>
    </row>
    <row r="5" spans="1:7" x14ac:dyDescent="0.25">
      <c r="A5" t="str">
        <f t="shared" si="0"/>
        <v>BAP-BDG-4-COMBDGICI</v>
      </c>
      <c r="B5" s="2" t="s">
        <v>21</v>
      </c>
      <c r="C5" s="2" t="s">
        <v>6</v>
      </c>
      <c r="D5" s="2" t="s">
        <v>25</v>
      </c>
      <c r="E5" s="2" t="s">
        <v>34</v>
      </c>
      <c r="F5" s="2" t="s">
        <v>7</v>
      </c>
      <c r="G5" s="2" t="s">
        <v>38</v>
      </c>
    </row>
    <row r="6" spans="1:7" x14ac:dyDescent="0.25">
      <c r="A6" t="str">
        <f t="shared" si="0"/>
        <v>BAP-BDG-4-COMBDGOFF</v>
      </c>
      <c r="B6" s="2" t="s">
        <v>21</v>
      </c>
      <c r="C6" s="2" t="s">
        <v>6</v>
      </c>
      <c r="D6" s="2" t="s">
        <v>26</v>
      </c>
      <c r="E6" s="2" t="s">
        <v>34</v>
      </c>
      <c r="F6" s="2" t="s">
        <v>7</v>
      </c>
      <c r="G6" s="2" t="s">
        <v>39</v>
      </c>
    </row>
    <row r="7" spans="1:7" x14ac:dyDescent="0.25">
      <c r="A7" t="str">
        <f t="shared" si="0"/>
        <v>BAP-BDG-4-COMBDGEDS</v>
      </c>
      <c r="B7" s="2" t="s">
        <v>21</v>
      </c>
      <c r="C7" s="2" t="s">
        <v>6</v>
      </c>
      <c r="D7" s="2" t="s">
        <v>27</v>
      </c>
      <c r="E7" s="2" t="s">
        <v>34</v>
      </c>
      <c r="F7" s="2" t="s">
        <v>7</v>
      </c>
      <c r="G7" s="2" t="s">
        <v>40</v>
      </c>
    </row>
    <row r="8" spans="1:7" x14ac:dyDescent="0.25">
      <c r="A8" t="str">
        <f t="shared" si="0"/>
        <v>BAP-BDG-4-COMBDGHLC</v>
      </c>
      <c r="B8" s="2" t="s">
        <v>21</v>
      </c>
      <c r="C8" s="2" t="s">
        <v>6</v>
      </c>
      <c r="D8" s="2" t="s">
        <v>28</v>
      </c>
      <c r="E8" s="2" t="s">
        <v>34</v>
      </c>
      <c r="F8" s="2" t="s">
        <v>7</v>
      </c>
      <c r="G8" s="2" t="s">
        <v>41</v>
      </c>
    </row>
    <row r="9" spans="1:7" x14ac:dyDescent="0.25">
      <c r="A9" t="str">
        <f t="shared" si="0"/>
        <v>BAP-BDG-4-COMBDGAER</v>
      </c>
      <c r="B9" s="2" t="s">
        <v>21</v>
      </c>
      <c r="C9" s="2" t="s">
        <v>6</v>
      </c>
      <c r="D9" s="2" t="s">
        <v>29</v>
      </c>
      <c r="E9" s="2" t="s">
        <v>34</v>
      </c>
      <c r="F9" s="2" t="s">
        <v>7</v>
      </c>
      <c r="G9" s="2" t="s">
        <v>42</v>
      </c>
    </row>
    <row r="10" spans="1:7" x14ac:dyDescent="0.25">
      <c r="A10" t="str">
        <f t="shared" si="0"/>
        <v>BAP-BDG-4-COMBDGAFS</v>
      </c>
      <c r="B10" s="2" t="s">
        <v>21</v>
      </c>
      <c r="C10" s="2" t="s">
        <v>6</v>
      </c>
      <c r="D10" s="2" t="s">
        <v>30</v>
      </c>
      <c r="E10" s="2" t="s">
        <v>34</v>
      </c>
      <c r="F10" s="2" t="s">
        <v>7</v>
      </c>
      <c r="G10" s="2" t="s">
        <v>43</v>
      </c>
    </row>
    <row r="11" spans="1:7" x14ac:dyDescent="0.25">
      <c r="A11" t="str">
        <f t="shared" si="0"/>
        <v>BAP-BDG-4-COMBDGOTS</v>
      </c>
      <c r="B11" s="2" t="s">
        <v>21</v>
      </c>
      <c r="C11" s="2" t="s">
        <v>6</v>
      </c>
      <c r="D11" s="2" t="s">
        <v>31</v>
      </c>
      <c r="E11" s="2" t="s">
        <v>34</v>
      </c>
      <c r="F11" s="2" t="s">
        <v>7</v>
      </c>
      <c r="G11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31"/>
  <sheetViews>
    <sheetView workbookViewId="0">
      <selection activeCell="K20" sqref="K20"/>
    </sheetView>
  </sheetViews>
  <sheetFormatPr defaultRowHeight="15" x14ac:dyDescent="0.25"/>
  <cols>
    <col min="1" max="1" width="24" bestFit="1" customWidth="1"/>
    <col min="2" max="7" width="7.5703125" bestFit="1" customWidth="1"/>
    <col min="8" max="8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5</v>
      </c>
    </row>
    <row r="2" spans="1:7" x14ac:dyDescent="0.25">
      <c r="A2" t="str">
        <f>"BAP-BDG-4-"&amp;B2&amp;C2&amp;D2</f>
        <v>BAP-BDG-4-COMBDGAER</v>
      </c>
      <c r="B2" t="s">
        <v>21</v>
      </c>
      <c r="C2" t="s">
        <v>6</v>
      </c>
      <c r="D2" t="s">
        <v>29</v>
      </c>
      <c r="E2" t="s">
        <v>7</v>
      </c>
      <c r="F2" t="s">
        <v>18</v>
      </c>
      <c r="G2" t="s">
        <v>47</v>
      </c>
    </row>
    <row r="3" spans="1:7" x14ac:dyDescent="0.25">
      <c r="A3" t="str">
        <f t="shared" ref="A3:A19" si="0">"BAP-BDG-4-"&amp;B3&amp;C3&amp;D3</f>
        <v>BAP-BDG-4-COMBDGAER</v>
      </c>
      <c r="B3" t="s">
        <v>21</v>
      </c>
      <c r="C3" t="s">
        <v>6</v>
      </c>
      <c r="D3" t="s">
        <v>29</v>
      </c>
      <c r="E3" t="s">
        <v>7</v>
      </c>
      <c r="F3" t="s">
        <v>18</v>
      </c>
      <c r="G3" t="s">
        <v>67</v>
      </c>
    </row>
    <row r="4" spans="1:7" x14ac:dyDescent="0.25">
      <c r="A4" t="str">
        <f t="shared" si="0"/>
        <v>BAP-BDG-4-COMBDGAER</v>
      </c>
      <c r="B4" t="s">
        <v>21</v>
      </c>
      <c r="C4" t="s">
        <v>6</v>
      </c>
      <c r="D4" t="s">
        <v>29</v>
      </c>
      <c r="E4" t="s">
        <v>7</v>
      </c>
      <c r="F4" t="s">
        <v>18</v>
      </c>
      <c r="G4" t="s">
        <v>48</v>
      </c>
    </row>
    <row r="5" spans="1:7" x14ac:dyDescent="0.25">
      <c r="A5" t="str">
        <f t="shared" si="0"/>
        <v>BAP-BDG-4-COMBDGAFS</v>
      </c>
      <c r="B5" t="s">
        <v>21</v>
      </c>
      <c r="C5" t="s">
        <v>6</v>
      </c>
      <c r="D5" t="s">
        <v>30</v>
      </c>
      <c r="E5" t="s">
        <v>7</v>
      </c>
      <c r="F5" t="s">
        <v>18</v>
      </c>
      <c r="G5" t="s">
        <v>49</v>
      </c>
    </row>
    <row r="6" spans="1:7" x14ac:dyDescent="0.25">
      <c r="A6" t="str">
        <f t="shared" si="0"/>
        <v>BAP-BDG-4-COMBDGAFS</v>
      </c>
      <c r="B6" t="s">
        <v>21</v>
      </c>
      <c r="C6" t="s">
        <v>6</v>
      </c>
      <c r="D6" t="s">
        <v>30</v>
      </c>
      <c r="E6" t="s">
        <v>7</v>
      </c>
      <c r="F6" t="s">
        <v>18</v>
      </c>
      <c r="G6" t="s">
        <v>68</v>
      </c>
    </row>
    <row r="7" spans="1:7" x14ac:dyDescent="0.25">
      <c r="A7" t="str">
        <f t="shared" si="0"/>
        <v>BAP-BDG-4-COMBDGAFS</v>
      </c>
      <c r="B7" t="s">
        <v>21</v>
      </c>
      <c r="C7" t="s">
        <v>6</v>
      </c>
      <c r="D7" t="s">
        <v>30</v>
      </c>
      <c r="E7" t="s">
        <v>7</v>
      </c>
      <c r="F7" t="s">
        <v>18</v>
      </c>
      <c r="G7" t="s">
        <v>50</v>
      </c>
    </row>
    <row r="8" spans="1:7" x14ac:dyDescent="0.25">
      <c r="A8" t="str">
        <f t="shared" si="0"/>
        <v>BAP-BDG-4-COMBDGEDS</v>
      </c>
      <c r="B8" t="s">
        <v>21</v>
      </c>
      <c r="C8" t="s">
        <v>6</v>
      </c>
      <c r="D8" t="s">
        <v>27</v>
      </c>
      <c r="E8" t="s">
        <v>7</v>
      </c>
      <c r="F8" t="s">
        <v>18</v>
      </c>
      <c r="G8" t="s">
        <v>51</v>
      </c>
    </row>
    <row r="9" spans="1:7" x14ac:dyDescent="0.25">
      <c r="A9" t="str">
        <f t="shared" si="0"/>
        <v>BAP-BDG-4-COMBDGEDS</v>
      </c>
      <c r="B9" t="s">
        <v>21</v>
      </c>
      <c r="C9" t="s">
        <v>6</v>
      </c>
      <c r="D9" t="s">
        <v>27</v>
      </c>
      <c r="E9" t="s">
        <v>7</v>
      </c>
      <c r="F9" t="s">
        <v>18</v>
      </c>
      <c r="G9" t="s">
        <v>69</v>
      </c>
    </row>
    <row r="10" spans="1:7" x14ac:dyDescent="0.25">
      <c r="A10" t="str">
        <f t="shared" si="0"/>
        <v>BAP-BDG-4-COMBDGEDS</v>
      </c>
      <c r="B10" t="s">
        <v>21</v>
      </c>
      <c r="C10" t="s">
        <v>6</v>
      </c>
      <c r="D10" t="s">
        <v>27</v>
      </c>
      <c r="E10" t="s">
        <v>7</v>
      </c>
      <c r="F10" t="s">
        <v>18</v>
      </c>
      <c r="G10" t="s">
        <v>52</v>
      </c>
    </row>
    <row r="11" spans="1:7" x14ac:dyDescent="0.25">
      <c r="A11" t="str">
        <f t="shared" si="0"/>
        <v>BAP-BDG-4-COMBDGHLC</v>
      </c>
      <c r="B11" t="s">
        <v>21</v>
      </c>
      <c r="C11" t="s">
        <v>6</v>
      </c>
      <c r="D11" t="s">
        <v>28</v>
      </c>
      <c r="E11" t="s">
        <v>7</v>
      </c>
      <c r="F11" t="s">
        <v>18</v>
      </c>
      <c r="G11" t="s">
        <v>53</v>
      </c>
    </row>
    <row r="12" spans="1:7" x14ac:dyDescent="0.25">
      <c r="A12" t="str">
        <f t="shared" si="0"/>
        <v>BAP-BDG-4-COMBDGHLC</v>
      </c>
      <c r="B12" t="s">
        <v>21</v>
      </c>
      <c r="C12" t="s">
        <v>6</v>
      </c>
      <c r="D12" t="s">
        <v>28</v>
      </c>
      <c r="E12" t="s">
        <v>7</v>
      </c>
      <c r="F12" t="s">
        <v>18</v>
      </c>
      <c r="G12" t="s">
        <v>70</v>
      </c>
    </row>
    <row r="13" spans="1:7" x14ac:dyDescent="0.25">
      <c r="A13" t="str">
        <f t="shared" si="0"/>
        <v>BAP-BDG-4-COMBDGHLC</v>
      </c>
      <c r="B13" t="s">
        <v>21</v>
      </c>
      <c r="C13" t="s">
        <v>6</v>
      </c>
      <c r="D13" t="s">
        <v>28</v>
      </c>
      <c r="E13" t="s">
        <v>7</v>
      </c>
      <c r="F13" t="s">
        <v>18</v>
      </c>
      <c r="G13" t="s">
        <v>54</v>
      </c>
    </row>
    <row r="14" spans="1:7" x14ac:dyDescent="0.25">
      <c r="A14" t="str">
        <f t="shared" si="0"/>
        <v>BAP-BDG-4-COMBDGICI</v>
      </c>
      <c r="B14" t="s">
        <v>21</v>
      </c>
      <c r="C14" t="s">
        <v>6</v>
      </c>
      <c r="D14" t="s">
        <v>25</v>
      </c>
      <c r="E14" t="s">
        <v>7</v>
      </c>
      <c r="F14" t="s">
        <v>18</v>
      </c>
      <c r="G14" t="s">
        <v>55</v>
      </c>
    </row>
    <row r="15" spans="1:7" x14ac:dyDescent="0.25">
      <c r="A15" t="str">
        <f t="shared" si="0"/>
        <v>BAP-BDG-4-COMBDGICI</v>
      </c>
      <c r="B15" t="s">
        <v>21</v>
      </c>
      <c r="C15" t="s">
        <v>6</v>
      </c>
      <c r="D15" t="s">
        <v>25</v>
      </c>
      <c r="E15" t="s">
        <v>7</v>
      </c>
      <c r="F15" t="s">
        <v>18</v>
      </c>
      <c r="G15" t="s">
        <v>71</v>
      </c>
    </row>
    <row r="16" spans="1:7" x14ac:dyDescent="0.25">
      <c r="A16" t="str">
        <f t="shared" si="0"/>
        <v>BAP-BDG-4-COMBDGICI</v>
      </c>
      <c r="B16" t="s">
        <v>21</v>
      </c>
      <c r="C16" t="s">
        <v>6</v>
      </c>
      <c r="D16" t="s">
        <v>25</v>
      </c>
      <c r="E16" t="s">
        <v>7</v>
      </c>
      <c r="F16" t="s">
        <v>18</v>
      </c>
      <c r="G16" t="s">
        <v>56</v>
      </c>
    </row>
    <row r="17" spans="1:7" x14ac:dyDescent="0.25">
      <c r="A17" t="str">
        <f t="shared" si="0"/>
        <v>BAP-BDG-4-COMBDGOFF</v>
      </c>
      <c r="B17" t="s">
        <v>21</v>
      </c>
      <c r="C17" t="s">
        <v>6</v>
      </c>
      <c r="D17" t="s">
        <v>26</v>
      </c>
      <c r="E17" t="s">
        <v>7</v>
      </c>
      <c r="F17" t="s">
        <v>18</v>
      </c>
      <c r="G17" t="s">
        <v>57</v>
      </c>
    </row>
    <row r="18" spans="1:7" x14ac:dyDescent="0.25">
      <c r="A18" t="str">
        <f t="shared" si="0"/>
        <v>BAP-BDG-4-COMBDGOFF</v>
      </c>
      <c r="B18" t="s">
        <v>21</v>
      </c>
      <c r="C18" t="s">
        <v>6</v>
      </c>
      <c r="D18" t="s">
        <v>26</v>
      </c>
      <c r="E18" t="s">
        <v>7</v>
      </c>
      <c r="F18" t="s">
        <v>18</v>
      </c>
      <c r="G18" t="s">
        <v>72</v>
      </c>
    </row>
    <row r="19" spans="1:7" x14ac:dyDescent="0.25">
      <c r="A19" t="str">
        <f t="shared" si="0"/>
        <v>BAP-BDG-4-COMBDGOFF</v>
      </c>
      <c r="B19" t="s">
        <v>21</v>
      </c>
      <c r="C19" t="s">
        <v>6</v>
      </c>
      <c r="D19" t="s">
        <v>26</v>
      </c>
      <c r="E19" t="s">
        <v>7</v>
      </c>
      <c r="F19" t="s">
        <v>18</v>
      </c>
      <c r="G19" t="s">
        <v>58</v>
      </c>
    </row>
    <row r="20" spans="1:7" x14ac:dyDescent="0.25">
      <c r="A20" t="str">
        <f t="shared" ref="A20:A31" si="1">"BAP-BDG-4-"&amp;B20&amp;C20&amp;D20</f>
        <v>BAP-BDG-4-COMBDGOTS</v>
      </c>
      <c r="B20" t="s">
        <v>21</v>
      </c>
      <c r="C20" t="s">
        <v>6</v>
      </c>
      <c r="D20" t="s">
        <v>31</v>
      </c>
      <c r="E20" t="s">
        <v>7</v>
      </c>
      <c r="F20" t="s">
        <v>18</v>
      </c>
      <c r="G20" t="s">
        <v>59</v>
      </c>
    </row>
    <row r="21" spans="1:7" x14ac:dyDescent="0.25">
      <c r="A21" t="str">
        <f t="shared" si="1"/>
        <v>BAP-BDG-4-COMBDGOTS</v>
      </c>
      <c r="B21" t="s">
        <v>21</v>
      </c>
      <c r="C21" t="s">
        <v>6</v>
      </c>
      <c r="D21" t="s">
        <v>31</v>
      </c>
      <c r="E21" t="s">
        <v>7</v>
      </c>
      <c r="F21" t="s">
        <v>18</v>
      </c>
      <c r="G21" t="s">
        <v>73</v>
      </c>
    </row>
    <row r="22" spans="1:7" x14ac:dyDescent="0.25">
      <c r="A22" t="str">
        <f t="shared" si="1"/>
        <v>BAP-BDG-4-COMBDGOTS</v>
      </c>
      <c r="B22" t="s">
        <v>21</v>
      </c>
      <c r="C22" t="s">
        <v>6</v>
      </c>
      <c r="D22" t="s">
        <v>31</v>
      </c>
      <c r="E22" t="s">
        <v>7</v>
      </c>
      <c r="F22" t="s">
        <v>18</v>
      </c>
      <c r="G22" t="s">
        <v>60</v>
      </c>
    </row>
    <row r="23" spans="1:7" x14ac:dyDescent="0.25">
      <c r="A23" t="str">
        <f t="shared" si="1"/>
        <v>BAP-BDG-4-COMBDGRTT</v>
      </c>
      <c r="B23" t="s">
        <v>21</v>
      </c>
      <c r="C23" t="s">
        <v>6</v>
      </c>
      <c r="D23" t="s">
        <v>23</v>
      </c>
      <c r="E23" t="s">
        <v>7</v>
      </c>
      <c r="F23" t="s">
        <v>18</v>
      </c>
      <c r="G23" t="s">
        <v>61</v>
      </c>
    </row>
    <row r="24" spans="1:7" x14ac:dyDescent="0.25">
      <c r="A24" t="str">
        <f t="shared" si="1"/>
        <v>BAP-BDG-4-COMBDGRTT</v>
      </c>
      <c r="B24" t="s">
        <v>21</v>
      </c>
      <c r="C24" t="s">
        <v>6</v>
      </c>
      <c r="D24" t="s">
        <v>23</v>
      </c>
      <c r="E24" t="s">
        <v>7</v>
      </c>
      <c r="F24" t="s">
        <v>18</v>
      </c>
      <c r="G24" t="s">
        <v>74</v>
      </c>
    </row>
    <row r="25" spans="1:7" x14ac:dyDescent="0.25">
      <c r="A25" t="str">
        <f t="shared" si="1"/>
        <v>BAP-BDG-4-COMBDGRTT</v>
      </c>
      <c r="B25" t="s">
        <v>21</v>
      </c>
      <c r="C25" t="s">
        <v>6</v>
      </c>
      <c r="D25" t="s">
        <v>23</v>
      </c>
      <c r="E25" t="s">
        <v>7</v>
      </c>
      <c r="F25" t="s">
        <v>18</v>
      </c>
      <c r="G25" t="s">
        <v>62</v>
      </c>
    </row>
    <row r="26" spans="1:7" x14ac:dyDescent="0.25">
      <c r="A26" t="str">
        <f t="shared" si="1"/>
        <v>BAP-BDG-4-COMBDGTAW</v>
      </c>
      <c r="B26" t="s">
        <v>21</v>
      </c>
      <c r="C26" t="s">
        <v>6</v>
      </c>
      <c r="D26" t="s">
        <v>24</v>
      </c>
      <c r="E26" t="s">
        <v>7</v>
      </c>
      <c r="F26" t="s">
        <v>18</v>
      </c>
      <c r="G26" t="s">
        <v>63</v>
      </c>
    </row>
    <row r="27" spans="1:7" x14ac:dyDescent="0.25">
      <c r="A27" t="str">
        <f t="shared" si="1"/>
        <v>BAP-BDG-4-COMBDGTAW</v>
      </c>
      <c r="B27" t="s">
        <v>21</v>
      </c>
      <c r="C27" t="s">
        <v>6</v>
      </c>
      <c r="D27" t="s">
        <v>24</v>
      </c>
      <c r="E27" t="s">
        <v>7</v>
      </c>
      <c r="F27" t="s">
        <v>18</v>
      </c>
      <c r="G27" t="s">
        <v>75</v>
      </c>
    </row>
    <row r="28" spans="1:7" x14ac:dyDescent="0.25">
      <c r="A28" t="str">
        <f t="shared" si="1"/>
        <v>BAP-BDG-4-COMBDGTAW</v>
      </c>
      <c r="B28" t="s">
        <v>21</v>
      </c>
      <c r="C28" t="s">
        <v>6</v>
      </c>
      <c r="D28" t="s">
        <v>24</v>
      </c>
      <c r="E28" t="s">
        <v>7</v>
      </c>
      <c r="F28" t="s">
        <v>18</v>
      </c>
      <c r="G28" t="s">
        <v>64</v>
      </c>
    </row>
    <row r="29" spans="1:7" x14ac:dyDescent="0.25">
      <c r="A29" t="str">
        <f t="shared" si="1"/>
        <v>BAP-BDG-4-COMBDGWST</v>
      </c>
      <c r="B29" t="s">
        <v>21</v>
      </c>
      <c r="C29" t="s">
        <v>6</v>
      </c>
      <c r="D29" t="s">
        <v>22</v>
      </c>
      <c r="E29" t="s">
        <v>7</v>
      </c>
      <c r="F29" t="s">
        <v>18</v>
      </c>
      <c r="G29" t="s">
        <v>65</v>
      </c>
    </row>
    <row r="30" spans="1:7" x14ac:dyDescent="0.25">
      <c r="A30" t="str">
        <f t="shared" si="1"/>
        <v>BAP-BDG-4-COMBDGWST</v>
      </c>
      <c r="B30" t="s">
        <v>21</v>
      </c>
      <c r="C30" t="s">
        <v>6</v>
      </c>
      <c r="D30" t="s">
        <v>22</v>
      </c>
      <c r="E30" t="s">
        <v>7</v>
      </c>
      <c r="F30" t="s">
        <v>18</v>
      </c>
      <c r="G30" t="s">
        <v>76</v>
      </c>
    </row>
    <row r="31" spans="1:7" x14ac:dyDescent="0.25">
      <c r="A31" t="str">
        <f t="shared" si="1"/>
        <v>BAP-BDG-4-COMBDGWST</v>
      </c>
      <c r="B31" t="s">
        <v>21</v>
      </c>
      <c r="C31" t="s">
        <v>6</v>
      </c>
      <c r="D31" t="s">
        <v>22</v>
      </c>
      <c r="E31" t="s">
        <v>7</v>
      </c>
      <c r="F31" t="s">
        <v>18</v>
      </c>
      <c r="G3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B3FE-0A8A-4226-B9BE-B5B1D0BD4769}">
  <sheetPr>
    <tabColor rgb="FFFF0000"/>
  </sheetPr>
  <dimension ref="B2:F12"/>
  <sheetViews>
    <sheetView workbookViewId="0">
      <selection activeCell="J10" sqref="J10"/>
    </sheetView>
  </sheetViews>
  <sheetFormatPr defaultRowHeight="15" x14ac:dyDescent="0.25"/>
  <cols>
    <col min="2" max="2" width="12.7109375" bestFit="1" customWidth="1"/>
    <col min="3" max="3" width="23.28515625" bestFit="1" customWidth="1"/>
    <col min="4" max="4" width="24.5703125" bestFit="1" customWidth="1"/>
    <col min="5" max="5" width="24.5703125" customWidth="1"/>
    <col min="6" max="6" width="22.42578125" customWidth="1"/>
  </cols>
  <sheetData>
    <row r="2" spans="2:6" x14ac:dyDescent="0.25">
      <c r="B2" s="3" t="s">
        <v>45</v>
      </c>
      <c r="C2" s="3" t="s">
        <v>46</v>
      </c>
      <c r="D2" s="3" t="s">
        <v>19</v>
      </c>
      <c r="E2" s="3" t="s">
        <v>33</v>
      </c>
      <c r="F2" s="3" t="s">
        <v>20</v>
      </c>
    </row>
    <row r="3" spans="2:6" x14ac:dyDescent="0.25">
      <c r="B3" s="3" t="s">
        <v>22</v>
      </c>
      <c r="C3" s="6">
        <f>35%</f>
        <v>0.35</v>
      </c>
      <c r="D3" s="4">
        <v>495.25380988206456</v>
      </c>
      <c r="E3" s="7">
        <f>4500/23538</f>
        <v>0.19118021921998471</v>
      </c>
      <c r="F3" s="5">
        <f>(C3)*D3*E3</f>
        <v>33.138956179975004</v>
      </c>
    </row>
    <row r="4" spans="2:6" x14ac:dyDescent="0.25">
      <c r="B4" s="3" t="s">
        <v>23</v>
      </c>
      <c r="C4" s="6">
        <f>35%</f>
        <v>0.35</v>
      </c>
      <c r="D4" s="4">
        <v>507.91369426638045</v>
      </c>
      <c r="E4" s="7">
        <f t="shared" ref="E4:E12" si="0">4500/23538</f>
        <v>0.19118021921998471</v>
      </c>
      <c r="F4" s="5">
        <f t="shared" ref="F4:F12" si="1">(C4)*D4*E4</f>
        <v>33.986067995137617</v>
      </c>
    </row>
    <row r="5" spans="2:6" x14ac:dyDescent="0.25">
      <c r="B5" s="3" t="s">
        <v>24</v>
      </c>
      <c r="C5" s="6">
        <f>35%</f>
        <v>0.35</v>
      </c>
      <c r="D5" s="4">
        <v>552.30023461830058</v>
      </c>
      <c r="E5" s="7">
        <f t="shared" si="0"/>
        <v>0.19118021921998471</v>
      </c>
      <c r="F5" s="5">
        <f t="shared" si="1"/>
        <v>36.956107975351493</v>
      </c>
    </row>
    <row r="6" spans="2:6" x14ac:dyDescent="0.25">
      <c r="B6" s="3" t="s">
        <v>25</v>
      </c>
      <c r="C6" s="6">
        <f>35%</f>
        <v>0.35</v>
      </c>
      <c r="D6" s="4">
        <v>488.87195104543849</v>
      </c>
      <c r="E6" s="7">
        <f t="shared" si="0"/>
        <v>0.19118021921998471</v>
      </c>
      <c r="F6" s="5">
        <f t="shared" si="1"/>
        <v>32.711926369978997</v>
      </c>
    </row>
    <row r="7" spans="2:6" x14ac:dyDescent="0.25">
      <c r="B7" s="3" t="s">
        <v>26</v>
      </c>
      <c r="C7" s="6">
        <f>35%</f>
        <v>0.35</v>
      </c>
      <c r="D7" s="4">
        <v>450.78863385770779</v>
      </c>
      <c r="E7" s="7">
        <f t="shared" si="0"/>
        <v>0.19118021921998471</v>
      </c>
      <c r="F7" s="5">
        <f t="shared" si="1"/>
        <v>30.163654444977894</v>
      </c>
    </row>
    <row r="8" spans="2:6" x14ac:dyDescent="0.25">
      <c r="B8" s="3" t="s">
        <v>27</v>
      </c>
      <c r="C8" s="6">
        <f>35%</f>
        <v>0.35</v>
      </c>
      <c r="D8" s="4">
        <v>495.198471402292</v>
      </c>
      <c r="E8" s="7">
        <f t="shared" si="0"/>
        <v>0.19118021921998471</v>
      </c>
      <c r="F8" s="5">
        <f t="shared" si="1"/>
        <v>33.135253312032027</v>
      </c>
    </row>
    <row r="9" spans="2:6" x14ac:dyDescent="0.25">
      <c r="B9" s="3" t="s">
        <v>28</v>
      </c>
      <c r="C9" s="6">
        <f>35%</f>
        <v>0.35</v>
      </c>
      <c r="D9" s="4">
        <v>742.74859138323177</v>
      </c>
      <c r="E9" s="7">
        <f t="shared" si="0"/>
        <v>0.19118021921998471</v>
      </c>
      <c r="F9" s="5">
        <f t="shared" si="1"/>
        <v>49.699593484093384</v>
      </c>
    </row>
    <row r="10" spans="2:6" x14ac:dyDescent="0.25">
      <c r="B10" s="3" t="s">
        <v>29</v>
      </c>
      <c r="C10" s="6">
        <f>35%</f>
        <v>0.35</v>
      </c>
      <c r="D10" s="4">
        <v>552.37801263821348</v>
      </c>
      <c r="E10" s="7">
        <f t="shared" si="0"/>
        <v>0.19118021921998471</v>
      </c>
      <c r="F10" s="5">
        <f t="shared" si="1"/>
        <v>36.961312341965595</v>
      </c>
    </row>
    <row r="11" spans="2:6" x14ac:dyDescent="0.25">
      <c r="B11" s="3" t="s">
        <v>30</v>
      </c>
      <c r="C11" s="6">
        <f>35%</f>
        <v>0.35</v>
      </c>
      <c r="D11" s="4">
        <v>711.05697859794645</v>
      </c>
      <c r="E11" s="7">
        <f t="shared" si="0"/>
        <v>0.19118021921998471</v>
      </c>
      <c r="F11" s="5">
        <f t="shared" si="1"/>
        <v>47.579010166189377</v>
      </c>
    </row>
    <row r="12" spans="2:6" x14ac:dyDescent="0.25">
      <c r="B12" s="3" t="s">
        <v>31</v>
      </c>
      <c r="C12" s="6">
        <f>35%</f>
        <v>0.35</v>
      </c>
      <c r="D12" s="4">
        <v>482.49642088206906</v>
      </c>
      <c r="E12" s="7">
        <f t="shared" si="0"/>
        <v>0.19118021921998471</v>
      </c>
      <c r="F12" s="5">
        <f t="shared" si="1"/>
        <v>32.285320030982184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11"/>
  <sheetViews>
    <sheetView workbookViewId="0">
      <selection sqref="A1:A1048576"/>
    </sheetView>
  </sheetViews>
  <sheetFormatPr defaultRowHeight="15" x14ac:dyDescent="0.25"/>
  <cols>
    <col min="1" max="1" width="23.28515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tr">
        <f>ISO!A2</f>
        <v>BAP-BDG-4-COMBDGAER</v>
      </c>
    </row>
    <row r="3" spans="1:2" x14ac:dyDescent="0.25">
      <c r="A3" t="str">
        <f>ISO!A5</f>
        <v>BAP-BDG-4-COMBDGAFS</v>
      </c>
    </row>
    <row r="4" spans="1:2" x14ac:dyDescent="0.25">
      <c r="A4" t="str">
        <f>ISO!A8</f>
        <v>BAP-BDG-4-COMBDGEDS</v>
      </c>
    </row>
    <row r="5" spans="1:2" x14ac:dyDescent="0.25">
      <c r="A5" t="str">
        <f>ISO!A11</f>
        <v>BAP-BDG-4-COMBDGHLC</v>
      </c>
    </row>
    <row r="6" spans="1:2" x14ac:dyDescent="0.25">
      <c r="A6" t="str">
        <f>ISO!A14</f>
        <v>BAP-BDG-4-COMBDGICI</v>
      </c>
    </row>
    <row r="7" spans="1:2" x14ac:dyDescent="0.25">
      <c r="A7" t="str">
        <f>ISO!A17</f>
        <v>BAP-BDG-4-COMBDGOFF</v>
      </c>
    </row>
    <row r="8" spans="1:2" x14ac:dyDescent="0.25">
      <c r="A8" t="str">
        <f>ISO!A20</f>
        <v>BAP-BDG-4-COMBDGOTS</v>
      </c>
    </row>
    <row r="9" spans="1:2" x14ac:dyDescent="0.25">
      <c r="A9" t="str">
        <f>ISO!A23</f>
        <v>BAP-BDG-4-COMBDGRTT</v>
      </c>
    </row>
    <row r="10" spans="1:2" x14ac:dyDescent="0.25">
      <c r="A10" t="str">
        <f>ISO!A26</f>
        <v>BAP-BDG-4-COMBDGTAW</v>
      </c>
    </row>
    <row r="11" spans="1:2" x14ac:dyDescent="0.25">
      <c r="A11" t="str">
        <f>ISO!A29</f>
        <v>BAP-BDG-4-COMBDGWST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41"/>
  <sheetViews>
    <sheetView topLeftCell="A4" workbookViewId="0">
      <selection activeCell="A2" sqref="A2:A41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ISO!G2</f>
        <v>COMBDGAEROldSHZTM___HIGETHOS_23</v>
      </c>
      <c r="B2" t="str">
        <f>ISO!A2</f>
        <v>BAP-BDG-4-COMBDGAER</v>
      </c>
    </row>
    <row r="3" spans="1:3" x14ac:dyDescent="0.25">
      <c r="A3" t="str">
        <f>ISO!G3</f>
        <v>COMBDGAEROldSHZTM___STDETHOS_23</v>
      </c>
      <c r="B3" t="str">
        <f>ISO!A3</f>
        <v>BAP-BDG-4-COMBDGAER</v>
      </c>
    </row>
    <row r="4" spans="1:3" x14ac:dyDescent="0.25">
      <c r="A4" t="str">
        <f>ISO!G4</f>
        <v>COMBDGAEROldSHZTM___MEDETHOS_23</v>
      </c>
      <c r="B4" t="str">
        <f>ISO!A4</f>
        <v>BAP-BDG-4-COMBDGAER</v>
      </c>
    </row>
    <row r="5" spans="1:3" x14ac:dyDescent="0.25">
      <c r="A5" t="str">
        <f>ISO!G5</f>
        <v>COMBDGAFSOldSHZTM___HIGETHOS_23</v>
      </c>
      <c r="B5" t="str">
        <f>ISO!A5</f>
        <v>BAP-BDG-4-COMBDGAFS</v>
      </c>
    </row>
    <row r="6" spans="1:3" x14ac:dyDescent="0.25">
      <c r="A6" t="str">
        <f>ISO!G6</f>
        <v>COMBDGAFSOldSHZTM___STDETHOS_23</v>
      </c>
      <c r="B6" t="str">
        <f>ISO!A6</f>
        <v>BAP-BDG-4-COMBDGAFS</v>
      </c>
    </row>
    <row r="7" spans="1:3" x14ac:dyDescent="0.25">
      <c r="A7" t="str">
        <f>ISO!G7</f>
        <v>COMBDGAFSOldSHZTM___MEDETHOS_23</v>
      </c>
      <c r="B7" t="str">
        <f>ISO!A7</f>
        <v>BAP-BDG-4-COMBDGAFS</v>
      </c>
    </row>
    <row r="8" spans="1:3" x14ac:dyDescent="0.25">
      <c r="A8" t="str">
        <f>ISO!G8</f>
        <v>COMBDGEDSOldSHZTM___HIGETHOS_23</v>
      </c>
      <c r="B8" t="str">
        <f>ISO!A8</f>
        <v>BAP-BDG-4-COMBDGEDS</v>
      </c>
    </row>
    <row r="9" spans="1:3" x14ac:dyDescent="0.25">
      <c r="A9" t="str">
        <f>ISO!G9</f>
        <v>COMBDGEDSOldSHZTM___STDETHOS_23</v>
      </c>
      <c r="B9" t="str">
        <f>ISO!A9</f>
        <v>BAP-BDG-4-COMBDGEDS</v>
      </c>
    </row>
    <row r="10" spans="1:3" x14ac:dyDescent="0.25">
      <c r="A10" t="str">
        <f>ISO!G10</f>
        <v>COMBDGEDSOldSHZTM___MEDETHOS_23</v>
      </c>
      <c r="B10" t="str">
        <f>ISO!A10</f>
        <v>BAP-BDG-4-COMBDGEDS</v>
      </c>
    </row>
    <row r="11" spans="1:3" x14ac:dyDescent="0.25">
      <c r="A11" t="str">
        <f>ISO!G11</f>
        <v>COMBDGHLCOldSHZTM___HIGETHOS_23</v>
      </c>
      <c r="B11" t="str">
        <f>ISO!A11</f>
        <v>BAP-BDG-4-COMBDGHLC</v>
      </c>
    </row>
    <row r="12" spans="1:3" x14ac:dyDescent="0.25">
      <c r="A12" t="str">
        <f>ISO!G12</f>
        <v>COMBDGHLCOldSHZTM___STDETHOS_23</v>
      </c>
      <c r="B12" t="str">
        <f>ISO!A12</f>
        <v>BAP-BDG-4-COMBDGHLC</v>
      </c>
    </row>
    <row r="13" spans="1:3" x14ac:dyDescent="0.25">
      <c r="A13" t="str">
        <f>ISO!G13</f>
        <v>COMBDGHLCOldSHZTM___MEDETHOS_23</v>
      </c>
      <c r="B13" t="str">
        <f>ISO!A13</f>
        <v>BAP-BDG-4-COMBDGHLC</v>
      </c>
    </row>
    <row r="14" spans="1:3" x14ac:dyDescent="0.25">
      <c r="A14" t="str">
        <f>ISO!G14</f>
        <v>COMBDGICIOldSHZTM___HIGETHOS_23</v>
      </c>
      <c r="B14" t="str">
        <f>ISO!A14</f>
        <v>BAP-BDG-4-COMBDGICI</v>
      </c>
    </row>
    <row r="15" spans="1:3" x14ac:dyDescent="0.25">
      <c r="A15" t="str">
        <f>ISO!G15</f>
        <v>COMBDGICIOldSHZTM___STDETHOS_23</v>
      </c>
      <c r="B15" t="str">
        <f>ISO!A15</f>
        <v>BAP-BDG-4-COMBDGICI</v>
      </c>
    </row>
    <row r="16" spans="1:3" x14ac:dyDescent="0.25">
      <c r="A16" t="str">
        <f>ISO!G16</f>
        <v>COMBDGICIOldSHZTM___MEDETHOS_23</v>
      </c>
      <c r="B16" t="str">
        <f>ISO!A16</f>
        <v>BAP-BDG-4-COMBDGICI</v>
      </c>
    </row>
    <row r="17" spans="1:2" x14ac:dyDescent="0.25">
      <c r="A17" t="str">
        <f>ISO!G17</f>
        <v>COMBDGOFFOldSHZTM___HIGETHOS_23</v>
      </c>
      <c r="B17" t="str">
        <f>ISO!A17</f>
        <v>BAP-BDG-4-COMBDGOFF</v>
      </c>
    </row>
    <row r="18" spans="1:2" x14ac:dyDescent="0.25">
      <c r="A18" t="str">
        <f>ISO!G18</f>
        <v>COMBDGOFFOldSHZTM___STDETHOS_23</v>
      </c>
      <c r="B18" t="str">
        <f>ISO!A18</f>
        <v>BAP-BDG-4-COMBDGOFF</v>
      </c>
    </row>
    <row r="19" spans="1:2" x14ac:dyDescent="0.25">
      <c r="A19" t="str">
        <f>ISO!G19</f>
        <v>COMBDGOFFOldSHZTM___MEDETHOS_23</v>
      </c>
      <c r="B19" t="str">
        <f>ISO!A19</f>
        <v>BAP-BDG-4-COMBDGOFF</v>
      </c>
    </row>
    <row r="20" spans="1:2" x14ac:dyDescent="0.25">
      <c r="A20" t="str">
        <f>ISO!G20</f>
        <v>COMBDGOTSOldSHZTM___HIGETHOS_23</v>
      </c>
      <c r="B20" t="str">
        <f>ISO!A20</f>
        <v>BAP-BDG-4-COMBDGOTS</v>
      </c>
    </row>
    <row r="21" spans="1:2" x14ac:dyDescent="0.25">
      <c r="A21" t="str">
        <f>ISO!G21</f>
        <v>COMBDGOTSOldSHZTM___STDETHOS_23</v>
      </c>
      <c r="B21" t="str">
        <f>ISO!A21</f>
        <v>BAP-BDG-4-COMBDGOTS</v>
      </c>
    </row>
    <row r="22" spans="1:2" x14ac:dyDescent="0.25">
      <c r="A22" t="str">
        <f>ISO!G22</f>
        <v>COMBDGOTSOldSHZTM___MEDETHOS_23</v>
      </c>
      <c r="B22" t="str">
        <f>ISO!A22</f>
        <v>BAP-BDG-4-COMBDGOTS</v>
      </c>
    </row>
    <row r="23" spans="1:2" x14ac:dyDescent="0.25">
      <c r="A23" t="str">
        <f>ISO!G23</f>
        <v>COMBDGRTTOldSHZTM___HIGETHOS_23</v>
      </c>
      <c r="B23" t="str">
        <f>ISO!A23</f>
        <v>BAP-BDG-4-COMBDGRTT</v>
      </c>
    </row>
    <row r="24" spans="1:2" x14ac:dyDescent="0.25">
      <c r="A24" t="str">
        <f>ISO!G24</f>
        <v>COMBDGRTTOldSHZTM___STDETHOS_23</v>
      </c>
      <c r="B24" t="str">
        <f>ISO!A24</f>
        <v>BAP-BDG-4-COMBDGRTT</v>
      </c>
    </row>
    <row r="25" spans="1:2" x14ac:dyDescent="0.25">
      <c r="A25" t="str">
        <f>ISO!G25</f>
        <v>COMBDGRTTOldSHZTM___MEDETHOS_23</v>
      </c>
      <c r="B25" t="str">
        <f>ISO!A25</f>
        <v>BAP-BDG-4-COMBDGRTT</v>
      </c>
    </row>
    <row r="26" spans="1:2" x14ac:dyDescent="0.25">
      <c r="A26" t="str">
        <f>ISO!G26</f>
        <v>COMBDGTAWOldSHZTM___HIGETHOS_23</v>
      </c>
      <c r="B26" t="str">
        <f>ISO!A26</f>
        <v>BAP-BDG-4-COMBDGTAW</v>
      </c>
    </row>
    <row r="27" spans="1:2" x14ac:dyDescent="0.25">
      <c r="A27" t="str">
        <f>ISO!G27</f>
        <v>COMBDGTAWOldSHZTM___STDETHOS_23</v>
      </c>
      <c r="B27" t="str">
        <f>ISO!A27</f>
        <v>BAP-BDG-4-COMBDGTAW</v>
      </c>
    </row>
    <row r="28" spans="1:2" x14ac:dyDescent="0.25">
      <c r="A28" t="str">
        <f>ISO!G28</f>
        <v>COMBDGTAWOldSHZTM___MEDETHOS_23</v>
      </c>
      <c r="B28" t="str">
        <f>ISO!A28</f>
        <v>BAP-BDG-4-COMBDGTAW</v>
      </c>
    </row>
    <row r="29" spans="1:2" x14ac:dyDescent="0.25">
      <c r="A29" t="str">
        <f>ISO!G29</f>
        <v>COMBDGWSTOldSHZTM___HIGETHOS_23</v>
      </c>
      <c r="B29" t="str">
        <f>ISO!A29</f>
        <v>BAP-BDG-4-COMBDGWST</v>
      </c>
    </row>
    <row r="30" spans="1:2" x14ac:dyDescent="0.25">
      <c r="A30" t="str">
        <f>ISO!G30</f>
        <v>COMBDGWSTOldSHZTM___STDETHOS_23</v>
      </c>
      <c r="B30" t="str">
        <f>ISO!A30</f>
        <v>BAP-BDG-4-COMBDGWST</v>
      </c>
    </row>
    <row r="31" spans="1:2" x14ac:dyDescent="0.25">
      <c r="A31" t="str">
        <f>ISO!G31</f>
        <v>COMBDGWSTOldSHZTM___MEDETHOS_23</v>
      </c>
      <c r="B31" t="str">
        <f>ISO!A31</f>
        <v>BAP-BDG-4-COMBDGWST</v>
      </c>
    </row>
    <row r="32" spans="1:2" x14ac:dyDescent="0.25">
      <c r="A32" t="str">
        <f>Demand!G2</f>
        <v>COMBDGWSTOldSH</v>
      </c>
      <c r="B32" t="str">
        <f>Demand!A2</f>
        <v>BAP-BDG-4-COMBDGWST</v>
      </c>
    </row>
    <row r="33" spans="1:2" x14ac:dyDescent="0.25">
      <c r="A33" t="str">
        <f>Demand!G3</f>
        <v>COMBDGRTTOldSH</v>
      </c>
      <c r="B33" t="str">
        <f>Demand!A3</f>
        <v>BAP-BDG-4-COMBDGRTT</v>
      </c>
    </row>
    <row r="34" spans="1:2" x14ac:dyDescent="0.25">
      <c r="A34" t="str">
        <f>Demand!G4</f>
        <v>COMBDGTAWOldSH</v>
      </c>
      <c r="B34" t="str">
        <f>Demand!A4</f>
        <v>BAP-BDG-4-COMBDGTAW</v>
      </c>
    </row>
    <row r="35" spans="1:2" x14ac:dyDescent="0.25">
      <c r="A35" t="str">
        <f>Demand!G5</f>
        <v>COMBDGICIOldSH</v>
      </c>
      <c r="B35" t="str">
        <f>Demand!A5</f>
        <v>BAP-BDG-4-COMBDGICI</v>
      </c>
    </row>
    <row r="36" spans="1:2" x14ac:dyDescent="0.25">
      <c r="A36" t="str">
        <f>Demand!G6</f>
        <v>COMBDGOFFOldSH</v>
      </c>
      <c r="B36" t="str">
        <f>Demand!A6</f>
        <v>BAP-BDG-4-COMBDGOFF</v>
      </c>
    </row>
    <row r="37" spans="1:2" x14ac:dyDescent="0.25">
      <c r="A37" t="str">
        <f>Demand!G7</f>
        <v>COMBDGEDSOldSH</v>
      </c>
      <c r="B37" t="str">
        <f>Demand!A7</f>
        <v>BAP-BDG-4-COMBDGEDS</v>
      </c>
    </row>
    <row r="38" spans="1:2" x14ac:dyDescent="0.25">
      <c r="A38" t="str">
        <f>Demand!G8</f>
        <v>COMBDGHLCOldSH</v>
      </c>
      <c r="B38" t="str">
        <f>Demand!A8</f>
        <v>BAP-BDG-4-COMBDGHLC</v>
      </c>
    </row>
    <row r="39" spans="1:2" x14ac:dyDescent="0.25">
      <c r="A39" t="str">
        <f>Demand!G9</f>
        <v>COMBDGAEROldSH</v>
      </c>
      <c r="B39" t="str">
        <f>Demand!A9</f>
        <v>BAP-BDG-4-COMBDGAER</v>
      </c>
    </row>
    <row r="40" spans="1:2" x14ac:dyDescent="0.25">
      <c r="A40" t="str">
        <f>Demand!G10</f>
        <v>COMBDGAFSOldSH</v>
      </c>
      <c r="B40" t="str">
        <f>Demand!A10</f>
        <v>BAP-BDG-4-COMBDGAFS</v>
      </c>
    </row>
    <row r="41" spans="1:2" x14ac:dyDescent="0.25">
      <c r="A41" t="str">
        <f>Demand!G11</f>
        <v>COMBDGOTSOldSH</v>
      </c>
      <c r="B41" t="str">
        <f>Demand!A11</f>
        <v>BAP-BDG-4-COMBDGOTS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11"/>
  <sheetViews>
    <sheetView workbookViewId="0">
      <selection activeCell="K38" sqref="K38"/>
    </sheetView>
  </sheetViews>
  <sheetFormatPr defaultRowHeight="15" x14ac:dyDescent="0.25"/>
  <cols>
    <col min="1" max="1" width="7.7109375" bestFit="1" customWidth="1"/>
    <col min="2" max="2" width="23.28515625" bestFit="1" customWidth="1"/>
    <col min="3" max="3" width="12.28515625" bestFit="1" customWidth="1"/>
    <col min="4" max="4" width="9.85546875" bestFit="1" customWidth="1"/>
  </cols>
  <sheetData>
    <row r="1" spans="1:4" x14ac:dyDescent="0.25">
      <c r="A1" t="s">
        <v>15</v>
      </c>
      <c r="B1" t="s">
        <v>9</v>
      </c>
      <c r="C1" t="s">
        <v>16</v>
      </c>
      <c r="D1" t="s">
        <v>10</v>
      </c>
    </row>
    <row r="2" spans="1:4" x14ac:dyDescent="0.25">
      <c r="A2">
        <v>2050</v>
      </c>
      <c r="B2" t="str">
        <f>'BAP-4_groups'!A2</f>
        <v>BAP-BDG-4-COMBDGAER</v>
      </c>
      <c r="C2">
        <v>0</v>
      </c>
    </row>
    <row r="3" spans="1:4" x14ac:dyDescent="0.25">
      <c r="A3">
        <v>2050</v>
      </c>
      <c r="B3" t="str">
        <f>'BAP-4_groups'!A3</f>
        <v>BAP-BDG-4-COMBDGAFS</v>
      </c>
      <c r="C3">
        <v>0</v>
      </c>
    </row>
    <row r="4" spans="1:4" x14ac:dyDescent="0.25">
      <c r="A4">
        <v>2050</v>
      </c>
      <c r="B4" t="str">
        <f>'BAP-4_groups'!A4</f>
        <v>BAP-BDG-4-COMBDGEDS</v>
      </c>
      <c r="C4">
        <v>0</v>
      </c>
    </row>
    <row r="5" spans="1:4" x14ac:dyDescent="0.25">
      <c r="A5">
        <v>2050</v>
      </c>
      <c r="B5" t="str">
        <f>'BAP-4_groups'!A5</f>
        <v>BAP-BDG-4-COMBDGHLC</v>
      </c>
      <c r="C5">
        <v>0</v>
      </c>
    </row>
    <row r="6" spans="1:4" x14ac:dyDescent="0.25">
      <c r="A6">
        <v>2050</v>
      </c>
      <c r="B6" t="str">
        <f>'BAP-4_groups'!A6</f>
        <v>BAP-BDG-4-COMBDGICI</v>
      </c>
      <c r="C6">
        <v>0</v>
      </c>
    </row>
    <row r="7" spans="1:4" x14ac:dyDescent="0.25">
      <c r="A7">
        <v>2050</v>
      </c>
      <c r="B7" t="str">
        <f>'BAP-4_groups'!A7</f>
        <v>BAP-BDG-4-COMBDGOFF</v>
      </c>
      <c r="C7">
        <v>0</v>
      </c>
    </row>
    <row r="8" spans="1:4" x14ac:dyDescent="0.25">
      <c r="A8">
        <v>2050</v>
      </c>
      <c r="B8" t="str">
        <f>'BAP-4_groups'!A8</f>
        <v>BAP-BDG-4-COMBDGOTS</v>
      </c>
      <c r="C8">
        <v>0</v>
      </c>
    </row>
    <row r="9" spans="1:4" x14ac:dyDescent="0.25">
      <c r="A9">
        <v>2050</v>
      </c>
      <c r="B9" t="str">
        <f>'BAP-4_groups'!A9</f>
        <v>BAP-BDG-4-COMBDGRTT</v>
      </c>
      <c r="C9">
        <v>0</v>
      </c>
    </row>
    <row r="10" spans="1:4" x14ac:dyDescent="0.25">
      <c r="A10">
        <v>2050</v>
      </c>
      <c r="B10" t="str">
        <f>'BAP-4_groups'!A10</f>
        <v>BAP-BDG-4-COMBDGTAW</v>
      </c>
      <c r="C10">
        <v>0</v>
      </c>
    </row>
    <row r="11" spans="1:4" x14ac:dyDescent="0.25">
      <c r="A11">
        <v>2050</v>
      </c>
      <c r="B11" t="str">
        <f>'BAP-4_groups'!A11</f>
        <v>BAP-BDG-4-COMBDGWST</v>
      </c>
      <c r="C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40"/>
  <sheetViews>
    <sheetView tabSelected="1" workbookViewId="0">
      <selection activeCell="H14" sqref="H14"/>
    </sheetView>
  </sheetViews>
  <sheetFormatPr defaultRowHeight="15" x14ac:dyDescent="0.25"/>
  <cols>
    <col min="2" max="2" width="40" bestFit="1" customWidth="1"/>
    <col min="3" max="3" width="39.140625" customWidth="1"/>
    <col min="4" max="4" width="11.42578125" bestFit="1" customWidth="1"/>
  </cols>
  <sheetData>
    <row r="1" spans="1:5" x14ac:dyDescent="0.25">
      <c r="A1" t="s">
        <v>12</v>
      </c>
      <c r="B1" t="s">
        <v>8</v>
      </c>
      <c r="C1" t="s">
        <v>9</v>
      </c>
      <c r="D1" t="s">
        <v>14</v>
      </c>
      <c r="E1" t="s">
        <v>11</v>
      </c>
    </row>
    <row r="2" spans="1:5" x14ac:dyDescent="0.25">
      <c r="A2" t="s">
        <v>13</v>
      </c>
      <c r="B2" t="str">
        <f>'BAP-4_tech_groups'!A2</f>
        <v>COMBDGAEROldSHZTM___HIGETHOS_23</v>
      </c>
      <c r="C2" t="str">
        <f>'BAP-4_tech_groups'!B2</f>
        <v>BAP-BDG-4-COMBDGAER</v>
      </c>
      <c r="D2">
        <v>1</v>
      </c>
    </row>
    <row r="3" spans="1:5" x14ac:dyDescent="0.25">
      <c r="A3" t="s">
        <v>13</v>
      </c>
      <c r="B3" t="str">
        <f>'BAP-4_tech_groups'!A3</f>
        <v>COMBDGAEROldSHZTM___STDETHOS_23</v>
      </c>
      <c r="C3" t="str">
        <f>'BAP-4_tech_groups'!B3</f>
        <v>BAP-BDG-4-COMBDGAER</v>
      </c>
      <c r="D3">
        <v>1</v>
      </c>
    </row>
    <row r="4" spans="1:5" x14ac:dyDescent="0.25">
      <c r="A4" t="s">
        <v>13</v>
      </c>
      <c r="B4" t="str">
        <f>'BAP-4_tech_groups'!A4</f>
        <v>COMBDGAEROldSHZTM___MEDETHOS_23</v>
      </c>
      <c r="C4" t="str">
        <f>'BAP-4_tech_groups'!B4</f>
        <v>BAP-BDG-4-COMBDGAER</v>
      </c>
      <c r="D4">
        <v>1</v>
      </c>
    </row>
    <row r="5" spans="1:5" x14ac:dyDescent="0.25">
      <c r="A5" t="s">
        <v>13</v>
      </c>
      <c r="B5" t="str">
        <f>'BAP-4_tech_groups'!A5</f>
        <v>COMBDGAFSOldSHZTM___HIGETHOS_23</v>
      </c>
      <c r="C5" t="str">
        <f>'BAP-4_tech_groups'!B5</f>
        <v>BAP-BDG-4-COMBDGAFS</v>
      </c>
      <c r="D5">
        <v>1</v>
      </c>
    </row>
    <row r="6" spans="1:5" x14ac:dyDescent="0.25">
      <c r="A6" t="s">
        <v>13</v>
      </c>
      <c r="B6" t="str">
        <f>'BAP-4_tech_groups'!A6</f>
        <v>COMBDGAFSOldSHZTM___STDETHOS_23</v>
      </c>
      <c r="C6" t="str">
        <f>'BAP-4_tech_groups'!B6</f>
        <v>BAP-BDG-4-COMBDGAFS</v>
      </c>
      <c r="D6">
        <v>1</v>
      </c>
    </row>
    <row r="7" spans="1:5" x14ac:dyDescent="0.25">
      <c r="A7" t="s">
        <v>13</v>
      </c>
      <c r="B7" t="str">
        <f>'BAP-4_tech_groups'!A7</f>
        <v>COMBDGAFSOldSHZTM___MEDETHOS_23</v>
      </c>
      <c r="C7" t="str">
        <f>'BAP-4_tech_groups'!B7</f>
        <v>BAP-BDG-4-COMBDGAFS</v>
      </c>
      <c r="D7">
        <v>1</v>
      </c>
    </row>
    <row r="8" spans="1:5" x14ac:dyDescent="0.25">
      <c r="A8" t="s">
        <v>13</v>
      </c>
      <c r="B8" t="str">
        <f>'BAP-4_tech_groups'!A8</f>
        <v>COMBDGEDSOldSHZTM___HIGETHOS_23</v>
      </c>
      <c r="C8" t="str">
        <f>'BAP-4_tech_groups'!B8</f>
        <v>BAP-BDG-4-COMBDGEDS</v>
      </c>
      <c r="D8">
        <v>1</v>
      </c>
    </row>
    <row r="9" spans="1:5" x14ac:dyDescent="0.25">
      <c r="A9" t="s">
        <v>13</v>
      </c>
      <c r="B9" t="str">
        <f>'BAP-4_tech_groups'!A9</f>
        <v>COMBDGEDSOldSHZTM___STDETHOS_23</v>
      </c>
      <c r="C9" t="str">
        <f>'BAP-4_tech_groups'!B9</f>
        <v>BAP-BDG-4-COMBDGEDS</v>
      </c>
      <c r="D9">
        <v>1</v>
      </c>
    </row>
    <row r="10" spans="1:5" x14ac:dyDescent="0.25">
      <c r="A10" t="s">
        <v>13</v>
      </c>
      <c r="B10" t="str">
        <f>'BAP-4_tech_groups'!A10</f>
        <v>COMBDGEDSOldSHZTM___MEDETHOS_23</v>
      </c>
      <c r="C10" t="str">
        <f>'BAP-4_tech_groups'!B10</f>
        <v>BAP-BDG-4-COMBDGEDS</v>
      </c>
      <c r="D10">
        <v>1</v>
      </c>
    </row>
    <row r="11" spans="1:5" x14ac:dyDescent="0.25">
      <c r="A11" t="s">
        <v>13</v>
      </c>
      <c r="B11" t="str">
        <f>'BAP-4_tech_groups'!A11</f>
        <v>COMBDGHLCOldSHZTM___HIGETHOS_23</v>
      </c>
      <c r="C11" t="str">
        <f>'BAP-4_tech_groups'!B11</f>
        <v>BAP-BDG-4-COMBDGHLC</v>
      </c>
      <c r="D11">
        <v>1</v>
      </c>
    </row>
    <row r="12" spans="1:5" x14ac:dyDescent="0.25">
      <c r="A12" t="s">
        <v>13</v>
      </c>
      <c r="B12" t="str">
        <f>'BAP-4_tech_groups'!A12</f>
        <v>COMBDGHLCOldSHZTM___STDETHOS_23</v>
      </c>
      <c r="C12" t="str">
        <f>'BAP-4_tech_groups'!B12</f>
        <v>BAP-BDG-4-COMBDGHLC</v>
      </c>
      <c r="D12">
        <v>1</v>
      </c>
    </row>
    <row r="13" spans="1:5" x14ac:dyDescent="0.25">
      <c r="A13" t="s">
        <v>13</v>
      </c>
      <c r="B13" t="str">
        <f>'BAP-4_tech_groups'!A13</f>
        <v>COMBDGHLCOldSHZTM___MEDETHOS_23</v>
      </c>
      <c r="C13" t="str">
        <f>'BAP-4_tech_groups'!B13</f>
        <v>BAP-BDG-4-COMBDGHLC</v>
      </c>
      <c r="D13">
        <v>1</v>
      </c>
    </row>
    <row r="14" spans="1:5" x14ac:dyDescent="0.25">
      <c r="A14" t="s">
        <v>13</v>
      </c>
      <c r="B14" t="str">
        <f>'BAP-4_tech_groups'!A14</f>
        <v>COMBDGICIOldSHZTM___HIGETHOS_23</v>
      </c>
      <c r="C14" t="str">
        <f>'BAP-4_tech_groups'!B14</f>
        <v>BAP-BDG-4-COMBDGICI</v>
      </c>
      <c r="D14">
        <v>1</v>
      </c>
    </row>
    <row r="15" spans="1:5" x14ac:dyDescent="0.25">
      <c r="A15" t="s">
        <v>13</v>
      </c>
      <c r="B15" t="str">
        <f>'BAP-4_tech_groups'!A15</f>
        <v>COMBDGICIOldSHZTM___STDETHOS_23</v>
      </c>
      <c r="C15" t="str">
        <f>'BAP-4_tech_groups'!B15</f>
        <v>BAP-BDG-4-COMBDGICI</v>
      </c>
      <c r="D15">
        <v>1</v>
      </c>
    </row>
    <row r="16" spans="1:5" x14ac:dyDescent="0.25">
      <c r="A16" t="s">
        <v>13</v>
      </c>
      <c r="B16" t="str">
        <f>'BAP-4_tech_groups'!A16</f>
        <v>COMBDGICIOldSHZTM___MEDETHOS_23</v>
      </c>
      <c r="C16" t="str">
        <f>'BAP-4_tech_groups'!B16</f>
        <v>BAP-BDG-4-COMBDGICI</v>
      </c>
      <c r="D16">
        <v>1</v>
      </c>
    </row>
    <row r="17" spans="1:4" x14ac:dyDescent="0.25">
      <c r="A17" t="s">
        <v>13</v>
      </c>
      <c r="B17" t="str">
        <f>'BAP-4_tech_groups'!A17</f>
        <v>COMBDGOFFOldSHZTM___HIGETHOS_23</v>
      </c>
      <c r="C17" t="str">
        <f>'BAP-4_tech_groups'!B17</f>
        <v>BAP-BDG-4-COMBDGOFF</v>
      </c>
      <c r="D17">
        <v>1</v>
      </c>
    </row>
    <row r="18" spans="1:4" x14ac:dyDescent="0.25">
      <c r="A18" t="s">
        <v>13</v>
      </c>
      <c r="B18" t="str">
        <f>'BAP-4_tech_groups'!A18</f>
        <v>COMBDGOFFOldSHZTM___STDETHOS_23</v>
      </c>
      <c r="C18" t="str">
        <f>'BAP-4_tech_groups'!B18</f>
        <v>BAP-BDG-4-COMBDGOFF</v>
      </c>
      <c r="D18">
        <v>1</v>
      </c>
    </row>
    <row r="19" spans="1:4" x14ac:dyDescent="0.25">
      <c r="A19" t="s">
        <v>13</v>
      </c>
      <c r="B19" t="str">
        <f>'BAP-4_tech_groups'!A19</f>
        <v>COMBDGOFFOldSHZTM___MEDETHOS_23</v>
      </c>
      <c r="C19" t="str">
        <f>'BAP-4_tech_groups'!B19</f>
        <v>BAP-BDG-4-COMBDGOFF</v>
      </c>
      <c r="D19">
        <v>1</v>
      </c>
    </row>
    <row r="20" spans="1:4" x14ac:dyDescent="0.25">
      <c r="A20" t="s">
        <v>13</v>
      </c>
      <c r="B20" t="str">
        <f>'BAP-4_tech_groups'!A20</f>
        <v>COMBDGOTSOldSHZTM___HIGETHOS_23</v>
      </c>
      <c r="C20" t="str">
        <f>'BAP-4_tech_groups'!B20</f>
        <v>BAP-BDG-4-COMBDGOTS</v>
      </c>
      <c r="D20">
        <v>1</v>
      </c>
    </row>
    <row r="21" spans="1:4" x14ac:dyDescent="0.25">
      <c r="A21" t="s">
        <v>13</v>
      </c>
      <c r="B21" t="str">
        <f>'BAP-4_tech_groups'!A21</f>
        <v>COMBDGOTSOldSHZTM___STDETHOS_23</v>
      </c>
      <c r="C21" t="str">
        <f>'BAP-4_tech_groups'!B21</f>
        <v>BAP-BDG-4-COMBDGOTS</v>
      </c>
      <c r="D21">
        <v>1</v>
      </c>
    </row>
    <row r="22" spans="1:4" x14ac:dyDescent="0.25">
      <c r="A22" t="s">
        <v>13</v>
      </c>
      <c r="B22" t="str">
        <f>'BAP-4_tech_groups'!A22</f>
        <v>COMBDGOTSOldSHZTM___MEDETHOS_23</v>
      </c>
      <c r="C22" t="str">
        <f>'BAP-4_tech_groups'!B22</f>
        <v>BAP-BDG-4-COMBDGOTS</v>
      </c>
      <c r="D22">
        <v>1</v>
      </c>
    </row>
    <row r="23" spans="1:4" x14ac:dyDescent="0.25">
      <c r="A23" t="s">
        <v>13</v>
      </c>
      <c r="B23" t="str">
        <f>'BAP-4_tech_groups'!A23</f>
        <v>COMBDGRTTOldSHZTM___HIGETHOS_23</v>
      </c>
      <c r="C23" t="str">
        <f>'BAP-4_tech_groups'!B23</f>
        <v>BAP-BDG-4-COMBDGRTT</v>
      </c>
      <c r="D23">
        <v>1</v>
      </c>
    </row>
    <row r="24" spans="1:4" x14ac:dyDescent="0.25">
      <c r="A24" t="s">
        <v>13</v>
      </c>
      <c r="B24" t="str">
        <f>'BAP-4_tech_groups'!A24</f>
        <v>COMBDGRTTOldSHZTM___STDETHOS_23</v>
      </c>
      <c r="C24" t="str">
        <f>'BAP-4_tech_groups'!B24</f>
        <v>BAP-BDG-4-COMBDGRTT</v>
      </c>
      <c r="D24">
        <v>1</v>
      </c>
    </row>
    <row r="25" spans="1:4" x14ac:dyDescent="0.25">
      <c r="A25" t="s">
        <v>13</v>
      </c>
      <c r="B25" t="str">
        <f>'BAP-4_tech_groups'!A25</f>
        <v>COMBDGRTTOldSHZTM___MEDETHOS_23</v>
      </c>
      <c r="C25" t="str">
        <f>'BAP-4_tech_groups'!B25</f>
        <v>BAP-BDG-4-COMBDGRTT</v>
      </c>
      <c r="D25">
        <v>1</v>
      </c>
    </row>
    <row r="26" spans="1:4" x14ac:dyDescent="0.25">
      <c r="A26" t="s">
        <v>13</v>
      </c>
      <c r="B26" t="str">
        <f>'BAP-4_tech_groups'!A26</f>
        <v>COMBDGTAWOldSHZTM___HIGETHOS_23</v>
      </c>
      <c r="C26" t="str">
        <f>'BAP-4_tech_groups'!B26</f>
        <v>BAP-BDG-4-COMBDGTAW</v>
      </c>
      <c r="D26">
        <v>1</v>
      </c>
    </row>
    <row r="27" spans="1:4" x14ac:dyDescent="0.25">
      <c r="A27" t="s">
        <v>13</v>
      </c>
      <c r="B27" t="str">
        <f>'BAP-4_tech_groups'!A27</f>
        <v>COMBDGTAWOldSHZTM___STDETHOS_23</v>
      </c>
      <c r="C27" t="str">
        <f>'BAP-4_tech_groups'!B27</f>
        <v>BAP-BDG-4-COMBDGTAW</v>
      </c>
      <c r="D27">
        <v>1</v>
      </c>
    </row>
    <row r="28" spans="1:4" x14ac:dyDescent="0.25">
      <c r="A28" t="s">
        <v>13</v>
      </c>
      <c r="B28" t="str">
        <f>'BAP-4_tech_groups'!A28</f>
        <v>COMBDGTAWOldSHZTM___MEDETHOS_23</v>
      </c>
      <c r="C28" t="str">
        <f>'BAP-4_tech_groups'!B28</f>
        <v>BAP-BDG-4-COMBDGTAW</v>
      </c>
      <c r="D28">
        <v>1</v>
      </c>
    </row>
    <row r="29" spans="1:4" x14ac:dyDescent="0.25">
      <c r="A29" t="s">
        <v>13</v>
      </c>
      <c r="B29" t="str">
        <f>'BAP-4_tech_groups'!A29</f>
        <v>COMBDGWSTOldSHZTM___HIGETHOS_23</v>
      </c>
      <c r="C29" t="str">
        <f>'BAP-4_tech_groups'!B29</f>
        <v>BAP-BDG-4-COMBDGWST</v>
      </c>
      <c r="D29">
        <v>1</v>
      </c>
    </row>
    <row r="30" spans="1:4" x14ac:dyDescent="0.25">
      <c r="A30" t="s">
        <v>13</v>
      </c>
      <c r="B30" t="str">
        <f>'BAP-4_tech_groups'!A30</f>
        <v>COMBDGWSTOldSHZTM___STDETHOS_23</v>
      </c>
      <c r="C30" t="str">
        <f>'BAP-4_tech_groups'!B30</f>
        <v>BAP-BDG-4-COMBDGWST</v>
      </c>
      <c r="D30">
        <v>1</v>
      </c>
    </row>
    <row r="31" spans="1:4" x14ac:dyDescent="0.25">
      <c r="A31" t="s">
        <v>13</v>
      </c>
      <c r="B31" t="str">
        <f>'BAP-4_tech_groups'!A31</f>
        <v>COMBDGWSTOldSHZTM___MEDETHOS_23</v>
      </c>
      <c r="C31" t="str">
        <f>'BAP-4_tech_groups'!B31</f>
        <v>BAP-BDG-4-COMBDGWST</v>
      </c>
      <c r="D31">
        <v>1</v>
      </c>
    </row>
    <row r="32" spans="1:4" x14ac:dyDescent="0.25">
      <c r="A32" t="s">
        <v>13</v>
      </c>
      <c r="B32" t="str">
        <f>'BAP-4_tech_groups'!A32</f>
        <v>COMBDGWSTOldSH</v>
      </c>
      <c r="C32" t="str">
        <f>'BAP-4_tech_groups'!B32</f>
        <v>BAP-BDG-4-COMBDGWST</v>
      </c>
      <c r="D32" s="1">
        <f>-_xlfn.XLOOKUP(_xlfn.XLOOKUP(B32,Demand!G:G,Demand!D:D),Target!B:B,Target!F:F)</f>
        <v>-33.138956179975004</v>
      </c>
    </row>
    <row r="33" spans="1:4" x14ac:dyDescent="0.25">
      <c r="A33" t="s">
        <v>13</v>
      </c>
      <c r="B33" t="str">
        <f>'BAP-4_tech_groups'!A33</f>
        <v>COMBDGRTTOldSH</v>
      </c>
      <c r="C33" t="str">
        <f>'BAP-4_tech_groups'!B33</f>
        <v>BAP-BDG-4-COMBDGRTT</v>
      </c>
      <c r="D33" s="1">
        <f>-_xlfn.XLOOKUP(_xlfn.XLOOKUP(B33,Demand!G:G,Demand!D:D),Target!B:B,Target!F:F)</f>
        <v>-33.986067995137617</v>
      </c>
    </row>
    <row r="34" spans="1:4" x14ac:dyDescent="0.25">
      <c r="A34" t="s">
        <v>13</v>
      </c>
      <c r="B34" t="str">
        <f>'BAP-4_tech_groups'!A34</f>
        <v>COMBDGTAWOldSH</v>
      </c>
      <c r="C34" t="str">
        <f>'BAP-4_tech_groups'!B34</f>
        <v>BAP-BDG-4-COMBDGTAW</v>
      </c>
      <c r="D34" s="1">
        <f>-_xlfn.XLOOKUP(_xlfn.XLOOKUP(B34,Demand!G:G,Demand!D:D),Target!B:B,Target!F:F)</f>
        <v>-36.956107975351493</v>
      </c>
    </row>
    <row r="35" spans="1:4" x14ac:dyDescent="0.25">
      <c r="A35" t="s">
        <v>13</v>
      </c>
      <c r="B35" t="str">
        <f>'BAP-4_tech_groups'!A35</f>
        <v>COMBDGICIOldSH</v>
      </c>
      <c r="C35" t="str">
        <f>'BAP-4_tech_groups'!B35</f>
        <v>BAP-BDG-4-COMBDGICI</v>
      </c>
      <c r="D35" s="1">
        <f>-_xlfn.XLOOKUP(_xlfn.XLOOKUP(B35,Demand!G:G,Demand!D:D),Target!B:B,Target!F:F)</f>
        <v>-32.711926369978997</v>
      </c>
    </row>
    <row r="36" spans="1:4" x14ac:dyDescent="0.25">
      <c r="A36" t="s">
        <v>13</v>
      </c>
      <c r="B36" t="str">
        <f>'BAP-4_tech_groups'!A36</f>
        <v>COMBDGOFFOldSH</v>
      </c>
      <c r="C36" t="str">
        <f>'BAP-4_tech_groups'!B36</f>
        <v>BAP-BDG-4-COMBDGOFF</v>
      </c>
      <c r="D36" s="1">
        <f>-_xlfn.XLOOKUP(_xlfn.XLOOKUP(B36,Demand!G:G,Demand!D:D),Target!B:B,Target!F:F)</f>
        <v>-30.163654444977894</v>
      </c>
    </row>
    <row r="37" spans="1:4" x14ac:dyDescent="0.25">
      <c r="A37" t="s">
        <v>13</v>
      </c>
      <c r="B37" t="str">
        <f>'BAP-4_tech_groups'!A37</f>
        <v>COMBDGEDSOldSH</v>
      </c>
      <c r="C37" t="str">
        <f>'BAP-4_tech_groups'!B37</f>
        <v>BAP-BDG-4-COMBDGEDS</v>
      </c>
      <c r="D37" s="1">
        <f>-_xlfn.XLOOKUP(_xlfn.XLOOKUP(B37,Demand!G:G,Demand!D:D),Target!B:B,Target!F:F)</f>
        <v>-33.135253312032027</v>
      </c>
    </row>
    <row r="38" spans="1:4" x14ac:dyDescent="0.25">
      <c r="A38" t="s">
        <v>13</v>
      </c>
      <c r="B38" t="str">
        <f>'BAP-4_tech_groups'!A38</f>
        <v>COMBDGHLCOldSH</v>
      </c>
      <c r="C38" t="str">
        <f>'BAP-4_tech_groups'!B38</f>
        <v>BAP-BDG-4-COMBDGHLC</v>
      </c>
      <c r="D38" s="1">
        <f>-_xlfn.XLOOKUP(_xlfn.XLOOKUP(B38,Demand!G:G,Demand!D:D),Target!B:B,Target!F:F)</f>
        <v>-49.699593484093384</v>
      </c>
    </row>
    <row r="39" spans="1:4" x14ac:dyDescent="0.25">
      <c r="A39" t="s">
        <v>13</v>
      </c>
      <c r="B39" t="str">
        <f>'BAP-4_tech_groups'!A39</f>
        <v>COMBDGAEROldSH</v>
      </c>
      <c r="C39" t="str">
        <f>'BAP-4_tech_groups'!B39</f>
        <v>BAP-BDG-4-COMBDGAER</v>
      </c>
      <c r="D39" s="1">
        <f>-_xlfn.XLOOKUP(_xlfn.XLOOKUP(B39,Demand!G:G,Demand!D:D),Target!B:B,Target!F:F)</f>
        <v>-36.961312341965595</v>
      </c>
    </row>
    <row r="40" spans="1:4" x14ac:dyDescent="0.25">
      <c r="A40" t="s">
        <v>13</v>
      </c>
      <c r="B40" t="str">
        <f>'BAP-4_tech_groups'!A40</f>
        <v>COMBDGAFSOldSH</v>
      </c>
      <c r="C40" t="str">
        <f>'BAP-4_tech_groups'!B40</f>
        <v>BAP-BDG-4-COMBDGAFS</v>
      </c>
      <c r="D40" s="1">
        <f>-_xlfn.XLOOKUP(_xlfn.XLOOKUP(B40,Demand!G:G,Demand!D:D),Target!B:B,Target!F:F)</f>
        <v>-47.579010166189377</v>
      </c>
    </row>
    <row r="41" spans="1:4" x14ac:dyDescent="0.25">
      <c r="A41" t="s">
        <v>13</v>
      </c>
      <c r="B41" t="str">
        <f>'BAP-4_tech_groups'!A41</f>
        <v>COMBDGOTSOldSH</v>
      </c>
      <c r="C41" t="str">
        <f>'BAP-4_tech_groups'!B41</f>
        <v>BAP-BDG-4-COMBDGOTS</v>
      </c>
      <c r="D41" s="1">
        <f>-_xlfn.XLOOKUP(_xlfn.XLOOKUP(B41,Demand!G:G,Demand!D:D),Target!B:B,Target!F:F)</f>
        <v>-32.285320030982184</v>
      </c>
    </row>
    <row r="42" spans="1:4" x14ac:dyDescent="0.25">
      <c r="D42" s="1"/>
    </row>
    <row r="43" spans="1:4" x14ac:dyDescent="0.25">
      <c r="D43" s="1"/>
    </row>
    <row r="44" spans="1:4" x14ac:dyDescent="0.25">
      <c r="D44" s="1"/>
    </row>
    <row r="45" spans="1:4" x14ac:dyDescent="0.25">
      <c r="D45" s="1"/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</vt:lpstr>
      <vt:lpstr>ISO</vt:lpstr>
      <vt:lpstr>Target</vt:lpstr>
      <vt:lpstr>BAP-4_groups</vt:lpstr>
      <vt:lpstr>BAP-4_tech_groups</vt:lpstr>
      <vt:lpstr>BAP-4_MinGenGroupTarget</vt:lpstr>
      <vt:lpstr>BAP-4_MinGenGroupWeight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2023-03-29T21:31:15Z</dcterms:modified>
</cp:coreProperties>
</file>