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3_Net-zero_2050\5_Policy\1_Building\NZ50-BDG-2\"/>
    </mc:Choice>
  </mc:AlternateContent>
  <xr:revisionPtr revIDLastSave="0" documentId="13_ncr:1_{6745F5F1-2439-4A3B-9EB5-564DC2D3E791}" xr6:coauthVersionLast="47" xr6:coauthVersionMax="47" xr10:uidLastSave="{00000000-0000-0000-0000-000000000000}"/>
  <bookViews>
    <workbookView xWindow="-120" yWindow="-120" windowWidth="29040" windowHeight="15840" firstSheet="3" activeTab="7" xr2:uid="{524CEB0A-FF6C-4D89-B19F-212D48C05562}"/>
  </bookViews>
  <sheets>
    <sheet name="Demand TEDI" sheetId="10" r:id="rId1"/>
    <sheet name="TEDI" sheetId="9" r:id="rId2"/>
    <sheet name="Demand TEUI" sheetId="7" r:id="rId3"/>
    <sheet name="TEUI" sheetId="6" r:id="rId4"/>
    <sheet name="Targets" sheetId="8" r:id="rId5"/>
    <sheet name="NZ50-BDG-2_groups" sheetId="2" r:id="rId6"/>
    <sheet name="NZ50-BDG-2_tech_groups" sheetId="3" r:id="rId7"/>
    <sheet name="NZ50-BDG-2_MaxGenGroupTarget" sheetId="4" r:id="rId8"/>
    <sheet name="NZ50-BDG-2_MaxGenGroupWeight" sheetId="5" r:id="rId9"/>
  </sheets>
  <definedNames>
    <definedName name="_xlnm._FilterDatabase" localSheetId="0" hidden="1">'Demand TEDI'!$A$1:$J$16</definedName>
    <definedName name="_xlnm._FilterDatabase" localSheetId="2" hidden="1">'Demand TEUI'!$A$1:$J$16</definedName>
    <definedName name="_xlnm._FilterDatabase" localSheetId="7" hidden="1">'NZ50-BDG-2_MaxGenGroupTarget'!$A$1:$D$88</definedName>
    <definedName name="_xlnm._FilterDatabase" localSheetId="8" hidden="1">'NZ50-BDG-2_MaxGenGroupWeight'!$A$1:$E$235</definedName>
    <definedName name="_xlnm._FilterDatabase" localSheetId="6" hidden="1">'NZ50-BDG-2_tech_groups'!$A$1:$C$118</definedName>
    <definedName name="_xlnm._FilterDatabase" localSheetId="1" hidden="1">TEDI!$A$1:$H$103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8" l="1"/>
  <c r="D15" i="8"/>
  <c r="B123" i="5"/>
  <c r="C123" i="5" s="1"/>
  <c r="D133" i="5"/>
  <c r="D132" i="5"/>
  <c r="D131" i="5"/>
  <c r="D128" i="5"/>
  <c r="D127" i="5"/>
  <c r="D126" i="5"/>
  <c r="D123" i="5"/>
  <c r="D122" i="5"/>
  <c r="D121" i="5"/>
  <c r="D130" i="5"/>
  <c r="D129" i="5"/>
  <c r="D125" i="5"/>
  <c r="D124" i="5"/>
  <c r="D120" i="5"/>
  <c r="D119" i="5"/>
  <c r="C22" i="5"/>
  <c r="C23" i="5"/>
  <c r="C34" i="5"/>
  <c r="C35" i="5"/>
  <c r="C46" i="5"/>
  <c r="C47" i="5"/>
  <c r="C58" i="5"/>
  <c r="C59" i="5"/>
  <c r="C70" i="5"/>
  <c r="C71" i="5"/>
  <c r="C82" i="5"/>
  <c r="C83" i="5"/>
  <c r="C94" i="5"/>
  <c r="C95" i="5"/>
  <c r="C106" i="5"/>
  <c r="C107" i="5"/>
  <c r="C17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8" i="5"/>
  <c r="D9" i="5"/>
  <c r="D10" i="5"/>
  <c r="D11" i="5"/>
  <c r="D12" i="5"/>
  <c r="D13" i="5"/>
  <c r="D14" i="5"/>
  <c r="D15" i="5"/>
  <c r="D16" i="5"/>
  <c r="D7" i="5"/>
  <c r="D6" i="5"/>
  <c r="D3" i="5"/>
  <c r="D4" i="5"/>
  <c r="D5" i="5"/>
  <c r="D2" i="5"/>
  <c r="B18" i="5"/>
  <c r="C18" i="5" s="1"/>
  <c r="B19" i="5"/>
  <c r="C19" i="5" s="1"/>
  <c r="B20" i="5"/>
  <c r="B137" i="5" s="1"/>
  <c r="C137" i="5" s="1"/>
  <c r="B21" i="5"/>
  <c r="B138" i="5" s="1"/>
  <c r="C138" i="5" s="1"/>
  <c r="B22" i="5"/>
  <c r="B139" i="5" s="1"/>
  <c r="C139" i="5" s="1"/>
  <c r="B23" i="5"/>
  <c r="B140" i="5" s="1"/>
  <c r="C140" i="5" s="1"/>
  <c r="B24" i="5"/>
  <c r="B141" i="5" s="1"/>
  <c r="C141" i="5" s="1"/>
  <c r="B25" i="5"/>
  <c r="B142" i="5" s="1"/>
  <c r="C142" i="5" s="1"/>
  <c r="B26" i="5"/>
  <c r="B143" i="5" s="1"/>
  <c r="C143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B149" i="5" s="1"/>
  <c r="C149" i="5" s="1"/>
  <c r="B33" i="5"/>
  <c r="B150" i="5" s="1"/>
  <c r="C150" i="5" s="1"/>
  <c r="B34" i="5"/>
  <c r="B151" i="5" s="1"/>
  <c r="C151" i="5" s="1"/>
  <c r="B35" i="5"/>
  <c r="B152" i="5" s="1"/>
  <c r="C152" i="5" s="1"/>
  <c r="B36" i="5"/>
  <c r="B153" i="5" s="1"/>
  <c r="C153" i="5" s="1"/>
  <c r="B37" i="5"/>
  <c r="B154" i="5" s="1"/>
  <c r="C154" i="5" s="1"/>
  <c r="B38" i="5"/>
  <c r="B155" i="5" s="1"/>
  <c r="C155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B161" i="5" s="1"/>
  <c r="C161" i="5" s="1"/>
  <c r="B45" i="5"/>
  <c r="B162" i="5" s="1"/>
  <c r="C162" i="5" s="1"/>
  <c r="B46" i="5"/>
  <c r="B163" i="5" s="1"/>
  <c r="C163" i="5" s="1"/>
  <c r="B47" i="5"/>
  <c r="B164" i="5" s="1"/>
  <c r="C164" i="5" s="1"/>
  <c r="B48" i="5"/>
  <c r="B165" i="5" s="1"/>
  <c r="C165" i="5" s="1"/>
  <c r="B49" i="5"/>
  <c r="B166" i="5" s="1"/>
  <c r="C166" i="5" s="1"/>
  <c r="B50" i="5"/>
  <c r="B167" i="5" s="1"/>
  <c r="C167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B173" i="5" s="1"/>
  <c r="C173" i="5" s="1"/>
  <c r="B57" i="5"/>
  <c r="B174" i="5" s="1"/>
  <c r="C174" i="5" s="1"/>
  <c r="B58" i="5"/>
  <c r="B175" i="5" s="1"/>
  <c r="C175" i="5" s="1"/>
  <c r="B59" i="5"/>
  <c r="B176" i="5" s="1"/>
  <c r="C176" i="5" s="1"/>
  <c r="B60" i="5"/>
  <c r="B177" i="5" s="1"/>
  <c r="C177" i="5" s="1"/>
  <c r="B61" i="5"/>
  <c r="B178" i="5" s="1"/>
  <c r="C178" i="5" s="1"/>
  <c r="B62" i="5"/>
  <c r="B179" i="5" s="1"/>
  <c r="C179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B185" i="5" s="1"/>
  <c r="C185" i="5" s="1"/>
  <c r="B69" i="5"/>
  <c r="B186" i="5" s="1"/>
  <c r="C186" i="5" s="1"/>
  <c r="B70" i="5"/>
  <c r="B187" i="5" s="1"/>
  <c r="C187" i="5" s="1"/>
  <c r="B71" i="5"/>
  <c r="B188" i="5" s="1"/>
  <c r="C188" i="5" s="1"/>
  <c r="B72" i="5"/>
  <c r="B189" i="5" s="1"/>
  <c r="C189" i="5" s="1"/>
  <c r="B73" i="5"/>
  <c r="B190" i="5" s="1"/>
  <c r="C190" i="5" s="1"/>
  <c r="B74" i="5"/>
  <c r="B191" i="5" s="1"/>
  <c r="C191" i="5" s="1"/>
  <c r="B75" i="5"/>
  <c r="C75" i="5" s="1"/>
  <c r="B76" i="5"/>
  <c r="B193" i="5" s="1"/>
  <c r="C193" i="5" s="1"/>
  <c r="B77" i="5"/>
  <c r="C77" i="5" s="1"/>
  <c r="B78" i="5"/>
  <c r="C78" i="5" s="1"/>
  <c r="B79" i="5"/>
  <c r="C79" i="5" s="1"/>
  <c r="B80" i="5"/>
  <c r="B197" i="5" s="1"/>
  <c r="C197" i="5" s="1"/>
  <c r="B81" i="5"/>
  <c r="B198" i="5" s="1"/>
  <c r="C198" i="5" s="1"/>
  <c r="B82" i="5"/>
  <c r="B199" i="5" s="1"/>
  <c r="C199" i="5" s="1"/>
  <c r="B83" i="5"/>
  <c r="B200" i="5" s="1"/>
  <c r="C200" i="5" s="1"/>
  <c r="B84" i="5"/>
  <c r="B201" i="5" s="1"/>
  <c r="C201" i="5" s="1"/>
  <c r="B85" i="5"/>
  <c r="B202" i="5" s="1"/>
  <c r="C202" i="5" s="1"/>
  <c r="B86" i="5"/>
  <c r="B203" i="5" s="1"/>
  <c r="C203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B209" i="5" s="1"/>
  <c r="C209" i="5" s="1"/>
  <c r="B93" i="5"/>
  <c r="B210" i="5" s="1"/>
  <c r="C210" i="5" s="1"/>
  <c r="B94" i="5"/>
  <c r="B211" i="5" s="1"/>
  <c r="C211" i="5" s="1"/>
  <c r="B95" i="5"/>
  <c r="B212" i="5" s="1"/>
  <c r="C212" i="5" s="1"/>
  <c r="B96" i="5"/>
  <c r="B213" i="5" s="1"/>
  <c r="C213" i="5" s="1"/>
  <c r="B97" i="5"/>
  <c r="B214" i="5" s="1"/>
  <c r="C214" i="5" s="1"/>
  <c r="B98" i="5"/>
  <c r="B215" i="5" s="1"/>
  <c r="C215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B221" i="5" s="1"/>
  <c r="C221" i="5" s="1"/>
  <c r="B105" i="5"/>
  <c r="B222" i="5" s="1"/>
  <c r="C222" i="5" s="1"/>
  <c r="B106" i="5"/>
  <c r="B223" i="5" s="1"/>
  <c r="C223" i="5" s="1"/>
  <c r="B107" i="5"/>
  <c r="B224" i="5" s="1"/>
  <c r="C224" i="5" s="1"/>
  <c r="B108" i="5"/>
  <c r="B225" i="5" s="1"/>
  <c r="C225" i="5" s="1"/>
  <c r="B109" i="5"/>
  <c r="B226" i="5" s="1"/>
  <c r="C226" i="5" s="1"/>
  <c r="B110" i="5"/>
  <c r="B227" i="5" s="1"/>
  <c r="C227" i="5" s="1"/>
  <c r="B111" i="5"/>
  <c r="C111" i="5" s="1"/>
  <c r="B112" i="5"/>
  <c r="C112" i="5" s="1"/>
  <c r="B113" i="5"/>
  <c r="C113" i="5" s="1"/>
  <c r="B114" i="5"/>
  <c r="C114" i="5" s="1"/>
  <c r="B115" i="5"/>
  <c r="C115" i="5" s="1"/>
  <c r="B116" i="5"/>
  <c r="B233" i="5" s="1"/>
  <c r="C233" i="5" s="1"/>
  <c r="B117" i="5"/>
  <c r="B234" i="5" s="1"/>
  <c r="C234" i="5" s="1"/>
  <c r="B118" i="5"/>
  <c r="C118" i="5" s="1"/>
  <c r="B17" i="5"/>
  <c r="B134" i="5" s="1"/>
  <c r="C134" i="5" s="1"/>
  <c r="C6" i="5"/>
  <c r="C7" i="5"/>
  <c r="C14" i="5"/>
  <c r="B3" i="5"/>
  <c r="B120" i="5" s="1"/>
  <c r="C120" i="5" s="1"/>
  <c r="B4" i="5"/>
  <c r="C4" i="5" s="1"/>
  <c r="B5" i="5"/>
  <c r="B122" i="5" s="1"/>
  <c r="C122" i="5" s="1"/>
  <c r="B6" i="5"/>
  <c r="B7" i="5"/>
  <c r="B124" i="5" s="1"/>
  <c r="C124" i="5" s="1"/>
  <c r="B8" i="5"/>
  <c r="B125" i="5" s="1"/>
  <c r="C125" i="5" s="1"/>
  <c r="B9" i="5"/>
  <c r="B126" i="5" s="1"/>
  <c r="C126" i="5" s="1"/>
  <c r="B10" i="5"/>
  <c r="B127" i="5" s="1"/>
  <c r="C127" i="5" s="1"/>
  <c r="B11" i="5"/>
  <c r="C11" i="5" s="1"/>
  <c r="B12" i="5"/>
  <c r="C12" i="5" s="1"/>
  <c r="B13" i="5"/>
  <c r="C13" i="5" s="1"/>
  <c r="B14" i="5"/>
  <c r="B131" i="5" s="1"/>
  <c r="C131" i="5" s="1"/>
  <c r="B15" i="5"/>
  <c r="C15" i="5" s="1"/>
  <c r="B16" i="5"/>
  <c r="C16" i="5" s="1"/>
  <c r="B2" i="5"/>
  <c r="B119" i="5" s="1"/>
  <c r="C119" i="5" s="1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B229" i="5" l="1"/>
  <c r="C229" i="5" s="1"/>
  <c r="B181" i="5"/>
  <c r="C181" i="5" s="1"/>
  <c r="B228" i="5"/>
  <c r="C228" i="5" s="1"/>
  <c r="B204" i="5"/>
  <c r="C204" i="5" s="1"/>
  <c r="B180" i="5"/>
  <c r="C180" i="5" s="1"/>
  <c r="C10" i="5"/>
  <c r="C110" i="5"/>
  <c r="C98" i="5"/>
  <c r="C86" i="5"/>
  <c r="C74" i="5"/>
  <c r="C62" i="5"/>
  <c r="C50" i="5"/>
  <c r="C38" i="5"/>
  <c r="C26" i="5"/>
  <c r="B232" i="5"/>
  <c r="C232" i="5" s="1"/>
  <c r="B220" i="5"/>
  <c r="C220" i="5" s="1"/>
  <c r="B208" i="5"/>
  <c r="C208" i="5" s="1"/>
  <c r="B196" i="5"/>
  <c r="C196" i="5" s="1"/>
  <c r="B184" i="5"/>
  <c r="C184" i="5" s="1"/>
  <c r="B172" i="5"/>
  <c r="C172" i="5" s="1"/>
  <c r="B160" i="5"/>
  <c r="C160" i="5" s="1"/>
  <c r="B148" i="5"/>
  <c r="C148" i="5" s="1"/>
  <c r="B136" i="5"/>
  <c r="C136" i="5" s="1"/>
  <c r="C9" i="5"/>
  <c r="C109" i="5"/>
  <c r="C97" i="5"/>
  <c r="C85" i="5"/>
  <c r="C73" i="5"/>
  <c r="C61" i="5"/>
  <c r="C49" i="5"/>
  <c r="C37" i="5"/>
  <c r="C25" i="5"/>
  <c r="B231" i="5"/>
  <c r="C231" i="5" s="1"/>
  <c r="B219" i="5"/>
  <c r="C219" i="5" s="1"/>
  <c r="B207" i="5"/>
  <c r="C207" i="5" s="1"/>
  <c r="B195" i="5"/>
  <c r="C195" i="5" s="1"/>
  <c r="B183" i="5"/>
  <c r="C183" i="5" s="1"/>
  <c r="B171" i="5"/>
  <c r="C171" i="5" s="1"/>
  <c r="B159" i="5"/>
  <c r="C159" i="5" s="1"/>
  <c r="B147" i="5"/>
  <c r="C147" i="5" s="1"/>
  <c r="B135" i="5"/>
  <c r="C135" i="5" s="1"/>
  <c r="B133" i="5"/>
  <c r="C133" i="5" s="1"/>
  <c r="B168" i="5"/>
  <c r="C168" i="5" s="1"/>
  <c r="C8" i="5"/>
  <c r="C108" i="5"/>
  <c r="C96" i="5"/>
  <c r="C84" i="5"/>
  <c r="C72" i="5"/>
  <c r="C60" i="5"/>
  <c r="C48" i="5"/>
  <c r="C36" i="5"/>
  <c r="C24" i="5"/>
  <c r="B230" i="5"/>
  <c r="C230" i="5" s="1"/>
  <c r="B218" i="5"/>
  <c r="C218" i="5" s="1"/>
  <c r="B206" i="5"/>
  <c r="C206" i="5" s="1"/>
  <c r="B194" i="5"/>
  <c r="C194" i="5" s="1"/>
  <c r="B182" i="5"/>
  <c r="C182" i="5" s="1"/>
  <c r="B170" i="5"/>
  <c r="C170" i="5" s="1"/>
  <c r="B158" i="5"/>
  <c r="C158" i="5" s="1"/>
  <c r="B146" i="5"/>
  <c r="C146" i="5" s="1"/>
  <c r="B217" i="5"/>
  <c r="C217" i="5" s="1"/>
  <c r="B169" i="5"/>
  <c r="C169" i="5" s="1"/>
  <c r="B216" i="5"/>
  <c r="C216" i="5" s="1"/>
  <c r="B192" i="5"/>
  <c r="C192" i="5" s="1"/>
  <c r="C2" i="5"/>
  <c r="C5" i="5"/>
  <c r="C117" i="5"/>
  <c r="C105" i="5"/>
  <c r="C93" i="5"/>
  <c r="C81" i="5"/>
  <c r="C69" i="5"/>
  <c r="C57" i="5"/>
  <c r="C45" i="5"/>
  <c r="C33" i="5"/>
  <c r="C21" i="5"/>
  <c r="B205" i="5"/>
  <c r="C205" i="5" s="1"/>
  <c r="B145" i="5"/>
  <c r="C145" i="5" s="1"/>
  <c r="B132" i="5"/>
  <c r="C132" i="5" s="1"/>
  <c r="C116" i="5"/>
  <c r="C104" i="5"/>
  <c r="C92" i="5"/>
  <c r="C80" i="5"/>
  <c r="C68" i="5"/>
  <c r="C56" i="5"/>
  <c r="C44" i="5"/>
  <c r="C32" i="5"/>
  <c r="C20" i="5"/>
  <c r="B130" i="5"/>
  <c r="C130" i="5" s="1"/>
  <c r="B121" i="5"/>
  <c r="C121" i="5" s="1"/>
  <c r="B157" i="5"/>
  <c r="C157" i="5" s="1"/>
  <c r="B156" i="5"/>
  <c r="C156" i="5" s="1"/>
  <c r="C3" i="5"/>
  <c r="B129" i="5"/>
  <c r="C129" i="5" s="1"/>
  <c r="B128" i="5"/>
  <c r="C128" i="5" s="1"/>
  <c r="B144" i="5"/>
  <c r="C144" i="5" s="1"/>
  <c r="B235" i="5"/>
  <c r="C235" i="5" s="1"/>
  <c r="C7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A7" i="2"/>
  <c r="B74" i="4" s="1"/>
  <c r="A6" i="2"/>
  <c r="B60" i="4" s="1"/>
  <c r="A5" i="2"/>
  <c r="B40" i="4" s="1"/>
  <c r="A4" i="2"/>
  <c r="B34" i="4" s="1"/>
  <c r="A3" i="2"/>
  <c r="B18" i="4" s="1"/>
  <c r="A2" i="2"/>
  <c r="B2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2" i="9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2" i="10"/>
  <c r="B39" i="4" l="1"/>
  <c r="B5" i="4"/>
  <c r="B57" i="4"/>
  <c r="B51" i="4"/>
  <c r="B38" i="4"/>
  <c r="B79" i="4"/>
  <c r="B73" i="4"/>
  <c r="B28" i="4"/>
  <c r="B50" i="4"/>
  <c r="B72" i="4"/>
  <c r="B29" i="4"/>
  <c r="B27" i="4"/>
  <c r="B49" i="4"/>
  <c r="B71" i="4"/>
  <c r="B23" i="4"/>
  <c r="B45" i="4"/>
  <c r="B67" i="4"/>
  <c r="B16" i="4"/>
  <c r="B15" i="4"/>
  <c r="B37" i="4"/>
  <c r="B11" i="4"/>
  <c r="B61" i="4"/>
  <c r="B33" i="4"/>
  <c r="B85" i="4"/>
  <c r="B17" i="4"/>
  <c r="B32" i="4"/>
  <c r="B84" i="4"/>
  <c r="B31" i="4"/>
  <c r="B83" i="4"/>
  <c r="B26" i="4"/>
  <c r="B14" i="4"/>
  <c r="B36" i="4"/>
  <c r="B48" i="4"/>
  <c r="B64" i="4"/>
  <c r="B82" i="4"/>
  <c r="B70" i="4"/>
  <c r="B25" i="4"/>
  <c r="B13" i="4"/>
  <c r="B59" i="4"/>
  <c r="B47" i="4"/>
  <c r="B63" i="4"/>
  <c r="B81" i="4"/>
  <c r="B69" i="4"/>
  <c r="B6" i="4"/>
  <c r="B24" i="4"/>
  <c r="B12" i="4"/>
  <c r="B58" i="4"/>
  <c r="B46" i="4"/>
  <c r="B62" i="4"/>
  <c r="B80" i="4"/>
  <c r="B68" i="4"/>
  <c r="B4" i="4"/>
  <c r="B22" i="4"/>
  <c r="B10" i="4"/>
  <c r="B56" i="4"/>
  <c r="B44" i="4"/>
  <c r="B78" i="4"/>
  <c r="B66" i="4"/>
  <c r="B3" i="4"/>
  <c r="B21" i="4"/>
  <c r="B9" i="4"/>
  <c r="B55" i="4"/>
  <c r="B43" i="4"/>
  <c r="B65" i="4"/>
  <c r="B77" i="4"/>
  <c r="B20" i="4"/>
  <c r="B8" i="4"/>
  <c r="B54" i="4"/>
  <c r="B42" i="4"/>
  <c r="B88" i="4"/>
  <c r="B76" i="4"/>
  <c r="B7" i="4"/>
  <c r="B19" i="4"/>
  <c r="B35" i="4"/>
  <c r="B53" i="4"/>
  <c r="B41" i="4"/>
  <c r="B87" i="4"/>
  <c r="B75" i="4"/>
  <c r="B30" i="4"/>
  <c r="B52" i="4"/>
  <c r="B86" i="4"/>
  <c r="A2" i="3"/>
  <c r="L14" i="8" l="1"/>
  <c r="K14" i="8"/>
  <c r="J14" i="8"/>
  <c r="L13" i="8"/>
  <c r="K13" i="8"/>
  <c r="J13" i="8"/>
  <c r="L12" i="8"/>
  <c r="K12" i="8"/>
  <c r="J12" i="8"/>
  <c r="L11" i="8"/>
  <c r="K11" i="8"/>
  <c r="J11" i="8"/>
  <c r="D11" i="8" l="1"/>
  <c r="E11" i="8"/>
  <c r="D12" i="8"/>
  <c r="E12" i="8"/>
  <c r="D13" i="8"/>
  <c r="E13" i="8"/>
  <c r="D14" i="8"/>
  <c r="E14" i="8"/>
  <c r="C12" i="8"/>
  <c r="C13" i="8"/>
  <c r="C14" i="8"/>
  <c r="C11" i="8"/>
</calcChain>
</file>

<file path=xl/sharedStrings.xml><?xml version="1.0" encoding="utf-8"?>
<sst xmlns="http://schemas.openxmlformats.org/spreadsheetml/2006/main" count="1611" uniqueCount="220">
  <si>
    <t>Label</t>
  </si>
  <si>
    <t>Owner</t>
  </si>
  <si>
    <t>Sector</t>
  </si>
  <si>
    <t>Bdg_type</t>
  </si>
  <si>
    <t>EndUse</t>
  </si>
  <si>
    <t>ID TEMOA</t>
  </si>
  <si>
    <t>RES</t>
  </si>
  <si>
    <t>BDG</t>
  </si>
  <si>
    <t>SAT</t>
  </si>
  <si>
    <t>SH</t>
  </si>
  <si>
    <t>SDE</t>
  </si>
  <si>
    <t>tech</t>
  </si>
  <si>
    <t>group_name</t>
  </si>
  <si>
    <t>notes</t>
  </si>
  <si>
    <t>tech_desc</t>
  </si>
  <si>
    <t>regions</t>
  </si>
  <si>
    <t>TO</t>
  </si>
  <si>
    <t>act_fraction</t>
  </si>
  <si>
    <t>APA</t>
  </si>
  <si>
    <t>Vintage</t>
  </si>
  <si>
    <t>RESBDGAPA2025SH</t>
  </si>
  <si>
    <t>RESBDGAPA2030SH</t>
  </si>
  <si>
    <t>RESBDGAPA2035SH</t>
  </si>
  <si>
    <t>RESBDGAPA2040SH</t>
  </si>
  <si>
    <t>RESBDGAPA2045SH</t>
  </si>
  <si>
    <t>RESBDGSDE2025SH</t>
  </si>
  <si>
    <t>RESBDGSDE2030SH</t>
  </si>
  <si>
    <t>RESBDGSDE2035SH</t>
  </si>
  <si>
    <t>RESBDGSDE2040SH</t>
  </si>
  <si>
    <t>RESBDGSDE2045SH</t>
  </si>
  <si>
    <t>RESBDGSAT2025SH</t>
  </si>
  <si>
    <t>RESBDGSAT2030SH</t>
  </si>
  <si>
    <t>RESBDGSAT2035SH</t>
  </si>
  <si>
    <t>RESBDGSAT2040SH</t>
  </si>
  <si>
    <t>RESBDGSAT2045SH</t>
  </si>
  <si>
    <t>Output</t>
  </si>
  <si>
    <t>NGA</t>
  </si>
  <si>
    <t>LFO</t>
  </si>
  <si>
    <t>PRO</t>
  </si>
  <si>
    <t>BMA</t>
  </si>
  <si>
    <t>HH2</t>
  </si>
  <si>
    <t>KER</t>
  </si>
  <si>
    <t>BWP</t>
  </si>
  <si>
    <t>BMTN</t>
  </si>
  <si>
    <t>SGA</t>
  </si>
  <si>
    <t>SMTN</t>
  </si>
  <si>
    <t>ELC</t>
  </si>
  <si>
    <t>CAT</t>
  </si>
  <si>
    <t>IMP</t>
  </si>
  <si>
    <t>EXP</t>
  </si>
  <si>
    <t>RESBDGNGAIMP</t>
  </si>
  <si>
    <t>RESBDGLFOIMP</t>
  </si>
  <si>
    <t>RESBDGPROIMP</t>
  </si>
  <si>
    <t>RESBDGBMAIMP</t>
  </si>
  <si>
    <t>RESBDGHH2IMP</t>
  </si>
  <si>
    <t>RESBDGKERIMP</t>
  </si>
  <si>
    <t>RESBDGBWPIMP</t>
  </si>
  <si>
    <t>RESBDGBMTNIMP</t>
  </si>
  <si>
    <t>RESBDGSGAIMP</t>
  </si>
  <si>
    <t>RESBDGSMTNIMP</t>
  </si>
  <si>
    <t>RESBDGELCIMP16</t>
  </si>
  <si>
    <t>RESBDGELCIMP17</t>
  </si>
  <si>
    <t>RESBDGELCIMP18</t>
  </si>
  <si>
    <t>RESBDGELCIMP19</t>
  </si>
  <si>
    <t>RESBDGELCIMP20</t>
  </si>
  <si>
    <t>RESBDGELCIMP21</t>
  </si>
  <si>
    <t>RESBDGELCIMP22</t>
  </si>
  <si>
    <t>RESBDGELCIMP23</t>
  </si>
  <si>
    <t>RESBDGELCIMP24</t>
  </si>
  <si>
    <t>RESBDGELCIMP25</t>
  </si>
  <si>
    <t>RESBDGELCIMP26</t>
  </si>
  <si>
    <t>RESBDGELCIMP27</t>
  </si>
  <si>
    <t>RESBDGELCIMP28</t>
  </si>
  <si>
    <t>RESBDGELCIMP29</t>
  </si>
  <si>
    <t>RESBDGELCIMP30</t>
  </si>
  <si>
    <t>RESBDGELCIMP31</t>
  </si>
  <si>
    <t>RESBDGELCIMP32</t>
  </si>
  <si>
    <t>RESBDGELCIMP33</t>
  </si>
  <si>
    <t>RESBDGELCIMP34</t>
  </si>
  <si>
    <t>RESBDGELCIMP35</t>
  </si>
  <si>
    <t>RESBDGELCIMP36</t>
  </si>
  <si>
    <t>RESBDGELCIMP37</t>
  </si>
  <si>
    <t>RESBDGELCIMP38</t>
  </si>
  <si>
    <t>RESBDGELCIMP39</t>
  </si>
  <si>
    <t>RESBDGELCIMP40</t>
  </si>
  <si>
    <t>RESBDGELCIMP41</t>
  </si>
  <si>
    <t>RESBDGELCIMP42</t>
  </si>
  <si>
    <t>RESBDGELCIMP43</t>
  </si>
  <si>
    <t>RESBDGELCIMP44</t>
  </si>
  <si>
    <t>RESBDGELCIMP45</t>
  </si>
  <si>
    <t>RESBDGELCIMP46</t>
  </si>
  <si>
    <t>RESBDGELCIMP47</t>
  </si>
  <si>
    <t>RESBDGELCIMP48</t>
  </si>
  <si>
    <t>RESBDGELCIMP49</t>
  </si>
  <si>
    <t>RESBDGELCIMP50</t>
  </si>
  <si>
    <t>RESBDGBMTNEXP</t>
  </si>
  <si>
    <t>RESBDGHH2EXP</t>
  </si>
  <si>
    <t>periods</t>
  </si>
  <si>
    <t>max_act_g</t>
  </si>
  <si>
    <t>Residential</t>
  </si>
  <si>
    <t>Tiers 2</t>
  </si>
  <si>
    <t>Tiers 3</t>
  </si>
  <si>
    <t>Multi-unit Residential (&gt;6 storeys)</t>
  </si>
  <si>
    <t>Multi-unit Residential (&lt;6 storeys)</t>
  </si>
  <si>
    <t>Commercial office</t>
  </si>
  <si>
    <t>Commercial retail</t>
  </si>
  <si>
    <t>Tier 1</t>
  </si>
  <si>
    <t>TEUI (kwh/m2)</t>
  </si>
  <si>
    <t>TEUI (TJ/Mm2)</t>
  </si>
  <si>
    <t>NewOld</t>
  </si>
  <si>
    <t>New</t>
  </si>
  <si>
    <t>Cat_Energy</t>
  </si>
  <si>
    <t>DHE</t>
  </si>
  <si>
    <t>RESBDGAPANewSHBOI___STDHH2_23</t>
  </si>
  <si>
    <t>RESBDGAPANewSHFIR___HIGPRO_23</t>
  </si>
  <si>
    <t>RESBDGAPANewSHFIR___STDPRO_23</t>
  </si>
  <si>
    <t>RESBDGAPANewSHFUR___ESRNGA_23</t>
  </si>
  <si>
    <t>RESBDGAPANewSHFUR___ESRPRO_23</t>
  </si>
  <si>
    <t>RESBDGAPANewSHFUR___HIGLFO_23</t>
  </si>
  <si>
    <t>RESBDGAPANewSHFUR___HIGNGA_16</t>
  </si>
  <si>
    <t>RESBDGAPANewSHFUR___HIGNGA_23</t>
  </si>
  <si>
    <t>RESBDGAPANewSHFUR___HIGPRO_23</t>
  </si>
  <si>
    <t>RESBDGAPANewSHFUR___MEDNGA_16</t>
  </si>
  <si>
    <t>RESBDGAPANewSHFUR___STDBMA_16</t>
  </si>
  <si>
    <t>RESBDGAPANewSHFUR___STDBWP_16</t>
  </si>
  <si>
    <t>RESBDGAPANewSHFUR___STDELC_23</t>
  </si>
  <si>
    <t>RESBDGAPANewSHFUR___STDKER_16</t>
  </si>
  <si>
    <t>RESBDGAPANewSHFUR___STDKER_23</t>
  </si>
  <si>
    <t>RESBDGAPANewSHFUR___STDLFO_16</t>
  </si>
  <si>
    <t>RESBDGAPANewSHFUR___STDLFO_23</t>
  </si>
  <si>
    <t>RESBDGAPANewSHFUR___STDNGA_23</t>
  </si>
  <si>
    <t>RESBDGAPANewSHFUR___STDPRO_16</t>
  </si>
  <si>
    <t>RESBDGAPANewSHFUR___STDPRO_23</t>
  </si>
  <si>
    <t>RESBDGAPANewSHHEP___ESRELC_23</t>
  </si>
  <si>
    <t>RESBDGAPANewSHHEP___HIGELC_23</t>
  </si>
  <si>
    <t>RESBDGAPANewSHHEP___STDELC_16</t>
  </si>
  <si>
    <t>RESBDGAPANewSHHEP___STDELC_23</t>
  </si>
  <si>
    <t>RESBDGAPANewSHHEP___STDNGA_23</t>
  </si>
  <si>
    <t>RESBDGAPANewSHPLT___STDELC_16</t>
  </si>
  <si>
    <t>RESBDGAPANewSHPLT1000WSTDELC_23</t>
  </si>
  <si>
    <t>RESBDGAPANewSHPLT1500WSTDELC_23</t>
  </si>
  <si>
    <t>RESBDGAPANewSHPLT500WSTDELC_23</t>
  </si>
  <si>
    <t>RESBDGAPANewSHPST___HIGBWP_23</t>
  </si>
  <si>
    <t>RESBDGAPANewSHPST___STDBWP_23</t>
  </si>
  <si>
    <t>RESBDGAPANewSHSTV___HIGBMA_23</t>
  </si>
  <si>
    <t>RESBDGAPANewSHSTV___STDBMA_23</t>
  </si>
  <si>
    <t>RESBDGSATNewSHBOI___STDHH2_23</t>
  </si>
  <si>
    <t>RESBDGSATNewSHFIR___HIGPRO_23</t>
  </si>
  <si>
    <t>RESBDGSATNewSHFIR___STDPRO_23</t>
  </si>
  <si>
    <t>RESBDGSATNewSHFUR___ESRNGA_23</t>
  </si>
  <si>
    <t>RESBDGSATNewSHFUR___ESRPRO_23</t>
  </si>
  <si>
    <t>RESBDGSATNewSHFUR___HIGLFO_23</t>
  </si>
  <si>
    <t>RESBDGSATNewSHFUR___HIGNGA_16</t>
  </si>
  <si>
    <t>RESBDGSATNewSHFUR___HIGNGA_23</t>
  </si>
  <si>
    <t>RESBDGSATNewSHFUR___HIGPRO_23</t>
  </si>
  <si>
    <t>RESBDGSATNewSHFUR___MEDNGA_16</t>
  </si>
  <si>
    <t>RESBDGSATNewSHFUR___STDBMA_16</t>
  </si>
  <si>
    <t>RESBDGSATNewSHFUR___STDBWP_16</t>
  </si>
  <si>
    <t>RESBDGSATNewSHFUR___STDELC_23</t>
  </si>
  <si>
    <t>RESBDGSATNewSHFUR___STDKER_16</t>
  </si>
  <si>
    <t>RESBDGSATNewSHFUR___STDKER_23</t>
  </si>
  <si>
    <t>RESBDGSATNewSHFUR___STDLFO_16</t>
  </si>
  <si>
    <t>RESBDGSATNewSHFUR___STDLFO_23</t>
  </si>
  <si>
    <t>RESBDGSATNewSHFUR___STDNGA_23</t>
  </si>
  <si>
    <t>RESBDGSATNewSHFUR___STDPRO_16</t>
  </si>
  <si>
    <t>RESBDGSATNewSHFUR___STDPRO_23</t>
  </si>
  <si>
    <t>RESBDGSATNewSHHEP___ESRELC_23</t>
  </si>
  <si>
    <t>RESBDGSATNewSHHEP___HIGELC_23</t>
  </si>
  <si>
    <t>RESBDGSATNewSHHEP___STDELC_16</t>
  </si>
  <si>
    <t>RESBDGSATNewSHHEP___STDELC_23</t>
  </si>
  <si>
    <t>RESBDGSATNewSHHEP___STDNGA_23</t>
  </si>
  <si>
    <t>RESBDGSATNewSHPLT___STDELC_16</t>
  </si>
  <si>
    <t>RESBDGSATNewSHPLT1000WSTDELC_23</t>
  </si>
  <si>
    <t>RESBDGSATNewSHPLT1500WSTDELC_23</t>
  </si>
  <si>
    <t>RESBDGSATNewSHPLT500WSTDELC_23</t>
  </si>
  <si>
    <t>RESBDGSATNewSHPST___HIGBWP_23</t>
  </si>
  <si>
    <t>RESBDGSATNewSHPST___STDBWP_23</t>
  </si>
  <si>
    <t>RESBDGSATNewSHSTV___HIGBMA_23</t>
  </si>
  <si>
    <t>RESBDGSATNewSHSTV___STDBMA_23</t>
  </si>
  <si>
    <t>RESBDGSDENewSHBOI___STDHH2_23</t>
  </si>
  <si>
    <t>RESBDGSDENewSHFIR___HIGPRO_23</t>
  </si>
  <si>
    <t>RESBDGSDENewSHFIR___STDPRO_23</t>
  </si>
  <si>
    <t>RESBDGSDENewSHFUR___ESRNGA_23</t>
  </si>
  <si>
    <t>RESBDGSDENewSHFUR___ESRPRO_23</t>
  </si>
  <si>
    <t>RESBDGSDENewSHFUR___HIGLFO_23</t>
  </si>
  <si>
    <t>RESBDGSDENewSHFUR___HIGNGA_16</t>
  </si>
  <si>
    <t>RESBDGSDENewSHFUR___HIGNGA_23</t>
  </si>
  <si>
    <t>RESBDGSDENewSHFUR___HIGPRO_23</t>
  </si>
  <si>
    <t>RESBDGSDENewSHFUR___MEDNGA_16</t>
  </si>
  <si>
    <t>RESBDGSDENewSHFUR___STDBMA_16</t>
  </si>
  <si>
    <t>RESBDGSDENewSHFUR___STDBWP_16</t>
  </si>
  <si>
    <t>RESBDGSDENewSHFUR___STDELC_23</t>
  </si>
  <si>
    <t>RESBDGSDENewSHFUR___STDKER_16</t>
  </si>
  <si>
    <t>RESBDGSDENewSHFUR___STDKER_23</t>
  </si>
  <si>
    <t>RESBDGSDENewSHFUR___STDLFO_16</t>
  </si>
  <si>
    <t>RESBDGSDENewSHFUR___STDLFO_23</t>
  </si>
  <si>
    <t>RESBDGSDENewSHFUR___STDNGA_23</t>
  </si>
  <si>
    <t>RESBDGSDENewSHFUR___STDPRO_16</t>
  </si>
  <si>
    <t>RESBDGSDENewSHFUR___STDPRO_23</t>
  </si>
  <si>
    <t>RESBDGSDENewSHHEP___ESRELC_23</t>
  </si>
  <si>
    <t>RESBDGSDENewSHHEP___HIGELC_23</t>
  </si>
  <si>
    <t>RESBDGSDENewSHHEP___STDELC_16</t>
  </si>
  <si>
    <t>RESBDGSDENewSHHEP___STDELC_23</t>
  </si>
  <si>
    <t>RESBDGSDENewSHHEP___STDNGA_23</t>
  </si>
  <si>
    <t>RESBDGSDENewSHPLT___STDELC_16</t>
  </si>
  <si>
    <t>RESBDGSDENewSHPLT1000WSTDELC_23</t>
  </si>
  <si>
    <t>RESBDGSDENewSHPLT1500WSTDELC_23</t>
  </si>
  <si>
    <t>RESBDGSDENewSHPLT500WSTDELC_23</t>
  </si>
  <si>
    <t>RESBDGSDENewSHPST___HIGBWP_23</t>
  </si>
  <si>
    <t>RESBDGSDENewSHPST___STDBWP_23</t>
  </si>
  <si>
    <t>RESBDGSDENewSHSTV___HIGBMA_23</t>
  </si>
  <si>
    <t>RESBDGSDENewSHSTV___STDBMA_23</t>
  </si>
  <si>
    <t>RESBDGAPANewSH_________DHE_16</t>
  </si>
  <si>
    <t>RESBDGSDENewSH_________DHE_16</t>
  </si>
  <si>
    <t>RESBDGSATNewSH_________DHE_16</t>
  </si>
  <si>
    <t>TEDI (kwh/m2)</t>
  </si>
  <si>
    <t>TEDI (TJ/Mm2)</t>
  </si>
  <si>
    <t>NZ50-BDG-2-RESBDG-TEUI</t>
  </si>
  <si>
    <t>Old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</si>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</sst>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2" borderId="1" xfId="0" applyFill="1" applyBorder="1"/>
    <xf numFmtId="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411B-E59D-4EF0-9A15-227F7015AD82}">
  <sheetPr>
    <tabColor rgb="FF92D050"/>
  </sheetPr>
  <dimension ref="A1:G16"/>
  <sheetViews>
    <sheetView workbookViewId="0">
      <selection activeCell="G2" sqref="G2"/>
    </sheetView>
  </sheetViews>
  <sheetFormatPr defaultRowHeight="15" x14ac:dyDescent="0.25"/>
  <cols>
    <col min="1" max="1" width="32.85546875" customWidth="1"/>
    <col min="7" max="7" width="1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5</v>
      </c>
    </row>
    <row r="2" spans="1:7" x14ac:dyDescent="0.25">
      <c r="A2" t="str">
        <f>"NZ50-BDG-2-"&amp;B2&amp;C2&amp;D2&amp;"-TEDI"</f>
        <v>NZ50-BDG-2-RESBDGAPA-TEDI</v>
      </c>
      <c r="B2" t="s">
        <v>6</v>
      </c>
      <c r="C2" t="s">
        <v>7</v>
      </c>
      <c r="D2" t="s">
        <v>18</v>
      </c>
      <c r="E2">
        <v>2025</v>
      </c>
      <c r="F2" t="s">
        <v>9</v>
      </c>
      <c r="G2" t="s">
        <v>20</v>
      </c>
    </row>
    <row r="3" spans="1:7" x14ac:dyDescent="0.25">
      <c r="A3" t="str">
        <f t="shared" ref="A3:A16" si="0">"NZ50-BDG-2-"&amp;B3&amp;C3&amp;D3&amp;"-TEDI"</f>
        <v>NZ50-BDG-2-RESBDGAPA-TEDI</v>
      </c>
      <c r="B3" t="s">
        <v>6</v>
      </c>
      <c r="C3" t="s">
        <v>7</v>
      </c>
      <c r="D3" t="s">
        <v>18</v>
      </c>
      <c r="E3">
        <v>2030</v>
      </c>
      <c r="F3" t="s">
        <v>9</v>
      </c>
      <c r="G3" t="s">
        <v>21</v>
      </c>
    </row>
    <row r="4" spans="1:7" x14ac:dyDescent="0.25">
      <c r="A4" t="str">
        <f t="shared" si="0"/>
        <v>NZ50-BDG-2-RESBDGAPA-TEDI</v>
      </c>
      <c r="B4" t="s">
        <v>6</v>
      </c>
      <c r="C4" t="s">
        <v>7</v>
      </c>
      <c r="D4" t="s">
        <v>18</v>
      </c>
      <c r="E4">
        <v>2035</v>
      </c>
      <c r="F4" t="s">
        <v>9</v>
      </c>
      <c r="G4" t="s">
        <v>22</v>
      </c>
    </row>
    <row r="5" spans="1:7" x14ac:dyDescent="0.25">
      <c r="A5" t="str">
        <f t="shared" si="0"/>
        <v>NZ50-BDG-2-RESBDGAPA-TEDI</v>
      </c>
      <c r="B5" t="s">
        <v>6</v>
      </c>
      <c r="C5" t="s">
        <v>7</v>
      </c>
      <c r="D5" t="s">
        <v>18</v>
      </c>
      <c r="E5">
        <v>2040</v>
      </c>
      <c r="F5" t="s">
        <v>9</v>
      </c>
      <c r="G5" t="s">
        <v>23</v>
      </c>
    </row>
    <row r="6" spans="1:7" x14ac:dyDescent="0.25">
      <c r="A6" t="str">
        <f t="shared" si="0"/>
        <v>NZ50-BDG-2-RESBDGAPA-TEDI</v>
      </c>
      <c r="B6" t="s">
        <v>6</v>
      </c>
      <c r="C6" t="s">
        <v>7</v>
      </c>
      <c r="D6" t="s">
        <v>18</v>
      </c>
      <c r="E6">
        <v>2045</v>
      </c>
      <c r="F6" t="s">
        <v>9</v>
      </c>
      <c r="G6" t="s">
        <v>24</v>
      </c>
    </row>
    <row r="7" spans="1:7" x14ac:dyDescent="0.25">
      <c r="A7" t="str">
        <f t="shared" si="0"/>
        <v>NZ50-BDG-2-RESBDGSDE-TEDI</v>
      </c>
      <c r="B7" t="s">
        <v>6</v>
      </c>
      <c r="C7" t="s">
        <v>7</v>
      </c>
      <c r="D7" t="s">
        <v>10</v>
      </c>
      <c r="E7">
        <v>2025</v>
      </c>
      <c r="F7" t="s">
        <v>9</v>
      </c>
      <c r="G7" t="s">
        <v>25</v>
      </c>
    </row>
    <row r="8" spans="1:7" x14ac:dyDescent="0.25">
      <c r="A8" t="str">
        <f t="shared" si="0"/>
        <v>NZ50-BDG-2-RESBDGSDE-TEDI</v>
      </c>
      <c r="B8" t="s">
        <v>6</v>
      </c>
      <c r="C8" t="s">
        <v>7</v>
      </c>
      <c r="D8" t="s">
        <v>10</v>
      </c>
      <c r="E8">
        <v>2030</v>
      </c>
      <c r="F8" t="s">
        <v>9</v>
      </c>
      <c r="G8" t="s">
        <v>26</v>
      </c>
    </row>
    <row r="9" spans="1:7" x14ac:dyDescent="0.25">
      <c r="A9" t="str">
        <f t="shared" si="0"/>
        <v>NZ50-BDG-2-RESBDGSDE-TEDI</v>
      </c>
      <c r="B9" t="s">
        <v>6</v>
      </c>
      <c r="C9" t="s">
        <v>7</v>
      </c>
      <c r="D9" t="s">
        <v>10</v>
      </c>
      <c r="E9">
        <v>2035</v>
      </c>
      <c r="F9" t="s">
        <v>9</v>
      </c>
      <c r="G9" t="s">
        <v>27</v>
      </c>
    </row>
    <row r="10" spans="1:7" x14ac:dyDescent="0.25">
      <c r="A10" t="str">
        <f t="shared" si="0"/>
        <v>NZ50-BDG-2-RESBDGSDE-TEDI</v>
      </c>
      <c r="B10" t="s">
        <v>6</v>
      </c>
      <c r="C10" t="s">
        <v>7</v>
      </c>
      <c r="D10" t="s">
        <v>10</v>
      </c>
      <c r="E10">
        <v>2040</v>
      </c>
      <c r="F10" t="s">
        <v>9</v>
      </c>
      <c r="G10" t="s">
        <v>28</v>
      </c>
    </row>
    <row r="11" spans="1:7" x14ac:dyDescent="0.25">
      <c r="A11" t="str">
        <f t="shared" si="0"/>
        <v>NZ50-BDG-2-RESBDGSDE-TEDI</v>
      </c>
      <c r="B11" t="s">
        <v>6</v>
      </c>
      <c r="C11" t="s">
        <v>7</v>
      </c>
      <c r="D11" t="s">
        <v>10</v>
      </c>
      <c r="E11">
        <v>2045</v>
      </c>
      <c r="F11" t="s">
        <v>9</v>
      </c>
      <c r="G11" t="s">
        <v>29</v>
      </c>
    </row>
    <row r="12" spans="1:7" x14ac:dyDescent="0.25">
      <c r="A12" t="str">
        <f t="shared" si="0"/>
        <v>NZ50-BDG-2-RESBDGSAT-TEDI</v>
      </c>
      <c r="B12" t="s">
        <v>6</v>
      </c>
      <c r="C12" t="s">
        <v>7</v>
      </c>
      <c r="D12" t="s">
        <v>8</v>
      </c>
      <c r="E12">
        <v>2025</v>
      </c>
      <c r="F12" t="s">
        <v>9</v>
      </c>
      <c r="G12" t="s">
        <v>30</v>
      </c>
    </row>
    <row r="13" spans="1:7" x14ac:dyDescent="0.25">
      <c r="A13" t="str">
        <f t="shared" si="0"/>
        <v>NZ50-BDG-2-RESBDGSAT-TEDI</v>
      </c>
      <c r="B13" t="s">
        <v>6</v>
      </c>
      <c r="C13" t="s">
        <v>7</v>
      </c>
      <c r="D13" t="s">
        <v>8</v>
      </c>
      <c r="E13">
        <v>2030</v>
      </c>
      <c r="F13" t="s">
        <v>9</v>
      </c>
      <c r="G13" t="s">
        <v>31</v>
      </c>
    </row>
    <row r="14" spans="1:7" x14ac:dyDescent="0.25">
      <c r="A14" t="str">
        <f t="shared" si="0"/>
        <v>NZ50-BDG-2-RESBDGSAT-TEDI</v>
      </c>
      <c r="B14" t="s">
        <v>6</v>
      </c>
      <c r="C14" t="s">
        <v>7</v>
      </c>
      <c r="D14" t="s">
        <v>8</v>
      </c>
      <c r="E14">
        <v>2035</v>
      </c>
      <c r="F14" t="s">
        <v>9</v>
      </c>
      <c r="G14" t="s">
        <v>32</v>
      </c>
    </row>
    <row r="15" spans="1:7" x14ac:dyDescent="0.25">
      <c r="A15" t="str">
        <f t="shared" si="0"/>
        <v>NZ50-BDG-2-RESBDGSAT-TEDI</v>
      </c>
      <c r="B15" t="s">
        <v>6</v>
      </c>
      <c r="C15" t="s">
        <v>7</v>
      </c>
      <c r="D15" t="s">
        <v>8</v>
      </c>
      <c r="E15">
        <v>2040</v>
      </c>
      <c r="F15" t="s">
        <v>9</v>
      </c>
      <c r="G15" t="s">
        <v>33</v>
      </c>
    </row>
    <row r="16" spans="1:7" x14ac:dyDescent="0.25">
      <c r="A16" t="str">
        <f t="shared" si="0"/>
        <v>NZ50-BDG-2-RESBDGSAT-TEDI</v>
      </c>
      <c r="B16" t="s">
        <v>6</v>
      </c>
      <c r="C16" t="s">
        <v>7</v>
      </c>
      <c r="D16" t="s">
        <v>8</v>
      </c>
      <c r="E16">
        <v>2045</v>
      </c>
      <c r="F16" t="s">
        <v>9</v>
      </c>
      <c r="G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A9F9-CC58-47E4-8FBF-D50C44A522C7}">
  <sheetPr>
    <tabColor rgb="FF92D050"/>
  </sheetPr>
  <dimension ref="A1:H103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7" bestFit="1" customWidth="1"/>
    <col min="3" max="3" width="6.5703125" bestFit="1" customWidth="1"/>
    <col min="4" max="4" width="9.28515625" bestFit="1" customWidth="1"/>
    <col min="5" max="5" width="8.28515625" bestFit="1" customWidth="1"/>
    <col min="6" max="6" width="7.5703125" bestFit="1" customWidth="1"/>
    <col min="7" max="7" width="10.85546875" bestFit="1" customWidth="1"/>
    <col min="8" max="8" width="37" bestFit="1" customWidth="1"/>
    <col min="9" max="9" width="1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109</v>
      </c>
      <c r="F1" t="s">
        <v>4</v>
      </c>
      <c r="G1" t="s">
        <v>111</v>
      </c>
      <c r="H1" t="s">
        <v>5</v>
      </c>
    </row>
    <row r="2" spans="1:8" x14ac:dyDescent="0.25">
      <c r="A2" t="str">
        <f>"NZ50-BDG-2-"&amp;B2&amp;C2&amp;D2&amp;"-TEDI"</f>
        <v>NZ50-BDG-2-RESBDGAPA-TEDI</v>
      </c>
      <c r="B2" t="s">
        <v>6</v>
      </c>
      <c r="C2" t="s">
        <v>7</v>
      </c>
      <c r="D2" t="s">
        <v>18</v>
      </c>
      <c r="E2" t="s">
        <v>110</v>
      </c>
      <c r="F2" t="s">
        <v>9</v>
      </c>
      <c r="G2" t="s">
        <v>40</v>
      </c>
      <c r="H2" t="s">
        <v>113</v>
      </c>
    </row>
    <row r="3" spans="1:8" x14ac:dyDescent="0.25">
      <c r="A3" t="str">
        <f t="shared" ref="A3:A66" si="0">"NZ50-BDG-2-"&amp;B3&amp;C3&amp;D3&amp;"-TEDI"</f>
        <v>NZ50-BDG-2-RESBDGAPA-TEDI</v>
      </c>
      <c r="B3" t="s">
        <v>6</v>
      </c>
      <c r="C3" t="s">
        <v>7</v>
      </c>
      <c r="D3" t="s">
        <v>18</v>
      </c>
      <c r="E3" t="s">
        <v>110</v>
      </c>
      <c r="F3" t="s">
        <v>9</v>
      </c>
      <c r="G3" t="s">
        <v>38</v>
      </c>
      <c r="H3" t="s">
        <v>114</v>
      </c>
    </row>
    <row r="4" spans="1:8" x14ac:dyDescent="0.25">
      <c r="A4" t="str">
        <f t="shared" si="0"/>
        <v>NZ50-BDG-2-RESBDGAPA-TEDI</v>
      </c>
      <c r="B4" t="s">
        <v>6</v>
      </c>
      <c r="C4" t="s">
        <v>7</v>
      </c>
      <c r="D4" t="s">
        <v>18</v>
      </c>
      <c r="E4" t="s">
        <v>110</v>
      </c>
      <c r="F4" t="s">
        <v>9</v>
      </c>
      <c r="G4" t="s">
        <v>38</v>
      </c>
      <c r="H4" t="s">
        <v>115</v>
      </c>
    </row>
    <row r="5" spans="1:8" x14ac:dyDescent="0.25">
      <c r="A5" t="str">
        <f t="shared" si="0"/>
        <v>NZ50-BDG-2-RESBDGAPA-TEDI</v>
      </c>
      <c r="B5" t="s">
        <v>6</v>
      </c>
      <c r="C5" t="s">
        <v>7</v>
      </c>
      <c r="D5" t="s">
        <v>18</v>
      </c>
      <c r="E5" t="s">
        <v>110</v>
      </c>
      <c r="F5" t="s">
        <v>9</v>
      </c>
      <c r="G5" t="s">
        <v>36</v>
      </c>
      <c r="H5" t="s">
        <v>116</v>
      </c>
    </row>
    <row r="6" spans="1:8" x14ac:dyDescent="0.25">
      <c r="A6" t="str">
        <f t="shared" si="0"/>
        <v>NZ50-BDG-2-RESBDGAPA-TEDI</v>
      </c>
      <c r="B6" t="s">
        <v>6</v>
      </c>
      <c r="C6" t="s">
        <v>7</v>
      </c>
      <c r="D6" t="s">
        <v>18</v>
      </c>
      <c r="E6" t="s">
        <v>110</v>
      </c>
      <c r="F6" t="s">
        <v>9</v>
      </c>
      <c r="G6" t="s">
        <v>38</v>
      </c>
      <c r="H6" t="s">
        <v>117</v>
      </c>
    </row>
    <row r="7" spans="1:8" x14ac:dyDescent="0.25">
      <c r="A7" t="str">
        <f t="shared" si="0"/>
        <v>NZ50-BDG-2-RESBDGAPA-TEDI</v>
      </c>
      <c r="B7" t="s">
        <v>6</v>
      </c>
      <c r="C7" t="s">
        <v>7</v>
      </c>
      <c r="D7" t="s">
        <v>18</v>
      </c>
      <c r="E7" t="s">
        <v>110</v>
      </c>
      <c r="F7" t="s">
        <v>9</v>
      </c>
      <c r="G7" t="s">
        <v>37</v>
      </c>
      <c r="H7" t="s">
        <v>118</v>
      </c>
    </row>
    <row r="8" spans="1:8" x14ac:dyDescent="0.25">
      <c r="A8" t="str">
        <f t="shared" si="0"/>
        <v>NZ50-BDG-2-RESBDGAPA-TEDI</v>
      </c>
      <c r="B8" t="s">
        <v>6</v>
      </c>
      <c r="C8" t="s">
        <v>7</v>
      </c>
      <c r="D8" t="s">
        <v>18</v>
      </c>
      <c r="E8" t="s">
        <v>110</v>
      </c>
      <c r="F8" t="s">
        <v>9</v>
      </c>
      <c r="G8" t="s">
        <v>36</v>
      </c>
      <c r="H8" t="s">
        <v>119</v>
      </c>
    </row>
    <row r="9" spans="1:8" x14ac:dyDescent="0.25">
      <c r="A9" t="str">
        <f t="shared" si="0"/>
        <v>NZ50-BDG-2-RESBDGAPA-TEDI</v>
      </c>
      <c r="B9" t="s">
        <v>6</v>
      </c>
      <c r="C9" t="s">
        <v>7</v>
      </c>
      <c r="D9" t="s">
        <v>18</v>
      </c>
      <c r="E9" t="s">
        <v>110</v>
      </c>
      <c r="F9" t="s">
        <v>9</v>
      </c>
      <c r="G9" t="s">
        <v>36</v>
      </c>
      <c r="H9" t="s">
        <v>120</v>
      </c>
    </row>
    <row r="10" spans="1:8" x14ac:dyDescent="0.25">
      <c r="A10" t="str">
        <f t="shared" si="0"/>
        <v>NZ50-BDG-2-RESBDGAPA-TEDI</v>
      </c>
      <c r="B10" t="s">
        <v>6</v>
      </c>
      <c r="C10" t="s">
        <v>7</v>
      </c>
      <c r="D10" t="s">
        <v>18</v>
      </c>
      <c r="E10" t="s">
        <v>110</v>
      </c>
      <c r="F10" t="s">
        <v>9</v>
      </c>
      <c r="G10" t="s">
        <v>38</v>
      </c>
      <c r="H10" t="s">
        <v>121</v>
      </c>
    </row>
    <row r="11" spans="1:8" x14ac:dyDescent="0.25">
      <c r="A11" t="str">
        <f t="shared" si="0"/>
        <v>NZ50-BDG-2-RESBDGAPA-TEDI</v>
      </c>
      <c r="B11" t="s">
        <v>6</v>
      </c>
      <c r="C11" t="s">
        <v>7</v>
      </c>
      <c r="D11" t="s">
        <v>18</v>
      </c>
      <c r="E11" t="s">
        <v>110</v>
      </c>
      <c r="F11" t="s">
        <v>9</v>
      </c>
      <c r="G11" t="s">
        <v>36</v>
      </c>
      <c r="H11" t="s">
        <v>122</v>
      </c>
    </row>
    <row r="12" spans="1:8" x14ac:dyDescent="0.25">
      <c r="A12" t="str">
        <f t="shared" si="0"/>
        <v>NZ50-BDG-2-RESBDGAPA-TEDI</v>
      </c>
      <c r="B12" t="s">
        <v>6</v>
      </c>
      <c r="C12" t="s">
        <v>7</v>
      </c>
      <c r="D12" t="s">
        <v>18</v>
      </c>
      <c r="E12" t="s">
        <v>110</v>
      </c>
      <c r="F12" t="s">
        <v>9</v>
      </c>
      <c r="G12" t="s">
        <v>39</v>
      </c>
      <c r="H12" t="s">
        <v>123</v>
      </c>
    </row>
    <row r="13" spans="1:8" x14ac:dyDescent="0.25">
      <c r="A13" t="str">
        <f t="shared" si="0"/>
        <v>NZ50-BDG-2-RESBDGAPA-TEDI</v>
      </c>
      <c r="B13" t="s">
        <v>6</v>
      </c>
      <c r="C13" t="s">
        <v>7</v>
      </c>
      <c r="D13" t="s">
        <v>18</v>
      </c>
      <c r="E13" t="s">
        <v>110</v>
      </c>
      <c r="F13" t="s">
        <v>9</v>
      </c>
      <c r="G13" t="s">
        <v>42</v>
      </c>
      <c r="H13" t="s">
        <v>124</v>
      </c>
    </row>
    <row r="14" spans="1:8" x14ac:dyDescent="0.25">
      <c r="A14" t="str">
        <f t="shared" si="0"/>
        <v>NZ50-BDG-2-RESBDGAPA-TEDI</v>
      </c>
      <c r="B14" t="s">
        <v>6</v>
      </c>
      <c r="C14" t="s">
        <v>7</v>
      </c>
      <c r="D14" t="s">
        <v>18</v>
      </c>
      <c r="E14" t="s">
        <v>110</v>
      </c>
      <c r="F14" t="s">
        <v>9</v>
      </c>
      <c r="G14" t="s">
        <v>46</v>
      </c>
      <c r="H14" t="s">
        <v>125</v>
      </c>
    </row>
    <row r="15" spans="1:8" x14ac:dyDescent="0.25">
      <c r="A15" t="str">
        <f t="shared" si="0"/>
        <v>NZ50-BDG-2-RESBDGAPA-TEDI</v>
      </c>
      <c r="B15" t="s">
        <v>6</v>
      </c>
      <c r="C15" t="s">
        <v>7</v>
      </c>
      <c r="D15" t="s">
        <v>18</v>
      </c>
      <c r="E15" t="s">
        <v>110</v>
      </c>
      <c r="F15" t="s">
        <v>9</v>
      </c>
      <c r="G15" t="s">
        <v>41</v>
      </c>
      <c r="H15" t="s">
        <v>126</v>
      </c>
    </row>
    <row r="16" spans="1:8" x14ac:dyDescent="0.25">
      <c r="A16" t="str">
        <f t="shared" si="0"/>
        <v>NZ50-BDG-2-RESBDGAPA-TEDI</v>
      </c>
      <c r="B16" t="s">
        <v>6</v>
      </c>
      <c r="C16" t="s">
        <v>7</v>
      </c>
      <c r="D16" t="s">
        <v>18</v>
      </c>
      <c r="E16" t="s">
        <v>110</v>
      </c>
      <c r="F16" t="s">
        <v>9</v>
      </c>
      <c r="G16" t="s">
        <v>41</v>
      </c>
      <c r="H16" t="s">
        <v>127</v>
      </c>
    </row>
    <row r="17" spans="1:8" x14ac:dyDescent="0.25">
      <c r="A17" t="str">
        <f t="shared" si="0"/>
        <v>NZ50-BDG-2-RESBDGAPA-TEDI</v>
      </c>
      <c r="B17" t="s">
        <v>6</v>
      </c>
      <c r="C17" t="s">
        <v>7</v>
      </c>
      <c r="D17" t="s">
        <v>18</v>
      </c>
      <c r="E17" t="s">
        <v>110</v>
      </c>
      <c r="F17" t="s">
        <v>9</v>
      </c>
      <c r="G17" t="s">
        <v>37</v>
      </c>
      <c r="H17" t="s">
        <v>128</v>
      </c>
    </row>
    <row r="18" spans="1:8" x14ac:dyDescent="0.25">
      <c r="A18" t="str">
        <f t="shared" si="0"/>
        <v>NZ50-BDG-2-RESBDGAPA-TEDI</v>
      </c>
      <c r="B18" t="s">
        <v>6</v>
      </c>
      <c r="C18" t="s">
        <v>7</v>
      </c>
      <c r="D18" t="s">
        <v>18</v>
      </c>
      <c r="E18" t="s">
        <v>110</v>
      </c>
      <c r="F18" t="s">
        <v>9</v>
      </c>
      <c r="G18" t="s">
        <v>37</v>
      </c>
      <c r="H18" t="s">
        <v>129</v>
      </c>
    </row>
    <row r="19" spans="1:8" x14ac:dyDescent="0.25">
      <c r="A19" t="str">
        <f t="shared" si="0"/>
        <v>NZ50-BDG-2-RESBDGAPA-TEDI</v>
      </c>
      <c r="B19" t="s">
        <v>6</v>
      </c>
      <c r="C19" t="s">
        <v>7</v>
      </c>
      <c r="D19" t="s">
        <v>18</v>
      </c>
      <c r="E19" t="s">
        <v>110</v>
      </c>
      <c r="F19" t="s">
        <v>9</v>
      </c>
      <c r="G19" t="s">
        <v>36</v>
      </c>
      <c r="H19" t="s">
        <v>130</v>
      </c>
    </row>
    <row r="20" spans="1:8" x14ac:dyDescent="0.25">
      <c r="A20" t="str">
        <f t="shared" si="0"/>
        <v>NZ50-BDG-2-RESBDGAPA-TEDI</v>
      </c>
      <c r="B20" t="s">
        <v>6</v>
      </c>
      <c r="C20" t="s">
        <v>7</v>
      </c>
      <c r="D20" t="s">
        <v>18</v>
      </c>
      <c r="E20" t="s">
        <v>110</v>
      </c>
      <c r="F20" t="s">
        <v>9</v>
      </c>
      <c r="G20" t="s">
        <v>38</v>
      </c>
      <c r="H20" t="s">
        <v>131</v>
      </c>
    </row>
    <row r="21" spans="1:8" x14ac:dyDescent="0.25">
      <c r="A21" t="str">
        <f t="shared" si="0"/>
        <v>NZ50-BDG-2-RESBDGAPA-TEDI</v>
      </c>
      <c r="B21" t="s">
        <v>6</v>
      </c>
      <c r="C21" t="s">
        <v>7</v>
      </c>
      <c r="D21" t="s">
        <v>18</v>
      </c>
      <c r="E21" t="s">
        <v>110</v>
      </c>
      <c r="F21" t="s">
        <v>9</v>
      </c>
      <c r="G21" t="s">
        <v>38</v>
      </c>
      <c r="H21" t="s">
        <v>132</v>
      </c>
    </row>
    <row r="22" spans="1:8" x14ac:dyDescent="0.25">
      <c r="A22" t="str">
        <f t="shared" si="0"/>
        <v>NZ50-BDG-2-RESBDGAPA-TEDI</v>
      </c>
      <c r="B22" t="s">
        <v>6</v>
      </c>
      <c r="C22" t="s">
        <v>7</v>
      </c>
      <c r="D22" t="s">
        <v>18</v>
      </c>
      <c r="E22" t="s">
        <v>110</v>
      </c>
      <c r="F22" t="s">
        <v>9</v>
      </c>
      <c r="G22" t="s">
        <v>46</v>
      </c>
      <c r="H22" t="s">
        <v>133</v>
      </c>
    </row>
    <row r="23" spans="1:8" x14ac:dyDescent="0.25">
      <c r="A23" t="str">
        <f t="shared" si="0"/>
        <v>NZ50-BDG-2-RESBDGAPA-TEDI</v>
      </c>
      <c r="B23" t="s">
        <v>6</v>
      </c>
      <c r="C23" t="s">
        <v>7</v>
      </c>
      <c r="D23" t="s">
        <v>18</v>
      </c>
      <c r="E23" t="s">
        <v>110</v>
      </c>
      <c r="F23" t="s">
        <v>9</v>
      </c>
      <c r="G23" t="s">
        <v>46</v>
      </c>
      <c r="H23" t="s">
        <v>134</v>
      </c>
    </row>
    <row r="24" spans="1:8" x14ac:dyDescent="0.25">
      <c r="A24" t="str">
        <f t="shared" si="0"/>
        <v>NZ50-BDG-2-RESBDGAPA-TEDI</v>
      </c>
      <c r="B24" t="s">
        <v>6</v>
      </c>
      <c r="C24" t="s">
        <v>7</v>
      </c>
      <c r="D24" t="s">
        <v>18</v>
      </c>
      <c r="E24" t="s">
        <v>110</v>
      </c>
      <c r="F24" t="s">
        <v>9</v>
      </c>
      <c r="G24" t="s">
        <v>46</v>
      </c>
      <c r="H24" t="s">
        <v>135</v>
      </c>
    </row>
    <row r="25" spans="1:8" x14ac:dyDescent="0.25">
      <c r="A25" t="str">
        <f t="shared" si="0"/>
        <v>NZ50-BDG-2-RESBDGAPA-TEDI</v>
      </c>
      <c r="B25" t="s">
        <v>6</v>
      </c>
      <c r="C25" t="s">
        <v>7</v>
      </c>
      <c r="D25" t="s">
        <v>18</v>
      </c>
      <c r="E25" t="s">
        <v>110</v>
      </c>
      <c r="F25" t="s">
        <v>9</v>
      </c>
      <c r="G25" t="s">
        <v>46</v>
      </c>
      <c r="H25" t="s">
        <v>136</v>
      </c>
    </row>
    <row r="26" spans="1:8" x14ac:dyDescent="0.25">
      <c r="A26" t="str">
        <f t="shared" si="0"/>
        <v>NZ50-BDG-2-RESBDGAPA-TEDI</v>
      </c>
      <c r="B26" t="s">
        <v>6</v>
      </c>
      <c r="C26" t="s">
        <v>7</v>
      </c>
      <c r="D26" t="s">
        <v>18</v>
      </c>
      <c r="E26" t="s">
        <v>110</v>
      </c>
      <c r="F26" t="s">
        <v>9</v>
      </c>
      <c r="G26" t="s">
        <v>36</v>
      </c>
      <c r="H26" t="s">
        <v>137</v>
      </c>
    </row>
    <row r="27" spans="1:8" x14ac:dyDescent="0.25">
      <c r="A27" t="str">
        <f t="shared" si="0"/>
        <v>NZ50-BDG-2-RESBDGAPA-TEDI</v>
      </c>
      <c r="B27" t="s">
        <v>6</v>
      </c>
      <c r="C27" t="s">
        <v>7</v>
      </c>
      <c r="D27" t="s">
        <v>18</v>
      </c>
      <c r="E27" t="s">
        <v>110</v>
      </c>
      <c r="F27" t="s">
        <v>9</v>
      </c>
      <c r="G27" t="s">
        <v>46</v>
      </c>
      <c r="H27" t="s">
        <v>138</v>
      </c>
    </row>
    <row r="28" spans="1:8" x14ac:dyDescent="0.25">
      <c r="A28" t="str">
        <f t="shared" si="0"/>
        <v>NZ50-BDG-2-RESBDGAPA-TEDI</v>
      </c>
      <c r="B28" t="s">
        <v>6</v>
      </c>
      <c r="C28" t="s">
        <v>7</v>
      </c>
      <c r="D28" t="s">
        <v>18</v>
      </c>
      <c r="E28" t="s">
        <v>110</v>
      </c>
      <c r="F28" t="s">
        <v>9</v>
      </c>
      <c r="G28" t="s">
        <v>46</v>
      </c>
      <c r="H28" t="s">
        <v>139</v>
      </c>
    </row>
    <row r="29" spans="1:8" x14ac:dyDescent="0.25">
      <c r="A29" t="str">
        <f t="shared" si="0"/>
        <v>NZ50-BDG-2-RESBDGAPA-TEDI</v>
      </c>
      <c r="B29" t="s">
        <v>6</v>
      </c>
      <c r="C29" t="s">
        <v>7</v>
      </c>
      <c r="D29" t="s">
        <v>18</v>
      </c>
      <c r="E29" t="s">
        <v>110</v>
      </c>
      <c r="F29" t="s">
        <v>9</v>
      </c>
      <c r="G29" t="s">
        <v>46</v>
      </c>
      <c r="H29" t="s">
        <v>140</v>
      </c>
    </row>
    <row r="30" spans="1:8" x14ac:dyDescent="0.25">
      <c r="A30" t="str">
        <f t="shared" si="0"/>
        <v>NZ50-BDG-2-RESBDGAPA-TEDI</v>
      </c>
      <c r="B30" t="s">
        <v>6</v>
      </c>
      <c r="C30" t="s">
        <v>7</v>
      </c>
      <c r="D30" t="s">
        <v>18</v>
      </c>
      <c r="E30" t="s">
        <v>110</v>
      </c>
      <c r="F30" t="s">
        <v>9</v>
      </c>
      <c r="G30" t="s">
        <v>46</v>
      </c>
      <c r="H30" t="s">
        <v>141</v>
      </c>
    </row>
    <row r="31" spans="1:8" x14ac:dyDescent="0.25">
      <c r="A31" t="str">
        <f t="shared" si="0"/>
        <v>NZ50-BDG-2-RESBDGAPA-TEDI</v>
      </c>
      <c r="B31" t="s">
        <v>6</v>
      </c>
      <c r="C31" t="s">
        <v>7</v>
      </c>
      <c r="D31" t="s">
        <v>18</v>
      </c>
      <c r="E31" t="s">
        <v>110</v>
      </c>
      <c r="F31" t="s">
        <v>9</v>
      </c>
      <c r="G31" t="s">
        <v>42</v>
      </c>
      <c r="H31" t="s">
        <v>142</v>
      </c>
    </row>
    <row r="32" spans="1:8" x14ac:dyDescent="0.25">
      <c r="A32" t="str">
        <f t="shared" si="0"/>
        <v>NZ50-BDG-2-RESBDGAPA-TEDI</v>
      </c>
      <c r="B32" t="s">
        <v>6</v>
      </c>
      <c r="C32" t="s">
        <v>7</v>
      </c>
      <c r="D32" t="s">
        <v>18</v>
      </c>
      <c r="E32" t="s">
        <v>110</v>
      </c>
      <c r="F32" t="s">
        <v>9</v>
      </c>
      <c r="G32" t="s">
        <v>42</v>
      </c>
      <c r="H32" t="s">
        <v>143</v>
      </c>
    </row>
    <row r="33" spans="1:8" x14ac:dyDescent="0.25">
      <c r="A33" t="str">
        <f t="shared" si="0"/>
        <v>NZ50-BDG-2-RESBDGAPA-TEDI</v>
      </c>
      <c r="B33" t="s">
        <v>6</v>
      </c>
      <c r="C33" t="s">
        <v>7</v>
      </c>
      <c r="D33" t="s">
        <v>18</v>
      </c>
      <c r="E33" t="s">
        <v>110</v>
      </c>
      <c r="F33" t="s">
        <v>9</v>
      </c>
      <c r="G33" t="s">
        <v>39</v>
      </c>
      <c r="H33" t="s">
        <v>144</v>
      </c>
    </row>
    <row r="34" spans="1:8" x14ac:dyDescent="0.25">
      <c r="A34" t="str">
        <f t="shared" si="0"/>
        <v>NZ50-BDG-2-RESBDGAPA-TEDI</v>
      </c>
      <c r="B34" t="s">
        <v>6</v>
      </c>
      <c r="C34" t="s">
        <v>7</v>
      </c>
      <c r="D34" t="s">
        <v>18</v>
      </c>
      <c r="E34" t="s">
        <v>110</v>
      </c>
      <c r="F34" t="s">
        <v>9</v>
      </c>
      <c r="G34" t="s">
        <v>39</v>
      </c>
      <c r="H34" t="s">
        <v>145</v>
      </c>
    </row>
    <row r="35" spans="1:8" x14ac:dyDescent="0.25">
      <c r="A35" t="str">
        <f t="shared" si="0"/>
        <v>NZ50-BDG-2-RESBDGSAT-TEDI</v>
      </c>
      <c r="B35" t="s">
        <v>6</v>
      </c>
      <c r="C35" t="s">
        <v>7</v>
      </c>
      <c r="D35" t="s">
        <v>8</v>
      </c>
      <c r="E35" t="s">
        <v>110</v>
      </c>
      <c r="F35" t="s">
        <v>9</v>
      </c>
      <c r="G35" t="s">
        <v>40</v>
      </c>
      <c r="H35" t="s">
        <v>146</v>
      </c>
    </row>
    <row r="36" spans="1:8" x14ac:dyDescent="0.25">
      <c r="A36" t="str">
        <f t="shared" si="0"/>
        <v>NZ50-BDG-2-RESBDGSAT-TEDI</v>
      </c>
      <c r="B36" t="s">
        <v>6</v>
      </c>
      <c r="C36" t="s">
        <v>7</v>
      </c>
      <c r="D36" t="s">
        <v>8</v>
      </c>
      <c r="E36" t="s">
        <v>110</v>
      </c>
      <c r="F36" t="s">
        <v>9</v>
      </c>
      <c r="G36" t="s">
        <v>38</v>
      </c>
      <c r="H36" t="s">
        <v>147</v>
      </c>
    </row>
    <row r="37" spans="1:8" x14ac:dyDescent="0.25">
      <c r="A37" t="str">
        <f t="shared" si="0"/>
        <v>NZ50-BDG-2-RESBDGSAT-TEDI</v>
      </c>
      <c r="B37" t="s">
        <v>6</v>
      </c>
      <c r="C37" t="s">
        <v>7</v>
      </c>
      <c r="D37" t="s">
        <v>8</v>
      </c>
      <c r="E37" t="s">
        <v>110</v>
      </c>
      <c r="F37" t="s">
        <v>9</v>
      </c>
      <c r="G37" t="s">
        <v>38</v>
      </c>
      <c r="H37" t="s">
        <v>148</v>
      </c>
    </row>
    <row r="38" spans="1:8" x14ac:dyDescent="0.25">
      <c r="A38" t="str">
        <f t="shared" si="0"/>
        <v>NZ50-BDG-2-RESBDGSAT-TEDI</v>
      </c>
      <c r="B38" t="s">
        <v>6</v>
      </c>
      <c r="C38" t="s">
        <v>7</v>
      </c>
      <c r="D38" t="s">
        <v>8</v>
      </c>
      <c r="E38" t="s">
        <v>110</v>
      </c>
      <c r="F38" t="s">
        <v>9</v>
      </c>
      <c r="G38" t="s">
        <v>36</v>
      </c>
      <c r="H38" t="s">
        <v>149</v>
      </c>
    </row>
    <row r="39" spans="1:8" x14ac:dyDescent="0.25">
      <c r="A39" t="str">
        <f t="shared" si="0"/>
        <v>NZ50-BDG-2-RESBDGSAT-TEDI</v>
      </c>
      <c r="B39" t="s">
        <v>6</v>
      </c>
      <c r="C39" t="s">
        <v>7</v>
      </c>
      <c r="D39" t="s">
        <v>8</v>
      </c>
      <c r="E39" t="s">
        <v>110</v>
      </c>
      <c r="F39" t="s">
        <v>9</v>
      </c>
      <c r="G39" t="s">
        <v>38</v>
      </c>
      <c r="H39" t="s">
        <v>150</v>
      </c>
    </row>
    <row r="40" spans="1:8" x14ac:dyDescent="0.25">
      <c r="A40" t="str">
        <f t="shared" si="0"/>
        <v>NZ50-BDG-2-RESBDGSAT-TEDI</v>
      </c>
      <c r="B40" t="s">
        <v>6</v>
      </c>
      <c r="C40" t="s">
        <v>7</v>
      </c>
      <c r="D40" t="s">
        <v>8</v>
      </c>
      <c r="E40" t="s">
        <v>110</v>
      </c>
      <c r="F40" t="s">
        <v>9</v>
      </c>
      <c r="G40" t="s">
        <v>37</v>
      </c>
      <c r="H40" t="s">
        <v>151</v>
      </c>
    </row>
    <row r="41" spans="1:8" x14ac:dyDescent="0.25">
      <c r="A41" t="str">
        <f t="shared" si="0"/>
        <v>NZ50-BDG-2-RESBDGSAT-TEDI</v>
      </c>
      <c r="B41" t="s">
        <v>6</v>
      </c>
      <c r="C41" t="s">
        <v>7</v>
      </c>
      <c r="D41" t="s">
        <v>8</v>
      </c>
      <c r="E41" t="s">
        <v>110</v>
      </c>
      <c r="F41" t="s">
        <v>9</v>
      </c>
      <c r="G41" t="s">
        <v>36</v>
      </c>
      <c r="H41" t="s">
        <v>152</v>
      </c>
    </row>
    <row r="42" spans="1:8" x14ac:dyDescent="0.25">
      <c r="A42" t="str">
        <f t="shared" si="0"/>
        <v>NZ50-BDG-2-RESBDGSAT-TEDI</v>
      </c>
      <c r="B42" t="s">
        <v>6</v>
      </c>
      <c r="C42" t="s">
        <v>7</v>
      </c>
      <c r="D42" t="s">
        <v>8</v>
      </c>
      <c r="E42" t="s">
        <v>110</v>
      </c>
      <c r="F42" t="s">
        <v>9</v>
      </c>
      <c r="G42" t="s">
        <v>36</v>
      </c>
      <c r="H42" t="s">
        <v>153</v>
      </c>
    </row>
    <row r="43" spans="1:8" x14ac:dyDescent="0.25">
      <c r="A43" t="str">
        <f t="shared" si="0"/>
        <v>NZ50-BDG-2-RESBDGSAT-TEDI</v>
      </c>
      <c r="B43" t="s">
        <v>6</v>
      </c>
      <c r="C43" t="s">
        <v>7</v>
      </c>
      <c r="D43" t="s">
        <v>8</v>
      </c>
      <c r="E43" t="s">
        <v>110</v>
      </c>
      <c r="F43" t="s">
        <v>9</v>
      </c>
      <c r="G43" t="s">
        <v>38</v>
      </c>
      <c r="H43" t="s">
        <v>154</v>
      </c>
    </row>
    <row r="44" spans="1:8" x14ac:dyDescent="0.25">
      <c r="A44" t="str">
        <f t="shared" si="0"/>
        <v>NZ50-BDG-2-RESBDGSAT-TEDI</v>
      </c>
      <c r="B44" t="s">
        <v>6</v>
      </c>
      <c r="C44" t="s">
        <v>7</v>
      </c>
      <c r="D44" t="s">
        <v>8</v>
      </c>
      <c r="E44" t="s">
        <v>110</v>
      </c>
      <c r="F44" t="s">
        <v>9</v>
      </c>
      <c r="G44" t="s">
        <v>36</v>
      </c>
      <c r="H44" t="s">
        <v>155</v>
      </c>
    </row>
    <row r="45" spans="1:8" x14ac:dyDescent="0.25">
      <c r="A45" t="str">
        <f t="shared" si="0"/>
        <v>NZ50-BDG-2-RESBDGSAT-TEDI</v>
      </c>
      <c r="B45" t="s">
        <v>6</v>
      </c>
      <c r="C45" t="s">
        <v>7</v>
      </c>
      <c r="D45" t="s">
        <v>8</v>
      </c>
      <c r="E45" t="s">
        <v>110</v>
      </c>
      <c r="F45" t="s">
        <v>9</v>
      </c>
      <c r="G45" t="s">
        <v>39</v>
      </c>
      <c r="H45" t="s">
        <v>156</v>
      </c>
    </row>
    <row r="46" spans="1:8" x14ac:dyDescent="0.25">
      <c r="A46" t="str">
        <f t="shared" si="0"/>
        <v>NZ50-BDG-2-RESBDGSAT-TEDI</v>
      </c>
      <c r="B46" t="s">
        <v>6</v>
      </c>
      <c r="C46" t="s">
        <v>7</v>
      </c>
      <c r="D46" t="s">
        <v>8</v>
      </c>
      <c r="E46" t="s">
        <v>110</v>
      </c>
      <c r="F46" t="s">
        <v>9</v>
      </c>
      <c r="G46" t="s">
        <v>42</v>
      </c>
      <c r="H46" t="s">
        <v>157</v>
      </c>
    </row>
    <row r="47" spans="1:8" x14ac:dyDescent="0.25">
      <c r="A47" t="str">
        <f t="shared" si="0"/>
        <v>NZ50-BDG-2-RESBDGSAT-TEDI</v>
      </c>
      <c r="B47" t="s">
        <v>6</v>
      </c>
      <c r="C47" t="s">
        <v>7</v>
      </c>
      <c r="D47" t="s">
        <v>8</v>
      </c>
      <c r="E47" t="s">
        <v>110</v>
      </c>
      <c r="F47" t="s">
        <v>9</v>
      </c>
      <c r="G47" t="s">
        <v>46</v>
      </c>
      <c r="H47" t="s">
        <v>158</v>
      </c>
    </row>
    <row r="48" spans="1:8" x14ac:dyDescent="0.25">
      <c r="A48" t="str">
        <f t="shared" si="0"/>
        <v>NZ50-BDG-2-RESBDGSAT-TEDI</v>
      </c>
      <c r="B48" t="s">
        <v>6</v>
      </c>
      <c r="C48" t="s">
        <v>7</v>
      </c>
      <c r="D48" t="s">
        <v>8</v>
      </c>
      <c r="E48" t="s">
        <v>110</v>
      </c>
      <c r="F48" t="s">
        <v>9</v>
      </c>
      <c r="G48" t="s">
        <v>41</v>
      </c>
      <c r="H48" t="s">
        <v>159</v>
      </c>
    </row>
    <row r="49" spans="1:8" x14ac:dyDescent="0.25">
      <c r="A49" t="str">
        <f t="shared" si="0"/>
        <v>NZ50-BDG-2-RESBDGSAT-TEDI</v>
      </c>
      <c r="B49" t="s">
        <v>6</v>
      </c>
      <c r="C49" t="s">
        <v>7</v>
      </c>
      <c r="D49" t="s">
        <v>8</v>
      </c>
      <c r="E49" t="s">
        <v>110</v>
      </c>
      <c r="F49" t="s">
        <v>9</v>
      </c>
      <c r="G49" t="s">
        <v>41</v>
      </c>
      <c r="H49" t="s">
        <v>160</v>
      </c>
    </row>
    <row r="50" spans="1:8" x14ac:dyDescent="0.25">
      <c r="A50" t="str">
        <f t="shared" si="0"/>
        <v>NZ50-BDG-2-RESBDGSAT-TEDI</v>
      </c>
      <c r="B50" t="s">
        <v>6</v>
      </c>
      <c r="C50" t="s">
        <v>7</v>
      </c>
      <c r="D50" t="s">
        <v>8</v>
      </c>
      <c r="E50" t="s">
        <v>110</v>
      </c>
      <c r="F50" t="s">
        <v>9</v>
      </c>
      <c r="G50" t="s">
        <v>37</v>
      </c>
      <c r="H50" t="s">
        <v>161</v>
      </c>
    </row>
    <row r="51" spans="1:8" x14ac:dyDescent="0.25">
      <c r="A51" t="str">
        <f t="shared" si="0"/>
        <v>NZ50-BDG-2-RESBDGSAT-TEDI</v>
      </c>
      <c r="B51" t="s">
        <v>6</v>
      </c>
      <c r="C51" t="s">
        <v>7</v>
      </c>
      <c r="D51" t="s">
        <v>8</v>
      </c>
      <c r="E51" t="s">
        <v>110</v>
      </c>
      <c r="F51" t="s">
        <v>9</v>
      </c>
      <c r="G51" t="s">
        <v>37</v>
      </c>
      <c r="H51" t="s">
        <v>162</v>
      </c>
    </row>
    <row r="52" spans="1:8" x14ac:dyDescent="0.25">
      <c r="A52" t="str">
        <f t="shared" si="0"/>
        <v>NZ50-BDG-2-RESBDGSAT-TEDI</v>
      </c>
      <c r="B52" t="s">
        <v>6</v>
      </c>
      <c r="C52" t="s">
        <v>7</v>
      </c>
      <c r="D52" t="s">
        <v>8</v>
      </c>
      <c r="E52" t="s">
        <v>110</v>
      </c>
      <c r="F52" t="s">
        <v>9</v>
      </c>
      <c r="G52" t="s">
        <v>36</v>
      </c>
      <c r="H52" t="s">
        <v>163</v>
      </c>
    </row>
    <row r="53" spans="1:8" x14ac:dyDescent="0.25">
      <c r="A53" t="str">
        <f t="shared" si="0"/>
        <v>NZ50-BDG-2-RESBDGSAT-TEDI</v>
      </c>
      <c r="B53" t="s">
        <v>6</v>
      </c>
      <c r="C53" t="s">
        <v>7</v>
      </c>
      <c r="D53" t="s">
        <v>8</v>
      </c>
      <c r="E53" t="s">
        <v>110</v>
      </c>
      <c r="F53" t="s">
        <v>9</v>
      </c>
      <c r="G53" t="s">
        <v>38</v>
      </c>
      <c r="H53" t="s">
        <v>164</v>
      </c>
    </row>
    <row r="54" spans="1:8" x14ac:dyDescent="0.25">
      <c r="A54" t="str">
        <f t="shared" si="0"/>
        <v>NZ50-BDG-2-RESBDGSAT-TEDI</v>
      </c>
      <c r="B54" t="s">
        <v>6</v>
      </c>
      <c r="C54" t="s">
        <v>7</v>
      </c>
      <c r="D54" t="s">
        <v>8</v>
      </c>
      <c r="E54" t="s">
        <v>110</v>
      </c>
      <c r="F54" t="s">
        <v>9</v>
      </c>
      <c r="G54" t="s">
        <v>38</v>
      </c>
      <c r="H54" t="s">
        <v>165</v>
      </c>
    </row>
    <row r="55" spans="1:8" x14ac:dyDescent="0.25">
      <c r="A55" t="str">
        <f t="shared" si="0"/>
        <v>NZ50-BDG-2-RESBDGSAT-TEDI</v>
      </c>
      <c r="B55" t="s">
        <v>6</v>
      </c>
      <c r="C55" t="s">
        <v>7</v>
      </c>
      <c r="D55" t="s">
        <v>8</v>
      </c>
      <c r="E55" t="s">
        <v>110</v>
      </c>
      <c r="F55" t="s">
        <v>9</v>
      </c>
      <c r="G55" t="s">
        <v>46</v>
      </c>
      <c r="H55" t="s">
        <v>166</v>
      </c>
    </row>
    <row r="56" spans="1:8" x14ac:dyDescent="0.25">
      <c r="A56" t="str">
        <f t="shared" si="0"/>
        <v>NZ50-BDG-2-RESBDGSAT-TEDI</v>
      </c>
      <c r="B56" t="s">
        <v>6</v>
      </c>
      <c r="C56" t="s">
        <v>7</v>
      </c>
      <c r="D56" t="s">
        <v>8</v>
      </c>
      <c r="E56" t="s">
        <v>110</v>
      </c>
      <c r="F56" t="s">
        <v>9</v>
      </c>
      <c r="G56" t="s">
        <v>46</v>
      </c>
      <c r="H56" t="s">
        <v>167</v>
      </c>
    </row>
    <row r="57" spans="1:8" x14ac:dyDescent="0.25">
      <c r="A57" t="str">
        <f t="shared" si="0"/>
        <v>NZ50-BDG-2-RESBDGSAT-TEDI</v>
      </c>
      <c r="B57" t="s">
        <v>6</v>
      </c>
      <c r="C57" t="s">
        <v>7</v>
      </c>
      <c r="D57" t="s">
        <v>8</v>
      </c>
      <c r="E57" t="s">
        <v>110</v>
      </c>
      <c r="F57" t="s">
        <v>9</v>
      </c>
      <c r="G57" t="s">
        <v>46</v>
      </c>
      <c r="H57" t="s">
        <v>168</v>
      </c>
    </row>
    <row r="58" spans="1:8" x14ac:dyDescent="0.25">
      <c r="A58" t="str">
        <f t="shared" si="0"/>
        <v>NZ50-BDG-2-RESBDGSAT-TEDI</v>
      </c>
      <c r="B58" t="s">
        <v>6</v>
      </c>
      <c r="C58" t="s">
        <v>7</v>
      </c>
      <c r="D58" t="s">
        <v>8</v>
      </c>
      <c r="E58" t="s">
        <v>110</v>
      </c>
      <c r="F58" t="s">
        <v>9</v>
      </c>
      <c r="G58" t="s">
        <v>46</v>
      </c>
      <c r="H58" t="s">
        <v>169</v>
      </c>
    </row>
    <row r="59" spans="1:8" x14ac:dyDescent="0.25">
      <c r="A59" t="str">
        <f t="shared" si="0"/>
        <v>NZ50-BDG-2-RESBDGSAT-TEDI</v>
      </c>
      <c r="B59" t="s">
        <v>6</v>
      </c>
      <c r="C59" t="s">
        <v>7</v>
      </c>
      <c r="D59" t="s">
        <v>8</v>
      </c>
      <c r="E59" t="s">
        <v>110</v>
      </c>
      <c r="F59" t="s">
        <v>9</v>
      </c>
      <c r="G59" t="s">
        <v>36</v>
      </c>
      <c r="H59" t="s">
        <v>170</v>
      </c>
    </row>
    <row r="60" spans="1:8" x14ac:dyDescent="0.25">
      <c r="A60" t="str">
        <f t="shared" si="0"/>
        <v>NZ50-BDG-2-RESBDGSAT-TEDI</v>
      </c>
      <c r="B60" t="s">
        <v>6</v>
      </c>
      <c r="C60" t="s">
        <v>7</v>
      </c>
      <c r="D60" t="s">
        <v>8</v>
      </c>
      <c r="E60" t="s">
        <v>110</v>
      </c>
      <c r="F60" t="s">
        <v>9</v>
      </c>
      <c r="G60" t="s">
        <v>46</v>
      </c>
      <c r="H60" t="s">
        <v>171</v>
      </c>
    </row>
    <row r="61" spans="1:8" x14ac:dyDescent="0.25">
      <c r="A61" t="str">
        <f t="shared" si="0"/>
        <v>NZ50-BDG-2-RESBDGSAT-TEDI</v>
      </c>
      <c r="B61" t="s">
        <v>6</v>
      </c>
      <c r="C61" t="s">
        <v>7</v>
      </c>
      <c r="D61" t="s">
        <v>8</v>
      </c>
      <c r="E61" t="s">
        <v>110</v>
      </c>
      <c r="F61" t="s">
        <v>9</v>
      </c>
      <c r="G61" t="s">
        <v>46</v>
      </c>
      <c r="H61" t="s">
        <v>172</v>
      </c>
    </row>
    <row r="62" spans="1:8" x14ac:dyDescent="0.25">
      <c r="A62" t="str">
        <f t="shared" si="0"/>
        <v>NZ50-BDG-2-RESBDGSAT-TEDI</v>
      </c>
      <c r="B62" t="s">
        <v>6</v>
      </c>
      <c r="C62" t="s">
        <v>7</v>
      </c>
      <c r="D62" t="s">
        <v>8</v>
      </c>
      <c r="E62" t="s">
        <v>110</v>
      </c>
      <c r="F62" t="s">
        <v>9</v>
      </c>
      <c r="G62" t="s">
        <v>46</v>
      </c>
      <c r="H62" t="s">
        <v>173</v>
      </c>
    </row>
    <row r="63" spans="1:8" x14ac:dyDescent="0.25">
      <c r="A63" t="str">
        <f t="shared" si="0"/>
        <v>NZ50-BDG-2-RESBDGSAT-TEDI</v>
      </c>
      <c r="B63" t="s">
        <v>6</v>
      </c>
      <c r="C63" t="s">
        <v>7</v>
      </c>
      <c r="D63" t="s">
        <v>8</v>
      </c>
      <c r="E63" t="s">
        <v>110</v>
      </c>
      <c r="F63" t="s">
        <v>9</v>
      </c>
      <c r="G63" t="s">
        <v>46</v>
      </c>
      <c r="H63" t="s">
        <v>174</v>
      </c>
    </row>
    <row r="64" spans="1:8" x14ac:dyDescent="0.25">
      <c r="A64" t="str">
        <f t="shared" si="0"/>
        <v>NZ50-BDG-2-RESBDGSAT-TEDI</v>
      </c>
      <c r="B64" t="s">
        <v>6</v>
      </c>
      <c r="C64" t="s">
        <v>7</v>
      </c>
      <c r="D64" t="s">
        <v>8</v>
      </c>
      <c r="E64" t="s">
        <v>110</v>
      </c>
      <c r="F64" t="s">
        <v>9</v>
      </c>
      <c r="G64" t="s">
        <v>42</v>
      </c>
      <c r="H64" t="s">
        <v>175</v>
      </c>
    </row>
    <row r="65" spans="1:8" x14ac:dyDescent="0.25">
      <c r="A65" t="str">
        <f t="shared" si="0"/>
        <v>NZ50-BDG-2-RESBDGSAT-TEDI</v>
      </c>
      <c r="B65" t="s">
        <v>6</v>
      </c>
      <c r="C65" t="s">
        <v>7</v>
      </c>
      <c r="D65" t="s">
        <v>8</v>
      </c>
      <c r="E65" t="s">
        <v>110</v>
      </c>
      <c r="F65" t="s">
        <v>9</v>
      </c>
      <c r="G65" t="s">
        <v>42</v>
      </c>
      <c r="H65" t="s">
        <v>176</v>
      </c>
    </row>
    <row r="66" spans="1:8" x14ac:dyDescent="0.25">
      <c r="A66" t="str">
        <f t="shared" si="0"/>
        <v>NZ50-BDG-2-RESBDGSAT-TEDI</v>
      </c>
      <c r="B66" t="s">
        <v>6</v>
      </c>
      <c r="C66" t="s">
        <v>7</v>
      </c>
      <c r="D66" t="s">
        <v>8</v>
      </c>
      <c r="E66" t="s">
        <v>110</v>
      </c>
      <c r="F66" t="s">
        <v>9</v>
      </c>
      <c r="G66" t="s">
        <v>39</v>
      </c>
      <c r="H66" t="s">
        <v>177</v>
      </c>
    </row>
    <row r="67" spans="1:8" x14ac:dyDescent="0.25">
      <c r="A67" t="str">
        <f t="shared" ref="A67:A103" si="1">"NZ50-BDG-2-"&amp;B67&amp;C67&amp;D67&amp;"-TEDI"</f>
        <v>NZ50-BDG-2-RESBDGSAT-TEDI</v>
      </c>
      <c r="B67" t="s">
        <v>6</v>
      </c>
      <c r="C67" t="s">
        <v>7</v>
      </c>
      <c r="D67" t="s">
        <v>8</v>
      </c>
      <c r="E67" t="s">
        <v>110</v>
      </c>
      <c r="F67" t="s">
        <v>9</v>
      </c>
      <c r="G67" t="s">
        <v>39</v>
      </c>
      <c r="H67" t="s">
        <v>178</v>
      </c>
    </row>
    <row r="68" spans="1:8" x14ac:dyDescent="0.25">
      <c r="A68" t="str">
        <f t="shared" si="1"/>
        <v>NZ50-BDG-2-RESBDGSDE-TEDI</v>
      </c>
      <c r="B68" t="s">
        <v>6</v>
      </c>
      <c r="C68" t="s">
        <v>7</v>
      </c>
      <c r="D68" t="s">
        <v>10</v>
      </c>
      <c r="E68" t="s">
        <v>110</v>
      </c>
      <c r="F68" t="s">
        <v>9</v>
      </c>
      <c r="G68" t="s">
        <v>40</v>
      </c>
      <c r="H68" t="s">
        <v>179</v>
      </c>
    </row>
    <row r="69" spans="1:8" x14ac:dyDescent="0.25">
      <c r="A69" t="str">
        <f t="shared" si="1"/>
        <v>NZ50-BDG-2-RESBDGSDE-TEDI</v>
      </c>
      <c r="B69" t="s">
        <v>6</v>
      </c>
      <c r="C69" t="s">
        <v>7</v>
      </c>
      <c r="D69" t="s">
        <v>10</v>
      </c>
      <c r="E69" t="s">
        <v>110</v>
      </c>
      <c r="F69" t="s">
        <v>9</v>
      </c>
      <c r="G69" t="s">
        <v>38</v>
      </c>
      <c r="H69" t="s">
        <v>180</v>
      </c>
    </row>
    <row r="70" spans="1:8" x14ac:dyDescent="0.25">
      <c r="A70" t="str">
        <f t="shared" si="1"/>
        <v>NZ50-BDG-2-RESBDGSDE-TEDI</v>
      </c>
      <c r="B70" t="s">
        <v>6</v>
      </c>
      <c r="C70" t="s">
        <v>7</v>
      </c>
      <c r="D70" t="s">
        <v>10</v>
      </c>
      <c r="E70" t="s">
        <v>110</v>
      </c>
      <c r="F70" t="s">
        <v>9</v>
      </c>
      <c r="G70" t="s">
        <v>38</v>
      </c>
      <c r="H70" t="s">
        <v>181</v>
      </c>
    </row>
    <row r="71" spans="1:8" x14ac:dyDescent="0.25">
      <c r="A71" t="str">
        <f t="shared" si="1"/>
        <v>NZ50-BDG-2-RESBDGSDE-TEDI</v>
      </c>
      <c r="B71" t="s">
        <v>6</v>
      </c>
      <c r="C71" t="s">
        <v>7</v>
      </c>
      <c r="D71" t="s">
        <v>10</v>
      </c>
      <c r="E71" t="s">
        <v>110</v>
      </c>
      <c r="F71" t="s">
        <v>9</v>
      </c>
      <c r="G71" t="s">
        <v>36</v>
      </c>
      <c r="H71" t="s">
        <v>182</v>
      </c>
    </row>
    <row r="72" spans="1:8" x14ac:dyDescent="0.25">
      <c r="A72" t="str">
        <f t="shared" si="1"/>
        <v>NZ50-BDG-2-RESBDGSDE-TEDI</v>
      </c>
      <c r="B72" t="s">
        <v>6</v>
      </c>
      <c r="C72" t="s">
        <v>7</v>
      </c>
      <c r="D72" t="s">
        <v>10</v>
      </c>
      <c r="E72" t="s">
        <v>110</v>
      </c>
      <c r="F72" t="s">
        <v>9</v>
      </c>
      <c r="G72" t="s">
        <v>38</v>
      </c>
      <c r="H72" t="s">
        <v>183</v>
      </c>
    </row>
    <row r="73" spans="1:8" x14ac:dyDescent="0.25">
      <c r="A73" t="str">
        <f t="shared" si="1"/>
        <v>NZ50-BDG-2-RESBDGSDE-TEDI</v>
      </c>
      <c r="B73" t="s">
        <v>6</v>
      </c>
      <c r="C73" t="s">
        <v>7</v>
      </c>
      <c r="D73" t="s">
        <v>10</v>
      </c>
      <c r="E73" t="s">
        <v>110</v>
      </c>
      <c r="F73" t="s">
        <v>9</v>
      </c>
      <c r="G73" t="s">
        <v>37</v>
      </c>
      <c r="H73" t="s">
        <v>184</v>
      </c>
    </row>
    <row r="74" spans="1:8" x14ac:dyDescent="0.25">
      <c r="A74" t="str">
        <f t="shared" si="1"/>
        <v>NZ50-BDG-2-RESBDGSDE-TEDI</v>
      </c>
      <c r="B74" t="s">
        <v>6</v>
      </c>
      <c r="C74" t="s">
        <v>7</v>
      </c>
      <c r="D74" t="s">
        <v>10</v>
      </c>
      <c r="E74" t="s">
        <v>110</v>
      </c>
      <c r="F74" t="s">
        <v>9</v>
      </c>
      <c r="G74" t="s">
        <v>36</v>
      </c>
      <c r="H74" t="s">
        <v>185</v>
      </c>
    </row>
    <row r="75" spans="1:8" x14ac:dyDescent="0.25">
      <c r="A75" t="str">
        <f t="shared" si="1"/>
        <v>NZ50-BDG-2-RESBDGSDE-TEDI</v>
      </c>
      <c r="B75" t="s">
        <v>6</v>
      </c>
      <c r="C75" t="s">
        <v>7</v>
      </c>
      <c r="D75" t="s">
        <v>10</v>
      </c>
      <c r="E75" t="s">
        <v>110</v>
      </c>
      <c r="F75" t="s">
        <v>9</v>
      </c>
      <c r="G75" t="s">
        <v>36</v>
      </c>
      <c r="H75" t="s">
        <v>186</v>
      </c>
    </row>
    <row r="76" spans="1:8" x14ac:dyDescent="0.25">
      <c r="A76" t="str">
        <f t="shared" si="1"/>
        <v>NZ50-BDG-2-RESBDGSDE-TEDI</v>
      </c>
      <c r="B76" t="s">
        <v>6</v>
      </c>
      <c r="C76" t="s">
        <v>7</v>
      </c>
      <c r="D76" t="s">
        <v>10</v>
      </c>
      <c r="E76" t="s">
        <v>110</v>
      </c>
      <c r="F76" t="s">
        <v>9</v>
      </c>
      <c r="G76" t="s">
        <v>38</v>
      </c>
      <c r="H76" t="s">
        <v>187</v>
      </c>
    </row>
    <row r="77" spans="1:8" x14ac:dyDescent="0.25">
      <c r="A77" t="str">
        <f t="shared" si="1"/>
        <v>NZ50-BDG-2-RESBDGSDE-TEDI</v>
      </c>
      <c r="B77" t="s">
        <v>6</v>
      </c>
      <c r="C77" t="s">
        <v>7</v>
      </c>
      <c r="D77" t="s">
        <v>10</v>
      </c>
      <c r="E77" t="s">
        <v>110</v>
      </c>
      <c r="F77" t="s">
        <v>9</v>
      </c>
      <c r="G77" t="s">
        <v>36</v>
      </c>
      <c r="H77" t="s">
        <v>188</v>
      </c>
    </row>
    <row r="78" spans="1:8" x14ac:dyDescent="0.25">
      <c r="A78" t="str">
        <f t="shared" si="1"/>
        <v>NZ50-BDG-2-RESBDGSDE-TEDI</v>
      </c>
      <c r="B78" t="s">
        <v>6</v>
      </c>
      <c r="C78" t="s">
        <v>7</v>
      </c>
      <c r="D78" t="s">
        <v>10</v>
      </c>
      <c r="E78" t="s">
        <v>110</v>
      </c>
      <c r="F78" t="s">
        <v>9</v>
      </c>
      <c r="G78" t="s">
        <v>39</v>
      </c>
      <c r="H78" t="s">
        <v>189</v>
      </c>
    </row>
    <row r="79" spans="1:8" x14ac:dyDescent="0.25">
      <c r="A79" t="str">
        <f t="shared" si="1"/>
        <v>NZ50-BDG-2-RESBDGSDE-TEDI</v>
      </c>
      <c r="B79" t="s">
        <v>6</v>
      </c>
      <c r="C79" t="s">
        <v>7</v>
      </c>
      <c r="D79" t="s">
        <v>10</v>
      </c>
      <c r="E79" t="s">
        <v>110</v>
      </c>
      <c r="F79" t="s">
        <v>9</v>
      </c>
      <c r="G79" t="s">
        <v>42</v>
      </c>
      <c r="H79" t="s">
        <v>190</v>
      </c>
    </row>
    <row r="80" spans="1:8" x14ac:dyDescent="0.25">
      <c r="A80" t="str">
        <f t="shared" si="1"/>
        <v>NZ50-BDG-2-RESBDGSDE-TEDI</v>
      </c>
      <c r="B80" t="s">
        <v>6</v>
      </c>
      <c r="C80" t="s">
        <v>7</v>
      </c>
      <c r="D80" t="s">
        <v>10</v>
      </c>
      <c r="E80" t="s">
        <v>110</v>
      </c>
      <c r="F80" t="s">
        <v>9</v>
      </c>
      <c r="G80" t="s">
        <v>46</v>
      </c>
      <c r="H80" t="s">
        <v>191</v>
      </c>
    </row>
    <row r="81" spans="1:8" x14ac:dyDescent="0.25">
      <c r="A81" t="str">
        <f t="shared" si="1"/>
        <v>NZ50-BDG-2-RESBDGSDE-TEDI</v>
      </c>
      <c r="B81" t="s">
        <v>6</v>
      </c>
      <c r="C81" t="s">
        <v>7</v>
      </c>
      <c r="D81" t="s">
        <v>10</v>
      </c>
      <c r="E81" t="s">
        <v>110</v>
      </c>
      <c r="F81" t="s">
        <v>9</v>
      </c>
      <c r="G81" t="s">
        <v>41</v>
      </c>
      <c r="H81" t="s">
        <v>192</v>
      </c>
    </row>
    <row r="82" spans="1:8" x14ac:dyDescent="0.25">
      <c r="A82" t="str">
        <f t="shared" si="1"/>
        <v>NZ50-BDG-2-RESBDGSDE-TEDI</v>
      </c>
      <c r="B82" t="s">
        <v>6</v>
      </c>
      <c r="C82" t="s">
        <v>7</v>
      </c>
      <c r="D82" t="s">
        <v>10</v>
      </c>
      <c r="E82" t="s">
        <v>110</v>
      </c>
      <c r="F82" t="s">
        <v>9</v>
      </c>
      <c r="G82" t="s">
        <v>41</v>
      </c>
      <c r="H82" t="s">
        <v>193</v>
      </c>
    </row>
    <row r="83" spans="1:8" x14ac:dyDescent="0.25">
      <c r="A83" t="str">
        <f t="shared" si="1"/>
        <v>NZ50-BDG-2-RESBDGSDE-TEDI</v>
      </c>
      <c r="B83" t="s">
        <v>6</v>
      </c>
      <c r="C83" t="s">
        <v>7</v>
      </c>
      <c r="D83" t="s">
        <v>10</v>
      </c>
      <c r="E83" t="s">
        <v>110</v>
      </c>
      <c r="F83" t="s">
        <v>9</v>
      </c>
      <c r="G83" t="s">
        <v>37</v>
      </c>
      <c r="H83" t="s">
        <v>194</v>
      </c>
    </row>
    <row r="84" spans="1:8" x14ac:dyDescent="0.25">
      <c r="A84" t="str">
        <f t="shared" si="1"/>
        <v>NZ50-BDG-2-RESBDGSDE-TEDI</v>
      </c>
      <c r="B84" t="s">
        <v>6</v>
      </c>
      <c r="C84" t="s">
        <v>7</v>
      </c>
      <c r="D84" t="s">
        <v>10</v>
      </c>
      <c r="E84" t="s">
        <v>110</v>
      </c>
      <c r="F84" t="s">
        <v>9</v>
      </c>
      <c r="G84" t="s">
        <v>37</v>
      </c>
      <c r="H84" t="s">
        <v>195</v>
      </c>
    </row>
    <row r="85" spans="1:8" x14ac:dyDescent="0.25">
      <c r="A85" t="str">
        <f t="shared" si="1"/>
        <v>NZ50-BDG-2-RESBDGSDE-TEDI</v>
      </c>
      <c r="B85" t="s">
        <v>6</v>
      </c>
      <c r="C85" t="s">
        <v>7</v>
      </c>
      <c r="D85" t="s">
        <v>10</v>
      </c>
      <c r="E85" t="s">
        <v>110</v>
      </c>
      <c r="F85" t="s">
        <v>9</v>
      </c>
      <c r="G85" t="s">
        <v>36</v>
      </c>
      <c r="H85" t="s">
        <v>196</v>
      </c>
    </row>
    <row r="86" spans="1:8" x14ac:dyDescent="0.25">
      <c r="A86" t="str">
        <f t="shared" si="1"/>
        <v>NZ50-BDG-2-RESBDGSDE-TEDI</v>
      </c>
      <c r="B86" t="s">
        <v>6</v>
      </c>
      <c r="C86" t="s">
        <v>7</v>
      </c>
      <c r="D86" t="s">
        <v>10</v>
      </c>
      <c r="E86" t="s">
        <v>110</v>
      </c>
      <c r="F86" t="s">
        <v>9</v>
      </c>
      <c r="G86" t="s">
        <v>38</v>
      </c>
      <c r="H86" t="s">
        <v>197</v>
      </c>
    </row>
    <row r="87" spans="1:8" x14ac:dyDescent="0.25">
      <c r="A87" t="str">
        <f t="shared" si="1"/>
        <v>NZ50-BDG-2-RESBDGSDE-TEDI</v>
      </c>
      <c r="B87" t="s">
        <v>6</v>
      </c>
      <c r="C87" t="s">
        <v>7</v>
      </c>
      <c r="D87" t="s">
        <v>10</v>
      </c>
      <c r="E87" t="s">
        <v>110</v>
      </c>
      <c r="F87" t="s">
        <v>9</v>
      </c>
      <c r="G87" t="s">
        <v>38</v>
      </c>
      <c r="H87" t="s">
        <v>198</v>
      </c>
    </row>
    <row r="88" spans="1:8" x14ac:dyDescent="0.25">
      <c r="A88" t="str">
        <f t="shared" si="1"/>
        <v>NZ50-BDG-2-RESBDGSDE-TEDI</v>
      </c>
      <c r="B88" t="s">
        <v>6</v>
      </c>
      <c r="C88" t="s">
        <v>7</v>
      </c>
      <c r="D88" t="s">
        <v>10</v>
      </c>
      <c r="E88" t="s">
        <v>110</v>
      </c>
      <c r="F88" t="s">
        <v>9</v>
      </c>
      <c r="G88" t="s">
        <v>46</v>
      </c>
      <c r="H88" t="s">
        <v>199</v>
      </c>
    </row>
    <row r="89" spans="1:8" x14ac:dyDescent="0.25">
      <c r="A89" t="str">
        <f t="shared" si="1"/>
        <v>NZ50-BDG-2-RESBDGSDE-TEDI</v>
      </c>
      <c r="B89" t="s">
        <v>6</v>
      </c>
      <c r="C89" t="s">
        <v>7</v>
      </c>
      <c r="D89" t="s">
        <v>10</v>
      </c>
      <c r="E89" t="s">
        <v>110</v>
      </c>
      <c r="F89" t="s">
        <v>9</v>
      </c>
      <c r="G89" t="s">
        <v>46</v>
      </c>
      <c r="H89" t="s">
        <v>200</v>
      </c>
    </row>
    <row r="90" spans="1:8" x14ac:dyDescent="0.25">
      <c r="A90" t="str">
        <f t="shared" si="1"/>
        <v>NZ50-BDG-2-RESBDGSDE-TEDI</v>
      </c>
      <c r="B90" t="s">
        <v>6</v>
      </c>
      <c r="C90" t="s">
        <v>7</v>
      </c>
      <c r="D90" t="s">
        <v>10</v>
      </c>
      <c r="E90" t="s">
        <v>110</v>
      </c>
      <c r="F90" t="s">
        <v>9</v>
      </c>
      <c r="G90" t="s">
        <v>46</v>
      </c>
      <c r="H90" t="s">
        <v>201</v>
      </c>
    </row>
    <row r="91" spans="1:8" x14ac:dyDescent="0.25">
      <c r="A91" t="str">
        <f t="shared" si="1"/>
        <v>NZ50-BDG-2-RESBDGSDE-TEDI</v>
      </c>
      <c r="B91" t="s">
        <v>6</v>
      </c>
      <c r="C91" t="s">
        <v>7</v>
      </c>
      <c r="D91" t="s">
        <v>10</v>
      </c>
      <c r="E91" t="s">
        <v>110</v>
      </c>
      <c r="F91" t="s">
        <v>9</v>
      </c>
      <c r="G91" t="s">
        <v>46</v>
      </c>
      <c r="H91" t="s">
        <v>202</v>
      </c>
    </row>
    <row r="92" spans="1:8" x14ac:dyDescent="0.25">
      <c r="A92" t="str">
        <f t="shared" si="1"/>
        <v>NZ50-BDG-2-RESBDGSDE-TEDI</v>
      </c>
      <c r="B92" t="s">
        <v>6</v>
      </c>
      <c r="C92" t="s">
        <v>7</v>
      </c>
      <c r="D92" t="s">
        <v>10</v>
      </c>
      <c r="E92" t="s">
        <v>110</v>
      </c>
      <c r="F92" t="s">
        <v>9</v>
      </c>
      <c r="G92" t="s">
        <v>36</v>
      </c>
      <c r="H92" t="s">
        <v>203</v>
      </c>
    </row>
    <row r="93" spans="1:8" x14ac:dyDescent="0.25">
      <c r="A93" t="str">
        <f t="shared" si="1"/>
        <v>NZ50-BDG-2-RESBDGSDE-TEDI</v>
      </c>
      <c r="B93" t="s">
        <v>6</v>
      </c>
      <c r="C93" t="s">
        <v>7</v>
      </c>
      <c r="D93" t="s">
        <v>10</v>
      </c>
      <c r="E93" t="s">
        <v>110</v>
      </c>
      <c r="F93" t="s">
        <v>9</v>
      </c>
      <c r="G93" t="s">
        <v>46</v>
      </c>
      <c r="H93" t="s">
        <v>204</v>
      </c>
    </row>
    <row r="94" spans="1:8" x14ac:dyDescent="0.25">
      <c r="A94" t="str">
        <f t="shared" si="1"/>
        <v>NZ50-BDG-2-RESBDGSDE-TEDI</v>
      </c>
      <c r="B94" t="s">
        <v>6</v>
      </c>
      <c r="C94" t="s">
        <v>7</v>
      </c>
      <c r="D94" t="s">
        <v>10</v>
      </c>
      <c r="E94" t="s">
        <v>110</v>
      </c>
      <c r="F94" t="s">
        <v>9</v>
      </c>
      <c r="G94" t="s">
        <v>46</v>
      </c>
      <c r="H94" t="s">
        <v>205</v>
      </c>
    </row>
    <row r="95" spans="1:8" x14ac:dyDescent="0.25">
      <c r="A95" t="str">
        <f t="shared" si="1"/>
        <v>NZ50-BDG-2-RESBDGSDE-TEDI</v>
      </c>
      <c r="B95" t="s">
        <v>6</v>
      </c>
      <c r="C95" t="s">
        <v>7</v>
      </c>
      <c r="D95" t="s">
        <v>10</v>
      </c>
      <c r="E95" t="s">
        <v>110</v>
      </c>
      <c r="F95" t="s">
        <v>9</v>
      </c>
      <c r="G95" t="s">
        <v>46</v>
      </c>
      <c r="H95" t="s">
        <v>206</v>
      </c>
    </row>
    <row r="96" spans="1:8" x14ac:dyDescent="0.25">
      <c r="A96" t="str">
        <f t="shared" si="1"/>
        <v>NZ50-BDG-2-RESBDGSDE-TEDI</v>
      </c>
      <c r="B96" t="s">
        <v>6</v>
      </c>
      <c r="C96" t="s">
        <v>7</v>
      </c>
      <c r="D96" t="s">
        <v>10</v>
      </c>
      <c r="E96" t="s">
        <v>110</v>
      </c>
      <c r="F96" t="s">
        <v>9</v>
      </c>
      <c r="G96" t="s">
        <v>46</v>
      </c>
      <c r="H96" t="s">
        <v>207</v>
      </c>
    </row>
    <row r="97" spans="1:8" x14ac:dyDescent="0.25">
      <c r="A97" t="str">
        <f t="shared" si="1"/>
        <v>NZ50-BDG-2-RESBDGSDE-TEDI</v>
      </c>
      <c r="B97" t="s">
        <v>6</v>
      </c>
      <c r="C97" t="s">
        <v>7</v>
      </c>
      <c r="D97" t="s">
        <v>10</v>
      </c>
      <c r="E97" t="s">
        <v>110</v>
      </c>
      <c r="F97" t="s">
        <v>9</v>
      </c>
      <c r="G97" t="s">
        <v>42</v>
      </c>
      <c r="H97" t="s">
        <v>208</v>
      </c>
    </row>
    <row r="98" spans="1:8" x14ac:dyDescent="0.25">
      <c r="A98" t="str">
        <f t="shared" si="1"/>
        <v>NZ50-BDG-2-RESBDGSDE-TEDI</v>
      </c>
      <c r="B98" t="s">
        <v>6</v>
      </c>
      <c r="C98" t="s">
        <v>7</v>
      </c>
      <c r="D98" t="s">
        <v>10</v>
      </c>
      <c r="E98" t="s">
        <v>110</v>
      </c>
      <c r="F98" t="s">
        <v>9</v>
      </c>
      <c r="G98" t="s">
        <v>42</v>
      </c>
      <c r="H98" t="s">
        <v>209</v>
      </c>
    </row>
    <row r="99" spans="1:8" x14ac:dyDescent="0.25">
      <c r="A99" t="str">
        <f t="shared" si="1"/>
        <v>NZ50-BDG-2-RESBDGSDE-TEDI</v>
      </c>
      <c r="B99" t="s">
        <v>6</v>
      </c>
      <c r="C99" t="s">
        <v>7</v>
      </c>
      <c r="D99" t="s">
        <v>10</v>
      </c>
      <c r="E99" t="s">
        <v>110</v>
      </c>
      <c r="F99" t="s">
        <v>9</v>
      </c>
      <c r="G99" t="s">
        <v>39</v>
      </c>
      <c r="H99" t="s">
        <v>210</v>
      </c>
    </row>
    <row r="100" spans="1:8" x14ac:dyDescent="0.25">
      <c r="A100" t="str">
        <f t="shared" si="1"/>
        <v>NZ50-BDG-2-RESBDGSDE-TEDI</v>
      </c>
      <c r="B100" t="s">
        <v>6</v>
      </c>
      <c r="C100" t="s">
        <v>7</v>
      </c>
      <c r="D100" t="s">
        <v>10</v>
      </c>
      <c r="E100" t="s">
        <v>110</v>
      </c>
      <c r="F100" t="s">
        <v>9</v>
      </c>
      <c r="G100" t="s">
        <v>39</v>
      </c>
      <c r="H100" t="s">
        <v>211</v>
      </c>
    </row>
    <row r="101" spans="1:8" x14ac:dyDescent="0.25">
      <c r="A101" t="str">
        <f t="shared" si="1"/>
        <v>NZ50-BDG-2-RESBDGAPA-TEDI</v>
      </c>
      <c r="B101" t="s">
        <v>6</v>
      </c>
      <c r="C101" t="s">
        <v>7</v>
      </c>
      <c r="D101" t="s">
        <v>18</v>
      </c>
      <c r="E101" t="s">
        <v>110</v>
      </c>
      <c r="F101" t="s">
        <v>9</v>
      </c>
      <c r="G101" t="s">
        <v>112</v>
      </c>
      <c r="H101" t="s">
        <v>212</v>
      </c>
    </row>
    <row r="102" spans="1:8" x14ac:dyDescent="0.25">
      <c r="A102" t="str">
        <f t="shared" si="1"/>
        <v>NZ50-BDG-2-RESBDGSDE-TEDI</v>
      </c>
      <c r="B102" t="s">
        <v>6</v>
      </c>
      <c r="C102" t="s">
        <v>7</v>
      </c>
      <c r="D102" t="s">
        <v>10</v>
      </c>
      <c r="E102" t="s">
        <v>110</v>
      </c>
      <c r="F102" t="s">
        <v>9</v>
      </c>
      <c r="G102" t="s">
        <v>112</v>
      </c>
      <c r="H102" t="s">
        <v>213</v>
      </c>
    </row>
    <row r="103" spans="1:8" x14ac:dyDescent="0.25">
      <c r="A103" t="str">
        <f t="shared" si="1"/>
        <v>NZ50-BDG-2-RESBDGSAT-TEDI</v>
      </c>
      <c r="B103" t="s">
        <v>6</v>
      </c>
      <c r="C103" t="s">
        <v>7</v>
      </c>
      <c r="D103" t="s">
        <v>8</v>
      </c>
      <c r="E103" t="s">
        <v>110</v>
      </c>
      <c r="F103" t="s">
        <v>9</v>
      </c>
      <c r="G103" t="s">
        <v>112</v>
      </c>
      <c r="H103" t="s">
        <v>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AA13-15C0-4316-9EBA-E4221A5F3964}">
  <sheetPr>
    <tabColor rgb="FF92D050"/>
  </sheetPr>
  <dimension ref="A1:G43"/>
  <sheetViews>
    <sheetView workbookViewId="0">
      <selection activeCell="H46" sqref="H46"/>
    </sheetView>
  </sheetViews>
  <sheetFormatPr defaultRowHeight="15" x14ac:dyDescent="0.25"/>
  <cols>
    <col min="1" max="1" width="28" customWidth="1"/>
    <col min="7" max="7" width="1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5</v>
      </c>
    </row>
    <row r="2" spans="1:7" x14ac:dyDescent="0.25">
      <c r="A2" t="s">
        <v>217</v>
      </c>
      <c r="B2" t="s">
        <v>6</v>
      </c>
      <c r="C2" t="s">
        <v>7</v>
      </c>
      <c r="D2" t="s">
        <v>18</v>
      </c>
      <c r="E2">
        <v>2025</v>
      </c>
      <c r="F2" t="s">
        <v>9</v>
      </c>
      <c r="G2" t="s">
        <v>20</v>
      </c>
    </row>
    <row r="3" spans="1:7" x14ac:dyDescent="0.25">
      <c r="A3" t="s">
        <v>217</v>
      </c>
      <c r="B3" t="s">
        <v>6</v>
      </c>
      <c r="C3" t="s">
        <v>7</v>
      </c>
      <c r="D3" t="s">
        <v>18</v>
      </c>
      <c r="E3">
        <v>2030</v>
      </c>
      <c r="F3" t="s">
        <v>9</v>
      </c>
      <c r="G3" t="s">
        <v>21</v>
      </c>
    </row>
    <row r="4" spans="1:7" x14ac:dyDescent="0.25">
      <c r="A4" t="s">
        <v>217</v>
      </c>
      <c r="B4" t="s">
        <v>6</v>
      </c>
      <c r="C4" t="s">
        <v>7</v>
      </c>
      <c r="D4" t="s">
        <v>18</v>
      </c>
      <c r="E4">
        <v>2035</v>
      </c>
      <c r="F4" t="s">
        <v>9</v>
      </c>
      <c r="G4" t="s">
        <v>22</v>
      </c>
    </row>
    <row r="5" spans="1:7" x14ac:dyDescent="0.25">
      <c r="A5" t="s">
        <v>217</v>
      </c>
      <c r="B5" t="s">
        <v>6</v>
      </c>
      <c r="C5" t="s">
        <v>7</v>
      </c>
      <c r="D5" t="s">
        <v>18</v>
      </c>
      <c r="E5">
        <v>2040</v>
      </c>
      <c r="F5" t="s">
        <v>9</v>
      </c>
      <c r="G5" t="s">
        <v>23</v>
      </c>
    </row>
    <row r="6" spans="1:7" x14ac:dyDescent="0.25">
      <c r="A6" t="s">
        <v>217</v>
      </c>
      <c r="B6" t="s">
        <v>6</v>
      </c>
      <c r="C6" t="s">
        <v>7</v>
      </c>
      <c r="D6" t="s">
        <v>18</v>
      </c>
      <c r="E6">
        <v>2045</v>
      </c>
      <c r="F6" t="s">
        <v>9</v>
      </c>
      <c r="G6" t="s">
        <v>24</v>
      </c>
    </row>
    <row r="7" spans="1:7" x14ac:dyDescent="0.25">
      <c r="A7" t="s">
        <v>217</v>
      </c>
      <c r="B7" t="s">
        <v>6</v>
      </c>
      <c r="C7" t="s">
        <v>7</v>
      </c>
      <c r="D7" t="s">
        <v>10</v>
      </c>
      <c r="E7">
        <v>2025</v>
      </c>
      <c r="F7" t="s">
        <v>9</v>
      </c>
      <c r="G7" t="s">
        <v>25</v>
      </c>
    </row>
    <row r="8" spans="1:7" x14ac:dyDescent="0.25">
      <c r="A8" t="s">
        <v>217</v>
      </c>
      <c r="B8" t="s">
        <v>6</v>
      </c>
      <c r="C8" t="s">
        <v>7</v>
      </c>
      <c r="D8" t="s">
        <v>10</v>
      </c>
      <c r="E8">
        <v>2030</v>
      </c>
      <c r="F8" t="s">
        <v>9</v>
      </c>
      <c r="G8" t="s">
        <v>26</v>
      </c>
    </row>
    <row r="9" spans="1:7" x14ac:dyDescent="0.25">
      <c r="A9" t="s">
        <v>217</v>
      </c>
      <c r="B9" t="s">
        <v>6</v>
      </c>
      <c r="C9" t="s">
        <v>7</v>
      </c>
      <c r="D9" t="s">
        <v>10</v>
      </c>
      <c r="E9">
        <v>2035</v>
      </c>
      <c r="F9" t="s">
        <v>9</v>
      </c>
      <c r="G9" t="s">
        <v>27</v>
      </c>
    </row>
    <row r="10" spans="1:7" x14ac:dyDescent="0.25">
      <c r="A10" t="s">
        <v>217</v>
      </c>
      <c r="B10" t="s">
        <v>6</v>
      </c>
      <c r="C10" t="s">
        <v>7</v>
      </c>
      <c r="D10" t="s">
        <v>10</v>
      </c>
      <c r="E10">
        <v>2040</v>
      </c>
      <c r="F10" t="s">
        <v>9</v>
      </c>
      <c r="G10" t="s">
        <v>28</v>
      </c>
    </row>
    <row r="11" spans="1:7" x14ac:dyDescent="0.25">
      <c r="A11" t="s">
        <v>217</v>
      </c>
      <c r="B11" t="s">
        <v>6</v>
      </c>
      <c r="C11" t="s">
        <v>7</v>
      </c>
      <c r="D11" t="s">
        <v>10</v>
      </c>
      <c r="E11">
        <v>2045</v>
      </c>
      <c r="F11" t="s">
        <v>9</v>
      </c>
      <c r="G11" t="s">
        <v>29</v>
      </c>
    </row>
    <row r="12" spans="1:7" x14ac:dyDescent="0.25">
      <c r="A12" t="s">
        <v>217</v>
      </c>
      <c r="B12" t="s">
        <v>6</v>
      </c>
      <c r="C12" t="s">
        <v>7</v>
      </c>
      <c r="D12" t="s">
        <v>8</v>
      </c>
      <c r="E12">
        <v>2025</v>
      </c>
      <c r="F12" t="s">
        <v>9</v>
      </c>
      <c r="G12" t="s">
        <v>30</v>
      </c>
    </row>
    <row r="13" spans="1:7" x14ac:dyDescent="0.25">
      <c r="A13" t="s">
        <v>217</v>
      </c>
      <c r="B13" t="s">
        <v>6</v>
      </c>
      <c r="C13" t="s">
        <v>7</v>
      </c>
      <c r="D13" t="s">
        <v>8</v>
      </c>
      <c r="E13">
        <v>2030</v>
      </c>
      <c r="F13" t="s">
        <v>9</v>
      </c>
      <c r="G13" t="s">
        <v>31</v>
      </c>
    </row>
    <row r="14" spans="1:7" x14ac:dyDescent="0.25">
      <c r="A14" t="s">
        <v>217</v>
      </c>
      <c r="B14" t="s">
        <v>6</v>
      </c>
      <c r="C14" t="s">
        <v>7</v>
      </c>
      <c r="D14" t="s">
        <v>8</v>
      </c>
      <c r="E14">
        <v>2035</v>
      </c>
      <c r="F14" t="s">
        <v>9</v>
      </c>
      <c r="G14" t="s">
        <v>32</v>
      </c>
    </row>
    <row r="15" spans="1:7" x14ac:dyDescent="0.25">
      <c r="A15" t="s">
        <v>217</v>
      </c>
      <c r="B15" t="s">
        <v>6</v>
      </c>
      <c r="C15" t="s">
        <v>7</v>
      </c>
      <c r="D15" t="s">
        <v>8</v>
      </c>
      <c r="E15">
        <v>2040</v>
      </c>
      <c r="F15" t="s">
        <v>9</v>
      </c>
      <c r="G15" t="s">
        <v>33</v>
      </c>
    </row>
    <row r="16" spans="1:7" x14ac:dyDescent="0.25">
      <c r="A16" t="s">
        <v>217</v>
      </c>
      <c r="B16" t="s">
        <v>6</v>
      </c>
      <c r="C16" t="s">
        <v>7</v>
      </c>
      <c r="D16" t="s">
        <v>8</v>
      </c>
      <c r="E16">
        <v>2045</v>
      </c>
      <c r="F16" t="s">
        <v>9</v>
      </c>
      <c r="G16" t="s">
        <v>34</v>
      </c>
    </row>
    <row r="17" spans="1:7" x14ac:dyDescent="0.25">
      <c r="A17" t="s">
        <v>217</v>
      </c>
      <c r="B17" t="s">
        <v>6</v>
      </c>
      <c r="C17" t="s">
        <v>7</v>
      </c>
      <c r="D17" t="s">
        <v>18</v>
      </c>
      <c r="E17">
        <v>1960</v>
      </c>
      <c r="F17" t="s">
        <v>9</v>
      </c>
      <c r="G17" t="str">
        <f>B17&amp;C17&amp;D17&amp;E17&amp;F17</f>
        <v>RESBDGAPA1960SH</v>
      </c>
    </row>
    <row r="18" spans="1:7" x14ac:dyDescent="0.25">
      <c r="A18" t="s">
        <v>217</v>
      </c>
      <c r="B18" t="s">
        <v>6</v>
      </c>
      <c r="C18" t="s">
        <v>7</v>
      </c>
      <c r="D18" t="s">
        <v>18</v>
      </c>
      <c r="E18">
        <v>1977</v>
      </c>
      <c r="F18" t="s">
        <v>9</v>
      </c>
      <c r="G18" t="str">
        <f t="shared" ref="G18:G25" si="0">B18&amp;C18&amp;D18&amp;E18&amp;F18</f>
        <v>RESBDGAPA1977SH</v>
      </c>
    </row>
    <row r="19" spans="1:7" x14ac:dyDescent="0.25">
      <c r="A19" t="s">
        <v>217</v>
      </c>
      <c r="B19" t="s">
        <v>6</v>
      </c>
      <c r="C19" t="s">
        <v>7</v>
      </c>
      <c r="D19" t="s">
        <v>18</v>
      </c>
      <c r="E19">
        <v>1983</v>
      </c>
      <c r="F19" t="s">
        <v>9</v>
      </c>
      <c r="G19" t="str">
        <f t="shared" si="0"/>
        <v>RESBDGAPA1983SH</v>
      </c>
    </row>
    <row r="20" spans="1:7" x14ac:dyDescent="0.25">
      <c r="A20" t="s">
        <v>217</v>
      </c>
      <c r="B20" t="s">
        <v>6</v>
      </c>
      <c r="C20" t="s">
        <v>7</v>
      </c>
      <c r="D20" t="s">
        <v>18</v>
      </c>
      <c r="E20">
        <v>1995</v>
      </c>
      <c r="F20" t="s">
        <v>9</v>
      </c>
      <c r="G20" t="str">
        <f t="shared" si="0"/>
        <v>RESBDGAPA1995SH</v>
      </c>
    </row>
    <row r="21" spans="1:7" x14ac:dyDescent="0.25">
      <c r="A21" t="s">
        <v>217</v>
      </c>
      <c r="B21" t="s">
        <v>6</v>
      </c>
      <c r="C21" t="s">
        <v>7</v>
      </c>
      <c r="D21" t="s">
        <v>18</v>
      </c>
      <c r="E21">
        <v>2000</v>
      </c>
      <c r="F21" t="s">
        <v>9</v>
      </c>
      <c r="G21" t="str">
        <f t="shared" si="0"/>
        <v>RESBDGAPA2000SH</v>
      </c>
    </row>
    <row r="22" spans="1:7" x14ac:dyDescent="0.25">
      <c r="A22" t="s">
        <v>217</v>
      </c>
      <c r="B22" t="s">
        <v>6</v>
      </c>
      <c r="C22" t="s">
        <v>7</v>
      </c>
      <c r="D22" t="s">
        <v>18</v>
      </c>
      <c r="E22">
        <v>2005</v>
      </c>
      <c r="F22" t="s">
        <v>9</v>
      </c>
      <c r="G22" t="str">
        <f t="shared" si="0"/>
        <v>RESBDGAPA2005SH</v>
      </c>
    </row>
    <row r="23" spans="1:7" x14ac:dyDescent="0.25">
      <c r="A23" t="s">
        <v>217</v>
      </c>
      <c r="B23" t="s">
        <v>6</v>
      </c>
      <c r="C23" t="s">
        <v>7</v>
      </c>
      <c r="D23" t="s">
        <v>18</v>
      </c>
      <c r="E23">
        <v>2010</v>
      </c>
      <c r="F23" t="s">
        <v>9</v>
      </c>
      <c r="G23" t="str">
        <f t="shared" si="0"/>
        <v>RESBDGAPA2010SH</v>
      </c>
    </row>
    <row r="24" spans="1:7" x14ac:dyDescent="0.25">
      <c r="A24" t="s">
        <v>217</v>
      </c>
      <c r="B24" t="s">
        <v>6</v>
      </c>
      <c r="C24" t="s">
        <v>7</v>
      </c>
      <c r="D24" t="s">
        <v>18</v>
      </c>
      <c r="E24">
        <v>2015</v>
      </c>
      <c r="F24" t="s">
        <v>9</v>
      </c>
      <c r="G24" t="str">
        <f t="shared" si="0"/>
        <v>RESBDGAPA2015SH</v>
      </c>
    </row>
    <row r="25" spans="1:7" x14ac:dyDescent="0.25">
      <c r="A25" t="s">
        <v>217</v>
      </c>
      <c r="B25" t="s">
        <v>6</v>
      </c>
      <c r="C25" t="s">
        <v>7</v>
      </c>
      <c r="D25" t="s">
        <v>18</v>
      </c>
      <c r="E25">
        <v>2020</v>
      </c>
      <c r="F25" t="s">
        <v>9</v>
      </c>
      <c r="G25" t="str">
        <f t="shared" si="0"/>
        <v>RESBDGAPA2020SH</v>
      </c>
    </row>
    <row r="26" spans="1:7" x14ac:dyDescent="0.25">
      <c r="A26" t="s">
        <v>217</v>
      </c>
      <c r="B26" t="s">
        <v>6</v>
      </c>
      <c r="C26" t="s">
        <v>7</v>
      </c>
      <c r="D26" t="s">
        <v>10</v>
      </c>
      <c r="E26">
        <v>1960</v>
      </c>
      <c r="F26" t="s">
        <v>9</v>
      </c>
      <c r="G26" t="str">
        <f>B26&amp;C26&amp;D26&amp;E26&amp;F26</f>
        <v>RESBDGSDE1960SH</v>
      </c>
    </row>
    <row r="27" spans="1:7" x14ac:dyDescent="0.25">
      <c r="A27" t="s">
        <v>217</v>
      </c>
      <c r="B27" t="s">
        <v>6</v>
      </c>
      <c r="C27" t="s">
        <v>7</v>
      </c>
      <c r="D27" t="s">
        <v>10</v>
      </c>
      <c r="E27">
        <v>1977</v>
      </c>
      <c r="F27" t="s">
        <v>9</v>
      </c>
      <c r="G27" t="str">
        <f t="shared" ref="G27:G34" si="1">B27&amp;C27&amp;D27&amp;E27&amp;F27</f>
        <v>RESBDGSDE1977SH</v>
      </c>
    </row>
    <row r="28" spans="1:7" x14ac:dyDescent="0.25">
      <c r="A28" t="s">
        <v>217</v>
      </c>
      <c r="B28" t="s">
        <v>6</v>
      </c>
      <c r="C28" t="s">
        <v>7</v>
      </c>
      <c r="D28" t="s">
        <v>10</v>
      </c>
      <c r="E28">
        <v>1983</v>
      </c>
      <c r="F28" t="s">
        <v>9</v>
      </c>
      <c r="G28" t="str">
        <f t="shared" si="1"/>
        <v>RESBDGSDE1983SH</v>
      </c>
    </row>
    <row r="29" spans="1:7" x14ac:dyDescent="0.25">
      <c r="A29" t="s">
        <v>217</v>
      </c>
      <c r="B29" t="s">
        <v>6</v>
      </c>
      <c r="C29" t="s">
        <v>7</v>
      </c>
      <c r="D29" t="s">
        <v>10</v>
      </c>
      <c r="E29">
        <v>1995</v>
      </c>
      <c r="F29" t="s">
        <v>9</v>
      </c>
      <c r="G29" t="str">
        <f t="shared" si="1"/>
        <v>RESBDGSDE1995SH</v>
      </c>
    </row>
    <row r="30" spans="1:7" x14ac:dyDescent="0.25">
      <c r="A30" t="s">
        <v>217</v>
      </c>
      <c r="B30" t="s">
        <v>6</v>
      </c>
      <c r="C30" t="s">
        <v>7</v>
      </c>
      <c r="D30" t="s">
        <v>10</v>
      </c>
      <c r="E30">
        <v>2000</v>
      </c>
      <c r="F30" t="s">
        <v>9</v>
      </c>
      <c r="G30" t="str">
        <f t="shared" si="1"/>
        <v>RESBDGSDE2000SH</v>
      </c>
    </row>
    <row r="31" spans="1:7" x14ac:dyDescent="0.25">
      <c r="A31" t="s">
        <v>217</v>
      </c>
      <c r="B31" t="s">
        <v>6</v>
      </c>
      <c r="C31" t="s">
        <v>7</v>
      </c>
      <c r="D31" t="s">
        <v>10</v>
      </c>
      <c r="E31">
        <v>2005</v>
      </c>
      <c r="F31" t="s">
        <v>9</v>
      </c>
      <c r="G31" t="str">
        <f t="shared" si="1"/>
        <v>RESBDGSDE2005SH</v>
      </c>
    </row>
    <row r="32" spans="1:7" x14ac:dyDescent="0.25">
      <c r="A32" t="s">
        <v>217</v>
      </c>
      <c r="B32" t="s">
        <v>6</v>
      </c>
      <c r="C32" t="s">
        <v>7</v>
      </c>
      <c r="D32" t="s">
        <v>10</v>
      </c>
      <c r="E32">
        <v>2010</v>
      </c>
      <c r="F32" t="s">
        <v>9</v>
      </c>
      <c r="G32" t="str">
        <f t="shared" si="1"/>
        <v>RESBDGSDE2010SH</v>
      </c>
    </row>
    <row r="33" spans="1:7" x14ac:dyDescent="0.25">
      <c r="A33" t="s">
        <v>217</v>
      </c>
      <c r="B33" t="s">
        <v>6</v>
      </c>
      <c r="C33" t="s">
        <v>7</v>
      </c>
      <c r="D33" t="s">
        <v>10</v>
      </c>
      <c r="E33">
        <v>2015</v>
      </c>
      <c r="F33" t="s">
        <v>9</v>
      </c>
      <c r="G33" t="str">
        <f t="shared" si="1"/>
        <v>RESBDGSDE2015SH</v>
      </c>
    </row>
    <row r="34" spans="1:7" x14ac:dyDescent="0.25">
      <c r="A34" t="s">
        <v>217</v>
      </c>
      <c r="B34" t="s">
        <v>6</v>
      </c>
      <c r="C34" t="s">
        <v>7</v>
      </c>
      <c r="D34" t="s">
        <v>10</v>
      </c>
      <c r="E34">
        <v>2020</v>
      </c>
      <c r="F34" t="s">
        <v>9</v>
      </c>
      <c r="G34" t="str">
        <f t="shared" si="1"/>
        <v>RESBDGSDE2020SH</v>
      </c>
    </row>
    <row r="35" spans="1:7" x14ac:dyDescent="0.25">
      <c r="A35" t="s">
        <v>217</v>
      </c>
      <c r="B35" t="s">
        <v>6</v>
      </c>
      <c r="C35" t="s">
        <v>7</v>
      </c>
      <c r="D35" t="s">
        <v>8</v>
      </c>
      <c r="E35">
        <v>1960</v>
      </c>
      <c r="F35" t="s">
        <v>9</v>
      </c>
      <c r="G35" t="str">
        <f>B35&amp;C35&amp;D35&amp;E35&amp;F35</f>
        <v>RESBDGSAT1960SH</v>
      </c>
    </row>
    <row r="36" spans="1:7" x14ac:dyDescent="0.25">
      <c r="A36" t="s">
        <v>217</v>
      </c>
      <c r="B36" t="s">
        <v>6</v>
      </c>
      <c r="C36" t="s">
        <v>7</v>
      </c>
      <c r="D36" t="s">
        <v>8</v>
      </c>
      <c r="E36">
        <v>1977</v>
      </c>
      <c r="F36" t="s">
        <v>9</v>
      </c>
      <c r="G36" t="str">
        <f t="shared" ref="G36:G43" si="2">B36&amp;C36&amp;D36&amp;E36&amp;F36</f>
        <v>RESBDGSAT1977SH</v>
      </c>
    </row>
    <row r="37" spans="1:7" x14ac:dyDescent="0.25">
      <c r="A37" t="s">
        <v>217</v>
      </c>
      <c r="B37" t="s">
        <v>6</v>
      </c>
      <c r="C37" t="s">
        <v>7</v>
      </c>
      <c r="D37" t="s">
        <v>8</v>
      </c>
      <c r="E37">
        <v>1983</v>
      </c>
      <c r="F37" t="s">
        <v>9</v>
      </c>
      <c r="G37" t="str">
        <f t="shared" si="2"/>
        <v>RESBDGSAT1983SH</v>
      </c>
    </row>
    <row r="38" spans="1:7" x14ac:dyDescent="0.25">
      <c r="A38" t="s">
        <v>217</v>
      </c>
      <c r="B38" t="s">
        <v>6</v>
      </c>
      <c r="C38" t="s">
        <v>7</v>
      </c>
      <c r="D38" t="s">
        <v>8</v>
      </c>
      <c r="E38">
        <v>1995</v>
      </c>
      <c r="F38" t="s">
        <v>9</v>
      </c>
      <c r="G38" t="str">
        <f t="shared" si="2"/>
        <v>RESBDGSAT1995SH</v>
      </c>
    </row>
    <row r="39" spans="1:7" x14ac:dyDescent="0.25">
      <c r="A39" t="s">
        <v>217</v>
      </c>
      <c r="B39" t="s">
        <v>6</v>
      </c>
      <c r="C39" t="s">
        <v>7</v>
      </c>
      <c r="D39" t="s">
        <v>8</v>
      </c>
      <c r="E39">
        <v>2000</v>
      </c>
      <c r="F39" t="s">
        <v>9</v>
      </c>
      <c r="G39" t="str">
        <f t="shared" si="2"/>
        <v>RESBDGSAT2000SH</v>
      </c>
    </row>
    <row r="40" spans="1:7" x14ac:dyDescent="0.25">
      <c r="A40" t="s">
        <v>217</v>
      </c>
      <c r="B40" t="s">
        <v>6</v>
      </c>
      <c r="C40" t="s">
        <v>7</v>
      </c>
      <c r="D40" t="s">
        <v>8</v>
      </c>
      <c r="E40">
        <v>2005</v>
      </c>
      <c r="F40" t="s">
        <v>9</v>
      </c>
      <c r="G40" t="str">
        <f t="shared" si="2"/>
        <v>RESBDGSAT2005SH</v>
      </c>
    </row>
    <row r="41" spans="1:7" x14ac:dyDescent="0.25">
      <c r="A41" t="s">
        <v>217</v>
      </c>
      <c r="B41" t="s">
        <v>6</v>
      </c>
      <c r="C41" t="s">
        <v>7</v>
      </c>
      <c r="D41" t="s">
        <v>8</v>
      </c>
      <c r="E41">
        <v>2010</v>
      </c>
      <c r="F41" t="s">
        <v>9</v>
      </c>
      <c r="G41" t="str">
        <f t="shared" si="2"/>
        <v>RESBDGSAT2010SH</v>
      </c>
    </row>
    <row r="42" spans="1:7" x14ac:dyDescent="0.25">
      <c r="A42" t="s">
        <v>217</v>
      </c>
      <c r="B42" t="s">
        <v>6</v>
      </c>
      <c r="C42" t="s">
        <v>7</v>
      </c>
      <c r="D42" t="s">
        <v>8</v>
      </c>
      <c r="E42">
        <v>2015</v>
      </c>
      <c r="F42" t="s">
        <v>9</v>
      </c>
      <c r="G42" t="str">
        <f t="shared" si="2"/>
        <v>RESBDGSAT2015SH</v>
      </c>
    </row>
    <row r="43" spans="1:7" x14ac:dyDescent="0.25">
      <c r="A43" t="s">
        <v>217</v>
      </c>
      <c r="B43" t="s">
        <v>6</v>
      </c>
      <c r="C43" t="s">
        <v>7</v>
      </c>
      <c r="D43" t="s">
        <v>8</v>
      </c>
      <c r="E43">
        <v>2020</v>
      </c>
      <c r="F43" t="s">
        <v>9</v>
      </c>
      <c r="G43" t="str">
        <f t="shared" si="2"/>
        <v>RESBDGSAT2020SH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05AE-3240-4957-8051-4F0DF5F1FE24}">
  <sheetPr>
    <tabColor rgb="FF92D050"/>
  </sheetPr>
  <dimension ref="A1:G48"/>
  <sheetViews>
    <sheetView workbookViewId="0">
      <selection activeCell="G26" sqref="G26"/>
    </sheetView>
  </sheetViews>
  <sheetFormatPr defaultRowHeight="15" x14ac:dyDescent="0.25"/>
  <cols>
    <col min="1" max="1" width="24.140625" bestFit="1" customWidth="1"/>
    <col min="2" max="2" width="7" bestFit="1" customWidth="1"/>
    <col min="3" max="3" width="6.5703125" bestFit="1" customWidth="1"/>
    <col min="4" max="4" width="7.28515625" bestFit="1" customWidth="1"/>
    <col min="5" max="5" width="7.85546875" bestFit="1" customWidth="1"/>
    <col min="6" max="7" width="19.42578125" bestFit="1" customWidth="1"/>
    <col min="8" max="8" width="27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35</v>
      </c>
      <c r="E1" t="s">
        <v>19</v>
      </c>
      <c r="F1" t="s">
        <v>47</v>
      </c>
      <c r="G1" t="s">
        <v>5</v>
      </c>
    </row>
    <row r="2" spans="1:7" x14ac:dyDescent="0.25">
      <c r="A2" t="s">
        <v>217</v>
      </c>
      <c r="B2" t="s">
        <v>6</v>
      </c>
      <c r="C2" t="s">
        <v>7</v>
      </c>
      <c r="D2" t="s">
        <v>36</v>
      </c>
      <c r="F2" t="s">
        <v>48</v>
      </c>
      <c r="G2" t="s">
        <v>50</v>
      </c>
    </row>
    <row r="3" spans="1:7" x14ac:dyDescent="0.25">
      <c r="A3" t="s">
        <v>217</v>
      </c>
      <c r="B3" t="s">
        <v>6</v>
      </c>
      <c r="C3" t="s">
        <v>7</v>
      </c>
      <c r="D3" t="s">
        <v>37</v>
      </c>
      <c r="F3" t="s">
        <v>48</v>
      </c>
      <c r="G3" t="s">
        <v>51</v>
      </c>
    </row>
    <row r="4" spans="1:7" x14ac:dyDescent="0.25">
      <c r="A4" t="s">
        <v>217</v>
      </c>
      <c r="B4" t="s">
        <v>6</v>
      </c>
      <c r="C4" t="s">
        <v>7</v>
      </c>
      <c r="D4" t="s">
        <v>38</v>
      </c>
      <c r="F4" t="s">
        <v>48</v>
      </c>
      <c r="G4" t="s">
        <v>52</v>
      </c>
    </row>
    <row r="5" spans="1:7" x14ac:dyDescent="0.25">
      <c r="A5" t="s">
        <v>217</v>
      </c>
      <c r="B5" t="s">
        <v>6</v>
      </c>
      <c r="C5" t="s">
        <v>7</v>
      </c>
      <c r="D5" t="s">
        <v>39</v>
      </c>
      <c r="F5" t="s">
        <v>48</v>
      </c>
      <c r="G5" t="s">
        <v>53</v>
      </c>
    </row>
    <row r="6" spans="1:7" x14ac:dyDescent="0.25">
      <c r="A6" t="s">
        <v>217</v>
      </c>
      <c r="B6" t="s">
        <v>6</v>
      </c>
      <c r="C6" t="s">
        <v>7</v>
      </c>
      <c r="D6" t="s">
        <v>40</v>
      </c>
      <c r="F6" t="s">
        <v>48</v>
      </c>
      <c r="G6" t="s">
        <v>54</v>
      </c>
    </row>
    <row r="7" spans="1:7" x14ac:dyDescent="0.25">
      <c r="A7" t="s">
        <v>217</v>
      </c>
      <c r="B7" t="s">
        <v>6</v>
      </c>
      <c r="C7" t="s">
        <v>7</v>
      </c>
      <c r="D7" t="s">
        <v>41</v>
      </c>
      <c r="F7" t="s">
        <v>48</v>
      </c>
      <c r="G7" t="s">
        <v>55</v>
      </c>
    </row>
    <row r="8" spans="1:7" x14ac:dyDescent="0.25">
      <c r="A8" t="s">
        <v>217</v>
      </c>
      <c r="B8" t="s">
        <v>6</v>
      </c>
      <c r="C8" t="s">
        <v>7</v>
      </c>
      <c r="D8" t="s">
        <v>42</v>
      </c>
      <c r="F8" t="s">
        <v>48</v>
      </c>
      <c r="G8" t="s">
        <v>56</v>
      </c>
    </row>
    <row r="9" spans="1:7" x14ac:dyDescent="0.25">
      <c r="A9" t="s">
        <v>217</v>
      </c>
      <c r="B9" t="s">
        <v>6</v>
      </c>
      <c r="C9" t="s">
        <v>7</v>
      </c>
      <c r="D9" t="s">
        <v>43</v>
      </c>
      <c r="F9" t="s">
        <v>48</v>
      </c>
      <c r="G9" t="s">
        <v>57</v>
      </c>
    </row>
    <row r="10" spans="1:7" x14ac:dyDescent="0.25">
      <c r="A10" t="s">
        <v>217</v>
      </c>
      <c r="B10" t="s">
        <v>6</v>
      </c>
      <c r="C10" t="s">
        <v>7</v>
      </c>
      <c r="D10" t="s">
        <v>44</v>
      </c>
      <c r="F10" t="s">
        <v>48</v>
      </c>
      <c r="G10" t="s">
        <v>58</v>
      </c>
    </row>
    <row r="11" spans="1:7" x14ac:dyDescent="0.25">
      <c r="A11" t="s">
        <v>217</v>
      </c>
      <c r="B11" t="s">
        <v>6</v>
      </c>
      <c r="C11" t="s">
        <v>7</v>
      </c>
      <c r="D11" t="s">
        <v>45</v>
      </c>
      <c r="F11" t="s">
        <v>48</v>
      </c>
      <c r="G11" t="s">
        <v>59</v>
      </c>
    </row>
    <row r="12" spans="1:7" x14ac:dyDescent="0.25">
      <c r="A12" t="s">
        <v>217</v>
      </c>
      <c r="B12" t="s">
        <v>6</v>
      </c>
      <c r="C12" t="s">
        <v>7</v>
      </c>
      <c r="D12" t="s">
        <v>46</v>
      </c>
      <c r="E12">
        <v>16</v>
      </c>
      <c r="F12" t="s">
        <v>48</v>
      </c>
      <c r="G12" t="s">
        <v>60</v>
      </c>
    </row>
    <row r="13" spans="1:7" x14ac:dyDescent="0.25">
      <c r="A13" t="s">
        <v>217</v>
      </c>
      <c r="B13" t="s">
        <v>6</v>
      </c>
      <c r="C13" t="s">
        <v>7</v>
      </c>
      <c r="D13" t="s">
        <v>46</v>
      </c>
      <c r="E13">
        <v>17</v>
      </c>
      <c r="F13" t="s">
        <v>48</v>
      </c>
      <c r="G13" t="s">
        <v>61</v>
      </c>
    </row>
    <row r="14" spans="1:7" x14ac:dyDescent="0.25">
      <c r="A14" t="s">
        <v>217</v>
      </c>
      <c r="B14" t="s">
        <v>6</v>
      </c>
      <c r="C14" t="s">
        <v>7</v>
      </c>
      <c r="D14" t="s">
        <v>46</v>
      </c>
      <c r="E14">
        <v>18</v>
      </c>
      <c r="F14" t="s">
        <v>48</v>
      </c>
      <c r="G14" t="s">
        <v>62</v>
      </c>
    </row>
    <row r="15" spans="1:7" x14ac:dyDescent="0.25">
      <c r="A15" t="s">
        <v>217</v>
      </c>
      <c r="B15" t="s">
        <v>6</v>
      </c>
      <c r="C15" t="s">
        <v>7</v>
      </c>
      <c r="D15" t="s">
        <v>46</v>
      </c>
      <c r="E15">
        <v>19</v>
      </c>
      <c r="F15" t="s">
        <v>48</v>
      </c>
      <c r="G15" t="s">
        <v>63</v>
      </c>
    </row>
    <row r="16" spans="1:7" x14ac:dyDescent="0.25">
      <c r="A16" t="s">
        <v>217</v>
      </c>
      <c r="B16" t="s">
        <v>6</v>
      </c>
      <c r="C16" t="s">
        <v>7</v>
      </c>
      <c r="D16" t="s">
        <v>46</v>
      </c>
      <c r="E16">
        <v>20</v>
      </c>
      <c r="F16" t="s">
        <v>48</v>
      </c>
      <c r="G16" t="s">
        <v>64</v>
      </c>
    </row>
    <row r="17" spans="1:7" x14ac:dyDescent="0.25">
      <c r="A17" t="s">
        <v>217</v>
      </c>
      <c r="B17" t="s">
        <v>6</v>
      </c>
      <c r="C17" t="s">
        <v>7</v>
      </c>
      <c r="D17" t="s">
        <v>46</v>
      </c>
      <c r="E17">
        <v>21</v>
      </c>
      <c r="F17" t="s">
        <v>48</v>
      </c>
      <c r="G17" t="s">
        <v>65</v>
      </c>
    </row>
    <row r="18" spans="1:7" x14ac:dyDescent="0.25">
      <c r="A18" t="s">
        <v>217</v>
      </c>
      <c r="B18" t="s">
        <v>6</v>
      </c>
      <c r="C18" t="s">
        <v>7</v>
      </c>
      <c r="D18" t="s">
        <v>46</v>
      </c>
      <c r="E18">
        <v>22</v>
      </c>
      <c r="F18" t="s">
        <v>48</v>
      </c>
      <c r="G18" t="s">
        <v>66</v>
      </c>
    </row>
    <row r="19" spans="1:7" x14ac:dyDescent="0.25">
      <c r="A19" t="s">
        <v>217</v>
      </c>
      <c r="B19" t="s">
        <v>6</v>
      </c>
      <c r="C19" t="s">
        <v>7</v>
      </c>
      <c r="D19" t="s">
        <v>46</v>
      </c>
      <c r="E19">
        <v>23</v>
      </c>
      <c r="F19" t="s">
        <v>48</v>
      </c>
      <c r="G19" t="s">
        <v>67</v>
      </c>
    </row>
    <row r="20" spans="1:7" x14ac:dyDescent="0.25">
      <c r="A20" t="s">
        <v>217</v>
      </c>
      <c r="B20" t="s">
        <v>6</v>
      </c>
      <c r="C20" t="s">
        <v>7</v>
      </c>
      <c r="D20" t="s">
        <v>46</v>
      </c>
      <c r="E20">
        <v>24</v>
      </c>
      <c r="F20" t="s">
        <v>48</v>
      </c>
      <c r="G20" t="s">
        <v>68</v>
      </c>
    </row>
    <row r="21" spans="1:7" x14ac:dyDescent="0.25">
      <c r="A21" t="s">
        <v>217</v>
      </c>
      <c r="B21" t="s">
        <v>6</v>
      </c>
      <c r="C21" t="s">
        <v>7</v>
      </c>
      <c r="D21" t="s">
        <v>46</v>
      </c>
      <c r="E21">
        <v>25</v>
      </c>
      <c r="F21" t="s">
        <v>48</v>
      </c>
      <c r="G21" t="s">
        <v>69</v>
      </c>
    </row>
    <row r="22" spans="1:7" x14ac:dyDescent="0.25">
      <c r="A22" t="s">
        <v>217</v>
      </c>
      <c r="B22" t="s">
        <v>6</v>
      </c>
      <c r="C22" t="s">
        <v>7</v>
      </c>
      <c r="D22" t="s">
        <v>46</v>
      </c>
      <c r="E22">
        <v>26</v>
      </c>
      <c r="F22" t="s">
        <v>48</v>
      </c>
      <c r="G22" t="s">
        <v>70</v>
      </c>
    </row>
    <row r="23" spans="1:7" x14ac:dyDescent="0.25">
      <c r="A23" t="s">
        <v>217</v>
      </c>
      <c r="B23" t="s">
        <v>6</v>
      </c>
      <c r="C23" t="s">
        <v>7</v>
      </c>
      <c r="D23" t="s">
        <v>46</v>
      </c>
      <c r="E23">
        <v>27</v>
      </c>
      <c r="F23" t="s">
        <v>48</v>
      </c>
      <c r="G23" t="s">
        <v>71</v>
      </c>
    </row>
    <row r="24" spans="1:7" x14ac:dyDescent="0.25">
      <c r="A24" t="s">
        <v>217</v>
      </c>
      <c r="B24" t="s">
        <v>6</v>
      </c>
      <c r="C24" t="s">
        <v>7</v>
      </c>
      <c r="D24" t="s">
        <v>46</v>
      </c>
      <c r="E24">
        <v>28</v>
      </c>
      <c r="F24" t="s">
        <v>48</v>
      </c>
      <c r="G24" t="s">
        <v>72</v>
      </c>
    </row>
    <row r="25" spans="1:7" x14ac:dyDescent="0.25">
      <c r="A25" t="s">
        <v>217</v>
      </c>
      <c r="B25" t="s">
        <v>6</v>
      </c>
      <c r="C25" t="s">
        <v>7</v>
      </c>
      <c r="D25" t="s">
        <v>46</v>
      </c>
      <c r="E25">
        <v>29</v>
      </c>
      <c r="F25" t="s">
        <v>48</v>
      </c>
      <c r="G25" t="s">
        <v>73</v>
      </c>
    </row>
    <row r="26" spans="1:7" x14ac:dyDescent="0.25">
      <c r="A26" t="s">
        <v>217</v>
      </c>
      <c r="B26" t="s">
        <v>6</v>
      </c>
      <c r="C26" t="s">
        <v>7</v>
      </c>
      <c r="D26" t="s">
        <v>46</v>
      </c>
      <c r="E26">
        <v>30</v>
      </c>
      <c r="F26" t="s">
        <v>48</v>
      </c>
      <c r="G26" t="s">
        <v>74</v>
      </c>
    </row>
    <row r="27" spans="1:7" x14ac:dyDescent="0.25">
      <c r="A27" t="s">
        <v>217</v>
      </c>
      <c r="B27" t="s">
        <v>6</v>
      </c>
      <c r="C27" t="s">
        <v>7</v>
      </c>
      <c r="D27" t="s">
        <v>46</v>
      </c>
      <c r="E27">
        <v>31</v>
      </c>
      <c r="F27" t="s">
        <v>48</v>
      </c>
      <c r="G27" t="s">
        <v>75</v>
      </c>
    </row>
    <row r="28" spans="1:7" x14ac:dyDescent="0.25">
      <c r="A28" t="s">
        <v>217</v>
      </c>
      <c r="B28" t="s">
        <v>6</v>
      </c>
      <c r="C28" t="s">
        <v>7</v>
      </c>
      <c r="D28" t="s">
        <v>46</v>
      </c>
      <c r="E28">
        <v>32</v>
      </c>
      <c r="F28" t="s">
        <v>48</v>
      </c>
      <c r="G28" t="s">
        <v>76</v>
      </c>
    </row>
    <row r="29" spans="1:7" x14ac:dyDescent="0.25">
      <c r="A29" t="s">
        <v>217</v>
      </c>
      <c r="B29" t="s">
        <v>6</v>
      </c>
      <c r="C29" t="s">
        <v>7</v>
      </c>
      <c r="D29" t="s">
        <v>46</v>
      </c>
      <c r="E29">
        <v>33</v>
      </c>
      <c r="F29" t="s">
        <v>48</v>
      </c>
      <c r="G29" t="s">
        <v>77</v>
      </c>
    </row>
    <row r="30" spans="1:7" x14ac:dyDescent="0.25">
      <c r="A30" t="s">
        <v>217</v>
      </c>
      <c r="B30" t="s">
        <v>6</v>
      </c>
      <c r="C30" t="s">
        <v>7</v>
      </c>
      <c r="D30" t="s">
        <v>46</v>
      </c>
      <c r="E30">
        <v>34</v>
      </c>
      <c r="F30" t="s">
        <v>48</v>
      </c>
      <c r="G30" t="s">
        <v>78</v>
      </c>
    </row>
    <row r="31" spans="1:7" x14ac:dyDescent="0.25">
      <c r="A31" t="s">
        <v>217</v>
      </c>
      <c r="B31" t="s">
        <v>6</v>
      </c>
      <c r="C31" t="s">
        <v>7</v>
      </c>
      <c r="D31" t="s">
        <v>46</v>
      </c>
      <c r="E31">
        <v>35</v>
      </c>
      <c r="F31" t="s">
        <v>48</v>
      </c>
      <c r="G31" t="s">
        <v>79</v>
      </c>
    </row>
    <row r="32" spans="1:7" x14ac:dyDescent="0.25">
      <c r="A32" t="s">
        <v>217</v>
      </c>
      <c r="B32" t="s">
        <v>6</v>
      </c>
      <c r="C32" t="s">
        <v>7</v>
      </c>
      <c r="D32" t="s">
        <v>46</v>
      </c>
      <c r="E32">
        <v>36</v>
      </c>
      <c r="F32" t="s">
        <v>48</v>
      </c>
      <c r="G32" t="s">
        <v>80</v>
      </c>
    </row>
    <row r="33" spans="1:7" x14ac:dyDescent="0.25">
      <c r="A33" t="s">
        <v>217</v>
      </c>
      <c r="B33" t="s">
        <v>6</v>
      </c>
      <c r="C33" t="s">
        <v>7</v>
      </c>
      <c r="D33" t="s">
        <v>46</v>
      </c>
      <c r="E33">
        <v>37</v>
      </c>
      <c r="F33" t="s">
        <v>48</v>
      </c>
      <c r="G33" t="s">
        <v>81</v>
      </c>
    </row>
    <row r="34" spans="1:7" x14ac:dyDescent="0.25">
      <c r="A34" t="s">
        <v>217</v>
      </c>
      <c r="B34" t="s">
        <v>6</v>
      </c>
      <c r="C34" t="s">
        <v>7</v>
      </c>
      <c r="D34" t="s">
        <v>46</v>
      </c>
      <c r="E34">
        <v>38</v>
      </c>
      <c r="F34" t="s">
        <v>48</v>
      </c>
      <c r="G34" t="s">
        <v>82</v>
      </c>
    </row>
    <row r="35" spans="1:7" x14ac:dyDescent="0.25">
      <c r="A35" t="s">
        <v>217</v>
      </c>
      <c r="B35" t="s">
        <v>6</v>
      </c>
      <c r="C35" t="s">
        <v>7</v>
      </c>
      <c r="D35" t="s">
        <v>46</v>
      </c>
      <c r="E35">
        <v>39</v>
      </c>
      <c r="F35" t="s">
        <v>48</v>
      </c>
      <c r="G35" t="s">
        <v>83</v>
      </c>
    </row>
    <row r="36" spans="1:7" x14ac:dyDescent="0.25">
      <c r="A36" t="s">
        <v>217</v>
      </c>
      <c r="B36" t="s">
        <v>6</v>
      </c>
      <c r="C36" t="s">
        <v>7</v>
      </c>
      <c r="D36" t="s">
        <v>46</v>
      </c>
      <c r="E36">
        <v>40</v>
      </c>
      <c r="F36" t="s">
        <v>48</v>
      </c>
      <c r="G36" t="s">
        <v>84</v>
      </c>
    </row>
    <row r="37" spans="1:7" x14ac:dyDescent="0.25">
      <c r="A37" t="s">
        <v>217</v>
      </c>
      <c r="B37" t="s">
        <v>6</v>
      </c>
      <c r="C37" t="s">
        <v>7</v>
      </c>
      <c r="D37" t="s">
        <v>46</v>
      </c>
      <c r="E37">
        <v>41</v>
      </c>
      <c r="F37" t="s">
        <v>48</v>
      </c>
      <c r="G37" t="s">
        <v>85</v>
      </c>
    </row>
    <row r="38" spans="1:7" x14ac:dyDescent="0.25">
      <c r="A38" t="s">
        <v>217</v>
      </c>
      <c r="B38" t="s">
        <v>6</v>
      </c>
      <c r="C38" t="s">
        <v>7</v>
      </c>
      <c r="D38" t="s">
        <v>46</v>
      </c>
      <c r="E38">
        <v>42</v>
      </c>
      <c r="F38" t="s">
        <v>48</v>
      </c>
      <c r="G38" t="s">
        <v>86</v>
      </c>
    </row>
    <row r="39" spans="1:7" x14ac:dyDescent="0.25">
      <c r="A39" t="s">
        <v>217</v>
      </c>
      <c r="B39" t="s">
        <v>6</v>
      </c>
      <c r="C39" t="s">
        <v>7</v>
      </c>
      <c r="D39" t="s">
        <v>46</v>
      </c>
      <c r="E39">
        <v>43</v>
      </c>
      <c r="F39" t="s">
        <v>48</v>
      </c>
      <c r="G39" t="s">
        <v>87</v>
      </c>
    </row>
    <row r="40" spans="1:7" x14ac:dyDescent="0.25">
      <c r="A40" t="s">
        <v>217</v>
      </c>
      <c r="B40" t="s">
        <v>6</v>
      </c>
      <c r="C40" t="s">
        <v>7</v>
      </c>
      <c r="D40" t="s">
        <v>46</v>
      </c>
      <c r="E40">
        <v>44</v>
      </c>
      <c r="F40" t="s">
        <v>48</v>
      </c>
      <c r="G40" t="s">
        <v>88</v>
      </c>
    </row>
    <row r="41" spans="1:7" x14ac:dyDescent="0.25">
      <c r="A41" t="s">
        <v>217</v>
      </c>
      <c r="B41" t="s">
        <v>6</v>
      </c>
      <c r="C41" t="s">
        <v>7</v>
      </c>
      <c r="D41" t="s">
        <v>46</v>
      </c>
      <c r="E41">
        <v>45</v>
      </c>
      <c r="F41" t="s">
        <v>48</v>
      </c>
      <c r="G41" t="s">
        <v>89</v>
      </c>
    </row>
    <row r="42" spans="1:7" x14ac:dyDescent="0.25">
      <c r="A42" t="s">
        <v>217</v>
      </c>
      <c r="B42" t="s">
        <v>6</v>
      </c>
      <c r="C42" t="s">
        <v>7</v>
      </c>
      <c r="D42" t="s">
        <v>46</v>
      </c>
      <c r="E42">
        <v>46</v>
      </c>
      <c r="F42" t="s">
        <v>48</v>
      </c>
      <c r="G42" t="s">
        <v>90</v>
      </c>
    </row>
    <row r="43" spans="1:7" x14ac:dyDescent="0.25">
      <c r="A43" t="s">
        <v>217</v>
      </c>
      <c r="B43" t="s">
        <v>6</v>
      </c>
      <c r="C43" t="s">
        <v>7</v>
      </c>
      <c r="D43" t="s">
        <v>46</v>
      </c>
      <c r="E43">
        <v>47</v>
      </c>
      <c r="F43" t="s">
        <v>48</v>
      </c>
      <c r="G43" t="s">
        <v>91</v>
      </c>
    </row>
    <row r="44" spans="1:7" x14ac:dyDescent="0.25">
      <c r="A44" t="s">
        <v>217</v>
      </c>
      <c r="B44" t="s">
        <v>6</v>
      </c>
      <c r="C44" t="s">
        <v>7</v>
      </c>
      <c r="D44" t="s">
        <v>46</v>
      </c>
      <c r="E44">
        <v>48</v>
      </c>
      <c r="F44" t="s">
        <v>48</v>
      </c>
      <c r="G44" t="s">
        <v>92</v>
      </c>
    </row>
    <row r="45" spans="1:7" x14ac:dyDescent="0.25">
      <c r="A45" t="s">
        <v>217</v>
      </c>
      <c r="B45" t="s">
        <v>6</v>
      </c>
      <c r="C45" t="s">
        <v>7</v>
      </c>
      <c r="D45" t="s">
        <v>46</v>
      </c>
      <c r="E45">
        <v>49</v>
      </c>
      <c r="F45" t="s">
        <v>48</v>
      </c>
      <c r="G45" t="s">
        <v>93</v>
      </c>
    </row>
    <row r="46" spans="1:7" x14ac:dyDescent="0.25">
      <c r="A46" t="s">
        <v>217</v>
      </c>
      <c r="B46" t="s">
        <v>6</v>
      </c>
      <c r="C46" t="s">
        <v>7</v>
      </c>
      <c r="D46" t="s">
        <v>46</v>
      </c>
      <c r="E46">
        <v>50</v>
      </c>
      <c r="F46" t="s">
        <v>48</v>
      </c>
      <c r="G46" t="s">
        <v>94</v>
      </c>
    </row>
    <row r="47" spans="1:7" x14ac:dyDescent="0.25">
      <c r="A47" t="s">
        <v>217</v>
      </c>
      <c r="B47" t="s">
        <v>6</v>
      </c>
      <c r="C47" t="s">
        <v>7</v>
      </c>
      <c r="D47" t="s">
        <v>43</v>
      </c>
      <c r="F47" t="s">
        <v>49</v>
      </c>
      <c r="G47" t="s">
        <v>95</v>
      </c>
    </row>
    <row r="48" spans="1:7" x14ac:dyDescent="0.25">
      <c r="A48" t="s">
        <v>217</v>
      </c>
      <c r="B48" t="s">
        <v>6</v>
      </c>
      <c r="C48" t="s">
        <v>7</v>
      </c>
      <c r="D48" t="s">
        <v>40</v>
      </c>
      <c r="F48" t="s">
        <v>49</v>
      </c>
      <c r="G48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74AB-415F-4DB1-8CA9-2404159211EC}">
  <sheetPr>
    <tabColor rgb="FFFF0000"/>
  </sheetPr>
  <dimension ref="B2:O15"/>
  <sheetViews>
    <sheetView workbookViewId="0">
      <selection activeCell="O22" sqref="O22"/>
    </sheetView>
  </sheetViews>
  <sheetFormatPr defaultRowHeight="15" x14ac:dyDescent="0.25"/>
  <cols>
    <col min="2" max="2" width="31.85546875" bestFit="1" customWidth="1"/>
    <col min="9" max="9" width="31.85546875" bestFit="1" customWidth="1"/>
  </cols>
  <sheetData>
    <row r="2" spans="2:15" x14ac:dyDescent="0.25">
      <c r="B2" s="2" t="s">
        <v>107</v>
      </c>
      <c r="C2" s="2"/>
      <c r="D2" s="2"/>
      <c r="E2" s="2"/>
      <c r="I2" s="2" t="s">
        <v>215</v>
      </c>
      <c r="J2" s="2"/>
      <c r="K2" s="2"/>
      <c r="L2" s="2"/>
    </row>
    <row r="3" spans="2:15" x14ac:dyDescent="0.25">
      <c r="B3" s="2" t="s">
        <v>99</v>
      </c>
      <c r="C3" s="2" t="s">
        <v>106</v>
      </c>
      <c r="D3" s="2" t="s">
        <v>100</v>
      </c>
      <c r="E3" s="2" t="s">
        <v>101</v>
      </c>
      <c r="I3" s="2" t="s">
        <v>99</v>
      </c>
      <c r="J3" s="2" t="s">
        <v>106</v>
      </c>
      <c r="K3" s="2" t="s">
        <v>100</v>
      </c>
      <c r="L3" s="2" t="s">
        <v>101</v>
      </c>
    </row>
    <row r="4" spans="2:15" x14ac:dyDescent="0.25">
      <c r="B4" s="2" t="s">
        <v>102</v>
      </c>
      <c r="C4" s="3">
        <v>135</v>
      </c>
      <c r="D4" s="3">
        <v>100</v>
      </c>
      <c r="E4" s="3">
        <v>75</v>
      </c>
      <c r="I4" s="2" t="s">
        <v>102</v>
      </c>
      <c r="J4" s="3">
        <v>50</v>
      </c>
      <c r="K4" s="3">
        <v>30</v>
      </c>
      <c r="L4" s="3">
        <v>15</v>
      </c>
      <c r="N4" s="3"/>
      <c r="O4" t="s">
        <v>219</v>
      </c>
    </row>
    <row r="5" spans="2:15" x14ac:dyDescent="0.25">
      <c r="B5" s="2" t="s">
        <v>103</v>
      </c>
      <c r="C5" s="3">
        <v>130</v>
      </c>
      <c r="D5" s="3">
        <v>100</v>
      </c>
      <c r="E5" s="3">
        <v>70</v>
      </c>
      <c r="I5" s="2" t="s">
        <v>103</v>
      </c>
      <c r="J5" s="3">
        <v>40</v>
      </c>
      <c r="K5" s="3">
        <v>25</v>
      </c>
      <c r="L5" s="3">
        <v>15</v>
      </c>
    </row>
    <row r="6" spans="2:15" x14ac:dyDescent="0.25">
      <c r="B6" s="2" t="s">
        <v>104</v>
      </c>
      <c r="C6" s="3">
        <v>130</v>
      </c>
      <c r="D6" s="3">
        <v>100</v>
      </c>
      <c r="E6" s="3">
        <v>65</v>
      </c>
      <c r="I6" s="2" t="s">
        <v>104</v>
      </c>
      <c r="J6" s="3">
        <v>30</v>
      </c>
      <c r="K6" s="3">
        <v>22</v>
      </c>
      <c r="L6" s="3">
        <v>15</v>
      </c>
    </row>
    <row r="7" spans="2:15" x14ac:dyDescent="0.25">
      <c r="B7" s="2" t="s">
        <v>105</v>
      </c>
      <c r="C7" s="3">
        <v>120</v>
      </c>
      <c r="D7" s="3">
        <v>90</v>
      </c>
      <c r="E7" s="3">
        <v>70</v>
      </c>
      <c r="I7" s="2" t="s">
        <v>105</v>
      </c>
      <c r="J7" s="3">
        <v>40</v>
      </c>
      <c r="K7" s="3">
        <v>25</v>
      </c>
      <c r="L7" s="3">
        <v>15</v>
      </c>
    </row>
    <row r="9" spans="2:15" x14ac:dyDescent="0.25">
      <c r="B9" s="2" t="s">
        <v>108</v>
      </c>
      <c r="C9" s="2"/>
      <c r="D9" s="2"/>
      <c r="E9" s="2"/>
      <c r="I9" s="2" t="s">
        <v>216</v>
      </c>
      <c r="J9" s="2"/>
      <c r="K9" s="2"/>
      <c r="L9" s="2"/>
    </row>
    <row r="10" spans="2:15" x14ac:dyDescent="0.25">
      <c r="B10" s="2" t="s">
        <v>99</v>
      </c>
      <c r="C10" s="2" t="s">
        <v>106</v>
      </c>
      <c r="D10" s="2" t="s">
        <v>100</v>
      </c>
      <c r="E10" s="2" t="s">
        <v>101</v>
      </c>
      <c r="I10" s="2" t="s">
        <v>99</v>
      </c>
      <c r="J10" s="2" t="s">
        <v>106</v>
      </c>
      <c r="K10" s="2" t="s">
        <v>100</v>
      </c>
      <c r="L10" s="2" t="s">
        <v>101</v>
      </c>
    </row>
    <row r="11" spans="2:15" x14ac:dyDescent="0.25">
      <c r="B11" s="2" t="s">
        <v>102</v>
      </c>
      <c r="C11" s="3">
        <f>C4*0.0036*1000</f>
        <v>486</v>
      </c>
      <c r="D11" s="3">
        <f t="shared" ref="D11:E11" si="0">D4*0.0036*1000</f>
        <v>360</v>
      </c>
      <c r="E11" s="3">
        <f t="shared" si="0"/>
        <v>270</v>
      </c>
      <c r="I11" s="2" t="s">
        <v>102</v>
      </c>
      <c r="J11" s="3">
        <f>J4*0.0036*1000</f>
        <v>180</v>
      </c>
      <c r="K11" s="4">
        <f t="shared" ref="K11:L11" si="1">K4*0.0036*1000</f>
        <v>108</v>
      </c>
      <c r="L11" s="3">
        <f t="shared" si="1"/>
        <v>54</v>
      </c>
    </row>
    <row r="12" spans="2:15" x14ac:dyDescent="0.25">
      <c r="B12" s="2" t="s">
        <v>103</v>
      </c>
      <c r="C12" s="3">
        <f t="shared" ref="C12:E14" si="2">C5*0.0036*1000</f>
        <v>468</v>
      </c>
      <c r="D12" s="3">
        <f t="shared" si="2"/>
        <v>360</v>
      </c>
      <c r="E12" s="3">
        <f t="shared" si="2"/>
        <v>252</v>
      </c>
      <c r="I12" s="2" t="s">
        <v>103</v>
      </c>
      <c r="J12" s="3">
        <f t="shared" ref="J12:L12" si="3">J5*0.0036*1000</f>
        <v>144</v>
      </c>
      <c r="K12" s="4">
        <f t="shared" si="3"/>
        <v>90</v>
      </c>
      <c r="L12" s="3">
        <f t="shared" si="3"/>
        <v>54</v>
      </c>
    </row>
    <row r="13" spans="2:15" x14ac:dyDescent="0.25">
      <c r="B13" s="2" t="s">
        <v>104</v>
      </c>
      <c r="C13" s="3">
        <f t="shared" si="2"/>
        <v>468</v>
      </c>
      <c r="D13" s="3">
        <f t="shared" si="2"/>
        <v>360</v>
      </c>
      <c r="E13" s="3">
        <f t="shared" si="2"/>
        <v>234</v>
      </c>
      <c r="I13" s="2" t="s">
        <v>104</v>
      </c>
      <c r="J13" s="3">
        <f t="shared" ref="J13:L13" si="4">J6*0.0036*1000</f>
        <v>108</v>
      </c>
      <c r="K13" s="4">
        <f t="shared" si="4"/>
        <v>79.199999999999989</v>
      </c>
      <c r="L13" s="3">
        <f t="shared" si="4"/>
        <v>54</v>
      </c>
    </row>
    <row r="14" spans="2:15" x14ac:dyDescent="0.25">
      <c r="B14" s="2" t="s">
        <v>105</v>
      </c>
      <c r="C14" s="3">
        <f t="shared" si="2"/>
        <v>432</v>
      </c>
      <c r="D14" s="3">
        <f t="shared" si="2"/>
        <v>324</v>
      </c>
      <c r="E14" s="3">
        <f t="shared" si="2"/>
        <v>252</v>
      </c>
      <c r="I14" s="2" t="s">
        <v>105</v>
      </c>
      <c r="J14" s="3">
        <f t="shared" ref="J14:L14" si="5">J7*0.0036*1000</f>
        <v>144</v>
      </c>
      <c r="K14" s="3">
        <f t="shared" si="5"/>
        <v>90</v>
      </c>
      <c r="L14" s="3">
        <f t="shared" si="5"/>
        <v>54</v>
      </c>
    </row>
    <row r="15" spans="2:15" x14ac:dyDescent="0.25">
      <c r="B15" s="2" t="s">
        <v>218</v>
      </c>
      <c r="C15" s="3">
        <f>C11*2</f>
        <v>972</v>
      </c>
      <c r="D15" s="3">
        <f>C11*1.5</f>
        <v>729</v>
      </c>
      <c r="E15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4EE0-D560-4A55-BEA1-D19C4B0839EB}">
  <sheetPr>
    <tabColor rgb="FFFFFF00"/>
  </sheetPr>
  <dimension ref="A1:B7"/>
  <sheetViews>
    <sheetView workbookViewId="0">
      <selection activeCell="N5" sqref="N5"/>
    </sheetView>
  </sheetViews>
  <sheetFormatPr defaultRowHeight="15" x14ac:dyDescent="0.25"/>
  <cols>
    <col min="1" max="1" width="28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tr">
        <f>'Demand TEDI'!$A$2&amp;"-T2"</f>
        <v>NZ50-BDG-2-RESBDGAPA-TEDI-T2</v>
      </c>
    </row>
    <row r="3" spans="1:2" x14ac:dyDescent="0.25">
      <c r="A3" t="str">
        <f>'Demand TEDI'!$A$2&amp;"-T3"</f>
        <v>NZ50-BDG-2-RESBDGAPA-TEDI-T3</v>
      </c>
    </row>
    <row r="4" spans="1:2" x14ac:dyDescent="0.25">
      <c r="A4" t="str">
        <f>'Demand TEDI'!$A$7&amp;"-T2"</f>
        <v>NZ50-BDG-2-RESBDGSDE-TEDI-T2</v>
      </c>
    </row>
    <row r="5" spans="1:2" x14ac:dyDescent="0.25">
      <c r="A5" t="str">
        <f>'Demand TEDI'!$A$7&amp;"-T3"</f>
        <v>NZ50-BDG-2-RESBDGSDE-TEDI-T3</v>
      </c>
    </row>
    <row r="6" spans="1:2" x14ac:dyDescent="0.25">
      <c r="A6" t="str">
        <f>'Demand TEDI'!A15&amp;"-T2"</f>
        <v>NZ50-BDG-2-RESBDGSAT-TEDI-T2</v>
      </c>
    </row>
    <row r="7" spans="1:2" x14ac:dyDescent="0.25">
      <c r="A7" t="str">
        <f>'Demand TEDI'!A16&amp;"-T3"</f>
        <v>NZ50-BDG-2-RESBDGSAT-TEDI-T3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278E-9462-4191-A16F-A228307895A7}">
  <sheetPr>
    <tabColor rgb="FFFFFF00"/>
  </sheetPr>
  <dimension ref="A1:C118"/>
  <sheetViews>
    <sheetView workbookViewId="0">
      <selection activeCell="G24" sqref="G24"/>
    </sheetView>
  </sheetViews>
  <sheetFormatPr defaultRowHeight="15" x14ac:dyDescent="0.25"/>
  <cols>
    <col min="1" max="1" width="38" bestFit="1" customWidth="1"/>
    <col min="2" max="2" width="12.140625" bestFit="1" customWidth="1"/>
    <col min="3" max="3" width="6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tr">
        <f>'Demand TEDI'!G2</f>
        <v>RESBDGAPA2025SH</v>
      </c>
    </row>
    <row r="3" spans="1:3" x14ac:dyDescent="0.25">
      <c r="A3" t="str">
        <f>'Demand TEDI'!G3</f>
        <v>RESBDGAPA2030SH</v>
      </c>
    </row>
    <row r="4" spans="1:3" x14ac:dyDescent="0.25">
      <c r="A4" t="str">
        <f>'Demand TEDI'!G4</f>
        <v>RESBDGAPA2035SH</v>
      </c>
    </row>
    <row r="5" spans="1:3" x14ac:dyDescent="0.25">
      <c r="A5" t="str">
        <f>'Demand TEDI'!G5</f>
        <v>RESBDGAPA2040SH</v>
      </c>
    </row>
    <row r="6" spans="1:3" x14ac:dyDescent="0.25">
      <c r="A6" t="str">
        <f>'Demand TEDI'!G6</f>
        <v>RESBDGAPA2045SH</v>
      </c>
    </row>
    <row r="7" spans="1:3" x14ac:dyDescent="0.25">
      <c r="A7" t="str">
        <f>'Demand TEDI'!G7</f>
        <v>RESBDGSDE2025SH</v>
      </c>
    </row>
    <row r="8" spans="1:3" x14ac:dyDescent="0.25">
      <c r="A8" t="str">
        <f>'Demand TEDI'!G8</f>
        <v>RESBDGSDE2030SH</v>
      </c>
    </row>
    <row r="9" spans="1:3" x14ac:dyDescent="0.25">
      <c r="A9" t="str">
        <f>'Demand TEDI'!G9</f>
        <v>RESBDGSDE2035SH</v>
      </c>
    </row>
    <row r="10" spans="1:3" x14ac:dyDescent="0.25">
      <c r="A10" t="str">
        <f>'Demand TEDI'!G10</f>
        <v>RESBDGSDE2040SH</v>
      </c>
    </row>
    <row r="11" spans="1:3" x14ac:dyDescent="0.25">
      <c r="A11" t="str">
        <f>'Demand TEDI'!G11</f>
        <v>RESBDGSDE2045SH</v>
      </c>
    </row>
    <row r="12" spans="1:3" x14ac:dyDescent="0.25">
      <c r="A12" t="str">
        <f>'Demand TEDI'!G12</f>
        <v>RESBDGSAT2025SH</v>
      </c>
    </row>
    <row r="13" spans="1:3" x14ac:dyDescent="0.25">
      <c r="A13" t="str">
        <f>'Demand TEDI'!G13</f>
        <v>RESBDGSAT2030SH</v>
      </c>
    </row>
    <row r="14" spans="1:3" x14ac:dyDescent="0.25">
      <c r="A14" t="str">
        <f>'Demand TEDI'!G14</f>
        <v>RESBDGSAT2035SH</v>
      </c>
    </row>
    <row r="15" spans="1:3" x14ac:dyDescent="0.25">
      <c r="A15" t="str">
        <f>'Demand TEDI'!G15</f>
        <v>RESBDGSAT2040SH</v>
      </c>
    </row>
    <row r="16" spans="1:3" x14ac:dyDescent="0.25">
      <c r="A16" t="str">
        <f>'Demand TEDI'!G16</f>
        <v>RESBDGSAT2045SH</v>
      </c>
    </row>
    <row r="17" spans="1:1" x14ac:dyDescent="0.25">
      <c r="A17" t="str">
        <f>TEDI!H2</f>
        <v>RESBDGAPANewSHBOI___STDHH2_23</v>
      </c>
    </row>
    <row r="18" spans="1:1" x14ac:dyDescent="0.25">
      <c r="A18" t="str">
        <f>TEDI!H3</f>
        <v>RESBDGAPANewSHFIR___HIGPRO_23</v>
      </c>
    </row>
    <row r="19" spans="1:1" x14ac:dyDescent="0.25">
      <c r="A19" t="str">
        <f>TEDI!H4</f>
        <v>RESBDGAPANewSHFIR___STDPRO_23</v>
      </c>
    </row>
    <row r="20" spans="1:1" x14ac:dyDescent="0.25">
      <c r="A20" t="str">
        <f>TEDI!H5</f>
        <v>RESBDGAPANewSHFUR___ESRNGA_23</v>
      </c>
    </row>
    <row r="21" spans="1:1" x14ac:dyDescent="0.25">
      <c r="A21" t="str">
        <f>TEDI!H6</f>
        <v>RESBDGAPANewSHFUR___ESRPRO_23</v>
      </c>
    </row>
    <row r="22" spans="1:1" x14ac:dyDescent="0.25">
      <c r="A22" t="str">
        <f>TEDI!H7</f>
        <v>RESBDGAPANewSHFUR___HIGLFO_23</v>
      </c>
    </row>
    <row r="23" spans="1:1" x14ac:dyDescent="0.25">
      <c r="A23" t="str">
        <f>TEDI!H8</f>
        <v>RESBDGAPANewSHFUR___HIGNGA_16</v>
      </c>
    </row>
    <row r="24" spans="1:1" x14ac:dyDescent="0.25">
      <c r="A24" t="str">
        <f>TEDI!H9</f>
        <v>RESBDGAPANewSHFUR___HIGNGA_23</v>
      </c>
    </row>
    <row r="25" spans="1:1" x14ac:dyDescent="0.25">
      <c r="A25" t="str">
        <f>TEDI!H10</f>
        <v>RESBDGAPANewSHFUR___HIGPRO_23</v>
      </c>
    </row>
    <row r="26" spans="1:1" x14ac:dyDescent="0.25">
      <c r="A26" t="str">
        <f>TEDI!H11</f>
        <v>RESBDGAPANewSHFUR___MEDNGA_16</v>
      </c>
    </row>
    <row r="27" spans="1:1" x14ac:dyDescent="0.25">
      <c r="A27" t="str">
        <f>TEDI!H12</f>
        <v>RESBDGAPANewSHFUR___STDBMA_16</v>
      </c>
    </row>
    <row r="28" spans="1:1" x14ac:dyDescent="0.25">
      <c r="A28" t="str">
        <f>TEDI!H13</f>
        <v>RESBDGAPANewSHFUR___STDBWP_16</v>
      </c>
    </row>
    <row r="29" spans="1:1" x14ac:dyDescent="0.25">
      <c r="A29" t="str">
        <f>TEDI!H14</f>
        <v>RESBDGAPANewSHFUR___STDELC_23</v>
      </c>
    </row>
    <row r="30" spans="1:1" x14ac:dyDescent="0.25">
      <c r="A30" t="str">
        <f>TEDI!H15</f>
        <v>RESBDGAPANewSHFUR___STDKER_16</v>
      </c>
    </row>
    <row r="31" spans="1:1" x14ac:dyDescent="0.25">
      <c r="A31" t="str">
        <f>TEDI!H16</f>
        <v>RESBDGAPANewSHFUR___STDKER_23</v>
      </c>
    </row>
    <row r="32" spans="1:1" x14ac:dyDescent="0.25">
      <c r="A32" t="str">
        <f>TEDI!H17</f>
        <v>RESBDGAPANewSHFUR___STDLFO_16</v>
      </c>
    </row>
    <row r="33" spans="1:1" x14ac:dyDescent="0.25">
      <c r="A33" t="str">
        <f>TEDI!H18</f>
        <v>RESBDGAPANewSHFUR___STDLFO_23</v>
      </c>
    </row>
    <row r="34" spans="1:1" x14ac:dyDescent="0.25">
      <c r="A34" t="str">
        <f>TEDI!H19</f>
        <v>RESBDGAPANewSHFUR___STDNGA_23</v>
      </c>
    </row>
    <row r="35" spans="1:1" x14ac:dyDescent="0.25">
      <c r="A35" t="str">
        <f>TEDI!H20</f>
        <v>RESBDGAPANewSHFUR___STDPRO_16</v>
      </c>
    </row>
    <row r="36" spans="1:1" x14ac:dyDescent="0.25">
      <c r="A36" t="str">
        <f>TEDI!H21</f>
        <v>RESBDGAPANewSHFUR___STDPRO_23</v>
      </c>
    </row>
    <row r="37" spans="1:1" x14ac:dyDescent="0.25">
      <c r="A37" t="str">
        <f>TEDI!H22</f>
        <v>RESBDGAPANewSHHEP___ESRELC_23</v>
      </c>
    </row>
    <row r="38" spans="1:1" x14ac:dyDescent="0.25">
      <c r="A38" t="str">
        <f>TEDI!H23</f>
        <v>RESBDGAPANewSHHEP___HIGELC_23</v>
      </c>
    </row>
    <row r="39" spans="1:1" x14ac:dyDescent="0.25">
      <c r="A39" t="str">
        <f>TEDI!H24</f>
        <v>RESBDGAPANewSHHEP___STDELC_16</v>
      </c>
    </row>
    <row r="40" spans="1:1" x14ac:dyDescent="0.25">
      <c r="A40" t="str">
        <f>TEDI!H25</f>
        <v>RESBDGAPANewSHHEP___STDELC_23</v>
      </c>
    </row>
    <row r="41" spans="1:1" x14ac:dyDescent="0.25">
      <c r="A41" t="str">
        <f>TEDI!H26</f>
        <v>RESBDGAPANewSHHEP___STDNGA_23</v>
      </c>
    </row>
    <row r="42" spans="1:1" x14ac:dyDescent="0.25">
      <c r="A42" t="str">
        <f>TEDI!H27</f>
        <v>RESBDGAPANewSHPLT___STDELC_16</v>
      </c>
    </row>
    <row r="43" spans="1:1" x14ac:dyDescent="0.25">
      <c r="A43" t="str">
        <f>TEDI!H28</f>
        <v>RESBDGAPANewSHPLT1000WSTDELC_23</v>
      </c>
    </row>
    <row r="44" spans="1:1" x14ac:dyDescent="0.25">
      <c r="A44" t="str">
        <f>TEDI!H29</f>
        <v>RESBDGAPANewSHPLT1500WSTDELC_23</v>
      </c>
    </row>
    <row r="45" spans="1:1" x14ac:dyDescent="0.25">
      <c r="A45" t="str">
        <f>TEDI!H30</f>
        <v>RESBDGAPANewSHPLT500WSTDELC_23</v>
      </c>
    </row>
    <row r="46" spans="1:1" x14ac:dyDescent="0.25">
      <c r="A46" t="str">
        <f>TEDI!H31</f>
        <v>RESBDGAPANewSHPST___HIGBWP_23</v>
      </c>
    </row>
    <row r="47" spans="1:1" x14ac:dyDescent="0.25">
      <c r="A47" t="str">
        <f>TEDI!H32</f>
        <v>RESBDGAPANewSHPST___STDBWP_23</v>
      </c>
    </row>
    <row r="48" spans="1:1" x14ac:dyDescent="0.25">
      <c r="A48" t="str">
        <f>TEDI!H33</f>
        <v>RESBDGAPANewSHSTV___HIGBMA_23</v>
      </c>
    </row>
    <row r="49" spans="1:1" x14ac:dyDescent="0.25">
      <c r="A49" t="str">
        <f>TEDI!H34</f>
        <v>RESBDGAPANewSHSTV___STDBMA_23</v>
      </c>
    </row>
    <row r="50" spans="1:1" x14ac:dyDescent="0.25">
      <c r="A50" t="str">
        <f>TEDI!H35</f>
        <v>RESBDGSATNewSHBOI___STDHH2_23</v>
      </c>
    </row>
    <row r="51" spans="1:1" x14ac:dyDescent="0.25">
      <c r="A51" t="str">
        <f>TEDI!H36</f>
        <v>RESBDGSATNewSHFIR___HIGPRO_23</v>
      </c>
    </row>
    <row r="52" spans="1:1" x14ac:dyDescent="0.25">
      <c r="A52" t="str">
        <f>TEDI!H37</f>
        <v>RESBDGSATNewSHFIR___STDPRO_23</v>
      </c>
    </row>
    <row r="53" spans="1:1" x14ac:dyDescent="0.25">
      <c r="A53" t="str">
        <f>TEDI!H38</f>
        <v>RESBDGSATNewSHFUR___ESRNGA_23</v>
      </c>
    </row>
    <row r="54" spans="1:1" x14ac:dyDescent="0.25">
      <c r="A54" t="str">
        <f>TEDI!H39</f>
        <v>RESBDGSATNewSHFUR___ESRPRO_23</v>
      </c>
    </row>
    <row r="55" spans="1:1" x14ac:dyDescent="0.25">
      <c r="A55" t="str">
        <f>TEDI!H40</f>
        <v>RESBDGSATNewSHFUR___HIGLFO_23</v>
      </c>
    </row>
    <row r="56" spans="1:1" x14ac:dyDescent="0.25">
      <c r="A56" t="str">
        <f>TEDI!H41</f>
        <v>RESBDGSATNewSHFUR___HIGNGA_16</v>
      </c>
    </row>
    <row r="57" spans="1:1" x14ac:dyDescent="0.25">
      <c r="A57" t="str">
        <f>TEDI!H42</f>
        <v>RESBDGSATNewSHFUR___HIGNGA_23</v>
      </c>
    </row>
    <row r="58" spans="1:1" x14ac:dyDescent="0.25">
      <c r="A58" t="str">
        <f>TEDI!H43</f>
        <v>RESBDGSATNewSHFUR___HIGPRO_23</v>
      </c>
    </row>
    <row r="59" spans="1:1" x14ac:dyDescent="0.25">
      <c r="A59" t="str">
        <f>TEDI!H44</f>
        <v>RESBDGSATNewSHFUR___MEDNGA_16</v>
      </c>
    </row>
    <row r="60" spans="1:1" x14ac:dyDescent="0.25">
      <c r="A60" t="str">
        <f>TEDI!H45</f>
        <v>RESBDGSATNewSHFUR___STDBMA_16</v>
      </c>
    </row>
    <row r="61" spans="1:1" x14ac:dyDescent="0.25">
      <c r="A61" t="str">
        <f>TEDI!H46</f>
        <v>RESBDGSATNewSHFUR___STDBWP_16</v>
      </c>
    </row>
    <row r="62" spans="1:1" x14ac:dyDescent="0.25">
      <c r="A62" t="str">
        <f>TEDI!H47</f>
        <v>RESBDGSATNewSHFUR___STDELC_23</v>
      </c>
    </row>
    <row r="63" spans="1:1" x14ac:dyDescent="0.25">
      <c r="A63" t="str">
        <f>TEDI!H48</f>
        <v>RESBDGSATNewSHFUR___STDKER_16</v>
      </c>
    </row>
    <row r="64" spans="1:1" x14ac:dyDescent="0.25">
      <c r="A64" t="str">
        <f>TEDI!H49</f>
        <v>RESBDGSATNewSHFUR___STDKER_23</v>
      </c>
    </row>
    <row r="65" spans="1:1" x14ac:dyDescent="0.25">
      <c r="A65" t="str">
        <f>TEDI!H50</f>
        <v>RESBDGSATNewSHFUR___STDLFO_16</v>
      </c>
    </row>
    <row r="66" spans="1:1" x14ac:dyDescent="0.25">
      <c r="A66" t="str">
        <f>TEDI!H51</f>
        <v>RESBDGSATNewSHFUR___STDLFO_23</v>
      </c>
    </row>
    <row r="67" spans="1:1" x14ac:dyDescent="0.25">
      <c r="A67" t="str">
        <f>TEDI!H52</f>
        <v>RESBDGSATNewSHFUR___STDNGA_23</v>
      </c>
    </row>
    <row r="68" spans="1:1" x14ac:dyDescent="0.25">
      <c r="A68" t="str">
        <f>TEDI!H53</f>
        <v>RESBDGSATNewSHFUR___STDPRO_16</v>
      </c>
    </row>
    <row r="69" spans="1:1" x14ac:dyDescent="0.25">
      <c r="A69" t="str">
        <f>TEDI!H54</f>
        <v>RESBDGSATNewSHFUR___STDPRO_23</v>
      </c>
    </row>
    <row r="70" spans="1:1" x14ac:dyDescent="0.25">
      <c r="A70" t="str">
        <f>TEDI!H55</f>
        <v>RESBDGSATNewSHHEP___ESRELC_23</v>
      </c>
    </row>
    <row r="71" spans="1:1" x14ac:dyDescent="0.25">
      <c r="A71" t="str">
        <f>TEDI!H56</f>
        <v>RESBDGSATNewSHHEP___HIGELC_23</v>
      </c>
    </row>
    <row r="72" spans="1:1" x14ac:dyDescent="0.25">
      <c r="A72" t="str">
        <f>TEDI!H57</f>
        <v>RESBDGSATNewSHHEP___STDELC_16</v>
      </c>
    </row>
    <row r="73" spans="1:1" x14ac:dyDescent="0.25">
      <c r="A73" t="str">
        <f>TEDI!H58</f>
        <v>RESBDGSATNewSHHEP___STDELC_23</v>
      </c>
    </row>
    <row r="74" spans="1:1" x14ac:dyDescent="0.25">
      <c r="A74" t="str">
        <f>TEDI!H59</f>
        <v>RESBDGSATNewSHHEP___STDNGA_23</v>
      </c>
    </row>
    <row r="75" spans="1:1" x14ac:dyDescent="0.25">
      <c r="A75" t="str">
        <f>TEDI!H60</f>
        <v>RESBDGSATNewSHPLT___STDELC_16</v>
      </c>
    </row>
    <row r="76" spans="1:1" x14ac:dyDescent="0.25">
      <c r="A76" t="str">
        <f>TEDI!H61</f>
        <v>RESBDGSATNewSHPLT1000WSTDELC_23</v>
      </c>
    </row>
    <row r="77" spans="1:1" x14ac:dyDescent="0.25">
      <c r="A77" t="str">
        <f>TEDI!H62</f>
        <v>RESBDGSATNewSHPLT1500WSTDELC_23</v>
      </c>
    </row>
    <row r="78" spans="1:1" x14ac:dyDescent="0.25">
      <c r="A78" t="str">
        <f>TEDI!H63</f>
        <v>RESBDGSATNewSHPLT500WSTDELC_23</v>
      </c>
    </row>
    <row r="79" spans="1:1" x14ac:dyDescent="0.25">
      <c r="A79" t="str">
        <f>TEDI!H64</f>
        <v>RESBDGSATNewSHPST___HIGBWP_23</v>
      </c>
    </row>
    <row r="80" spans="1:1" x14ac:dyDescent="0.25">
      <c r="A80" t="str">
        <f>TEDI!H65</f>
        <v>RESBDGSATNewSHPST___STDBWP_23</v>
      </c>
    </row>
    <row r="81" spans="1:1" x14ac:dyDescent="0.25">
      <c r="A81" t="str">
        <f>TEDI!H66</f>
        <v>RESBDGSATNewSHSTV___HIGBMA_23</v>
      </c>
    </row>
    <row r="82" spans="1:1" x14ac:dyDescent="0.25">
      <c r="A82" t="str">
        <f>TEDI!H67</f>
        <v>RESBDGSATNewSHSTV___STDBMA_23</v>
      </c>
    </row>
    <row r="83" spans="1:1" x14ac:dyDescent="0.25">
      <c r="A83" t="str">
        <f>TEDI!H68</f>
        <v>RESBDGSDENewSHBOI___STDHH2_23</v>
      </c>
    </row>
    <row r="84" spans="1:1" x14ac:dyDescent="0.25">
      <c r="A84" t="str">
        <f>TEDI!H69</f>
        <v>RESBDGSDENewSHFIR___HIGPRO_23</v>
      </c>
    </row>
    <row r="85" spans="1:1" x14ac:dyDescent="0.25">
      <c r="A85" t="str">
        <f>TEDI!H70</f>
        <v>RESBDGSDENewSHFIR___STDPRO_23</v>
      </c>
    </row>
    <row r="86" spans="1:1" x14ac:dyDescent="0.25">
      <c r="A86" t="str">
        <f>TEDI!H71</f>
        <v>RESBDGSDENewSHFUR___ESRNGA_23</v>
      </c>
    </row>
    <row r="87" spans="1:1" x14ac:dyDescent="0.25">
      <c r="A87" t="str">
        <f>TEDI!H72</f>
        <v>RESBDGSDENewSHFUR___ESRPRO_23</v>
      </c>
    </row>
    <row r="88" spans="1:1" x14ac:dyDescent="0.25">
      <c r="A88" t="str">
        <f>TEDI!H73</f>
        <v>RESBDGSDENewSHFUR___HIGLFO_23</v>
      </c>
    </row>
    <row r="89" spans="1:1" x14ac:dyDescent="0.25">
      <c r="A89" t="str">
        <f>TEDI!H74</f>
        <v>RESBDGSDENewSHFUR___HIGNGA_16</v>
      </c>
    </row>
    <row r="90" spans="1:1" x14ac:dyDescent="0.25">
      <c r="A90" t="str">
        <f>TEDI!H75</f>
        <v>RESBDGSDENewSHFUR___HIGNGA_23</v>
      </c>
    </row>
    <row r="91" spans="1:1" x14ac:dyDescent="0.25">
      <c r="A91" t="str">
        <f>TEDI!H76</f>
        <v>RESBDGSDENewSHFUR___HIGPRO_23</v>
      </c>
    </row>
    <row r="92" spans="1:1" x14ac:dyDescent="0.25">
      <c r="A92" t="str">
        <f>TEDI!H77</f>
        <v>RESBDGSDENewSHFUR___MEDNGA_16</v>
      </c>
    </row>
    <row r="93" spans="1:1" x14ac:dyDescent="0.25">
      <c r="A93" t="str">
        <f>TEDI!H78</f>
        <v>RESBDGSDENewSHFUR___STDBMA_16</v>
      </c>
    </row>
    <row r="94" spans="1:1" x14ac:dyDescent="0.25">
      <c r="A94" t="str">
        <f>TEDI!H79</f>
        <v>RESBDGSDENewSHFUR___STDBWP_16</v>
      </c>
    </row>
    <row r="95" spans="1:1" x14ac:dyDescent="0.25">
      <c r="A95" t="str">
        <f>TEDI!H80</f>
        <v>RESBDGSDENewSHFUR___STDELC_23</v>
      </c>
    </row>
    <row r="96" spans="1:1" x14ac:dyDescent="0.25">
      <c r="A96" t="str">
        <f>TEDI!H81</f>
        <v>RESBDGSDENewSHFUR___STDKER_16</v>
      </c>
    </row>
    <row r="97" spans="1:1" x14ac:dyDescent="0.25">
      <c r="A97" t="str">
        <f>TEDI!H82</f>
        <v>RESBDGSDENewSHFUR___STDKER_23</v>
      </c>
    </row>
    <row r="98" spans="1:1" x14ac:dyDescent="0.25">
      <c r="A98" t="str">
        <f>TEDI!H83</f>
        <v>RESBDGSDENewSHFUR___STDLFO_16</v>
      </c>
    </row>
    <row r="99" spans="1:1" x14ac:dyDescent="0.25">
      <c r="A99" t="str">
        <f>TEDI!H84</f>
        <v>RESBDGSDENewSHFUR___STDLFO_23</v>
      </c>
    </row>
    <row r="100" spans="1:1" x14ac:dyDescent="0.25">
      <c r="A100" t="str">
        <f>TEDI!H85</f>
        <v>RESBDGSDENewSHFUR___STDNGA_23</v>
      </c>
    </row>
    <row r="101" spans="1:1" x14ac:dyDescent="0.25">
      <c r="A101" t="str">
        <f>TEDI!H86</f>
        <v>RESBDGSDENewSHFUR___STDPRO_16</v>
      </c>
    </row>
    <row r="102" spans="1:1" x14ac:dyDescent="0.25">
      <c r="A102" t="str">
        <f>TEDI!H87</f>
        <v>RESBDGSDENewSHFUR___STDPRO_23</v>
      </c>
    </row>
    <row r="103" spans="1:1" x14ac:dyDescent="0.25">
      <c r="A103" t="str">
        <f>TEDI!H88</f>
        <v>RESBDGSDENewSHHEP___ESRELC_23</v>
      </c>
    </row>
    <row r="104" spans="1:1" x14ac:dyDescent="0.25">
      <c r="A104" t="str">
        <f>TEDI!H89</f>
        <v>RESBDGSDENewSHHEP___HIGELC_23</v>
      </c>
    </row>
    <row r="105" spans="1:1" x14ac:dyDescent="0.25">
      <c r="A105" t="str">
        <f>TEDI!H90</f>
        <v>RESBDGSDENewSHHEP___STDELC_16</v>
      </c>
    </row>
    <row r="106" spans="1:1" x14ac:dyDescent="0.25">
      <c r="A106" t="str">
        <f>TEDI!H91</f>
        <v>RESBDGSDENewSHHEP___STDELC_23</v>
      </c>
    </row>
    <row r="107" spans="1:1" x14ac:dyDescent="0.25">
      <c r="A107" t="str">
        <f>TEDI!H92</f>
        <v>RESBDGSDENewSHHEP___STDNGA_23</v>
      </c>
    </row>
    <row r="108" spans="1:1" x14ac:dyDescent="0.25">
      <c r="A108" t="str">
        <f>TEDI!H93</f>
        <v>RESBDGSDENewSHPLT___STDELC_16</v>
      </c>
    </row>
    <row r="109" spans="1:1" x14ac:dyDescent="0.25">
      <c r="A109" t="str">
        <f>TEDI!H94</f>
        <v>RESBDGSDENewSHPLT1000WSTDELC_23</v>
      </c>
    </row>
    <row r="110" spans="1:1" x14ac:dyDescent="0.25">
      <c r="A110" t="str">
        <f>TEDI!H95</f>
        <v>RESBDGSDENewSHPLT1500WSTDELC_23</v>
      </c>
    </row>
    <row r="111" spans="1:1" x14ac:dyDescent="0.25">
      <c r="A111" t="str">
        <f>TEDI!H96</f>
        <v>RESBDGSDENewSHPLT500WSTDELC_23</v>
      </c>
    </row>
    <row r="112" spans="1:1" x14ac:dyDescent="0.25">
      <c r="A112" t="str">
        <f>TEDI!H97</f>
        <v>RESBDGSDENewSHPST___HIGBWP_23</v>
      </c>
    </row>
    <row r="113" spans="1:1" x14ac:dyDescent="0.25">
      <c r="A113" t="str">
        <f>TEDI!H98</f>
        <v>RESBDGSDENewSHPST___STDBWP_23</v>
      </c>
    </row>
    <row r="114" spans="1:1" x14ac:dyDescent="0.25">
      <c r="A114" t="str">
        <f>TEDI!H99</f>
        <v>RESBDGSDENewSHSTV___HIGBMA_23</v>
      </c>
    </row>
    <row r="115" spans="1:1" x14ac:dyDescent="0.25">
      <c r="A115" t="str">
        <f>TEDI!H100</f>
        <v>RESBDGSDENewSHSTV___STDBMA_23</v>
      </c>
    </row>
    <row r="116" spans="1:1" x14ac:dyDescent="0.25">
      <c r="A116" t="str">
        <f>TEDI!H101</f>
        <v>RESBDGAPANewSH_________DHE_16</v>
      </c>
    </row>
    <row r="117" spans="1:1" x14ac:dyDescent="0.25">
      <c r="A117" t="str">
        <f>TEDI!H102</f>
        <v>RESBDGSDENewSH_________DHE_16</v>
      </c>
    </row>
    <row r="118" spans="1:1" x14ac:dyDescent="0.25">
      <c r="A118" t="str">
        <f>TEDI!H103</f>
        <v>RESBDGSATNewSH_________DHE_16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76F9-3D26-4616-AC01-459342378585}">
  <sheetPr>
    <tabColor rgb="FFFFFF00"/>
  </sheetPr>
  <dimension ref="A1:D88"/>
  <sheetViews>
    <sheetView tabSelected="1" workbookViewId="0">
      <selection activeCell="J13" sqref="J13"/>
    </sheetView>
  </sheetViews>
  <sheetFormatPr defaultRowHeight="15" x14ac:dyDescent="0.25"/>
  <cols>
    <col min="1" max="1" width="7.7109375" bestFit="1" customWidth="1"/>
    <col min="2" max="2" width="30.85546875" bestFit="1" customWidth="1"/>
    <col min="3" max="3" width="10.28515625" bestFit="1" customWidth="1"/>
    <col min="4" max="4" width="9.85546875" bestFit="1" customWidth="1"/>
  </cols>
  <sheetData>
    <row r="1" spans="1:4" ht="17.25" customHeight="1" x14ac:dyDescent="0.25">
      <c r="A1" t="s">
        <v>97</v>
      </c>
      <c r="B1" t="s">
        <v>12</v>
      </c>
      <c r="C1" t="s">
        <v>98</v>
      </c>
      <c r="D1" t="s">
        <v>13</v>
      </c>
    </row>
    <row r="2" spans="1:4" x14ac:dyDescent="0.25">
      <c r="A2">
        <v>2023</v>
      </c>
      <c r="B2" t="str">
        <f>'NZ50-BDG-2_groups'!$A$2</f>
        <v>NZ50-BDG-2-RESBDGAPA-TEDI-T2</v>
      </c>
      <c r="C2">
        <v>0</v>
      </c>
    </row>
    <row r="3" spans="1:4" x14ac:dyDescent="0.25">
      <c r="A3">
        <v>2024</v>
      </c>
      <c r="B3" t="str">
        <f>'NZ50-BDG-2_groups'!$A$2</f>
        <v>NZ50-BDG-2-RESBDGAPA-TEDI-T2</v>
      </c>
      <c r="C3">
        <v>0</v>
      </c>
    </row>
    <row r="4" spans="1:4" x14ac:dyDescent="0.25">
      <c r="A4">
        <v>2025</v>
      </c>
      <c r="B4" t="str">
        <f>'NZ50-BDG-2_groups'!$A$2</f>
        <v>NZ50-BDG-2-RESBDGAPA-TEDI-T2</v>
      </c>
      <c r="C4">
        <v>0</v>
      </c>
    </row>
    <row r="5" spans="1:4" x14ac:dyDescent="0.25">
      <c r="A5">
        <v>2026</v>
      </c>
      <c r="B5" t="str">
        <f>'NZ50-BDG-2_groups'!$A$2</f>
        <v>NZ50-BDG-2-RESBDGAPA-TEDI-T2</v>
      </c>
      <c r="C5">
        <v>0</v>
      </c>
    </row>
    <row r="6" spans="1:4" x14ac:dyDescent="0.25">
      <c r="A6">
        <v>2027</v>
      </c>
      <c r="B6" t="str">
        <f>'NZ50-BDG-2_groups'!$A$2</f>
        <v>NZ50-BDG-2-RESBDGAPA-TEDI-T2</v>
      </c>
      <c r="C6">
        <v>0</v>
      </c>
    </row>
    <row r="7" spans="1:4" x14ac:dyDescent="0.25">
      <c r="A7">
        <v>2027</v>
      </c>
      <c r="B7" t="str">
        <f>'NZ50-BDG-2_groups'!$A$3</f>
        <v>NZ50-BDG-2-RESBDGAPA-TEDI-T3</v>
      </c>
      <c r="C7">
        <v>0</v>
      </c>
    </row>
    <row r="8" spans="1:4" x14ac:dyDescent="0.25">
      <c r="A8">
        <v>2028</v>
      </c>
      <c r="B8" t="str">
        <f>'NZ50-BDG-2_groups'!$A$3</f>
        <v>NZ50-BDG-2-RESBDGAPA-TEDI-T3</v>
      </c>
      <c r="C8">
        <v>0</v>
      </c>
    </row>
    <row r="9" spans="1:4" x14ac:dyDescent="0.25">
      <c r="A9">
        <v>2029</v>
      </c>
      <c r="B9" t="str">
        <f>'NZ50-BDG-2_groups'!$A$3</f>
        <v>NZ50-BDG-2-RESBDGAPA-TEDI-T3</v>
      </c>
      <c r="C9">
        <v>0</v>
      </c>
    </row>
    <row r="10" spans="1:4" x14ac:dyDescent="0.25">
      <c r="A10">
        <v>2030</v>
      </c>
      <c r="B10" t="str">
        <f>'NZ50-BDG-2_groups'!$A$3</f>
        <v>NZ50-BDG-2-RESBDGAPA-TEDI-T3</v>
      </c>
      <c r="C10">
        <v>0</v>
      </c>
    </row>
    <row r="11" spans="1:4" x14ac:dyDescent="0.25">
      <c r="A11">
        <v>2031</v>
      </c>
      <c r="B11" t="str">
        <f>'NZ50-BDG-2_groups'!$A$3</f>
        <v>NZ50-BDG-2-RESBDGAPA-TEDI-T3</v>
      </c>
      <c r="C11">
        <v>0</v>
      </c>
    </row>
    <row r="12" spans="1:4" x14ac:dyDescent="0.25">
      <c r="A12">
        <v>2032</v>
      </c>
      <c r="B12" t="str">
        <f>'NZ50-BDG-2_groups'!$A$3</f>
        <v>NZ50-BDG-2-RESBDGAPA-TEDI-T3</v>
      </c>
      <c r="C12">
        <v>0</v>
      </c>
    </row>
    <row r="13" spans="1:4" x14ac:dyDescent="0.25">
      <c r="A13">
        <v>2033</v>
      </c>
      <c r="B13" t="str">
        <f>'NZ50-BDG-2_groups'!$A$3</f>
        <v>NZ50-BDG-2-RESBDGAPA-TEDI-T3</v>
      </c>
      <c r="C13">
        <v>0</v>
      </c>
    </row>
    <row r="14" spans="1:4" x14ac:dyDescent="0.25">
      <c r="A14">
        <v>2034</v>
      </c>
      <c r="B14" t="str">
        <f>'NZ50-BDG-2_groups'!$A$3</f>
        <v>NZ50-BDG-2-RESBDGAPA-TEDI-T3</v>
      </c>
      <c r="C14">
        <v>0</v>
      </c>
    </row>
    <row r="15" spans="1:4" x14ac:dyDescent="0.25">
      <c r="A15">
        <v>2035</v>
      </c>
      <c r="B15" t="str">
        <f>'NZ50-BDG-2_groups'!$A$3</f>
        <v>NZ50-BDG-2-RESBDGAPA-TEDI-T3</v>
      </c>
      <c r="C15">
        <v>0</v>
      </c>
    </row>
    <row r="16" spans="1:4" x14ac:dyDescent="0.25">
      <c r="A16">
        <v>2036</v>
      </c>
      <c r="B16" t="str">
        <f>'NZ50-BDG-2_groups'!$A$3</f>
        <v>NZ50-BDG-2-RESBDGAPA-TEDI-T3</v>
      </c>
      <c r="C16">
        <v>0</v>
      </c>
    </row>
    <row r="17" spans="1:3" x14ac:dyDescent="0.25">
      <c r="A17">
        <v>2037</v>
      </c>
      <c r="B17" t="str">
        <f>'NZ50-BDG-2_groups'!$A$3</f>
        <v>NZ50-BDG-2-RESBDGAPA-TEDI-T3</v>
      </c>
      <c r="C17">
        <v>0</v>
      </c>
    </row>
    <row r="18" spans="1:3" x14ac:dyDescent="0.25">
      <c r="A18">
        <v>2038</v>
      </c>
      <c r="B18" t="str">
        <f>'NZ50-BDG-2_groups'!$A$3</f>
        <v>NZ50-BDG-2-RESBDGAPA-TEDI-T3</v>
      </c>
      <c r="C18">
        <v>0</v>
      </c>
    </row>
    <row r="19" spans="1:3" x14ac:dyDescent="0.25">
      <c r="A19">
        <v>2039</v>
      </c>
      <c r="B19" t="str">
        <f>'NZ50-BDG-2_groups'!$A$3</f>
        <v>NZ50-BDG-2-RESBDGAPA-TEDI-T3</v>
      </c>
      <c r="C19">
        <v>0</v>
      </c>
    </row>
    <row r="20" spans="1:3" x14ac:dyDescent="0.25">
      <c r="A20">
        <v>2040</v>
      </c>
      <c r="B20" t="str">
        <f>'NZ50-BDG-2_groups'!$A$3</f>
        <v>NZ50-BDG-2-RESBDGAPA-TEDI-T3</v>
      </c>
      <c r="C20">
        <v>0</v>
      </c>
    </row>
    <row r="21" spans="1:3" x14ac:dyDescent="0.25">
      <c r="A21">
        <v>2041</v>
      </c>
      <c r="B21" t="str">
        <f>'NZ50-BDG-2_groups'!$A$3</f>
        <v>NZ50-BDG-2-RESBDGAPA-TEDI-T3</v>
      </c>
      <c r="C21">
        <v>0</v>
      </c>
    </row>
    <row r="22" spans="1:3" x14ac:dyDescent="0.25">
      <c r="A22">
        <v>2042</v>
      </c>
      <c r="B22" t="str">
        <f>'NZ50-BDG-2_groups'!$A$3</f>
        <v>NZ50-BDG-2-RESBDGAPA-TEDI-T3</v>
      </c>
      <c r="C22">
        <v>0</v>
      </c>
    </row>
    <row r="23" spans="1:3" x14ac:dyDescent="0.25">
      <c r="A23">
        <v>2043</v>
      </c>
      <c r="B23" t="str">
        <f>'NZ50-BDG-2_groups'!$A$3</f>
        <v>NZ50-BDG-2-RESBDGAPA-TEDI-T3</v>
      </c>
      <c r="C23">
        <v>0</v>
      </c>
    </row>
    <row r="24" spans="1:3" x14ac:dyDescent="0.25">
      <c r="A24">
        <v>2044</v>
      </c>
      <c r="B24" t="str">
        <f>'NZ50-BDG-2_groups'!$A$3</f>
        <v>NZ50-BDG-2-RESBDGAPA-TEDI-T3</v>
      </c>
      <c r="C24">
        <v>0</v>
      </c>
    </row>
    <row r="25" spans="1:3" x14ac:dyDescent="0.25">
      <c r="A25">
        <v>2045</v>
      </c>
      <c r="B25" t="str">
        <f>'NZ50-BDG-2_groups'!$A$3</f>
        <v>NZ50-BDG-2-RESBDGAPA-TEDI-T3</v>
      </c>
      <c r="C25">
        <v>0</v>
      </c>
    </row>
    <row r="26" spans="1:3" x14ac:dyDescent="0.25">
      <c r="A26">
        <v>2046</v>
      </c>
      <c r="B26" t="str">
        <f>'NZ50-BDG-2_groups'!$A$3</f>
        <v>NZ50-BDG-2-RESBDGAPA-TEDI-T3</v>
      </c>
      <c r="C26">
        <v>0</v>
      </c>
    </row>
    <row r="27" spans="1:3" x14ac:dyDescent="0.25">
      <c r="A27">
        <v>2047</v>
      </c>
      <c r="B27" t="str">
        <f>'NZ50-BDG-2_groups'!$A$3</f>
        <v>NZ50-BDG-2-RESBDGAPA-TEDI-T3</v>
      </c>
      <c r="C27">
        <v>0</v>
      </c>
    </row>
    <row r="28" spans="1:3" x14ac:dyDescent="0.25">
      <c r="A28">
        <v>2048</v>
      </c>
      <c r="B28" t="str">
        <f>'NZ50-BDG-2_groups'!$A$3</f>
        <v>NZ50-BDG-2-RESBDGAPA-TEDI-T3</v>
      </c>
      <c r="C28">
        <v>0</v>
      </c>
    </row>
    <row r="29" spans="1:3" x14ac:dyDescent="0.25">
      <c r="A29">
        <v>2049</v>
      </c>
      <c r="B29" t="str">
        <f>'NZ50-BDG-2_groups'!$A$3</f>
        <v>NZ50-BDG-2-RESBDGAPA-TEDI-T3</v>
      </c>
      <c r="C29">
        <v>0</v>
      </c>
    </row>
    <row r="30" spans="1:3" x14ac:dyDescent="0.25">
      <c r="A30">
        <v>2050</v>
      </c>
      <c r="B30" t="str">
        <f>'NZ50-BDG-2_groups'!$A$3</f>
        <v>NZ50-BDG-2-RESBDGAPA-TEDI-T3</v>
      </c>
      <c r="C30">
        <v>0</v>
      </c>
    </row>
    <row r="31" spans="1:3" ht="9" customHeight="1" x14ac:dyDescent="0.25">
      <c r="A31">
        <v>2023</v>
      </c>
      <c r="B31" t="str">
        <f>'NZ50-BDG-2_groups'!$A$4</f>
        <v>NZ50-BDG-2-RESBDGSDE-TEDI-T2</v>
      </c>
      <c r="C31">
        <v>0</v>
      </c>
    </row>
    <row r="32" spans="1:3" x14ac:dyDescent="0.25">
      <c r="A32">
        <v>2024</v>
      </c>
      <c r="B32" t="str">
        <f>'NZ50-BDG-2_groups'!$A$4</f>
        <v>NZ50-BDG-2-RESBDGSDE-TEDI-T2</v>
      </c>
      <c r="C32">
        <v>0</v>
      </c>
    </row>
    <row r="33" spans="1:3" x14ac:dyDescent="0.25">
      <c r="A33">
        <v>2025</v>
      </c>
      <c r="B33" t="str">
        <f>'NZ50-BDG-2_groups'!$A$4</f>
        <v>NZ50-BDG-2-RESBDGSDE-TEDI-T2</v>
      </c>
      <c r="C33">
        <v>0</v>
      </c>
    </row>
    <row r="34" spans="1:3" x14ac:dyDescent="0.25">
      <c r="A34">
        <v>2026</v>
      </c>
      <c r="B34" t="str">
        <f>'NZ50-BDG-2_groups'!$A$4</f>
        <v>NZ50-BDG-2-RESBDGSDE-TEDI-T2</v>
      </c>
      <c r="C34">
        <v>0</v>
      </c>
    </row>
    <row r="35" spans="1:3" x14ac:dyDescent="0.25">
      <c r="A35">
        <v>2027</v>
      </c>
      <c r="B35" t="str">
        <f>'NZ50-BDG-2_groups'!$A$4</f>
        <v>NZ50-BDG-2-RESBDGSDE-TEDI-T2</v>
      </c>
      <c r="C35">
        <v>0</v>
      </c>
    </row>
    <row r="36" spans="1:3" x14ac:dyDescent="0.25">
      <c r="A36">
        <v>2027</v>
      </c>
      <c r="B36" t="str">
        <f>'NZ50-BDG-2_groups'!$A$5</f>
        <v>NZ50-BDG-2-RESBDGSDE-TEDI-T3</v>
      </c>
      <c r="C36">
        <v>0</v>
      </c>
    </row>
    <row r="37" spans="1:3" x14ac:dyDescent="0.25">
      <c r="A37">
        <v>2028</v>
      </c>
      <c r="B37" t="str">
        <f>'NZ50-BDG-2_groups'!$A$5</f>
        <v>NZ50-BDG-2-RESBDGSDE-TEDI-T3</v>
      </c>
      <c r="C37">
        <v>0</v>
      </c>
    </row>
    <row r="38" spans="1:3" x14ac:dyDescent="0.25">
      <c r="A38">
        <v>2029</v>
      </c>
      <c r="B38" t="str">
        <f>'NZ50-BDG-2_groups'!$A$5</f>
        <v>NZ50-BDG-2-RESBDGSDE-TEDI-T3</v>
      </c>
      <c r="C38">
        <v>0</v>
      </c>
    </row>
    <row r="39" spans="1:3" x14ac:dyDescent="0.25">
      <c r="A39">
        <v>2030</v>
      </c>
      <c r="B39" t="str">
        <f>'NZ50-BDG-2_groups'!$A$5</f>
        <v>NZ50-BDG-2-RESBDGSDE-TEDI-T3</v>
      </c>
      <c r="C39">
        <v>0</v>
      </c>
    </row>
    <row r="40" spans="1:3" x14ac:dyDescent="0.25">
      <c r="A40">
        <v>2031</v>
      </c>
      <c r="B40" t="str">
        <f>'NZ50-BDG-2_groups'!$A$5</f>
        <v>NZ50-BDG-2-RESBDGSDE-TEDI-T3</v>
      </c>
      <c r="C40">
        <v>0</v>
      </c>
    </row>
    <row r="41" spans="1:3" x14ac:dyDescent="0.25">
      <c r="A41">
        <v>2032</v>
      </c>
      <c r="B41" t="str">
        <f>'NZ50-BDG-2_groups'!$A$5</f>
        <v>NZ50-BDG-2-RESBDGSDE-TEDI-T3</v>
      </c>
      <c r="C41">
        <v>0</v>
      </c>
    </row>
    <row r="42" spans="1:3" x14ac:dyDescent="0.25">
      <c r="A42">
        <v>2033</v>
      </c>
      <c r="B42" t="str">
        <f>'NZ50-BDG-2_groups'!$A$5</f>
        <v>NZ50-BDG-2-RESBDGSDE-TEDI-T3</v>
      </c>
      <c r="C42">
        <v>0</v>
      </c>
    </row>
    <row r="43" spans="1:3" x14ac:dyDescent="0.25">
      <c r="A43">
        <v>2034</v>
      </c>
      <c r="B43" t="str">
        <f>'NZ50-BDG-2_groups'!$A$5</f>
        <v>NZ50-BDG-2-RESBDGSDE-TEDI-T3</v>
      </c>
      <c r="C43">
        <v>0</v>
      </c>
    </row>
    <row r="44" spans="1:3" x14ac:dyDescent="0.25">
      <c r="A44">
        <v>2035</v>
      </c>
      <c r="B44" t="str">
        <f>'NZ50-BDG-2_groups'!$A$5</f>
        <v>NZ50-BDG-2-RESBDGSDE-TEDI-T3</v>
      </c>
      <c r="C44">
        <v>0</v>
      </c>
    </row>
    <row r="45" spans="1:3" x14ac:dyDescent="0.25">
      <c r="A45">
        <v>2036</v>
      </c>
      <c r="B45" t="str">
        <f>'NZ50-BDG-2_groups'!$A$5</f>
        <v>NZ50-BDG-2-RESBDGSDE-TEDI-T3</v>
      </c>
      <c r="C45">
        <v>0</v>
      </c>
    </row>
    <row r="46" spans="1:3" x14ac:dyDescent="0.25">
      <c r="A46">
        <v>2037</v>
      </c>
      <c r="B46" t="str">
        <f>'NZ50-BDG-2_groups'!$A$5</f>
        <v>NZ50-BDG-2-RESBDGSDE-TEDI-T3</v>
      </c>
      <c r="C46">
        <v>0</v>
      </c>
    </row>
    <row r="47" spans="1:3" x14ac:dyDescent="0.25">
      <c r="A47">
        <v>2038</v>
      </c>
      <c r="B47" t="str">
        <f>'NZ50-BDG-2_groups'!$A$5</f>
        <v>NZ50-BDG-2-RESBDGSDE-TEDI-T3</v>
      </c>
      <c r="C47">
        <v>0</v>
      </c>
    </row>
    <row r="48" spans="1:3" x14ac:dyDescent="0.25">
      <c r="A48">
        <v>2039</v>
      </c>
      <c r="B48" t="str">
        <f>'NZ50-BDG-2_groups'!$A$5</f>
        <v>NZ50-BDG-2-RESBDGSDE-TEDI-T3</v>
      </c>
      <c r="C48">
        <v>0</v>
      </c>
    </row>
    <row r="49" spans="1:3" x14ac:dyDescent="0.25">
      <c r="A49">
        <v>2040</v>
      </c>
      <c r="B49" t="str">
        <f>'NZ50-BDG-2_groups'!$A$5</f>
        <v>NZ50-BDG-2-RESBDGSDE-TEDI-T3</v>
      </c>
      <c r="C49">
        <v>0</v>
      </c>
    </row>
    <row r="50" spans="1:3" x14ac:dyDescent="0.25">
      <c r="A50">
        <v>2041</v>
      </c>
      <c r="B50" t="str">
        <f>'NZ50-BDG-2_groups'!$A$5</f>
        <v>NZ50-BDG-2-RESBDGSDE-TEDI-T3</v>
      </c>
      <c r="C50">
        <v>0</v>
      </c>
    </row>
    <row r="51" spans="1:3" x14ac:dyDescent="0.25">
      <c r="A51">
        <v>2042</v>
      </c>
      <c r="B51" t="str">
        <f>'NZ50-BDG-2_groups'!$A$5</f>
        <v>NZ50-BDG-2-RESBDGSDE-TEDI-T3</v>
      </c>
      <c r="C51">
        <v>0</v>
      </c>
    </row>
    <row r="52" spans="1:3" x14ac:dyDescent="0.25">
      <c r="A52">
        <v>2043</v>
      </c>
      <c r="B52" t="str">
        <f>'NZ50-BDG-2_groups'!$A$5</f>
        <v>NZ50-BDG-2-RESBDGSDE-TEDI-T3</v>
      </c>
      <c r="C52">
        <v>0</v>
      </c>
    </row>
    <row r="53" spans="1:3" x14ac:dyDescent="0.25">
      <c r="A53">
        <v>2044</v>
      </c>
      <c r="B53" t="str">
        <f>'NZ50-BDG-2_groups'!$A$5</f>
        <v>NZ50-BDG-2-RESBDGSDE-TEDI-T3</v>
      </c>
      <c r="C53">
        <v>0</v>
      </c>
    </row>
    <row r="54" spans="1:3" x14ac:dyDescent="0.25">
      <c r="A54">
        <v>2045</v>
      </c>
      <c r="B54" t="str">
        <f>'NZ50-BDG-2_groups'!$A$5</f>
        <v>NZ50-BDG-2-RESBDGSDE-TEDI-T3</v>
      </c>
      <c r="C54">
        <v>0</v>
      </c>
    </row>
    <row r="55" spans="1:3" x14ac:dyDescent="0.25">
      <c r="A55">
        <v>2046</v>
      </c>
      <c r="B55" t="str">
        <f>'NZ50-BDG-2_groups'!$A$5</f>
        <v>NZ50-BDG-2-RESBDGSDE-TEDI-T3</v>
      </c>
      <c r="C55">
        <v>0</v>
      </c>
    </row>
    <row r="56" spans="1:3" x14ac:dyDescent="0.25">
      <c r="A56">
        <v>2047</v>
      </c>
      <c r="B56" t="str">
        <f>'NZ50-BDG-2_groups'!$A$5</f>
        <v>NZ50-BDG-2-RESBDGSDE-TEDI-T3</v>
      </c>
      <c r="C56">
        <v>0</v>
      </c>
    </row>
    <row r="57" spans="1:3" x14ac:dyDescent="0.25">
      <c r="A57">
        <v>2048</v>
      </c>
      <c r="B57" t="str">
        <f>'NZ50-BDG-2_groups'!$A$5</f>
        <v>NZ50-BDG-2-RESBDGSDE-TEDI-T3</v>
      </c>
      <c r="C57">
        <v>0</v>
      </c>
    </row>
    <row r="58" spans="1:3" x14ac:dyDescent="0.25">
      <c r="A58">
        <v>2049</v>
      </c>
      <c r="B58" t="str">
        <f>'NZ50-BDG-2_groups'!$A$5</f>
        <v>NZ50-BDG-2-RESBDGSDE-TEDI-T3</v>
      </c>
      <c r="C58">
        <v>0</v>
      </c>
    </row>
    <row r="59" spans="1:3" x14ac:dyDescent="0.25">
      <c r="A59">
        <v>2050</v>
      </c>
      <c r="B59" t="str">
        <f>'NZ50-BDG-2_groups'!$A$5</f>
        <v>NZ50-BDG-2-RESBDGSDE-TEDI-T3</v>
      </c>
      <c r="C59">
        <v>0</v>
      </c>
    </row>
    <row r="60" spans="1:3" x14ac:dyDescent="0.25">
      <c r="A60">
        <v>2023</v>
      </c>
      <c r="B60" t="str">
        <f>'NZ50-BDG-2_groups'!$A$6</f>
        <v>NZ50-BDG-2-RESBDGSAT-TEDI-T2</v>
      </c>
      <c r="C60">
        <v>0</v>
      </c>
    </row>
    <row r="61" spans="1:3" x14ac:dyDescent="0.25">
      <c r="A61">
        <v>2024</v>
      </c>
      <c r="B61" t="str">
        <f>'NZ50-BDG-2_groups'!$A$6</f>
        <v>NZ50-BDG-2-RESBDGSAT-TEDI-T2</v>
      </c>
      <c r="C61">
        <v>0</v>
      </c>
    </row>
    <row r="62" spans="1:3" x14ac:dyDescent="0.25">
      <c r="A62">
        <v>2025</v>
      </c>
      <c r="B62" t="str">
        <f>'NZ50-BDG-2_groups'!$A$6</f>
        <v>NZ50-BDG-2-RESBDGSAT-TEDI-T2</v>
      </c>
      <c r="C62">
        <v>0</v>
      </c>
    </row>
    <row r="63" spans="1:3" x14ac:dyDescent="0.25">
      <c r="A63">
        <v>2026</v>
      </c>
      <c r="B63" t="str">
        <f>'NZ50-BDG-2_groups'!$A$6</f>
        <v>NZ50-BDG-2-RESBDGSAT-TEDI-T2</v>
      </c>
      <c r="C63">
        <v>0</v>
      </c>
    </row>
    <row r="64" spans="1:3" x14ac:dyDescent="0.25">
      <c r="A64">
        <v>2027</v>
      </c>
      <c r="B64" t="str">
        <f>'NZ50-BDG-2_groups'!$A$6</f>
        <v>NZ50-BDG-2-RESBDGSAT-TEDI-T2</v>
      </c>
      <c r="C64">
        <v>0</v>
      </c>
    </row>
    <row r="65" spans="1:3" x14ac:dyDescent="0.25">
      <c r="A65">
        <v>2027</v>
      </c>
      <c r="B65" t="str">
        <f>'NZ50-BDG-2_groups'!$A$7</f>
        <v>NZ50-BDG-2-RESBDGSAT-TEDI-T3</v>
      </c>
      <c r="C65">
        <v>0</v>
      </c>
    </row>
    <row r="66" spans="1:3" x14ac:dyDescent="0.25">
      <c r="A66">
        <v>2028</v>
      </c>
      <c r="B66" t="str">
        <f>'NZ50-BDG-2_groups'!$A$7</f>
        <v>NZ50-BDG-2-RESBDGSAT-TEDI-T3</v>
      </c>
      <c r="C66">
        <v>0</v>
      </c>
    </row>
    <row r="67" spans="1:3" x14ac:dyDescent="0.25">
      <c r="A67">
        <v>2029</v>
      </c>
      <c r="B67" t="str">
        <f>'NZ50-BDG-2_groups'!$A$7</f>
        <v>NZ50-BDG-2-RESBDGSAT-TEDI-T3</v>
      </c>
      <c r="C67">
        <v>0</v>
      </c>
    </row>
    <row r="68" spans="1:3" x14ac:dyDescent="0.25">
      <c r="A68">
        <v>2030</v>
      </c>
      <c r="B68" t="str">
        <f>'NZ50-BDG-2_groups'!$A$7</f>
        <v>NZ50-BDG-2-RESBDGSAT-TEDI-T3</v>
      </c>
      <c r="C68">
        <v>0</v>
      </c>
    </row>
    <row r="69" spans="1:3" x14ac:dyDescent="0.25">
      <c r="A69">
        <v>2031</v>
      </c>
      <c r="B69" t="str">
        <f>'NZ50-BDG-2_groups'!$A$7</f>
        <v>NZ50-BDG-2-RESBDGSAT-TEDI-T3</v>
      </c>
      <c r="C69">
        <v>0</v>
      </c>
    </row>
    <row r="70" spans="1:3" x14ac:dyDescent="0.25">
      <c r="A70">
        <v>2032</v>
      </c>
      <c r="B70" t="str">
        <f>'NZ50-BDG-2_groups'!$A$7</f>
        <v>NZ50-BDG-2-RESBDGSAT-TEDI-T3</v>
      </c>
      <c r="C70">
        <v>0</v>
      </c>
    </row>
    <row r="71" spans="1:3" x14ac:dyDescent="0.25">
      <c r="A71">
        <v>2033</v>
      </c>
      <c r="B71" t="str">
        <f>'NZ50-BDG-2_groups'!$A$7</f>
        <v>NZ50-BDG-2-RESBDGSAT-TEDI-T3</v>
      </c>
      <c r="C71">
        <v>0</v>
      </c>
    </row>
    <row r="72" spans="1:3" x14ac:dyDescent="0.25">
      <c r="A72">
        <v>2034</v>
      </c>
      <c r="B72" t="str">
        <f>'NZ50-BDG-2_groups'!$A$7</f>
        <v>NZ50-BDG-2-RESBDGSAT-TEDI-T3</v>
      </c>
      <c r="C72">
        <v>0</v>
      </c>
    </row>
    <row r="73" spans="1:3" x14ac:dyDescent="0.25">
      <c r="A73">
        <v>2035</v>
      </c>
      <c r="B73" t="str">
        <f>'NZ50-BDG-2_groups'!$A$7</f>
        <v>NZ50-BDG-2-RESBDGSAT-TEDI-T3</v>
      </c>
      <c r="C73">
        <v>0</v>
      </c>
    </row>
    <row r="74" spans="1:3" x14ac:dyDescent="0.25">
      <c r="A74">
        <v>2036</v>
      </c>
      <c r="B74" t="str">
        <f>'NZ50-BDG-2_groups'!$A$7</f>
        <v>NZ50-BDG-2-RESBDGSAT-TEDI-T3</v>
      </c>
      <c r="C74">
        <v>0</v>
      </c>
    </row>
    <row r="75" spans="1:3" x14ac:dyDescent="0.25">
      <c r="A75">
        <v>2037</v>
      </c>
      <c r="B75" t="str">
        <f>'NZ50-BDG-2_groups'!$A$7</f>
        <v>NZ50-BDG-2-RESBDGSAT-TEDI-T3</v>
      </c>
      <c r="C75">
        <v>0</v>
      </c>
    </row>
    <row r="76" spans="1:3" x14ac:dyDescent="0.25">
      <c r="A76">
        <v>2038</v>
      </c>
      <c r="B76" t="str">
        <f>'NZ50-BDG-2_groups'!$A$7</f>
        <v>NZ50-BDG-2-RESBDGSAT-TEDI-T3</v>
      </c>
      <c r="C76">
        <v>0</v>
      </c>
    </row>
    <row r="77" spans="1:3" x14ac:dyDescent="0.25">
      <c r="A77">
        <v>2039</v>
      </c>
      <c r="B77" t="str">
        <f>'NZ50-BDG-2_groups'!$A$7</f>
        <v>NZ50-BDG-2-RESBDGSAT-TEDI-T3</v>
      </c>
      <c r="C77">
        <v>0</v>
      </c>
    </row>
    <row r="78" spans="1:3" x14ac:dyDescent="0.25">
      <c r="A78">
        <v>2040</v>
      </c>
      <c r="B78" t="str">
        <f>'NZ50-BDG-2_groups'!$A$7</f>
        <v>NZ50-BDG-2-RESBDGSAT-TEDI-T3</v>
      </c>
      <c r="C78">
        <v>0</v>
      </c>
    </row>
    <row r="79" spans="1:3" x14ac:dyDescent="0.25">
      <c r="A79">
        <v>2041</v>
      </c>
      <c r="B79" t="str">
        <f>'NZ50-BDG-2_groups'!$A$7</f>
        <v>NZ50-BDG-2-RESBDGSAT-TEDI-T3</v>
      </c>
      <c r="C79">
        <v>0</v>
      </c>
    </row>
    <row r="80" spans="1:3" x14ac:dyDescent="0.25">
      <c r="A80">
        <v>2042</v>
      </c>
      <c r="B80" t="str">
        <f>'NZ50-BDG-2_groups'!$A$7</f>
        <v>NZ50-BDG-2-RESBDGSAT-TEDI-T3</v>
      </c>
      <c r="C80">
        <v>0</v>
      </c>
    </row>
    <row r="81" spans="1:3" x14ac:dyDescent="0.25">
      <c r="A81">
        <v>2043</v>
      </c>
      <c r="B81" t="str">
        <f>'NZ50-BDG-2_groups'!$A$7</f>
        <v>NZ50-BDG-2-RESBDGSAT-TEDI-T3</v>
      </c>
      <c r="C81">
        <v>0</v>
      </c>
    </row>
    <row r="82" spans="1:3" x14ac:dyDescent="0.25">
      <c r="A82">
        <v>2044</v>
      </c>
      <c r="B82" t="str">
        <f>'NZ50-BDG-2_groups'!$A$7</f>
        <v>NZ50-BDG-2-RESBDGSAT-TEDI-T3</v>
      </c>
      <c r="C82">
        <v>0</v>
      </c>
    </row>
    <row r="83" spans="1:3" x14ac:dyDescent="0.25">
      <c r="A83">
        <v>2045</v>
      </c>
      <c r="B83" t="str">
        <f>'NZ50-BDG-2_groups'!$A$7</f>
        <v>NZ50-BDG-2-RESBDGSAT-TEDI-T3</v>
      </c>
      <c r="C83">
        <v>0</v>
      </c>
    </row>
    <row r="84" spans="1:3" x14ac:dyDescent="0.25">
      <c r="A84">
        <v>2046</v>
      </c>
      <c r="B84" t="str">
        <f>'NZ50-BDG-2_groups'!$A$7</f>
        <v>NZ50-BDG-2-RESBDGSAT-TEDI-T3</v>
      </c>
      <c r="C84">
        <v>0</v>
      </c>
    </row>
    <row r="85" spans="1:3" x14ac:dyDescent="0.25">
      <c r="A85">
        <v>2047</v>
      </c>
      <c r="B85" t="str">
        <f>'NZ50-BDG-2_groups'!$A$7</f>
        <v>NZ50-BDG-2-RESBDGSAT-TEDI-T3</v>
      </c>
      <c r="C85">
        <v>0</v>
      </c>
    </row>
    <row r="86" spans="1:3" x14ac:dyDescent="0.25">
      <c r="A86">
        <v>2048</v>
      </c>
      <c r="B86" t="str">
        <f>'NZ50-BDG-2_groups'!$A$7</f>
        <v>NZ50-BDG-2-RESBDGSAT-TEDI-T3</v>
      </c>
      <c r="C86">
        <v>0</v>
      </c>
    </row>
    <row r="87" spans="1:3" x14ac:dyDescent="0.25">
      <c r="A87">
        <v>2049</v>
      </c>
      <c r="B87" t="str">
        <f>'NZ50-BDG-2_groups'!$A$7</f>
        <v>NZ50-BDG-2-RESBDGSAT-TEDI-T3</v>
      </c>
      <c r="C87">
        <v>0</v>
      </c>
    </row>
    <row r="88" spans="1:3" x14ac:dyDescent="0.25">
      <c r="A88">
        <v>2050</v>
      </c>
      <c r="B88" t="str">
        <f>'NZ50-BDG-2_groups'!$A$7</f>
        <v>NZ50-BDG-2-RESBDGSAT-TEDI-T3</v>
      </c>
      <c r="C8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E2B9-D381-477A-9A5D-D2D3A543F1D6}">
  <sheetPr>
    <tabColor rgb="FFFFFF00"/>
  </sheetPr>
  <dimension ref="A1:E821"/>
  <sheetViews>
    <sheetView workbookViewId="0">
      <selection activeCell="A2" sqref="A2:XFD179"/>
    </sheetView>
  </sheetViews>
  <sheetFormatPr defaultRowHeight="15" x14ac:dyDescent="0.25"/>
  <cols>
    <col min="2" max="2" width="34.85546875" customWidth="1"/>
    <col min="3" max="3" width="39.140625" customWidth="1"/>
    <col min="4" max="4" width="11.42578125" bestFit="1" customWidth="1"/>
  </cols>
  <sheetData>
    <row r="1" spans="1:5" x14ac:dyDescent="0.25">
      <c r="A1" t="s">
        <v>15</v>
      </c>
      <c r="B1" t="s">
        <v>11</v>
      </c>
      <c r="C1" t="s">
        <v>12</v>
      </c>
      <c r="D1" t="s">
        <v>17</v>
      </c>
      <c r="E1" t="s">
        <v>14</v>
      </c>
    </row>
    <row r="2" spans="1:5" x14ac:dyDescent="0.25">
      <c r="A2" t="s">
        <v>16</v>
      </c>
      <c r="B2" t="str">
        <f>'Demand TEDI'!G2</f>
        <v>RESBDGAPA2025SH</v>
      </c>
      <c r="C2" t="str">
        <f>_xlfn.XLOOKUP(B2,'Demand TEDI'!G:G,'Demand TEDI'!A:A)&amp;"-T2"</f>
        <v>NZ50-BDG-2-RESBDGAPA-TEDI-T2</v>
      </c>
      <c r="D2" s="1">
        <f>-Targets!$K$11</f>
        <v>-108</v>
      </c>
    </row>
    <row r="3" spans="1:5" x14ac:dyDescent="0.25">
      <c r="A3" t="s">
        <v>16</v>
      </c>
      <c r="B3" t="str">
        <f>'Demand TEDI'!G3</f>
        <v>RESBDGAPA2030SH</v>
      </c>
      <c r="C3" t="str">
        <f>_xlfn.XLOOKUP(B3,'Demand TEDI'!G:G,'Demand TEDI'!A:A)&amp;"-T2"</f>
        <v>NZ50-BDG-2-RESBDGAPA-TEDI-T2</v>
      </c>
      <c r="D3" s="1">
        <f>-Targets!$K$11</f>
        <v>-108</v>
      </c>
    </row>
    <row r="4" spans="1:5" x14ac:dyDescent="0.25">
      <c r="A4" t="s">
        <v>16</v>
      </c>
      <c r="B4" t="str">
        <f>'Demand TEDI'!G4</f>
        <v>RESBDGAPA2035SH</v>
      </c>
      <c r="C4" t="str">
        <f>_xlfn.XLOOKUP(B4,'Demand TEDI'!G:G,'Demand TEDI'!A:A)&amp;"-T2"</f>
        <v>NZ50-BDG-2-RESBDGAPA-TEDI-T2</v>
      </c>
      <c r="D4" s="1">
        <f>-Targets!$K$11</f>
        <v>-108</v>
      </c>
    </row>
    <row r="5" spans="1:5" x14ac:dyDescent="0.25">
      <c r="A5" t="s">
        <v>16</v>
      </c>
      <c r="B5" t="str">
        <f>'Demand TEDI'!G5</f>
        <v>RESBDGAPA2040SH</v>
      </c>
      <c r="C5" t="str">
        <f>_xlfn.XLOOKUP(B5,'Demand TEDI'!G:G,'Demand TEDI'!A:A)&amp;"-T2"</f>
        <v>NZ50-BDG-2-RESBDGAPA-TEDI-T2</v>
      </c>
      <c r="D5" s="1">
        <f>-Targets!$K$11</f>
        <v>-108</v>
      </c>
    </row>
    <row r="6" spans="1:5" x14ac:dyDescent="0.25">
      <c r="A6" t="s">
        <v>16</v>
      </c>
      <c r="B6" t="str">
        <f>'Demand TEDI'!G6</f>
        <v>RESBDGAPA2045SH</v>
      </c>
      <c r="C6" t="str">
        <f>_xlfn.XLOOKUP(B6,'Demand TEDI'!G:G,'Demand TEDI'!A:A)&amp;"-T2"</f>
        <v>NZ50-BDG-2-RESBDGAPA-TEDI-T2</v>
      </c>
      <c r="D6" s="1">
        <f>-Targets!$K$11</f>
        <v>-108</v>
      </c>
    </row>
    <row r="7" spans="1:5" x14ac:dyDescent="0.25">
      <c r="A7" t="s">
        <v>16</v>
      </c>
      <c r="B7" t="str">
        <f>'Demand TEDI'!G7</f>
        <v>RESBDGSDE2025SH</v>
      </c>
      <c r="C7" t="str">
        <f>_xlfn.XLOOKUP(B7,'Demand TEDI'!G:G,'Demand TEDI'!A:A)&amp;"-T2"</f>
        <v>NZ50-BDG-2-RESBDGSDE-TEDI-T2</v>
      </c>
      <c r="D7" s="1">
        <f>-Targets!$K$12</f>
        <v>-90</v>
      </c>
    </row>
    <row r="8" spans="1:5" x14ac:dyDescent="0.25">
      <c r="A8" t="s">
        <v>16</v>
      </c>
      <c r="B8" t="str">
        <f>'Demand TEDI'!G8</f>
        <v>RESBDGSDE2030SH</v>
      </c>
      <c r="C8" t="str">
        <f>_xlfn.XLOOKUP(B8,'Demand TEDI'!G:G,'Demand TEDI'!A:A)&amp;"-T2"</f>
        <v>NZ50-BDG-2-RESBDGSDE-TEDI-T2</v>
      </c>
      <c r="D8" s="1">
        <f>-Targets!$K$12</f>
        <v>-90</v>
      </c>
    </row>
    <row r="9" spans="1:5" x14ac:dyDescent="0.25">
      <c r="A9" t="s">
        <v>16</v>
      </c>
      <c r="B9" t="str">
        <f>'Demand TEDI'!G9</f>
        <v>RESBDGSDE2035SH</v>
      </c>
      <c r="C9" t="str">
        <f>_xlfn.XLOOKUP(B9,'Demand TEDI'!G:G,'Demand TEDI'!A:A)&amp;"-T2"</f>
        <v>NZ50-BDG-2-RESBDGSDE-TEDI-T2</v>
      </c>
      <c r="D9" s="1">
        <f>-Targets!$K$12</f>
        <v>-90</v>
      </c>
    </row>
    <row r="10" spans="1:5" x14ac:dyDescent="0.25">
      <c r="A10" t="s">
        <v>16</v>
      </c>
      <c r="B10" t="str">
        <f>'Demand TEDI'!G10</f>
        <v>RESBDGSDE2040SH</v>
      </c>
      <c r="C10" t="str">
        <f>_xlfn.XLOOKUP(B10,'Demand TEDI'!G:G,'Demand TEDI'!A:A)&amp;"-T2"</f>
        <v>NZ50-BDG-2-RESBDGSDE-TEDI-T2</v>
      </c>
      <c r="D10" s="1">
        <f>-Targets!$K$12</f>
        <v>-90</v>
      </c>
    </row>
    <row r="11" spans="1:5" x14ac:dyDescent="0.25">
      <c r="A11" t="s">
        <v>16</v>
      </c>
      <c r="B11" t="str">
        <f>'Demand TEDI'!G11</f>
        <v>RESBDGSDE2045SH</v>
      </c>
      <c r="C11" t="str">
        <f>_xlfn.XLOOKUP(B11,'Demand TEDI'!G:G,'Demand TEDI'!A:A)&amp;"-T2"</f>
        <v>NZ50-BDG-2-RESBDGSDE-TEDI-T2</v>
      </c>
      <c r="D11" s="1">
        <f>-Targets!$K$12</f>
        <v>-90</v>
      </c>
    </row>
    <row r="12" spans="1:5" x14ac:dyDescent="0.25">
      <c r="A12" t="s">
        <v>16</v>
      </c>
      <c r="B12" t="str">
        <f>'Demand TEDI'!G12</f>
        <v>RESBDGSAT2025SH</v>
      </c>
      <c r="C12" t="str">
        <f>_xlfn.XLOOKUP(B12,'Demand TEDI'!G:G,'Demand TEDI'!A:A)&amp;"-T2"</f>
        <v>NZ50-BDG-2-RESBDGSAT-TEDI-T2</v>
      </c>
      <c r="D12" s="1">
        <f>-Targets!$K$12</f>
        <v>-90</v>
      </c>
    </row>
    <row r="13" spans="1:5" x14ac:dyDescent="0.25">
      <c r="A13" t="s">
        <v>16</v>
      </c>
      <c r="B13" t="str">
        <f>'Demand TEDI'!G13</f>
        <v>RESBDGSAT2030SH</v>
      </c>
      <c r="C13" t="str">
        <f>_xlfn.XLOOKUP(B13,'Demand TEDI'!G:G,'Demand TEDI'!A:A)&amp;"-T2"</f>
        <v>NZ50-BDG-2-RESBDGSAT-TEDI-T2</v>
      </c>
      <c r="D13" s="1">
        <f>-Targets!$K$12</f>
        <v>-90</v>
      </c>
    </row>
    <row r="14" spans="1:5" x14ac:dyDescent="0.25">
      <c r="A14" t="s">
        <v>16</v>
      </c>
      <c r="B14" t="str">
        <f>'Demand TEDI'!G14</f>
        <v>RESBDGSAT2035SH</v>
      </c>
      <c r="C14" t="str">
        <f>_xlfn.XLOOKUP(B14,'Demand TEDI'!G:G,'Demand TEDI'!A:A)&amp;"-T2"</f>
        <v>NZ50-BDG-2-RESBDGSAT-TEDI-T2</v>
      </c>
      <c r="D14" s="1">
        <f>-Targets!$K$12</f>
        <v>-90</v>
      </c>
    </row>
    <row r="15" spans="1:5" x14ac:dyDescent="0.25">
      <c r="A15" t="s">
        <v>16</v>
      </c>
      <c r="B15" t="str">
        <f>'Demand TEDI'!G15</f>
        <v>RESBDGSAT2040SH</v>
      </c>
      <c r="C15" t="str">
        <f>_xlfn.XLOOKUP(B15,'Demand TEDI'!G:G,'Demand TEDI'!A:A)&amp;"-T2"</f>
        <v>NZ50-BDG-2-RESBDGSAT-TEDI-T2</v>
      </c>
      <c r="D15" s="1">
        <f>-Targets!$K$12</f>
        <v>-90</v>
      </c>
    </row>
    <row r="16" spans="1:5" x14ac:dyDescent="0.25">
      <c r="A16" t="s">
        <v>16</v>
      </c>
      <c r="B16" t="str">
        <f>'Demand TEDI'!G16</f>
        <v>RESBDGSAT2045SH</v>
      </c>
      <c r="C16" t="str">
        <f>_xlfn.XLOOKUP(B16,'Demand TEDI'!G:G,'Demand TEDI'!A:A)&amp;"-T2"</f>
        <v>NZ50-BDG-2-RESBDGSAT-TEDI-T2</v>
      </c>
      <c r="D16" s="1">
        <f>-Targets!$K$12</f>
        <v>-90</v>
      </c>
    </row>
    <row r="17" spans="1:4" x14ac:dyDescent="0.25">
      <c r="A17" t="s">
        <v>16</v>
      </c>
      <c r="B17" t="str">
        <f>TEDI!H2</f>
        <v>RESBDGAPANewSHBOI___STDHH2_23</v>
      </c>
      <c r="C17" t="str">
        <f>_xlfn.XLOOKUP(B17,TEDI!H:H,TEDI!A:A)&amp;"-T2"</f>
        <v>NZ50-BDG-2-RESBDGAPA-TEDI-T2</v>
      </c>
      <c r="D17">
        <f>1</f>
        <v>1</v>
      </c>
    </row>
    <row r="18" spans="1:4" x14ac:dyDescent="0.25">
      <c r="A18" t="s">
        <v>16</v>
      </c>
      <c r="B18" t="str">
        <f>TEDI!H3</f>
        <v>RESBDGAPANewSHFIR___HIGPRO_23</v>
      </c>
      <c r="C18" t="str">
        <f>_xlfn.XLOOKUP(B18,TEDI!H:H,TEDI!A:A)&amp;"-T2"</f>
        <v>NZ50-BDG-2-RESBDGAPA-TEDI-T2</v>
      </c>
      <c r="D18">
        <f>1</f>
        <v>1</v>
      </c>
    </row>
    <row r="19" spans="1:4" x14ac:dyDescent="0.25">
      <c r="A19" t="s">
        <v>16</v>
      </c>
      <c r="B19" t="str">
        <f>TEDI!H4</f>
        <v>RESBDGAPANewSHFIR___STDPRO_23</v>
      </c>
      <c r="C19" t="str">
        <f>_xlfn.XLOOKUP(B19,TEDI!H:H,TEDI!A:A)&amp;"-T2"</f>
        <v>NZ50-BDG-2-RESBDGAPA-TEDI-T2</v>
      </c>
      <c r="D19">
        <f>1</f>
        <v>1</v>
      </c>
    </row>
    <row r="20" spans="1:4" x14ac:dyDescent="0.25">
      <c r="A20" t="s">
        <v>16</v>
      </c>
      <c r="B20" t="str">
        <f>TEDI!H5</f>
        <v>RESBDGAPANewSHFUR___ESRNGA_23</v>
      </c>
      <c r="C20" t="str">
        <f>_xlfn.XLOOKUP(B20,TEDI!H:H,TEDI!A:A)&amp;"-T2"</f>
        <v>NZ50-BDG-2-RESBDGAPA-TEDI-T2</v>
      </c>
      <c r="D20">
        <f>1</f>
        <v>1</v>
      </c>
    </row>
    <row r="21" spans="1:4" x14ac:dyDescent="0.25">
      <c r="A21" t="s">
        <v>16</v>
      </c>
      <c r="B21" t="str">
        <f>TEDI!H6</f>
        <v>RESBDGAPANewSHFUR___ESRPRO_23</v>
      </c>
      <c r="C21" t="str">
        <f>_xlfn.XLOOKUP(B21,TEDI!H:H,TEDI!A:A)&amp;"-T2"</f>
        <v>NZ50-BDG-2-RESBDGAPA-TEDI-T2</v>
      </c>
      <c r="D21">
        <f>1</f>
        <v>1</v>
      </c>
    </row>
    <row r="22" spans="1:4" x14ac:dyDescent="0.25">
      <c r="A22" t="s">
        <v>16</v>
      </c>
      <c r="B22" t="str">
        <f>TEDI!H7</f>
        <v>RESBDGAPANewSHFUR___HIGLFO_23</v>
      </c>
      <c r="C22" t="str">
        <f>_xlfn.XLOOKUP(B22,TEDI!H:H,TEDI!A:A)&amp;"-T2"</f>
        <v>NZ50-BDG-2-RESBDGAPA-TEDI-T2</v>
      </c>
      <c r="D22">
        <f>1</f>
        <v>1</v>
      </c>
    </row>
    <row r="23" spans="1:4" x14ac:dyDescent="0.25">
      <c r="A23" t="s">
        <v>16</v>
      </c>
      <c r="B23" t="str">
        <f>TEDI!H8</f>
        <v>RESBDGAPANewSHFUR___HIGNGA_16</v>
      </c>
      <c r="C23" t="str">
        <f>_xlfn.XLOOKUP(B23,TEDI!H:H,TEDI!A:A)&amp;"-T2"</f>
        <v>NZ50-BDG-2-RESBDGAPA-TEDI-T2</v>
      </c>
      <c r="D23">
        <f>1</f>
        <v>1</v>
      </c>
    </row>
    <row r="24" spans="1:4" x14ac:dyDescent="0.25">
      <c r="A24" t="s">
        <v>16</v>
      </c>
      <c r="B24" t="str">
        <f>TEDI!H9</f>
        <v>RESBDGAPANewSHFUR___HIGNGA_23</v>
      </c>
      <c r="C24" t="str">
        <f>_xlfn.XLOOKUP(B24,TEDI!H:H,TEDI!A:A)&amp;"-T2"</f>
        <v>NZ50-BDG-2-RESBDGAPA-TEDI-T2</v>
      </c>
      <c r="D24">
        <f>1</f>
        <v>1</v>
      </c>
    </row>
    <row r="25" spans="1:4" x14ac:dyDescent="0.25">
      <c r="A25" t="s">
        <v>16</v>
      </c>
      <c r="B25" t="str">
        <f>TEDI!H10</f>
        <v>RESBDGAPANewSHFUR___HIGPRO_23</v>
      </c>
      <c r="C25" t="str">
        <f>_xlfn.XLOOKUP(B25,TEDI!H:H,TEDI!A:A)&amp;"-T2"</f>
        <v>NZ50-BDG-2-RESBDGAPA-TEDI-T2</v>
      </c>
      <c r="D25">
        <f>1</f>
        <v>1</v>
      </c>
    </row>
    <row r="26" spans="1:4" x14ac:dyDescent="0.25">
      <c r="A26" t="s">
        <v>16</v>
      </c>
      <c r="B26" t="str">
        <f>TEDI!H11</f>
        <v>RESBDGAPANewSHFUR___MEDNGA_16</v>
      </c>
      <c r="C26" t="str">
        <f>_xlfn.XLOOKUP(B26,TEDI!H:H,TEDI!A:A)&amp;"-T2"</f>
        <v>NZ50-BDG-2-RESBDGAPA-TEDI-T2</v>
      </c>
      <c r="D26">
        <f>1</f>
        <v>1</v>
      </c>
    </row>
    <row r="27" spans="1:4" x14ac:dyDescent="0.25">
      <c r="A27" t="s">
        <v>16</v>
      </c>
      <c r="B27" t="str">
        <f>TEDI!H12</f>
        <v>RESBDGAPANewSHFUR___STDBMA_16</v>
      </c>
      <c r="C27" t="str">
        <f>_xlfn.XLOOKUP(B27,TEDI!H:H,TEDI!A:A)&amp;"-T2"</f>
        <v>NZ50-BDG-2-RESBDGAPA-TEDI-T2</v>
      </c>
      <c r="D27">
        <f>1</f>
        <v>1</v>
      </c>
    </row>
    <row r="28" spans="1:4" x14ac:dyDescent="0.25">
      <c r="A28" t="s">
        <v>16</v>
      </c>
      <c r="B28" t="str">
        <f>TEDI!H13</f>
        <v>RESBDGAPANewSHFUR___STDBWP_16</v>
      </c>
      <c r="C28" t="str">
        <f>_xlfn.XLOOKUP(B28,TEDI!H:H,TEDI!A:A)&amp;"-T2"</f>
        <v>NZ50-BDG-2-RESBDGAPA-TEDI-T2</v>
      </c>
      <c r="D28">
        <f>1</f>
        <v>1</v>
      </c>
    </row>
    <row r="29" spans="1:4" x14ac:dyDescent="0.25">
      <c r="A29" t="s">
        <v>16</v>
      </c>
      <c r="B29" t="str">
        <f>TEDI!H14</f>
        <v>RESBDGAPANewSHFUR___STDELC_23</v>
      </c>
      <c r="C29" t="str">
        <f>_xlfn.XLOOKUP(B29,TEDI!H:H,TEDI!A:A)&amp;"-T2"</f>
        <v>NZ50-BDG-2-RESBDGAPA-TEDI-T2</v>
      </c>
      <c r="D29">
        <f>1</f>
        <v>1</v>
      </c>
    </row>
    <row r="30" spans="1:4" x14ac:dyDescent="0.25">
      <c r="A30" t="s">
        <v>16</v>
      </c>
      <c r="B30" t="str">
        <f>TEDI!H15</f>
        <v>RESBDGAPANewSHFUR___STDKER_16</v>
      </c>
      <c r="C30" t="str">
        <f>_xlfn.XLOOKUP(B30,TEDI!H:H,TEDI!A:A)&amp;"-T2"</f>
        <v>NZ50-BDG-2-RESBDGAPA-TEDI-T2</v>
      </c>
      <c r="D30">
        <f>1</f>
        <v>1</v>
      </c>
    </row>
    <row r="31" spans="1:4" x14ac:dyDescent="0.25">
      <c r="A31" t="s">
        <v>16</v>
      </c>
      <c r="B31" t="str">
        <f>TEDI!H16</f>
        <v>RESBDGAPANewSHFUR___STDKER_23</v>
      </c>
      <c r="C31" t="str">
        <f>_xlfn.XLOOKUP(B31,TEDI!H:H,TEDI!A:A)&amp;"-T2"</f>
        <v>NZ50-BDG-2-RESBDGAPA-TEDI-T2</v>
      </c>
      <c r="D31">
        <f>1</f>
        <v>1</v>
      </c>
    </row>
    <row r="32" spans="1:4" x14ac:dyDescent="0.25">
      <c r="A32" t="s">
        <v>16</v>
      </c>
      <c r="B32" t="str">
        <f>TEDI!H17</f>
        <v>RESBDGAPANewSHFUR___STDLFO_16</v>
      </c>
      <c r="C32" t="str">
        <f>_xlfn.XLOOKUP(B32,TEDI!H:H,TEDI!A:A)&amp;"-T2"</f>
        <v>NZ50-BDG-2-RESBDGAPA-TEDI-T2</v>
      </c>
      <c r="D32">
        <f>1</f>
        <v>1</v>
      </c>
    </row>
    <row r="33" spans="1:4" x14ac:dyDescent="0.25">
      <c r="A33" t="s">
        <v>16</v>
      </c>
      <c r="B33" t="str">
        <f>TEDI!H18</f>
        <v>RESBDGAPANewSHFUR___STDLFO_23</v>
      </c>
      <c r="C33" t="str">
        <f>_xlfn.XLOOKUP(B33,TEDI!H:H,TEDI!A:A)&amp;"-T2"</f>
        <v>NZ50-BDG-2-RESBDGAPA-TEDI-T2</v>
      </c>
      <c r="D33">
        <f>1</f>
        <v>1</v>
      </c>
    </row>
    <row r="34" spans="1:4" x14ac:dyDescent="0.25">
      <c r="A34" t="s">
        <v>16</v>
      </c>
      <c r="B34" t="str">
        <f>TEDI!H19</f>
        <v>RESBDGAPANewSHFUR___STDNGA_23</v>
      </c>
      <c r="C34" t="str">
        <f>_xlfn.XLOOKUP(B34,TEDI!H:H,TEDI!A:A)&amp;"-T2"</f>
        <v>NZ50-BDG-2-RESBDGAPA-TEDI-T2</v>
      </c>
      <c r="D34">
        <f>1</f>
        <v>1</v>
      </c>
    </row>
    <row r="35" spans="1:4" x14ac:dyDescent="0.25">
      <c r="A35" t="s">
        <v>16</v>
      </c>
      <c r="B35" t="str">
        <f>TEDI!H20</f>
        <v>RESBDGAPANewSHFUR___STDPRO_16</v>
      </c>
      <c r="C35" t="str">
        <f>_xlfn.XLOOKUP(B35,TEDI!H:H,TEDI!A:A)&amp;"-T2"</f>
        <v>NZ50-BDG-2-RESBDGAPA-TEDI-T2</v>
      </c>
      <c r="D35">
        <f>1</f>
        <v>1</v>
      </c>
    </row>
    <row r="36" spans="1:4" x14ac:dyDescent="0.25">
      <c r="A36" t="s">
        <v>16</v>
      </c>
      <c r="B36" t="str">
        <f>TEDI!H21</f>
        <v>RESBDGAPANewSHFUR___STDPRO_23</v>
      </c>
      <c r="C36" t="str">
        <f>_xlfn.XLOOKUP(B36,TEDI!H:H,TEDI!A:A)&amp;"-T2"</f>
        <v>NZ50-BDG-2-RESBDGAPA-TEDI-T2</v>
      </c>
      <c r="D36">
        <f>1</f>
        <v>1</v>
      </c>
    </row>
    <row r="37" spans="1:4" x14ac:dyDescent="0.25">
      <c r="A37" t="s">
        <v>16</v>
      </c>
      <c r="B37" t="str">
        <f>TEDI!H22</f>
        <v>RESBDGAPANewSHHEP___ESRELC_23</v>
      </c>
      <c r="C37" t="str">
        <f>_xlfn.XLOOKUP(B37,TEDI!H:H,TEDI!A:A)&amp;"-T2"</f>
        <v>NZ50-BDG-2-RESBDGAPA-TEDI-T2</v>
      </c>
      <c r="D37">
        <f>1</f>
        <v>1</v>
      </c>
    </row>
    <row r="38" spans="1:4" x14ac:dyDescent="0.25">
      <c r="A38" t="s">
        <v>16</v>
      </c>
      <c r="B38" t="str">
        <f>TEDI!H23</f>
        <v>RESBDGAPANewSHHEP___HIGELC_23</v>
      </c>
      <c r="C38" t="str">
        <f>_xlfn.XLOOKUP(B38,TEDI!H:H,TEDI!A:A)&amp;"-T2"</f>
        <v>NZ50-BDG-2-RESBDGAPA-TEDI-T2</v>
      </c>
      <c r="D38">
        <f>1</f>
        <v>1</v>
      </c>
    </row>
    <row r="39" spans="1:4" x14ac:dyDescent="0.25">
      <c r="A39" t="s">
        <v>16</v>
      </c>
      <c r="B39" t="str">
        <f>TEDI!H24</f>
        <v>RESBDGAPANewSHHEP___STDELC_16</v>
      </c>
      <c r="C39" t="str">
        <f>_xlfn.XLOOKUP(B39,TEDI!H:H,TEDI!A:A)&amp;"-T2"</f>
        <v>NZ50-BDG-2-RESBDGAPA-TEDI-T2</v>
      </c>
      <c r="D39">
        <f>1</f>
        <v>1</v>
      </c>
    </row>
    <row r="40" spans="1:4" x14ac:dyDescent="0.25">
      <c r="A40" t="s">
        <v>16</v>
      </c>
      <c r="B40" t="str">
        <f>TEDI!H25</f>
        <v>RESBDGAPANewSHHEP___STDELC_23</v>
      </c>
      <c r="C40" t="str">
        <f>_xlfn.XLOOKUP(B40,TEDI!H:H,TEDI!A:A)&amp;"-T2"</f>
        <v>NZ50-BDG-2-RESBDGAPA-TEDI-T2</v>
      </c>
      <c r="D40">
        <f>1</f>
        <v>1</v>
      </c>
    </row>
    <row r="41" spans="1:4" x14ac:dyDescent="0.25">
      <c r="A41" t="s">
        <v>16</v>
      </c>
      <c r="B41" t="str">
        <f>TEDI!H26</f>
        <v>RESBDGAPANewSHHEP___STDNGA_23</v>
      </c>
      <c r="C41" t="str">
        <f>_xlfn.XLOOKUP(B41,TEDI!H:H,TEDI!A:A)&amp;"-T2"</f>
        <v>NZ50-BDG-2-RESBDGAPA-TEDI-T2</v>
      </c>
      <c r="D41">
        <f>1</f>
        <v>1</v>
      </c>
    </row>
    <row r="42" spans="1:4" x14ac:dyDescent="0.25">
      <c r="A42" t="s">
        <v>16</v>
      </c>
      <c r="B42" t="str">
        <f>TEDI!H27</f>
        <v>RESBDGAPANewSHPLT___STDELC_16</v>
      </c>
      <c r="C42" t="str">
        <f>_xlfn.XLOOKUP(B42,TEDI!H:H,TEDI!A:A)&amp;"-T2"</f>
        <v>NZ50-BDG-2-RESBDGAPA-TEDI-T2</v>
      </c>
      <c r="D42">
        <f>1</f>
        <v>1</v>
      </c>
    </row>
    <row r="43" spans="1:4" x14ac:dyDescent="0.25">
      <c r="A43" t="s">
        <v>16</v>
      </c>
      <c r="B43" t="str">
        <f>TEDI!H28</f>
        <v>RESBDGAPANewSHPLT1000WSTDELC_23</v>
      </c>
      <c r="C43" t="str">
        <f>_xlfn.XLOOKUP(B43,TEDI!H:H,TEDI!A:A)&amp;"-T2"</f>
        <v>NZ50-BDG-2-RESBDGAPA-TEDI-T2</v>
      </c>
      <c r="D43">
        <f>1</f>
        <v>1</v>
      </c>
    </row>
    <row r="44" spans="1:4" x14ac:dyDescent="0.25">
      <c r="A44" t="s">
        <v>16</v>
      </c>
      <c r="B44" t="str">
        <f>TEDI!H29</f>
        <v>RESBDGAPANewSHPLT1500WSTDELC_23</v>
      </c>
      <c r="C44" t="str">
        <f>_xlfn.XLOOKUP(B44,TEDI!H:H,TEDI!A:A)&amp;"-T2"</f>
        <v>NZ50-BDG-2-RESBDGAPA-TEDI-T2</v>
      </c>
      <c r="D44">
        <f>1</f>
        <v>1</v>
      </c>
    </row>
    <row r="45" spans="1:4" x14ac:dyDescent="0.25">
      <c r="A45" t="s">
        <v>16</v>
      </c>
      <c r="B45" t="str">
        <f>TEDI!H30</f>
        <v>RESBDGAPANewSHPLT500WSTDELC_23</v>
      </c>
      <c r="C45" t="str">
        <f>_xlfn.XLOOKUP(B45,TEDI!H:H,TEDI!A:A)&amp;"-T2"</f>
        <v>NZ50-BDG-2-RESBDGAPA-TEDI-T2</v>
      </c>
      <c r="D45">
        <f>1</f>
        <v>1</v>
      </c>
    </row>
    <row r="46" spans="1:4" x14ac:dyDescent="0.25">
      <c r="A46" t="s">
        <v>16</v>
      </c>
      <c r="B46" t="str">
        <f>TEDI!H31</f>
        <v>RESBDGAPANewSHPST___HIGBWP_23</v>
      </c>
      <c r="C46" t="str">
        <f>_xlfn.XLOOKUP(B46,TEDI!H:H,TEDI!A:A)&amp;"-T2"</f>
        <v>NZ50-BDG-2-RESBDGAPA-TEDI-T2</v>
      </c>
      <c r="D46">
        <f>1</f>
        <v>1</v>
      </c>
    </row>
    <row r="47" spans="1:4" x14ac:dyDescent="0.25">
      <c r="A47" t="s">
        <v>16</v>
      </c>
      <c r="B47" t="str">
        <f>TEDI!H32</f>
        <v>RESBDGAPANewSHPST___STDBWP_23</v>
      </c>
      <c r="C47" t="str">
        <f>_xlfn.XLOOKUP(B47,TEDI!H:H,TEDI!A:A)&amp;"-T2"</f>
        <v>NZ50-BDG-2-RESBDGAPA-TEDI-T2</v>
      </c>
      <c r="D47">
        <f>1</f>
        <v>1</v>
      </c>
    </row>
    <row r="48" spans="1:4" x14ac:dyDescent="0.25">
      <c r="A48" t="s">
        <v>16</v>
      </c>
      <c r="B48" t="str">
        <f>TEDI!H33</f>
        <v>RESBDGAPANewSHSTV___HIGBMA_23</v>
      </c>
      <c r="C48" t="str">
        <f>_xlfn.XLOOKUP(B48,TEDI!H:H,TEDI!A:A)&amp;"-T2"</f>
        <v>NZ50-BDG-2-RESBDGAPA-TEDI-T2</v>
      </c>
      <c r="D48">
        <f>1</f>
        <v>1</v>
      </c>
    </row>
    <row r="49" spans="1:4" x14ac:dyDescent="0.25">
      <c r="A49" t="s">
        <v>16</v>
      </c>
      <c r="B49" t="str">
        <f>TEDI!H34</f>
        <v>RESBDGAPANewSHSTV___STDBMA_23</v>
      </c>
      <c r="C49" t="str">
        <f>_xlfn.XLOOKUP(B49,TEDI!H:H,TEDI!A:A)&amp;"-T2"</f>
        <v>NZ50-BDG-2-RESBDGAPA-TEDI-T2</v>
      </c>
      <c r="D49">
        <f>1</f>
        <v>1</v>
      </c>
    </row>
    <row r="50" spans="1:4" x14ac:dyDescent="0.25">
      <c r="A50" t="s">
        <v>16</v>
      </c>
      <c r="B50" t="str">
        <f>TEDI!H35</f>
        <v>RESBDGSATNewSHBOI___STDHH2_23</v>
      </c>
      <c r="C50" t="str">
        <f>_xlfn.XLOOKUP(B50,TEDI!H:H,TEDI!A:A)&amp;"-T2"</f>
        <v>NZ50-BDG-2-RESBDGSAT-TEDI-T2</v>
      </c>
      <c r="D50">
        <f>1</f>
        <v>1</v>
      </c>
    </row>
    <row r="51" spans="1:4" x14ac:dyDescent="0.25">
      <c r="A51" t="s">
        <v>16</v>
      </c>
      <c r="B51" t="str">
        <f>TEDI!H36</f>
        <v>RESBDGSATNewSHFIR___HIGPRO_23</v>
      </c>
      <c r="C51" t="str">
        <f>_xlfn.XLOOKUP(B51,TEDI!H:H,TEDI!A:A)&amp;"-T2"</f>
        <v>NZ50-BDG-2-RESBDGSAT-TEDI-T2</v>
      </c>
      <c r="D51">
        <f>1</f>
        <v>1</v>
      </c>
    </row>
    <row r="52" spans="1:4" x14ac:dyDescent="0.25">
      <c r="A52" t="s">
        <v>16</v>
      </c>
      <c r="B52" t="str">
        <f>TEDI!H37</f>
        <v>RESBDGSATNewSHFIR___STDPRO_23</v>
      </c>
      <c r="C52" t="str">
        <f>_xlfn.XLOOKUP(B52,TEDI!H:H,TEDI!A:A)&amp;"-T2"</f>
        <v>NZ50-BDG-2-RESBDGSAT-TEDI-T2</v>
      </c>
      <c r="D52">
        <f>1</f>
        <v>1</v>
      </c>
    </row>
    <row r="53" spans="1:4" x14ac:dyDescent="0.25">
      <c r="A53" t="s">
        <v>16</v>
      </c>
      <c r="B53" t="str">
        <f>TEDI!H38</f>
        <v>RESBDGSATNewSHFUR___ESRNGA_23</v>
      </c>
      <c r="C53" t="str">
        <f>_xlfn.XLOOKUP(B53,TEDI!H:H,TEDI!A:A)&amp;"-T2"</f>
        <v>NZ50-BDG-2-RESBDGSAT-TEDI-T2</v>
      </c>
      <c r="D53">
        <f>1</f>
        <v>1</v>
      </c>
    </row>
    <row r="54" spans="1:4" x14ac:dyDescent="0.25">
      <c r="A54" t="s">
        <v>16</v>
      </c>
      <c r="B54" t="str">
        <f>TEDI!H39</f>
        <v>RESBDGSATNewSHFUR___ESRPRO_23</v>
      </c>
      <c r="C54" t="str">
        <f>_xlfn.XLOOKUP(B54,TEDI!H:H,TEDI!A:A)&amp;"-T2"</f>
        <v>NZ50-BDG-2-RESBDGSAT-TEDI-T2</v>
      </c>
      <c r="D54">
        <f>1</f>
        <v>1</v>
      </c>
    </row>
    <row r="55" spans="1:4" x14ac:dyDescent="0.25">
      <c r="A55" t="s">
        <v>16</v>
      </c>
      <c r="B55" t="str">
        <f>TEDI!H40</f>
        <v>RESBDGSATNewSHFUR___HIGLFO_23</v>
      </c>
      <c r="C55" t="str">
        <f>_xlfn.XLOOKUP(B55,TEDI!H:H,TEDI!A:A)&amp;"-T2"</f>
        <v>NZ50-BDG-2-RESBDGSAT-TEDI-T2</v>
      </c>
      <c r="D55">
        <f>1</f>
        <v>1</v>
      </c>
    </row>
    <row r="56" spans="1:4" x14ac:dyDescent="0.25">
      <c r="A56" t="s">
        <v>16</v>
      </c>
      <c r="B56" t="str">
        <f>TEDI!H41</f>
        <v>RESBDGSATNewSHFUR___HIGNGA_16</v>
      </c>
      <c r="C56" t="str">
        <f>_xlfn.XLOOKUP(B56,TEDI!H:H,TEDI!A:A)&amp;"-T2"</f>
        <v>NZ50-BDG-2-RESBDGSAT-TEDI-T2</v>
      </c>
      <c r="D56">
        <f>1</f>
        <v>1</v>
      </c>
    </row>
    <row r="57" spans="1:4" x14ac:dyDescent="0.25">
      <c r="A57" t="s">
        <v>16</v>
      </c>
      <c r="B57" t="str">
        <f>TEDI!H42</f>
        <v>RESBDGSATNewSHFUR___HIGNGA_23</v>
      </c>
      <c r="C57" t="str">
        <f>_xlfn.XLOOKUP(B57,TEDI!H:H,TEDI!A:A)&amp;"-T2"</f>
        <v>NZ50-BDG-2-RESBDGSAT-TEDI-T2</v>
      </c>
      <c r="D57">
        <f>1</f>
        <v>1</v>
      </c>
    </row>
    <row r="58" spans="1:4" x14ac:dyDescent="0.25">
      <c r="A58" t="s">
        <v>16</v>
      </c>
      <c r="B58" t="str">
        <f>TEDI!H43</f>
        <v>RESBDGSATNewSHFUR___HIGPRO_23</v>
      </c>
      <c r="C58" t="str">
        <f>_xlfn.XLOOKUP(B58,TEDI!H:H,TEDI!A:A)&amp;"-T2"</f>
        <v>NZ50-BDG-2-RESBDGSAT-TEDI-T2</v>
      </c>
      <c r="D58">
        <f>1</f>
        <v>1</v>
      </c>
    </row>
    <row r="59" spans="1:4" x14ac:dyDescent="0.25">
      <c r="A59" t="s">
        <v>16</v>
      </c>
      <c r="B59" t="str">
        <f>TEDI!H44</f>
        <v>RESBDGSATNewSHFUR___MEDNGA_16</v>
      </c>
      <c r="C59" t="str">
        <f>_xlfn.XLOOKUP(B59,TEDI!H:H,TEDI!A:A)&amp;"-T2"</f>
        <v>NZ50-BDG-2-RESBDGSAT-TEDI-T2</v>
      </c>
      <c r="D59">
        <f>1</f>
        <v>1</v>
      </c>
    </row>
    <row r="60" spans="1:4" x14ac:dyDescent="0.25">
      <c r="A60" t="s">
        <v>16</v>
      </c>
      <c r="B60" t="str">
        <f>TEDI!H45</f>
        <v>RESBDGSATNewSHFUR___STDBMA_16</v>
      </c>
      <c r="C60" t="str">
        <f>_xlfn.XLOOKUP(B60,TEDI!H:H,TEDI!A:A)&amp;"-T2"</f>
        <v>NZ50-BDG-2-RESBDGSAT-TEDI-T2</v>
      </c>
      <c r="D60">
        <f>1</f>
        <v>1</v>
      </c>
    </row>
    <row r="61" spans="1:4" x14ac:dyDescent="0.25">
      <c r="A61" t="s">
        <v>16</v>
      </c>
      <c r="B61" t="str">
        <f>TEDI!H46</f>
        <v>RESBDGSATNewSHFUR___STDBWP_16</v>
      </c>
      <c r="C61" t="str">
        <f>_xlfn.XLOOKUP(B61,TEDI!H:H,TEDI!A:A)&amp;"-T2"</f>
        <v>NZ50-BDG-2-RESBDGSAT-TEDI-T2</v>
      </c>
      <c r="D61">
        <f>1</f>
        <v>1</v>
      </c>
    </row>
    <row r="62" spans="1:4" x14ac:dyDescent="0.25">
      <c r="A62" t="s">
        <v>16</v>
      </c>
      <c r="B62" t="str">
        <f>TEDI!H47</f>
        <v>RESBDGSATNewSHFUR___STDELC_23</v>
      </c>
      <c r="C62" t="str">
        <f>_xlfn.XLOOKUP(B62,TEDI!H:H,TEDI!A:A)&amp;"-T2"</f>
        <v>NZ50-BDG-2-RESBDGSAT-TEDI-T2</v>
      </c>
      <c r="D62">
        <f>1</f>
        <v>1</v>
      </c>
    </row>
    <row r="63" spans="1:4" x14ac:dyDescent="0.25">
      <c r="A63" t="s">
        <v>16</v>
      </c>
      <c r="B63" t="str">
        <f>TEDI!H48</f>
        <v>RESBDGSATNewSHFUR___STDKER_16</v>
      </c>
      <c r="C63" t="str">
        <f>_xlfn.XLOOKUP(B63,TEDI!H:H,TEDI!A:A)&amp;"-T2"</f>
        <v>NZ50-BDG-2-RESBDGSAT-TEDI-T2</v>
      </c>
      <c r="D63">
        <f>1</f>
        <v>1</v>
      </c>
    </row>
    <row r="64" spans="1:4" x14ac:dyDescent="0.25">
      <c r="A64" t="s">
        <v>16</v>
      </c>
      <c r="B64" t="str">
        <f>TEDI!H49</f>
        <v>RESBDGSATNewSHFUR___STDKER_23</v>
      </c>
      <c r="C64" t="str">
        <f>_xlfn.XLOOKUP(B64,TEDI!H:H,TEDI!A:A)&amp;"-T2"</f>
        <v>NZ50-BDG-2-RESBDGSAT-TEDI-T2</v>
      </c>
      <c r="D64">
        <f>1</f>
        <v>1</v>
      </c>
    </row>
    <row r="65" spans="1:4" x14ac:dyDescent="0.25">
      <c r="A65" t="s">
        <v>16</v>
      </c>
      <c r="B65" t="str">
        <f>TEDI!H50</f>
        <v>RESBDGSATNewSHFUR___STDLFO_16</v>
      </c>
      <c r="C65" t="str">
        <f>_xlfn.XLOOKUP(B65,TEDI!H:H,TEDI!A:A)&amp;"-T2"</f>
        <v>NZ50-BDG-2-RESBDGSAT-TEDI-T2</v>
      </c>
      <c r="D65">
        <f>1</f>
        <v>1</v>
      </c>
    </row>
    <row r="66" spans="1:4" x14ac:dyDescent="0.25">
      <c r="A66" t="s">
        <v>16</v>
      </c>
      <c r="B66" t="str">
        <f>TEDI!H51</f>
        <v>RESBDGSATNewSHFUR___STDLFO_23</v>
      </c>
      <c r="C66" t="str">
        <f>_xlfn.XLOOKUP(B66,TEDI!H:H,TEDI!A:A)&amp;"-T2"</f>
        <v>NZ50-BDG-2-RESBDGSAT-TEDI-T2</v>
      </c>
      <c r="D66">
        <f>1</f>
        <v>1</v>
      </c>
    </row>
    <row r="67" spans="1:4" x14ac:dyDescent="0.25">
      <c r="A67" t="s">
        <v>16</v>
      </c>
      <c r="B67" t="str">
        <f>TEDI!H52</f>
        <v>RESBDGSATNewSHFUR___STDNGA_23</v>
      </c>
      <c r="C67" t="str">
        <f>_xlfn.XLOOKUP(B67,TEDI!H:H,TEDI!A:A)&amp;"-T2"</f>
        <v>NZ50-BDG-2-RESBDGSAT-TEDI-T2</v>
      </c>
      <c r="D67">
        <f>1</f>
        <v>1</v>
      </c>
    </row>
    <row r="68" spans="1:4" x14ac:dyDescent="0.25">
      <c r="A68" t="s">
        <v>16</v>
      </c>
      <c r="B68" t="str">
        <f>TEDI!H53</f>
        <v>RESBDGSATNewSHFUR___STDPRO_16</v>
      </c>
      <c r="C68" t="str">
        <f>_xlfn.XLOOKUP(B68,TEDI!H:H,TEDI!A:A)&amp;"-T2"</f>
        <v>NZ50-BDG-2-RESBDGSAT-TEDI-T2</v>
      </c>
      <c r="D68">
        <f>1</f>
        <v>1</v>
      </c>
    </row>
    <row r="69" spans="1:4" x14ac:dyDescent="0.25">
      <c r="A69" t="s">
        <v>16</v>
      </c>
      <c r="B69" t="str">
        <f>TEDI!H54</f>
        <v>RESBDGSATNewSHFUR___STDPRO_23</v>
      </c>
      <c r="C69" t="str">
        <f>_xlfn.XLOOKUP(B69,TEDI!H:H,TEDI!A:A)&amp;"-T2"</f>
        <v>NZ50-BDG-2-RESBDGSAT-TEDI-T2</v>
      </c>
      <c r="D69">
        <f>1</f>
        <v>1</v>
      </c>
    </row>
    <row r="70" spans="1:4" x14ac:dyDescent="0.25">
      <c r="A70" t="s">
        <v>16</v>
      </c>
      <c r="B70" t="str">
        <f>TEDI!H55</f>
        <v>RESBDGSATNewSHHEP___ESRELC_23</v>
      </c>
      <c r="C70" t="str">
        <f>_xlfn.XLOOKUP(B70,TEDI!H:H,TEDI!A:A)&amp;"-T2"</f>
        <v>NZ50-BDG-2-RESBDGSAT-TEDI-T2</v>
      </c>
      <c r="D70">
        <f>1</f>
        <v>1</v>
      </c>
    </row>
    <row r="71" spans="1:4" x14ac:dyDescent="0.25">
      <c r="A71" t="s">
        <v>16</v>
      </c>
      <c r="B71" t="str">
        <f>TEDI!H56</f>
        <v>RESBDGSATNewSHHEP___HIGELC_23</v>
      </c>
      <c r="C71" t="str">
        <f>_xlfn.XLOOKUP(B71,TEDI!H:H,TEDI!A:A)&amp;"-T2"</f>
        <v>NZ50-BDG-2-RESBDGSAT-TEDI-T2</v>
      </c>
      <c r="D71">
        <f>1</f>
        <v>1</v>
      </c>
    </row>
    <row r="72" spans="1:4" x14ac:dyDescent="0.25">
      <c r="A72" t="s">
        <v>16</v>
      </c>
      <c r="B72" t="str">
        <f>TEDI!H57</f>
        <v>RESBDGSATNewSHHEP___STDELC_16</v>
      </c>
      <c r="C72" t="str">
        <f>_xlfn.XLOOKUP(B72,TEDI!H:H,TEDI!A:A)&amp;"-T2"</f>
        <v>NZ50-BDG-2-RESBDGSAT-TEDI-T2</v>
      </c>
      <c r="D72">
        <f>1</f>
        <v>1</v>
      </c>
    </row>
    <row r="73" spans="1:4" x14ac:dyDescent="0.25">
      <c r="A73" t="s">
        <v>16</v>
      </c>
      <c r="B73" t="str">
        <f>TEDI!H58</f>
        <v>RESBDGSATNewSHHEP___STDELC_23</v>
      </c>
      <c r="C73" t="str">
        <f>_xlfn.XLOOKUP(B73,TEDI!H:H,TEDI!A:A)&amp;"-T2"</f>
        <v>NZ50-BDG-2-RESBDGSAT-TEDI-T2</v>
      </c>
      <c r="D73">
        <f>1</f>
        <v>1</v>
      </c>
    </row>
    <row r="74" spans="1:4" x14ac:dyDescent="0.25">
      <c r="A74" t="s">
        <v>16</v>
      </c>
      <c r="B74" t="str">
        <f>TEDI!H59</f>
        <v>RESBDGSATNewSHHEP___STDNGA_23</v>
      </c>
      <c r="C74" t="str">
        <f>_xlfn.XLOOKUP(B74,TEDI!H:H,TEDI!A:A)&amp;"-T2"</f>
        <v>NZ50-BDG-2-RESBDGSAT-TEDI-T2</v>
      </c>
      <c r="D74">
        <f>1</f>
        <v>1</v>
      </c>
    </row>
    <row r="75" spans="1:4" x14ac:dyDescent="0.25">
      <c r="A75" t="s">
        <v>16</v>
      </c>
      <c r="B75" t="str">
        <f>TEDI!H60</f>
        <v>RESBDGSATNewSHPLT___STDELC_16</v>
      </c>
      <c r="C75" t="str">
        <f>_xlfn.XLOOKUP(B75,TEDI!H:H,TEDI!A:A)&amp;"-T2"</f>
        <v>NZ50-BDG-2-RESBDGSAT-TEDI-T2</v>
      </c>
      <c r="D75">
        <f>1</f>
        <v>1</v>
      </c>
    </row>
    <row r="76" spans="1:4" x14ac:dyDescent="0.25">
      <c r="A76" t="s">
        <v>16</v>
      </c>
      <c r="B76" t="str">
        <f>TEDI!H61</f>
        <v>RESBDGSATNewSHPLT1000WSTDELC_23</v>
      </c>
      <c r="C76" t="str">
        <f>_xlfn.XLOOKUP(B76,TEDI!H:H,TEDI!A:A)&amp;"-T2"</f>
        <v>NZ50-BDG-2-RESBDGSAT-TEDI-T2</v>
      </c>
      <c r="D76">
        <f>1</f>
        <v>1</v>
      </c>
    </row>
    <row r="77" spans="1:4" x14ac:dyDescent="0.25">
      <c r="A77" t="s">
        <v>16</v>
      </c>
      <c r="B77" t="str">
        <f>TEDI!H62</f>
        <v>RESBDGSATNewSHPLT1500WSTDELC_23</v>
      </c>
      <c r="C77" t="str">
        <f>_xlfn.XLOOKUP(B77,TEDI!H:H,TEDI!A:A)&amp;"-T2"</f>
        <v>NZ50-BDG-2-RESBDGSAT-TEDI-T2</v>
      </c>
      <c r="D77">
        <f>1</f>
        <v>1</v>
      </c>
    </row>
    <row r="78" spans="1:4" x14ac:dyDescent="0.25">
      <c r="A78" t="s">
        <v>16</v>
      </c>
      <c r="B78" t="str">
        <f>TEDI!H63</f>
        <v>RESBDGSATNewSHPLT500WSTDELC_23</v>
      </c>
      <c r="C78" t="str">
        <f>_xlfn.XLOOKUP(B78,TEDI!H:H,TEDI!A:A)&amp;"-T2"</f>
        <v>NZ50-BDG-2-RESBDGSAT-TEDI-T2</v>
      </c>
      <c r="D78">
        <f>1</f>
        <v>1</v>
      </c>
    </row>
    <row r="79" spans="1:4" x14ac:dyDescent="0.25">
      <c r="A79" t="s">
        <v>16</v>
      </c>
      <c r="B79" t="str">
        <f>TEDI!H64</f>
        <v>RESBDGSATNewSHPST___HIGBWP_23</v>
      </c>
      <c r="C79" t="str">
        <f>_xlfn.XLOOKUP(B79,TEDI!H:H,TEDI!A:A)&amp;"-T2"</f>
        <v>NZ50-BDG-2-RESBDGSAT-TEDI-T2</v>
      </c>
      <c r="D79">
        <f>1</f>
        <v>1</v>
      </c>
    </row>
    <row r="80" spans="1:4" x14ac:dyDescent="0.25">
      <c r="A80" t="s">
        <v>16</v>
      </c>
      <c r="B80" t="str">
        <f>TEDI!H65</f>
        <v>RESBDGSATNewSHPST___STDBWP_23</v>
      </c>
      <c r="C80" t="str">
        <f>_xlfn.XLOOKUP(B80,TEDI!H:H,TEDI!A:A)&amp;"-T2"</f>
        <v>NZ50-BDG-2-RESBDGSAT-TEDI-T2</v>
      </c>
      <c r="D80">
        <f>1</f>
        <v>1</v>
      </c>
    </row>
    <row r="81" spans="1:4" x14ac:dyDescent="0.25">
      <c r="A81" t="s">
        <v>16</v>
      </c>
      <c r="B81" t="str">
        <f>TEDI!H66</f>
        <v>RESBDGSATNewSHSTV___HIGBMA_23</v>
      </c>
      <c r="C81" t="str">
        <f>_xlfn.XLOOKUP(B81,TEDI!H:H,TEDI!A:A)&amp;"-T2"</f>
        <v>NZ50-BDG-2-RESBDGSAT-TEDI-T2</v>
      </c>
      <c r="D81">
        <f>1</f>
        <v>1</v>
      </c>
    </row>
    <row r="82" spans="1:4" x14ac:dyDescent="0.25">
      <c r="A82" t="s">
        <v>16</v>
      </c>
      <c r="B82" t="str">
        <f>TEDI!H67</f>
        <v>RESBDGSATNewSHSTV___STDBMA_23</v>
      </c>
      <c r="C82" t="str">
        <f>_xlfn.XLOOKUP(B82,TEDI!H:H,TEDI!A:A)&amp;"-T2"</f>
        <v>NZ50-BDG-2-RESBDGSAT-TEDI-T2</v>
      </c>
      <c r="D82">
        <f>1</f>
        <v>1</v>
      </c>
    </row>
    <row r="83" spans="1:4" x14ac:dyDescent="0.25">
      <c r="A83" t="s">
        <v>16</v>
      </c>
      <c r="B83" t="str">
        <f>TEDI!H68</f>
        <v>RESBDGSDENewSHBOI___STDHH2_23</v>
      </c>
      <c r="C83" t="str">
        <f>_xlfn.XLOOKUP(B83,TEDI!H:H,TEDI!A:A)&amp;"-T2"</f>
        <v>NZ50-BDG-2-RESBDGSDE-TEDI-T2</v>
      </c>
      <c r="D83">
        <f>1</f>
        <v>1</v>
      </c>
    </row>
    <row r="84" spans="1:4" x14ac:dyDescent="0.25">
      <c r="A84" t="s">
        <v>16</v>
      </c>
      <c r="B84" t="str">
        <f>TEDI!H69</f>
        <v>RESBDGSDENewSHFIR___HIGPRO_23</v>
      </c>
      <c r="C84" t="str">
        <f>_xlfn.XLOOKUP(B84,TEDI!H:H,TEDI!A:A)&amp;"-T2"</f>
        <v>NZ50-BDG-2-RESBDGSDE-TEDI-T2</v>
      </c>
      <c r="D84">
        <f>1</f>
        <v>1</v>
      </c>
    </row>
    <row r="85" spans="1:4" x14ac:dyDescent="0.25">
      <c r="A85" t="s">
        <v>16</v>
      </c>
      <c r="B85" t="str">
        <f>TEDI!H70</f>
        <v>RESBDGSDENewSHFIR___STDPRO_23</v>
      </c>
      <c r="C85" t="str">
        <f>_xlfn.XLOOKUP(B85,TEDI!H:H,TEDI!A:A)&amp;"-T2"</f>
        <v>NZ50-BDG-2-RESBDGSDE-TEDI-T2</v>
      </c>
      <c r="D85">
        <f>1</f>
        <v>1</v>
      </c>
    </row>
    <row r="86" spans="1:4" x14ac:dyDescent="0.25">
      <c r="A86" t="s">
        <v>16</v>
      </c>
      <c r="B86" t="str">
        <f>TEDI!H71</f>
        <v>RESBDGSDENewSHFUR___ESRNGA_23</v>
      </c>
      <c r="C86" t="str">
        <f>_xlfn.XLOOKUP(B86,TEDI!H:H,TEDI!A:A)&amp;"-T2"</f>
        <v>NZ50-BDG-2-RESBDGSDE-TEDI-T2</v>
      </c>
      <c r="D86">
        <f>1</f>
        <v>1</v>
      </c>
    </row>
    <row r="87" spans="1:4" x14ac:dyDescent="0.25">
      <c r="A87" t="s">
        <v>16</v>
      </c>
      <c r="B87" t="str">
        <f>TEDI!H72</f>
        <v>RESBDGSDENewSHFUR___ESRPRO_23</v>
      </c>
      <c r="C87" t="str">
        <f>_xlfn.XLOOKUP(B87,TEDI!H:H,TEDI!A:A)&amp;"-T2"</f>
        <v>NZ50-BDG-2-RESBDGSDE-TEDI-T2</v>
      </c>
      <c r="D87">
        <f>1</f>
        <v>1</v>
      </c>
    </row>
    <row r="88" spans="1:4" x14ac:dyDescent="0.25">
      <c r="A88" t="s">
        <v>16</v>
      </c>
      <c r="B88" t="str">
        <f>TEDI!H73</f>
        <v>RESBDGSDENewSHFUR___HIGLFO_23</v>
      </c>
      <c r="C88" t="str">
        <f>_xlfn.XLOOKUP(B88,TEDI!H:H,TEDI!A:A)&amp;"-T2"</f>
        <v>NZ50-BDG-2-RESBDGSDE-TEDI-T2</v>
      </c>
      <c r="D88">
        <f>1</f>
        <v>1</v>
      </c>
    </row>
    <row r="89" spans="1:4" x14ac:dyDescent="0.25">
      <c r="A89" t="s">
        <v>16</v>
      </c>
      <c r="B89" t="str">
        <f>TEDI!H74</f>
        <v>RESBDGSDENewSHFUR___HIGNGA_16</v>
      </c>
      <c r="C89" t="str">
        <f>_xlfn.XLOOKUP(B89,TEDI!H:H,TEDI!A:A)&amp;"-T2"</f>
        <v>NZ50-BDG-2-RESBDGSDE-TEDI-T2</v>
      </c>
      <c r="D89">
        <f>1</f>
        <v>1</v>
      </c>
    </row>
    <row r="90" spans="1:4" x14ac:dyDescent="0.25">
      <c r="A90" t="s">
        <v>16</v>
      </c>
      <c r="B90" t="str">
        <f>TEDI!H75</f>
        <v>RESBDGSDENewSHFUR___HIGNGA_23</v>
      </c>
      <c r="C90" t="str">
        <f>_xlfn.XLOOKUP(B90,TEDI!H:H,TEDI!A:A)&amp;"-T2"</f>
        <v>NZ50-BDG-2-RESBDGSDE-TEDI-T2</v>
      </c>
      <c r="D90">
        <f>1</f>
        <v>1</v>
      </c>
    </row>
    <row r="91" spans="1:4" x14ac:dyDescent="0.25">
      <c r="A91" t="s">
        <v>16</v>
      </c>
      <c r="B91" t="str">
        <f>TEDI!H76</f>
        <v>RESBDGSDENewSHFUR___HIGPRO_23</v>
      </c>
      <c r="C91" t="str">
        <f>_xlfn.XLOOKUP(B91,TEDI!H:H,TEDI!A:A)&amp;"-T2"</f>
        <v>NZ50-BDG-2-RESBDGSDE-TEDI-T2</v>
      </c>
      <c r="D91">
        <f>1</f>
        <v>1</v>
      </c>
    </row>
    <row r="92" spans="1:4" x14ac:dyDescent="0.25">
      <c r="A92" t="s">
        <v>16</v>
      </c>
      <c r="B92" t="str">
        <f>TEDI!H77</f>
        <v>RESBDGSDENewSHFUR___MEDNGA_16</v>
      </c>
      <c r="C92" t="str">
        <f>_xlfn.XLOOKUP(B92,TEDI!H:H,TEDI!A:A)&amp;"-T2"</f>
        <v>NZ50-BDG-2-RESBDGSDE-TEDI-T2</v>
      </c>
      <c r="D92">
        <f>1</f>
        <v>1</v>
      </c>
    </row>
    <row r="93" spans="1:4" x14ac:dyDescent="0.25">
      <c r="A93" t="s">
        <v>16</v>
      </c>
      <c r="B93" t="str">
        <f>TEDI!H78</f>
        <v>RESBDGSDENewSHFUR___STDBMA_16</v>
      </c>
      <c r="C93" t="str">
        <f>_xlfn.XLOOKUP(B93,TEDI!H:H,TEDI!A:A)&amp;"-T2"</f>
        <v>NZ50-BDG-2-RESBDGSDE-TEDI-T2</v>
      </c>
      <c r="D93">
        <f>1</f>
        <v>1</v>
      </c>
    </row>
    <row r="94" spans="1:4" x14ac:dyDescent="0.25">
      <c r="A94" t="s">
        <v>16</v>
      </c>
      <c r="B94" t="str">
        <f>TEDI!H79</f>
        <v>RESBDGSDENewSHFUR___STDBWP_16</v>
      </c>
      <c r="C94" t="str">
        <f>_xlfn.XLOOKUP(B94,TEDI!H:H,TEDI!A:A)&amp;"-T2"</f>
        <v>NZ50-BDG-2-RESBDGSDE-TEDI-T2</v>
      </c>
      <c r="D94">
        <f>1</f>
        <v>1</v>
      </c>
    </row>
    <row r="95" spans="1:4" x14ac:dyDescent="0.25">
      <c r="A95" t="s">
        <v>16</v>
      </c>
      <c r="B95" t="str">
        <f>TEDI!H80</f>
        <v>RESBDGSDENewSHFUR___STDELC_23</v>
      </c>
      <c r="C95" t="str">
        <f>_xlfn.XLOOKUP(B95,TEDI!H:H,TEDI!A:A)&amp;"-T2"</f>
        <v>NZ50-BDG-2-RESBDGSDE-TEDI-T2</v>
      </c>
      <c r="D95">
        <f>1</f>
        <v>1</v>
      </c>
    </row>
    <row r="96" spans="1:4" x14ac:dyDescent="0.25">
      <c r="A96" t="s">
        <v>16</v>
      </c>
      <c r="B96" t="str">
        <f>TEDI!H81</f>
        <v>RESBDGSDENewSHFUR___STDKER_16</v>
      </c>
      <c r="C96" t="str">
        <f>_xlfn.XLOOKUP(B96,TEDI!H:H,TEDI!A:A)&amp;"-T2"</f>
        <v>NZ50-BDG-2-RESBDGSDE-TEDI-T2</v>
      </c>
      <c r="D96">
        <f>1</f>
        <v>1</v>
      </c>
    </row>
    <row r="97" spans="1:4" x14ac:dyDescent="0.25">
      <c r="A97" t="s">
        <v>16</v>
      </c>
      <c r="B97" t="str">
        <f>TEDI!H82</f>
        <v>RESBDGSDENewSHFUR___STDKER_23</v>
      </c>
      <c r="C97" t="str">
        <f>_xlfn.XLOOKUP(B97,TEDI!H:H,TEDI!A:A)&amp;"-T2"</f>
        <v>NZ50-BDG-2-RESBDGSDE-TEDI-T2</v>
      </c>
      <c r="D97">
        <f>1</f>
        <v>1</v>
      </c>
    </row>
    <row r="98" spans="1:4" x14ac:dyDescent="0.25">
      <c r="A98" t="s">
        <v>16</v>
      </c>
      <c r="B98" t="str">
        <f>TEDI!H83</f>
        <v>RESBDGSDENewSHFUR___STDLFO_16</v>
      </c>
      <c r="C98" t="str">
        <f>_xlfn.XLOOKUP(B98,TEDI!H:H,TEDI!A:A)&amp;"-T2"</f>
        <v>NZ50-BDG-2-RESBDGSDE-TEDI-T2</v>
      </c>
      <c r="D98">
        <f>1</f>
        <v>1</v>
      </c>
    </row>
    <row r="99" spans="1:4" x14ac:dyDescent="0.25">
      <c r="A99" t="s">
        <v>16</v>
      </c>
      <c r="B99" t="str">
        <f>TEDI!H84</f>
        <v>RESBDGSDENewSHFUR___STDLFO_23</v>
      </c>
      <c r="C99" t="str">
        <f>_xlfn.XLOOKUP(B99,TEDI!H:H,TEDI!A:A)&amp;"-T2"</f>
        <v>NZ50-BDG-2-RESBDGSDE-TEDI-T2</v>
      </c>
      <c r="D99">
        <f>1</f>
        <v>1</v>
      </c>
    </row>
    <row r="100" spans="1:4" x14ac:dyDescent="0.25">
      <c r="A100" t="s">
        <v>16</v>
      </c>
      <c r="B100" t="str">
        <f>TEDI!H85</f>
        <v>RESBDGSDENewSHFUR___STDNGA_23</v>
      </c>
      <c r="C100" t="str">
        <f>_xlfn.XLOOKUP(B100,TEDI!H:H,TEDI!A:A)&amp;"-T2"</f>
        <v>NZ50-BDG-2-RESBDGSDE-TEDI-T2</v>
      </c>
      <c r="D100">
        <f>1</f>
        <v>1</v>
      </c>
    </row>
    <row r="101" spans="1:4" x14ac:dyDescent="0.25">
      <c r="A101" t="s">
        <v>16</v>
      </c>
      <c r="B101" t="str">
        <f>TEDI!H86</f>
        <v>RESBDGSDENewSHFUR___STDPRO_16</v>
      </c>
      <c r="C101" t="str">
        <f>_xlfn.XLOOKUP(B101,TEDI!H:H,TEDI!A:A)&amp;"-T2"</f>
        <v>NZ50-BDG-2-RESBDGSDE-TEDI-T2</v>
      </c>
      <c r="D101">
        <f>1</f>
        <v>1</v>
      </c>
    </row>
    <row r="102" spans="1:4" x14ac:dyDescent="0.25">
      <c r="A102" t="s">
        <v>16</v>
      </c>
      <c r="B102" t="str">
        <f>TEDI!H87</f>
        <v>RESBDGSDENewSHFUR___STDPRO_23</v>
      </c>
      <c r="C102" t="str">
        <f>_xlfn.XLOOKUP(B102,TEDI!H:H,TEDI!A:A)&amp;"-T2"</f>
        <v>NZ50-BDG-2-RESBDGSDE-TEDI-T2</v>
      </c>
      <c r="D102">
        <f>1</f>
        <v>1</v>
      </c>
    </row>
    <row r="103" spans="1:4" x14ac:dyDescent="0.25">
      <c r="A103" t="s">
        <v>16</v>
      </c>
      <c r="B103" t="str">
        <f>TEDI!H88</f>
        <v>RESBDGSDENewSHHEP___ESRELC_23</v>
      </c>
      <c r="C103" t="str">
        <f>_xlfn.XLOOKUP(B103,TEDI!H:H,TEDI!A:A)&amp;"-T2"</f>
        <v>NZ50-BDG-2-RESBDGSDE-TEDI-T2</v>
      </c>
      <c r="D103">
        <f>1</f>
        <v>1</v>
      </c>
    </row>
    <row r="104" spans="1:4" x14ac:dyDescent="0.25">
      <c r="A104" t="s">
        <v>16</v>
      </c>
      <c r="B104" t="str">
        <f>TEDI!H89</f>
        <v>RESBDGSDENewSHHEP___HIGELC_23</v>
      </c>
      <c r="C104" t="str">
        <f>_xlfn.XLOOKUP(B104,TEDI!H:H,TEDI!A:A)&amp;"-T2"</f>
        <v>NZ50-BDG-2-RESBDGSDE-TEDI-T2</v>
      </c>
      <c r="D104">
        <f>1</f>
        <v>1</v>
      </c>
    </row>
    <row r="105" spans="1:4" x14ac:dyDescent="0.25">
      <c r="A105" t="s">
        <v>16</v>
      </c>
      <c r="B105" t="str">
        <f>TEDI!H90</f>
        <v>RESBDGSDENewSHHEP___STDELC_16</v>
      </c>
      <c r="C105" t="str">
        <f>_xlfn.XLOOKUP(B105,TEDI!H:H,TEDI!A:A)&amp;"-T2"</f>
        <v>NZ50-BDG-2-RESBDGSDE-TEDI-T2</v>
      </c>
      <c r="D105">
        <f>1</f>
        <v>1</v>
      </c>
    </row>
    <row r="106" spans="1:4" x14ac:dyDescent="0.25">
      <c r="A106" t="s">
        <v>16</v>
      </c>
      <c r="B106" t="str">
        <f>TEDI!H91</f>
        <v>RESBDGSDENewSHHEP___STDELC_23</v>
      </c>
      <c r="C106" t="str">
        <f>_xlfn.XLOOKUP(B106,TEDI!H:H,TEDI!A:A)&amp;"-T2"</f>
        <v>NZ50-BDG-2-RESBDGSDE-TEDI-T2</v>
      </c>
      <c r="D106">
        <f>1</f>
        <v>1</v>
      </c>
    </row>
    <row r="107" spans="1:4" x14ac:dyDescent="0.25">
      <c r="A107" t="s">
        <v>16</v>
      </c>
      <c r="B107" t="str">
        <f>TEDI!H92</f>
        <v>RESBDGSDENewSHHEP___STDNGA_23</v>
      </c>
      <c r="C107" t="str">
        <f>_xlfn.XLOOKUP(B107,TEDI!H:H,TEDI!A:A)&amp;"-T2"</f>
        <v>NZ50-BDG-2-RESBDGSDE-TEDI-T2</v>
      </c>
      <c r="D107">
        <f>1</f>
        <v>1</v>
      </c>
    </row>
    <row r="108" spans="1:4" x14ac:dyDescent="0.25">
      <c r="A108" t="s">
        <v>16</v>
      </c>
      <c r="B108" t="str">
        <f>TEDI!H93</f>
        <v>RESBDGSDENewSHPLT___STDELC_16</v>
      </c>
      <c r="C108" t="str">
        <f>_xlfn.XLOOKUP(B108,TEDI!H:H,TEDI!A:A)&amp;"-T2"</f>
        <v>NZ50-BDG-2-RESBDGSDE-TEDI-T2</v>
      </c>
      <c r="D108">
        <f>1</f>
        <v>1</v>
      </c>
    </row>
    <row r="109" spans="1:4" x14ac:dyDescent="0.25">
      <c r="A109" t="s">
        <v>16</v>
      </c>
      <c r="B109" t="str">
        <f>TEDI!H94</f>
        <v>RESBDGSDENewSHPLT1000WSTDELC_23</v>
      </c>
      <c r="C109" t="str">
        <f>_xlfn.XLOOKUP(B109,TEDI!H:H,TEDI!A:A)&amp;"-T2"</f>
        <v>NZ50-BDG-2-RESBDGSDE-TEDI-T2</v>
      </c>
      <c r="D109">
        <f>1</f>
        <v>1</v>
      </c>
    </row>
    <row r="110" spans="1:4" x14ac:dyDescent="0.25">
      <c r="A110" t="s">
        <v>16</v>
      </c>
      <c r="B110" t="str">
        <f>TEDI!H95</f>
        <v>RESBDGSDENewSHPLT1500WSTDELC_23</v>
      </c>
      <c r="C110" t="str">
        <f>_xlfn.XLOOKUP(B110,TEDI!H:H,TEDI!A:A)&amp;"-T2"</f>
        <v>NZ50-BDG-2-RESBDGSDE-TEDI-T2</v>
      </c>
      <c r="D110">
        <f>1</f>
        <v>1</v>
      </c>
    </row>
    <row r="111" spans="1:4" x14ac:dyDescent="0.25">
      <c r="A111" t="s">
        <v>16</v>
      </c>
      <c r="B111" t="str">
        <f>TEDI!H96</f>
        <v>RESBDGSDENewSHPLT500WSTDELC_23</v>
      </c>
      <c r="C111" t="str">
        <f>_xlfn.XLOOKUP(B111,TEDI!H:H,TEDI!A:A)&amp;"-T2"</f>
        <v>NZ50-BDG-2-RESBDGSDE-TEDI-T2</v>
      </c>
      <c r="D111">
        <f>1</f>
        <v>1</v>
      </c>
    </row>
    <row r="112" spans="1:4" x14ac:dyDescent="0.25">
      <c r="A112" t="s">
        <v>16</v>
      </c>
      <c r="B112" t="str">
        <f>TEDI!H97</f>
        <v>RESBDGSDENewSHPST___HIGBWP_23</v>
      </c>
      <c r="C112" t="str">
        <f>_xlfn.XLOOKUP(B112,TEDI!H:H,TEDI!A:A)&amp;"-T2"</f>
        <v>NZ50-BDG-2-RESBDGSDE-TEDI-T2</v>
      </c>
      <c r="D112">
        <f>1</f>
        <v>1</v>
      </c>
    </row>
    <row r="113" spans="1:4" x14ac:dyDescent="0.25">
      <c r="A113" t="s">
        <v>16</v>
      </c>
      <c r="B113" t="str">
        <f>TEDI!H98</f>
        <v>RESBDGSDENewSHPST___STDBWP_23</v>
      </c>
      <c r="C113" t="str">
        <f>_xlfn.XLOOKUP(B113,TEDI!H:H,TEDI!A:A)&amp;"-T2"</f>
        <v>NZ50-BDG-2-RESBDGSDE-TEDI-T2</v>
      </c>
      <c r="D113">
        <f>1</f>
        <v>1</v>
      </c>
    </row>
    <row r="114" spans="1:4" x14ac:dyDescent="0.25">
      <c r="A114" t="s">
        <v>16</v>
      </c>
      <c r="B114" t="str">
        <f>TEDI!H99</f>
        <v>RESBDGSDENewSHSTV___HIGBMA_23</v>
      </c>
      <c r="C114" t="str">
        <f>_xlfn.XLOOKUP(B114,TEDI!H:H,TEDI!A:A)&amp;"-T2"</f>
        <v>NZ50-BDG-2-RESBDGSDE-TEDI-T2</v>
      </c>
      <c r="D114">
        <f>1</f>
        <v>1</v>
      </c>
    </row>
    <row r="115" spans="1:4" x14ac:dyDescent="0.25">
      <c r="A115" t="s">
        <v>16</v>
      </c>
      <c r="B115" t="str">
        <f>TEDI!H100</f>
        <v>RESBDGSDENewSHSTV___STDBMA_23</v>
      </c>
      <c r="C115" t="str">
        <f>_xlfn.XLOOKUP(B115,TEDI!H:H,TEDI!A:A)&amp;"-T2"</f>
        <v>NZ50-BDG-2-RESBDGSDE-TEDI-T2</v>
      </c>
      <c r="D115">
        <f>1</f>
        <v>1</v>
      </c>
    </row>
    <row r="116" spans="1:4" x14ac:dyDescent="0.25">
      <c r="A116" t="s">
        <v>16</v>
      </c>
      <c r="B116" t="str">
        <f>TEDI!H101</f>
        <v>RESBDGAPANewSH_________DHE_16</v>
      </c>
      <c r="C116" t="str">
        <f>_xlfn.XLOOKUP(B116,TEDI!H:H,TEDI!A:A)&amp;"-T2"</f>
        <v>NZ50-BDG-2-RESBDGAPA-TEDI-T2</v>
      </c>
      <c r="D116">
        <f>1</f>
        <v>1</v>
      </c>
    </row>
    <row r="117" spans="1:4" x14ac:dyDescent="0.25">
      <c r="A117" t="s">
        <v>16</v>
      </c>
      <c r="B117" t="str">
        <f>TEDI!H102</f>
        <v>RESBDGSDENewSH_________DHE_16</v>
      </c>
      <c r="C117" t="str">
        <f>_xlfn.XLOOKUP(B117,TEDI!H:H,TEDI!A:A)&amp;"-T2"</f>
        <v>NZ50-BDG-2-RESBDGSDE-TEDI-T2</v>
      </c>
      <c r="D117">
        <f>1</f>
        <v>1</v>
      </c>
    </row>
    <row r="118" spans="1:4" x14ac:dyDescent="0.25">
      <c r="A118" t="s">
        <v>16</v>
      </c>
      <c r="B118" t="str">
        <f>TEDI!H103</f>
        <v>RESBDGSATNewSH_________DHE_16</v>
      </c>
      <c r="C118" t="str">
        <f>_xlfn.XLOOKUP(B118,TEDI!H:H,TEDI!A:A)&amp;"-T2"</f>
        <v>NZ50-BDG-2-RESBDGSAT-TEDI-T2</v>
      </c>
      <c r="D118">
        <f>1</f>
        <v>1</v>
      </c>
    </row>
    <row r="119" spans="1:4" x14ac:dyDescent="0.25">
      <c r="A119" t="s">
        <v>16</v>
      </c>
      <c r="B119" t="str">
        <f>B2</f>
        <v>RESBDGAPA2025SH</v>
      </c>
      <c r="C119" t="str">
        <f>_xlfn.XLOOKUP(B119,'Demand TEDI'!G:G,'Demand TEDI'!A:A)&amp;"-T3"</f>
        <v>NZ50-BDG-2-RESBDGAPA-TEDI-T3</v>
      </c>
      <c r="D119" s="1">
        <f>-Targets!$K$11</f>
        <v>-108</v>
      </c>
    </row>
    <row r="120" spans="1:4" x14ac:dyDescent="0.25">
      <c r="A120" t="s">
        <v>16</v>
      </c>
      <c r="B120" t="str">
        <f t="shared" ref="B120" si="0">B3</f>
        <v>RESBDGAPA2030SH</v>
      </c>
      <c r="C120" t="str">
        <f>_xlfn.XLOOKUP(B120,'Demand TEDI'!G:G,'Demand TEDI'!A:A)&amp;"-T3"</f>
        <v>NZ50-BDG-2-RESBDGAPA-TEDI-T3</v>
      </c>
      <c r="D120" s="1">
        <f>-Targets!$K$11</f>
        <v>-108</v>
      </c>
    </row>
    <row r="121" spans="1:4" x14ac:dyDescent="0.25">
      <c r="A121" t="s">
        <v>16</v>
      </c>
      <c r="B121" t="str">
        <f t="shared" ref="B121" si="1">B4</f>
        <v>RESBDGAPA2035SH</v>
      </c>
      <c r="C121" t="str">
        <f>_xlfn.XLOOKUP(B121,'Demand TEDI'!G:G,'Demand TEDI'!A:A)&amp;"-T3"</f>
        <v>NZ50-BDG-2-RESBDGAPA-TEDI-T3</v>
      </c>
      <c r="D121" s="1">
        <f>-Targets!$L$11</f>
        <v>-54</v>
      </c>
    </row>
    <row r="122" spans="1:4" x14ac:dyDescent="0.25">
      <c r="A122" t="s">
        <v>16</v>
      </c>
      <c r="B122" t="str">
        <f t="shared" ref="B122" si="2">B5</f>
        <v>RESBDGAPA2040SH</v>
      </c>
      <c r="C122" t="str">
        <f>_xlfn.XLOOKUP(B122,'Demand TEDI'!G:G,'Demand TEDI'!A:A)&amp;"-T3"</f>
        <v>NZ50-BDG-2-RESBDGAPA-TEDI-T3</v>
      </c>
      <c r="D122" s="1">
        <f>-Targets!$L$11</f>
        <v>-54</v>
      </c>
    </row>
    <row r="123" spans="1:4" x14ac:dyDescent="0.25">
      <c r="A123" t="s">
        <v>16</v>
      </c>
      <c r="B123" t="str">
        <f t="shared" ref="B123" si="3">B6</f>
        <v>RESBDGAPA2045SH</v>
      </c>
      <c r="C123" t="str">
        <f>_xlfn.XLOOKUP(B123,'Demand TEDI'!G:G,'Demand TEDI'!A:A)&amp;"-T3"</f>
        <v>NZ50-BDG-2-RESBDGAPA-TEDI-T3</v>
      </c>
      <c r="D123" s="1">
        <f>-Targets!$L$11</f>
        <v>-54</v>
      </c>
    </row>
    <row r="124" spans="1:4" x14ac:dyDescent="0.25">
      <c r="A124" t="s">
        <v>16</v>
      </c>
      <c r="B124" t="str">
        <f t="shared" ref="B124" si="4">B7</f>
        <v>RESBDGSDE2025SH</v>
      </c>
      <c r="C124" t="str">
        <f>_xlfn.XLOOKUP(B124,'Demand TEDI'!G:G,'Demand TEDI'!A:A)&amp;"-T3"</f>
        <v>NZ50-BDG-2-RESBDGSDE-TEDI-T3</v>
      </c>
      <c r="D124" s="1">
        <f>-Targets!$K$12</f>
        <v>-90</v>
      </c>
    </row>
    <row r="125" spans="1:4" x14ac:dyDescent="0.25">
      <c r="A125" t="s">
        <v>16</v>
      </c>
      <c r="B125" t="str">
        <f t="shared" ref="B125" si="5">B8</f>
        <v>RESBDGSDE2030SH</v>
      </c>
      <c r="C125" t="str">
        <f>_xlfn.XLOOKUP(B125,'Demand TEDI'!G:G,'Demand TEDI'!A:A)&amp;"-T3"</f>
        <v>NZ50-BDG-2-RESBDGSDE-TEDI-T3</v>
      </c>
      <c r="D125" s="1">
        <f>-Targets!$K$12</f>
        <v>-90</v>
      </c>
    </row>
    <row r="126" spans="1:4" x14ac:dyDescent="0.25">
      <c r="A126" t="s">
        <v>16</v>
      </c>
      <c r="B126" t="str">
        <f t="shared" ref="B126" si="6">B9</f>
        <v>RESBDGSDE2035SH</v>
      </c>
      <c r="C126" t="str">
        <f>_xlfn.XLOOKUP(B126,'Demand TEDI'!G:G,'Demand TEDI'!A:A)&amp;"-T3"</f>
        <v>NZ50-BDG-2-RESBDGSDE-TEDI-T3</v>
      </c>
      <c r="D126" s="1">
        <f>-Targets!$L$11</f>
        <v>-54</v>
      </c>
    </row>
    <row r="127" spans="1:4" x14ac:dyDescent="0.25">
      <c r="A127" t="s">
        <v>16</v>
      </c>
      <c r="B127" t="str">
        <f t="shared" ref="B127" si="7">B10</f>
        <v>RESBDGSDE2040SH</v>
      </c>
      <c r="C127" t="str">
        <f>_xlfn.XLOOKUP(B127,'Demand TEDI'!G:G,'Demand TEDI'!A:A)&amp;"-T3"</f>
        <v>NZ50-BDG-2-RESBDGSDE-TEDI-T3</v>
      </c>
      <c r="D127" s="1">
        <f>-Targets!$L$11</f>
        <v>-54</v>
      </c>
    </row>
    <row r="128" spans="1:4" x14ac:dyDescent="0.25">
      <c r="A128" t="s">
        <v>16</v>
      </c>
      <c r="B128" t="str">
        <f t="shared" ref="B128" si="8">B11</f>
        <v>RESBDGSDE2045SH</v>
      </c>
      <c r="C128" t="str">
        <f>_xlfn.XLOOKUP(B128,'Demand TEDI'!G:G,'Demand TEDI'!A:A)&amp;"-T3"</f>
        <v>NZ50-BDG-2-RESBDGSDE-TEDI-T3</v>
      </c>
      <c r="D128" s="1">
        <f>-Targets!$L$11</f>
        <v>-54</v>
      </c>
    </row>
    <row r="129" spans="1:4" x14ac:dyDescent="0.25">
      <c r="A129" t="s">
        <v>16</v>
      </c>
      <c r="B129" t="str">
        <f t="shared" ref="B129" si="9">B12</f>
        <v>RESBDGSAT2025SH</v>
      </c>
      <c r="C129" t="str">
        <f>_xlfn.XLOOKUP(B129,'Demand TEDI'!G:G,'Demand TEDI'!A:A)&amp;"-T3"</f>
        <v>NZ50-BDG-2-RESBDGSAT-TEDI-T3</v>
      </c>
      <c r="D129" s="1">
        <f>-Targets!$K$12</f>
        <v>-90</v>
      </c>
    </row>
    <row r="130" spans="1:4" x14ac:dyDescent="0.25">
      <c r="A130" t="s">
        <v>16</v>
      </c>
      <c r="B130" t="str">
        <f t="shared" ref="B130" si="10">B13</f>
        <v>RESBDGSAT2030SH</v>
      </c>
      <c r="C130" t="str">
        <f>_xlfn.XLOOKUP(B130,'Demand TEDI'!G:G,'Demand TEDI'!A:A)&amp;"-T3"</f>
        <v>NZ50-BDG-2-RESBDGSAT-TEDI-T3</v>
      </c>
      <c r="D130" s="1">
        <f>-Targets!$K$12</f>
        <v>-90</v>
      </c>
    </row>
    <row r="131" spans="1:4" x14ac:dyDescent="0.25">
      <c r="A131" t="s">
        <v>16</v>
      </c>
      <c r="B131" t="str">
        <f t="shared" ref="B131" si="11">B14</f>
        <v>RESBDGSAT2035SH</v>
      </c>
      <c r="C131" t="str">
        <f>_xlfn.XLOOKUP(B131,'Demand TEDI'!G:G,'Demand TEDI'!A:A)&amp;"-T3"</f>
        <v>NZ50-BDG-2-RESBDGSAT-TEDI-T3</v>
      </c>
      <c r="D131" s="1">
        <f>-Targets!$L$11</f>
        <v>-54</v>
      </c>
    </row>
    <row r="132" spans="1:4" x14ac:dyDescent="0.25">
      <c r="A132" t="s">
        <v>16</v>
      </c>
      <c r="B132" t="str">
        <f t="shared" ref="B132" si="12">B15</f>
        <v>RESBDGSAT2040SH</v>
      </c>
      <c r="C132" t="str">
        <f>_xlfn.XLOOKUP(B132,'Demand TEDI'!G:G,'Demand TEDI'!A:A)&amp;"-T3"</f>
        <v>NZ50-BDG-2-RESBDGSAT-TEDI-T3</v>
      </c>
      <c r="D132" s="1">
        <f>-Targets!$L$11</f>
        <v>-54</v>
      </c>
    </row>
    <row r="133" spans="1:4" x14ac:dyDescent="0.25">
      <c r="A133" t="s">
        <v>16</v>
      </c>
      <c r="B133" t="str">
        <f t="shared" ref="B133" si="13">B16</f>
        <v>RESBDGSAT2045SH</v>
      </c>
      <c r="C133" t="str">
        <f>_xlfn.XLOOKUP(B133,'Demand TEDI'!G:G,'Demand TEDI'!A:A)&amp;"-T3"</f>
        <v>NZ50-BDG-2-RESBDGSAT-TEDI-T3</v>
      </c>
      <c r="D133" s="1">
        <f>-Targets!$L$11</f>
        <v>-54</v>
      </c>
    </row>
    <row r="134" spans="1:4" x14ac:dyDescent="0.25">
      <c r="A134" t="s">
        <v>16</v>
      </c>
      <c r="B134" t="str">
        <f t="shared" ref="B134" si="14">B17</f>
        <v>RESBDGAPANewSHBOI___STDHH2_23</v>
      </c>
      <c r="C134" t="str">
        <f>_xlfn.XLOOKUP(B134,TEDI!H:H,TEDI!A:A)&amp;"-T3"</f>
        <v>NZ50-BDG-2-RESBDGAPA-TEDI-T3</v>
      </c>
      <c r="D134">
        <f>1</f>
        <v>1</v>
      </c>
    </row>
    <row r="135" spans="1:4" x14ac:dyDescent="0.25">
      <c r="A135" t="s">
        <v>16</v>
      </c>
      <c r="B135" t="str">
        <f t="shared" ref="B135" si="15">B18</f>
        <v>RESBDGAPANewSHFIR___HIGPRO_23</v>
      </c>
      <c r="C135" t="str">
        <f>_xlfn.XLOOKUP(B135,TEDI!H:H,TEDI!A:A)&amp;"-T3"</f>
        <v>NZ50-BDG-2-RESBDGAPA-TEDI-T3</v>
      </c>
      <c r="D135">
        <f>1</f>
        <v>1</v>
      </c>
    </row>
    <row r="136" spans="1:4" x14ac:dyDescent="0.25">
      <c r="A136" t="s">
        <v>16</v>
      </c>
      <c r="B136" t="str">
        <f t="shared" ref="B136" si="16">B19</f>
        <v>RESBDGAPANewSHFIR___STDPRO_23</v>
      </c>
      <c r="C136" t="str">
        <f>_xlfn.XLOOKUP(B136,TEDI!H:H,TEDI!A:A)&amp;"-T3"</f>
        <v>NZ50-BDG-2-RESBDGAPA-TEDI-T3</v>
      </c>
      <c r="D136">
        <f>1</f>
        <v>1</v>
      </c>
    </row>
    <row r="137" spans="1:4" x14ac:dyDescent="0.25">
      <c r="A137" t="s">
        <v>16</v>
      </c>
      <c r="B137" t="str">
        <f t="shared" ref="B137" si="17">B20</f>
        <v>RESBDGAPANewSHFUR___ESRNGA_23</v>
      </c>
      <c r="C137" t="str">
        <f>_xlfn.XLOOKUP(B137,TEDI!H:H,TEDI!A:A)&amp;"-T3"</f>
        <v>NZ50-BDG-2-RESBDGAPA-TEDI-T3</v>
      </c>
      <c r="D137">
        <f>1</f>
        <v>1</v>
      </c>
    </row>
    <row r="138" spans="1:4" x14ac:dyDescent="0.25">
      <c r="A138" t="s">
        <v>16</v>
      </c>
      <c r="B138" t="str">
        <f t="shared" ref="B138" si="18">B21</f>
        <v>RESBDGAPANewSHFUR___ESRPRO_23</v>
      </c>
      <c r="C138" t="str">
        <f>_xlfn.XLOOKUP(B138,TEDI!H:H,TEDI!A:A)&amp;"-T3"</f>
        <v>NZ50-BDG-2-RESBDGAPA-TEDI-T3</v>
      </c>
      <c r="D138">
        <f>1</f>
        <v>1</v>
      </c>
    </row>
    <row r="139" spans="1:4" x14ac:dyDescent="0.25">
      <c r="A139" t="s">
        <v>16</v>
      </c>
      <c r="B139" t="str">
        <f t="shared" ref="B139" si="19">B22</f>
        <v>RESBDGAPANewSHFUR___HIGLFO_23</v>
      </c>
      <c r="C139" t="str">
        <f>_xlfn.XLOOKUP(B139,TEDI!H:H,TEDI!A:A)&amp;"-T3"</f>
        <v>NZ50-BDG-2-RESBDGAPA-TEDI-T3</v>
      </c>
      <c r="D139">
        <f>1</f>
        <v>1</v>
      </c>
    </row>
    <row r="140" spans="1:4" x14ac:dyDescent="0.25">
      <c r="A140" t="s">
        <v>16</v>
      </c>
      <c r="B140" t="str">
        <f t="shared" ref="B140" si="20">B23</f>
        <v>RESBDGAPANewSHFUR___HIGNGA_16</v>
      </c>
      <c r="C140" t="str">
        <f>_xlfn.XLOOKUP(B140,TEDI!H:H,TEDI!A:A)&amp;"-T3"</f>
        <v>NZ50-BDG-2-RESBDGAPA-TEDI-T3</v>
      </c>
      <c r="D140">
        <f>1</f>
        <v>1</v>
      </c>
    </row>
    <row r="141" spans="1:4" x14ac:dyDescent="0.25">
      <c r="A141" t="s">
        <v>16</v>
      </c>
      <c r="B141" t="str">
        <f t="shared" ref="B141" si="21">B24</f>
        <v>RESBDGAPANewSHFUR___HIGNGA_23</v>
      </c>
      <c r="C141" t="str">
        <f>_xlfn.XLOOKUP(B141,TEDI!H:H,TEDI!A:A)&amp;"-T3"</f>
        <v>NZ50-BDG-2-RESBDGAPA-TEDI-T3</v>
      </c>
      <c r="D141">
        <f>1</f>
        <v>1</v>
      </c>
    </row>
    <row r="142" spans="1:4" x14ac:dyDescent="0.25">
      <c r="A142" t="s">
        <v>16</v>
      </c>
      <c r="B142" t="str">
        <f t="shared" ref="B142" si="22">B25</f>
        <v>RESBDGAPANewSHFUR___HIGPRO_23</v>
      </c>
      <c r="C142" t="str">
        <f>_xlfn.XLOOKUP(B142,TEDI!H:H,TEDI!A:A)&amp;"-T3"</f>
        <v>NZ50-BDG-2-RESBDGAPA-TEDI-T3</v>
      </c>
      <c r="D142">
        <f>1</f>
        <v>1</v>
      </c>
    </row>
    <row r="143" spans="1:4" x14ac:dyDescent="0.25">
      <c r="A143" t="s">
        <v>16</v>
      </c>
      <c r="B143" t="str">
        <f t="shared" ref="B143" si="23">B26</f>
        <v>RESBDGAPANewSHFUR___MEDNGA_16</v>
      </c>
      <c r="C143" t="str">
        <f>_xlfn.XLOOKUP(B143,TEDI!H:H,TEDI!A:A)&amp;"-T3"</f>
        <v>NZ50-BDG-2-RESBDGAPA-TEDI-T3</v>
      </c>
      <c r="D143">
        <f>1</f>
        <v>1</v>
      </c>
    </row>
    <row r="144" spans="1:4" x14ac:dyDescent="0.25">
      <c r="A144" t="s">
        <v>16</v>
      </c>
      <c r="B144" t="str">
        <f t="shared" ref="B144" si="24">B27</f>
        <v>RESBDGAPANewSHFUR___STDBMA_16</v>
      </c>
      <c r="C144" t="str">
        <f>_xlfn.XLOOKUP(B144,TEDI!H:H,TEDI!A:A)&amp;"-T3"</f>
        <v>NZ50-BDG-2-RESBDGAPA-TEDI-T3</v>
      </c>
      <c r="D144">
        <f>1</f>
        <v>1</v>
      </c>
    </row>
    <row r="145" spans="1:4" x14ac:dyDescent="0.25">
      <c r="A145" t="s">
        <v>16</v>
      </c>
      <c r="B145" t="str">
        <f t="shared" ref="B145" si="25">B28</f>
        <v>RESBDGAPANewSHFUR___STDBWP_16</v>
      </c>
      <c r="C145" t="str">
        <f>_xlfn.XLOOKUP(B145,TEDI!H:H,TEDI!A:A)&amp;"-T3"</f>
        <v>NZ50-BDG-2-RESBDGAPA-TEDI-T3</v>
      </c>
      <c r="D145">
        <f>1</f>
        <v>1</v>
      </c>
    </row>
    <row r="146" spans="1:4" x14ac:dyDescent="0.25">
      <c r="A146" t="s">
        <v>16</v>
      </c>
      <c r="B146" t="str">
        <f t="shared" ref="B146" si="26">B29</f>
        <v>RESBDGAPANewSHFUR___STDELC_23</v>
      </c>
      <c r="C146" t="str">
        <f>_xlfn.XLOOKUP(B146,TEDI!H:H,TEDI!A:A)&amp;"-T3"</f>
        <v>NZ50-BDG-2-RESBDGAPA-TEDI-T3</v>
      </c>
      <c r="D146">
        <f>1</f>
        <v>1</v>
      </c>
    </row>
    <row r="147" spans="1:4" x14ac:dyDescent="0.25">
      <c r="A147" t="s">
        <v>16</v>
      </c>
      <c r="B147" t="str">
        <f t="shared" ref="B147" si="27">B30</f>
        <v>RESBDGAPANewSHFUR___STDKER_16</v>
      </c>
      <c r="C147" t="str">
        <f>_xlfn.XLOOKUP(B147,TEDI!H:H,TEDI!A:A)&amp;"-T3"</f>
        <v>NZ50-BDG-2-RESBDGAPA-TEDI-T3</v>
      </c>
      <c r="D147">
        <f>1</f>
        <v>1</v>
      </c>
    </row>
    <row r="148" spans="1:4" x14ac:dyDescent="0.25">
      <c r="A148" t="s">
        <v>16</v>
      </c>
      <c r="B148" t="str">
        <f t="shared" ref="B148" si="28">B31</f>
        <v>RESBDGAPANewSHFUR___STDKER_23</v>
      </c>
      <c r="C148" t="str">
        <f>_xlfn.XLOOKUP(B148,TEDI!H:H,TEDI!A:A)&amp;"-T3"</f>
        <v>NZ50-BDG-2-RESBDGAPA-TEDI-T3</v>
      </c>
      <c r="D148">
        <f>1</f>
        <v>1</v>
      </c>
    </row>
    <row r="149" spans="1:4" x14ac:dyDescent="0.25">
      <c r="A149" t="s">
        <v>16</v>
      </c>
      <c r="B149" t="str">
        <f t="shared" ref="B149" si="29">B32</f>
        <v>RESBDGAPANewSHFUR___STDLFO_16</v>
      </c>
      <c r="C149" t="str">
        <f>_xlfn.XLOOKUP(B149,TEDI!H:H,TEDI!A:A)&amp;"-T3"</f>
        <v>NZ50-BDG-2-RESBDGAPA-TEDI-T3</v>
      </c>
      <c r="D149">
        <f>1</f>
        <v>1</v>
      </c>
    </row>
    <row r="150" spans="1:4" x14ac:dyDescent="0.25">
      <c r="A150" t="s">
        <v>16</v>
      </c>
      <c r="B150" t="str">
        <f t="shared" ref="B150" si="30">B33</f>
        <v>RESBDGAPANewSHFUR___STDLFO_23</v>
      </c>
      <c r="C150" t="str">
        <f>_xlfn.XLOOKUP(B150,TEDI!H:H,TEDI!A:A)&amp;"-T3"</f>
        <v>NZ50-BDG-2-RESBDGAPA-TEDI-T3</v>
      </c>
      <c r="D150">
        <f>1</f>
        <v>1</v>
      </c>
    </row>
    <row r="151" spans="1:4" x14ac:dyDescent="0.25">
      <c r="A151" t="s">
        <v>16</v>
      </c>
      <c r="B151" t="str">
        <f t="shared" ref="B151" si="31">B34</f>
        <v>RESBDGAPANewSHFUR___STDNGA_23</v>
      </c>
      <c r="C151" t="str">
        <f>_xlfn.XLOOKUP(B151,TEDI!H:H,TEDI!A:A)&amp;"-T3"</f>
        <v>NZ50-BDG-2-RESBDGAPA-TEDI-T3</v>
      </c>
      <c r="D151">
        <f>1</f>
        <v>1</v>
      </c>
    </row>
    <row r="152" spans="1:4" x14ac:dyDescent="0.25">
      <c r="A152" t="s">
        <v>16</v>
      </c>
      <c r="B152" t="str">
        <f t="shared" ref="B152" si="32">B35</f>
        <v>RESBDGAPANewSHFUR___STDPRO_16</v>
      </c>
      <c r="C152" t="str">
        <f>_xlfn.XLOOKUP(B152,TEDI!H:H,TEDI!A:A)&amp;"-T3"</f>
        <v>NZ50-BDG-2-RESBDGAPA-TEDI-T3</v>
      </c>
      <c r="D152">
        <f>1</f>
        <v>1</v>
      </c>
    </row>
    <row r="153" spans="1:4" x14ac:dyDescent="0.25">
      <c r="A153" t="s">
        <v>16</v>
      </c>
      <c r="B153" t="str">
        <f t="shared" ref="B153" si="33">B36</f>
        <v>RESBDGAPANewSHFUR___STDPRO_23</v>
      </c>
      <c r="C153" t="str">
        <f>_xlfn.XLOOKUP(B153,TEDI!H:H,TEDI!A:A)&amp;"-T3"</f>
        <v>NZ50-BDG-2-RESBDGAPA-TEDI-T3</v>
      </c>
      <c r="D153">
        <f>1</f>
        <v>1</v>
      </c>
    </row>
    <row r="154" spans="1:4" x14ac:dyDescent="0.25">
      <c r="A154" t="s">
        <v>16</v>
      </c>
      <c r="B154" t="str">
        <f t="shared" ref="B154" si="34">B37</f>
        <v>RESBDGAPANewSHHEP___ESRELC_23</v>
      </c>
      <c r="C154" t="str">
        <f>_xlfn.XLOOKUP(B154,TEDI!H:H,TEDI!A:A)&amp;"-T3"</f>
        <v>NZ50-BDG-2-RESBDGAPA-TEDI-T3</v>
      </c>
      <c r="D154">
        <f>1</f>
        <v>1</v>
      </c>
    </row>
    <row r="155" spans="1:4" x14ac:dyDescent="0.25">
      <c r="A155" t="s">
        <v>16</v>
      </c>
      <c r="B155" t="str">
        <f t="shared" ref="B155" si="35">B38</f>
        <v>RESBDGAPANewSHHEP___HIGELC_23</v>
      </c>
      <c r="C155" t="str">
        <f>_xlfn.XLOOKUP(B155,TEDI!H:H,TEDI!A:A)&amp;"-T3"</f>
        <v>NZ50-BDG-2-RESBDGAPA-TEDI-T3</v>
      </c>
      <c r="D155">
        <f>1</f>
        <v>1</v>
      </c>
    </row>
    <row r="156" spans="1:4" x14ac:dyDescent="0.25">
      <c r="A156" t="s">
        <v>16</v>
      </c>
      <c r="B156" t="str">
        <f t="shared" ref="B156" si="36">B39</f>
        <v>RESBDGAPANewSHHEP___STDELC_16</v>
      </c>
      <c r="C156" t="str">
        <f>_xlfn.XLOOKUP(B156,TEDI!H:H,TEDI!A:A)&amp;"-T3"</f>
        <v>NZ50-BDG-2-RESBDGAPA-TEDI-T3</v>
      </c>
      <c r="D156">
        <f>1</f>
        <v>1</v>
      </c>
    </row>
    <row r="157" spans="1:4" x14ac:dyDescent="0.25">
      <c r="A157" t="s">
        <v>16</v>
      </c>
      <c r="B157" t="str">
        <f t="shared" ref="B157" si="37">B40</f>
        <v>RESBDGAPANewSHHEP___STDELC_23</v>
      </c>
      <c r="C157" t="str">
        <f>_xlfn.XLOOKUP(B157,TEDI!H:H,TEDI!A:A)&amp;"-T3"</f>
        <v>NZ50-BDG-2-RESBDGAPA-TEDI-T3</v>
      </c>
      <c r="D157">
        <f>1</f>
        <v>1</v>
      </c>
    </row>
    <row r="158" spans="1:4" x14ac:dyDescent="0.25">
      <c r="A158" t="s">
        <v>16</v>
      </c>
      <c r="B158" t="str">
        <f t="shared" ref="B158" si="38">B41</f>
        <v>RESBDGAPANewSHHEP___STDNGA_23</v>
      </c>
      <c r="C158" t="str">
        <f>_xlfn.XLOOKUP(B158,TEDI!H:H,TEDI!A:A)&amp;"-T3"</f>
        <v>NZ50-BDG-2-RESBDGAPA-TEDI-T3</v>
      </c>
      <c r="D158">
        <f>1</f>
        <v>1</v>
      </c>
    </row>
    <row r="159" spans="1:4" x14ac:dyDescent="0.25">
      <c r="A159" t="s">
        <v>16</v>
      </c>
      <c r="B159" t="str">
        <f t="shared" ref="B159" si="39">B42</f>
        <v>RESBDGAPANewSHPLT___STDELC_16</v>
      </c>
      <c r="C159" t="str">
        <f>_xlfn.XLOOKUP(B159,TEDI!H:H,TEDI!A:A)&amp;"-T3"</f>
        <v>NZ50-BDG-2-RESBDGAPA-TEDI-T3</v>
      </c>
      <c r="D159">
        <f>1</f>
        <v>1</v>
      </c>
    </row>
    <row r="160" spans="1:4" x14ac:dyDescent="0.25">
      <c r="A160" t="s">
        <v>16</v>
      </c>
      <c r="B160" t="str">
        <f t="shared" ref="B160" si="40">B43</f>
        <v>RESBDGAPANewSHPLT1000WSTDELC_23</v>
      </c>
      <c r="C160" t="str">
        <f>_xlfn.XLOOKUP(B160,TEDI!H:H,TEDI!A:A)&amp;"-T3"</f>
        <v>NZ50-BDG-2-RESBDGAPA-TEDI-T3</v>
      </c>
      <c r="D160">
        <f>1</f>
        <v>1</v>
      </c>
    </row>
    <row r="161" spans="1:4" x14ac:dyDescent="0.25">
      <c r="A161" t="s">
        <v>16</v>
      </c>
      <c r="B161" t="str">
        <f t="shared" ref="B161" si="41">B44</f>
        <v>RESBDGAPANewSHPLT1500WSTDELC_23</v>
      </c>
      <c r="C161" t="str">
        <f>_xlfn.XLOOKUP(B161,TEDI!H:H,TEDI!A:A)&amp;"-T3"</f>
        <v>NZ50-BDG-2-RESBDGAPA-TEDI-T3</v>
      </c>
      <c r="D161">
        <f>1</f>
        <v>1</v>
      </c>
    </row>
    <row r="162" spans="1:4" x14ac:dyDescent="0.25">
      <c r="A162" t="s">
        <v>16</v>
      </c>
      <c r="B162" t="str">
        <f t="shared" ref="B162" si="42">B45</f>
        <v>RESBDGAPANewSHPLT500WSTDELC_23</v>
      </c>
      <c r="C162" t="str">
        <f>_xlfn.XLOOKUP(B162,TEDI!H:H,TEDI!A:A)&amp;"-T3"</f>
        <v>NZ50-BDG-2-RESBDGAPA-TEDI-T3</v>
      </c>
      <c r="D162">
        <f>1</f>
        <v>1</v>
      </c>
    </row>
    <row r="163" spans="1:4" x14ac:dyDescent="0.25">
      <c r="A163" t="s">
        <v>16</v>
      </c>
      <c r="B163" t="str">
        <f t="shared" ref="B163" si="43">B46</f>
        <v>RESBDGAPANewSHPST___HIGBWP_23</v>
      </c>
      <c r="C163" t="str">
        <f>_xlfn.XLOOKUP(B163,TEDI!H:H,TEDI!A:A)&amp;"-T3"</f>
        <v>NZ50-BDG-2-RESBDGAPA-TEDI-T3</v>
      </c>
      <c r="D163">
        <f>1</f>
        <v>1</v>
      </c>
    </row>
    <row r="164" spans="1:4" x14ac:dyDescent="0.25">
      <c r="A164" t="s">
        <v>16</v>
      </c>
      <c r="B164" t="str">
        <f t="shared" ref="B164" si="44">B47</f>
        <v>RESBDGAPANewSHPST___STDBWP_23</v>
      </c>
      <c r="C164" t="str">
        <f>_xlfn.XLOOKUP(B164,TEDI!H:H,TEDI!A:A)&amp;"-T3"</f>
        <v>NZ50-BDG-2-RESBDGAPA-TEDI-T3</v>
      </c>
      <c r="D164">
        <f>1</f>
        <v>1</v>
      </c>
    </row>
    <row r="165" spans="1:4" x14ac:dyDescent="0.25">
      <c r="A165" t="s">
        <v>16</v>
      </c>
      <c r="B165" t="str">
        <f t="shared" ref="B165" si="45">B48</f>
        <v>RESBDGAPANewSHSTV___HIGBMA_23</v>
      </c>
      <c r="C165" t="str">
        <f>_xlfn.XLOOKUP(B165,TEDI!H:H,TEDI!A:A)&amp;"-T3"</f>
        <v>NZ50-BDG-2-RESBDGAPA-TEDI-T3</v>
      </c>
      <c r="D165">
        <f>1</f>
        <v>1</v>
      </c>
    </row>
    <row r="166" spans="1:4" x14ac:dyDescent="0.25">
      <c r="A166" t="s">
        <v>16</v>
      </c>
      <c r="B166" t="str">
        <f t="shared" ref="B166" si="46">B49</f>
        <v>RESBDGAPANewSHSTV___STDBMA_23</v>
      </c>
      <c r="C166" t="str">
        <f>_xlfn.XLOOKUP(B166,TEDI!H:H,TEDI!A:A)&amp;"-T3"</f>
        <v>NZ50-BDG-2-RESBDGAPA-TEDI-T3</v>
      </c>
      <c r="D166">
        <f>1</f>
        <v>1</v>
      </c>
    </row>
    <row r="167" spans="1:4" x14ac:dyDescent="0.25">
      <c r="A167" t="s">
        <v>16</v>
      </c>
      <c r="B167" t="str">
        <f t="shared" ref="B167" si="47">B50</f>
        <v>RESBDGSATNewSHBOI___STDHH2_23</v>
      </c>
      <c r="C167" t="str">
        <f>_xlfn.XLOOKUP(B167,TEDI!H:H,TEDI!A:A)&amp;"-T3"</f>
        <v>NZ50-BDG-2-RESBDGSAT-TEDI-T3</v>
      </c>
      <c r="D167">
        <f>1</f>
        <v>1</v>
      </c>
    </row>
    <row r="168" spans="1:4" x14ac:dyDescent="0.25">
      <c r="A168" t="s">
        <v>16</v>
      </c>
      <c r="B168" t="str">
        <f t="shared" ref="B168" si="48">B51</f>
        <v>RESBDGSATNewSHFIR___HIGPRO_23</v>
      </c>
      <c r="C168" t="str">
        <f>_xlfn.XLOOKUP(B168,TEDI!H:H,TEDI!A:A)&amp;"-T3"</f>
        <v>NZ50-BDG-2-RESBDGSAT-TEDI-T3</v>
      </c>
      <c r="D168">
        <f>1</f>
        <v>1</v>
      </c>
    </row>
    <row r="169" spans="1:4" x14ac:dyDescent="0.25">
      <c r="A169" t="s">
        <v>16</v>
      </c>
      <c r="B169" t="str">
        <f t="shared" ref="B169" si="49">B52</f>
        <v>RESBDGSATNewSHFIR___STDPRO_23</v>
      </c>
      <c r="C169" t="str">
        <f>_xlfn.XLOOKUP(B169,TEDI!H:H,TEDI!A:A)&amp;"-T3"</f>
        <v>NZ50-BDG-2-RESBDGSAT-TEDI-T3</v>
      </c>
      <c r="D169">
        <f>1</f>
        <v>1</v>
      </c>
    </row>
    <row r="170" spans="1:4" x14ac:dyDescent="0.25">
      <c r="A170" t="s">
        <v>16</v>
      </c>
      <c r="B170" t="str">
        <f t="shared" ref="B170" si="50">B53</f>
        <v>RESBDGSATNewSHFUR___ESRNGA_23</v>
      </c>
      <c r="C170" t="str">
        <f>_xlfn.XLOOKUP(B170,TEDI!H:H,TEDI!A:A)&amp;"-T3"</f>
        <v>NZ50-BDG-2-RESBDGSAT-TEDI-T3</v>
      </c>
      <c r="D170">
        <f>1</f>
        <v>1</v>
      </c>
    </row>
    <row r="171" spans="1:4" x14ac:dyDescent="0.25">
      <c r="A171" t="s">
        <v>16</v>
      </c>
      <c r="B171" t="str">
        <f t="shared" ref="B171" si="51">B54</f>
        <v>RESBDGSATNewSHFUR___ESRPRO_23</v>
      </c>
      <c r="C171" t="str">
        <f>_xlfn.XLOOKUP(B171,TEDI!H:H,TEDI!A:A)&amp;"-T3"</f>
        <v>NZ50-BDG-2-RESBDGSAT-TEDI-T3</v>
      </c>
      <c r="D171">
        <f>1</f>
        <v>1</v>
      </c>
    </row>
    <row r="172" spans="1:4" x14ac:dyDescent="0.25">
      <c r="A172" t="s">
        <v>16</v>
      </c>
      <c r="B172" t="str">
        <f t="shared" ref="B172" si="52">B55</f>
        <v>RESBDGSATNewSHFUR___HIGLFO_23</v>
      </c>
      <c r="C172" t="str">
        <f>_xlfn.XLOOKUP(B172,TEDI!H:H,TEDI!A:A)&amp;"-T3"</f>
        <v>NZ50-BDG-2-RESBDGSAT-TEDI-T3</v>
      </c>
      <c r="D172">
        <f>1</f>
        <v>1</v>
      </c>
    </row>
    <row r="173" spans="1:4" x14ac:dyDescent="0.25">
      <c r="A173" t="s">
        <v>16</v>
      </c>
      <c r="B173" t="str">
        <f t="shared" ref="B173" si="53">B56</f>
        <v>RESBDGSATNewSHFUR___HIGNGA_16</v>
      </c>
      <c r="C173" t="str">
        <f>_xlfn.XLOOKUP(B173,TEDI!H:H,TEDI!A:A)&amp;"-T3"</f>
        <v>NZ50-BDG-2-RESBDGSAT-TEDI-T3</v>
      </c>
      <c r="D173">
        <f>1</f>
        <v>1</v>
      </c>
    </row>
    <row r="174" spans="1:4" x14ac:dyDescent="0.25">
      <c r="A174" t="s">
        <v>16</v>
      </c>
      <c r="B174" t="str">
        <f t="shared" ref="B174" si="54">B57</f>
        <v>RESBDGSATNewSHFUR___HIGNGA_23</v>
      </c>
      <c r="C174" t="str">
        <f>_xlfn.XLOOKUP(B174,TEDI!H:H,TEDI!A:A)&amp;"-T3"</f>
        <v>NZ50-BDG-2-RESBDGSAT-TEDI-T3</v>
      </c>
      <c r="D174">
        <f>1</f>
        <v>1</v>
      </c>
    </row>
    <row r="175" spans="1:4" x14ac:dyDescent="0.25">
      <c r="A175" t="s">
        <v>16</v>
      </c>
      <c r="B175" t="str">
        <f t="shared" ref="B175" si="55">B58</f>
        <v>RESBDGSATNewSHFUR___HIGPRO_23</v>
      </c>
      <c r="C175" t="str">
        <f>_xlfn.XLOOKUP(B175,TEDI!H:H,TEDI!A:A)&amp;"-T3"</f>
        <v>NZ50-BDG-2-RESBDGSAT-TEDI-T3</v>
      </c>
      <c r="D175">
        <f>1</f>
        <v>1</v>
      </c>
    </row>
    <row r="176" spans="1:4" x14ac:dyDescent="0.25">
      <c r="A176" t="s">
        <v>16</v>
      </c>
      <c r="B176" t="str">
        <f t="shared" ref="B176" si="56">B59</f>
        <v>RESBDGSATNewSHFUR___MEDNGA_16</v>
      </c>
      <c r="C176" t="str">
        <f>_xlfn.XLOOKUP(B176,TEDI!H:H,TEDI!A:A)&amp;"-T3"</f>
        <v>NZ50-BDG-2-RESBDGSAT-TEDI-T3</v>
      </c>
      <c r="D176">
        <f>1</f>
        <v>1</v>
      </c>
    </row>
    <row r="177" spans="1:4" x14ac:dyDescent="0.25">
      <c r="A177" t="s">
        <v>16</v>
      </c>
      <c r="B177" t="str">
        <f t="shared" ref="B177" si="57">B60</f>
        <v>RESBDGSATNewSHFUR___STDBMA_16</v>
      </c>
      <c r="C177" t="str">
        <f>_xlfn.XLOOKUP(B177,TEDI!H:H,TEDI!A:A)&amp;"-T3"</f>
        <v>NZ50-BDG-2-RESBDGSAT-TEDI-T3</v>
      </c>
      <c r="D177">
        <f>1</f>
        <v>1</v>
      </c>
    </row>
    <row r="178" spans="1:4" x14ac:dyDescent="0.25">
      <c r="A178" t="s">
        <v>16</v>
      </c>
      <c r="B178" t="str">
        <f t="shared" ref="B178" si="58">B61</f>
        <v>RESBDGSATNewSHFUR___STDBWP_16</v>
      </c>
      <c r="C178" t="str">
        <f>_xlfn.XLOOKUP(B178,TEDI!H:H,TEDI!A:A)&amp;"-T3"</f>
        <v>NZ50-BDG-2-RESBDGSAT-TEDI-T3</v>
      </c>
      <c r="D178">
        <f>1</f>
        <v>1</v>
      </c>
    </row>
    <row r="179" spans="1:4" x14ac:dyDescent="0.25">
      <c r="A179" t="s">
        <v>16</v>
      </c>
      <c r="B179" t="str">
        <f t="shared" ref="B179" si="59">B62</f>
        <v>RESBDGSATNewSHFUR___STDELC_23</v>
      </c>
      <c r="C179" t="str">
        <f>_xlfn.XLOOKUP(B179,TEDI!H:H,TEDI!A:A)&amp;"-T3"</f>
        <v>NZ50-BDG-2-RESBDGSAT-TEDI-T3</v>
      </c>
      <c r="D179">
        <f>1</f>
        <v>1</v>
      </c>
    </row>
    <row r="180" spans="1:4" x14ac:dyDescent="0.25">
      <c r="A180" t="s">
        <v>16</v>
      </c>
      <c r="B180" t="str">
        <f t="shared" ref="B180" si="60">B63</f>
        <v>RESBDGSATNewSHFUR___STDKER_16</v>
      </c>
      <c r="C180" t="str">
        <f>_xlfn.XLOOKUP(B180,TEDI!H:H,TEDI!A:A)&amp;"-T3"</f>
        <v>NZ50-BDG-2-RESBDGSAT-TEDI-T3</v>
      </c>
      <c r="D180">
        <f>1</f>
        <v>1</v>
      </c>
    </row>
    <row r="181" spans="1:4" x14ac:dyDescent="0.25">
      <c r="A181" t="s">
        <v>16</v>
      </c>
      <c r="B181" t="str">
        <f t="shared" ref="B181" si="61">B64</f>
        <v>RESBDGSATNewSHFUR___STDKER_23</v>
      </c>
      <c r="C181" t="str">
        <f>_xlfn.XLOOKUP(B181,TEDI!H:H,TEDI!A:A)&amp;"-T3"</f>
        <v>NZ50-BDG-2-RESBDGSAT-TEDI-T3</v>
      </c>
      <c r="D181">
        <f>1</f>
        <v>1</v>
      </c>
    </row>
    <row r="182" spans="1:4" x14ac:dyDescent="0.25">
      <c r="A182" t="s">
        <v>16</v>
      </c>
      <c r="B182" t="str">
        <f t="shared" ref="B182" si="62">B65</f>
        <v>RESBDGSATNewSHFUR___STDLFO_16</v>
      </c>
      <c r="C182" t="str">
        <f>_xlfn.XLOOKUP(B182,TEDI!H:H,TEDI!A:A)&amp;"-T3"</f>
        <v>NZ50-BDG-2-RESBDGSAT-TEDI-T3</v>
      </c>
      <c r="D182">
        <f>1</f>
        <v>1</v>
      </c>
    </row>
    <row r="183" spans="1:4" x14ac:dyDescent="0.25">
      <c r="A183" t="s">
        <v>16</v>
      </c>
      <c r="B183" t="str">
        <f t="shared" ref="B183" si="63">B66</f>
        <v>RESBDGSATNewSHFUR___STDLFO_23</v>
      </c>
      <c r="C183" t="str">
        <f>_xlfn.XLOOKUP(B183,TEDI!H:H,TEDI!A:A)&amp;"-T3"</f>
        <v>NZ50-BDG-2-RESBDGSAT-TEDI-T3</v>
      </c>
      <c r="D183">
        <f>1</f>
        <v>1</v>
      </c>
    </row>
    <row r="184" spans="1:4" x14ac:dyDescent="0.25">
      <c r="A184" t="s">
        <v>16</v>
      </c>
      <c r="B184" t="str">
        <f t="shared" ref="B184" si="64">B67</f>
        <v>RESBDGSATNewSHFUR___STDNGA_23</v>
      </c>
      <c r="C184" t="str">
        <f>_xlfn.XLOOKUP(B184,TEDI!H:H,TEDI!A:A)&amp;"-T3"</f>
        <v>NZ50-BDG-2-RESBDGSAT-TEDI-T3</v>
      </c>
      <c r="D184">
        <f>1</f>
        <v>1</v>
      </c>
    </row>
    <row r="185" spans="1:4" x14ac:dyDescent="0.25">
      <c r="A185" t="s">
        <v>16</v>
      </c>
      <c r="B185" t="str">
        <f t="shared" ref="B185" si="65">B68</f>
        <v>RESBDGSATNewSHFUR___STDPRO_16</v>
      </c>
      <c r="C185" t="str">
        <f>_xlfn.XLOOKUP(B185,TEDI!H:H,TEDI!A:A)&amp;"-T3"</f>
        <v>NZ50-BDG-2-RESBDGSAT-TEDI-T3</v>
      </c>
      <c r="D185">
        <f>1</f>
        <v>1</v>
      </c>
    </row>
    <row r="186" spans="1:4" x14ac:dyDescent="0.25">
      <c r="A186" t="s">
        <v>16</v>
      </c>
      <c r="B186" t="str">
        <f t="shared" ref="B186" si="66">B69</f>
        <v>RESBDGSATNewSHFUR___STDPRO_23</v>
      </c>
      <c r="C186" t="str">
        <f>_xlfn.XLOOKUP(B186,TEDI!H:H,TEDI!A:A)&amp;"-T3"</f>
        <v>NZ50-BDG-2-RESBDGSAT-TEDI-T3</v>
      </c>
      <c r="D186">
        <f>1</f>
        <v>1</v>
      </c>
    </row>
    <row r="187" spans="1:4" x14ac:dyDescent="0.25">
      <c r="A187" t="s">
        <v>16</v>
      </c>
      <c r="B187" t="str">
        <f t="shared" ref="B187" si="67">B70</f>
        <v>RESBDGSATNewSHHEP___ESRELC_23</v>
      </c>
      <c r="C187" t="str">
        <f>_xlfn.XLOOKUP(B187,TEDI!H:H,TEDI!A:A)&amp;"-T3"</f>
        <v>NZ50-BDG-2-RESBDGSAT-TEDI-T3</v>
      </c>
      <c r="D187">
        <f>1</f>
        <v>1</v>
      </c>
    </row>
    <row r="188" spans="1:4" x14ac:dyDescent="0.25">
      <c r="A188" t="s">
        <v>16</v>
      </c>
      <c r="B188" t="str">
        <f t="shared" ref="B188" si="68">B71</f>
        <v>RESBDGSATNewSHHEP___HIGELC_23</v>
      </c>
      <c r="C188" t="str">
        <f>_xlfn.XLOOKUP(B188,TEDI!H:H,TEDI!A:A)&amp;"-T3"</f>
        <v>NZ50-BDG-2-RESBDGSAT-TEDI-T3</v>
      </c>
      <c r="D188">
        <f>1</f>
        <v>1</v>
      </c>
    </row>
    <row r="189" spans="1:4" x14ac:dyDescent="0.25">
      <c r="A189" t="s">
        <v>16</v>
      </c>
      <c r="B189" t="str">
        <f t="shared" ref="B189" si="69">B72</f>
        <v>RESBDGSATNewSHHEP___STDELC_16</v>
      </c>
      <c r="C189" t="str">
        <f>_xlfn.XLOOKUP(B189,TEDI!H:H,TEDI!A:A)&amp;"-T3"</f>
        <v>NZ50-BDG-2-RESBDGSAT-TEDI-T3</v>
      </c>
      <c r="D189">
        <f>1</f>
        <v>1</v>
      </c>
    </row>
    <row r="190" spans="1:4" x14ac:dyDescent="0.25">
      <c r="A190" t="s">
        <v>16</v>
      </c>
      <c r="B190" t="str">
        <f t="shared" ref="B190" si="70">B73</f>
        <v>RESBDGSATNewSHHEP___STDELC_23</v>
      </c>
      <c r="C190" t="str">
        <f>_xlfn.XLOOKUP(B190,TEDI!H:H,TEDI!A:A)&amp;"-T3"</f>
        <v>NZ50-BDG-2-RESBDGSAT-TEDI-T3</v>
      </c>
      <c r="D190">
        <f>1</f>
        <v>1</v>
      </c>
    </row>
    <row r="191" spans="1:4" x14ac:dyDescent="0.25">
      <c r="A191" t="s">
        <v>16</v>
      </c>
      <c r="B191" t="str">
        <f t="shared" ref="B191" si="71">B74</f>
        <v>RESBDGSATNewSHHEP___STDNGA_23</v>
      </c>
      <c r="C191" t="str">
        <f>_xlfn.XLOOKUP(B191,TEDI!H:H,TEDI!A:A)&amp;"-T3"</f>
        <v>NZ50-BDG-2-RESBDGSAT-TEDI-T3</v>
      </c>
      <c r="D191">
        <f>1</f>
        <v>1</v>
      </c>
    </row>
    <row r="192" spans="1:4" x14ac:dyDescent="0.25">
      <c r="A192" t="s">
        <v>16</v>
      </c>
      <c r="B192" t="str">
        <f t="shared" ref="B192" si="72">B75</f>
        <v>RESBDGSATNewSHPLT___STDELC_16</v>
      </c>
      <c r="C192" t="str">
        <f>_xlfn.XLOOKUP(B192,TEDI!H:H,TEDI!A:A)&amp;"-T3"</f>
        <v>NZ50-BDG-2-RESBDGSAT-TEDI-T3</v>
      </c>
      <c r="D192">
        <f>1</f>
        <v>1</v>
      </c>
    </row>
    <row r="193" spans="1:4" x14ac:dyDescent="0.25">
      <c r="A193" t="s">
        <v>16</v>
      </c>
      <c r="B193" t="str">
        <f t="shared" ref="B193" si="73">B76</f>
        <v>RESBDGSATNewSHPLT1000WSTDELC_23</v>
      </c>
      <c r="C193" t="str">
        <f>_xlfn.XLOOKUP(B193,TEDI!H:H,TEDI!A:A)&amp;"-T3"</f>
        <v>NZ50-BDG-2-RESBDGSAT-TEDI-T3</v>
      </c>
      <c r="D193">
        <f>1</f>
        <v>1</v>
      </c>
    </row>
    <row r="194" spans="1:4" x14ac:dyDescent="0.25">
      <c r="A194" t="s">
        <v>16</v>
      </c>
      <c r="B194" t="str">
        <f t="shared" ref="B194" si="74">B77</f>
        <v>RESBDGSATNewSHPLT1500WSTDELC_23</v>
      </c>
      <c r="C194" t="str">
        <f>_xlfn.XLOOKUP(B194,TEDI!H:H,TEDI!A:A)&amp;"-T3"</f>
        <v>NZ50-BDG-2-RESBDGSAT-TEDI-T3</v>
      </c>
      <c r="D194">
        <f>1</f>
        <v>1</v>
      </c>
    </row>
    <row r="195" spans="1:4" x14ac:dyDescent="0.25">
      <c r="A195" t="s">
        <v>16</v>
      </c>
      <c r="B195" t="str">
        <f t="shared" ref="B195" si="75">B78</f>
        <v>RESBDGSATNewSHPLT500WSTDELC_23</v>
      </c>
      <c r="C195" t="str">
        <f>_xlfn.XLOOKUP(B195,TEDI!H:H,TEDI!A:A)&amp;"-T3"</f>
        <v>NZ50-BDG-2-RESBDGSAT-TEDI-T3</v>
      </c>
      <c r="D195">
        <f>1</f>
        <v>1</v>
      </c>
    </row>
    <row r="196" spans="1:4" x14ac:dyDescent="0.25">
      <c r="A196" t="s">
        <v>16</v>
      </c>
      <c r="B196" t="str">
        <f t="shared" ref="B196" si="76">B79</f>
        <v>RESBDGSATNewSHPST___HIGBWP_23</v>
      </c>
      <c r="C196" t="str">
        <f>_xlfn.XLOOKUP(B196,TEDI!H:H,TEDI!A:A)&amp;"-T3"</f>
        <v>NZ50-BDG-2-RESBDGSAT-TEDI-T3</v>
      </c>
      <c r="D196">
        <f>1</f>
        <v>1</v>
      </c>
    </row>
    <row r="197" spans="1:4" x14ac:dyDescent="0.25">
      <c r="A197" t="s">
        <v>16</v>
      </c>
      <c r="B197" t="str">
        <f t="shared" ref="B197" si="77">B80</f>
        <v>RESBDGSATNewSHPST___STDBWP_23</v>
      </c>
      <c r="C197" t="str">
        <f>_xlfn.XLOOKUP(B197,TEDI!H:H,TEDI!A:A)&amp;"-T3"</f>
        <v>NZ50-BDG-2-RESBDGSAT-TEDI-T3</v>
      </c>
      <c r="D197">
        <f>1</f>
        <v>1</v>
      </c>
    </row>
    <row r="198" spans="1:4" x14ac:dyDescent="0.25">
      <c r="A198" t="s">
        <v>16</v>
      </c>
      <c r="B198" t="str">
        <f t="shared" ref="B198" si="78">B81</f>
        <v>RESBDGSATNewSHSTV___HIGBMA_23</v>
      </c>
      <c r="C198" t="str">
        <f>_xlfn.XLOOKUP(B198,TEDI!H:H,TEDI!A:A)&amp;"-T3"</f>
        <v>NZ50-BDG-2-RESBDGSAT-TEDI-T3</v>
      </c>
      <c r="D198">
        <f>1</f>
        <v>1</v>
      </c>
    </row>
    <row r="199" spans="1:4" x14ac:dyDescent="0.25">
      <c r="A199" t="s">
        <v>16</v>
      </c>
      <c r="B199" t="str">
        <f t="shared" ref="B199" si="79">B82</f>
        <v>RESBDGSATNewSHSTV___STDBMA_23</v>
      </c>
      <c r="C199" t="str">
        <f>_xlfn.XLOOKUP(B199,TEDI!H:H,TEDI!A:A)&amp;"-T3"</f>
        <v>NZ50-BDG-2-RESBDGSAT-TEDI-T3</v>
      </c>
      <c r="D199">
        <f>1</f>
        <v>1</v>
      </c>
    </row>
    <row r="200" spans="1:4" x14ac:dyDescent="0.25">
      <c r="A200" t="s">
        <v>16</v>
      </c>
      <c r="B200" t="str">
        <f t="shared" ref="B200" si="80">B83</f>
        <v>RESBDGSDENewSHBOI___STDHH2_23</v>
      </c>
      <c r="C200" t="str">
        <f>_xlfn.XLOOKUP(B200,TEDI!H:H,TEDI!A:A)&amp;"-T3"</f>
        <v>NZ50-BDG-2-RESBDGSDE-TEDI-T3</v>
      </c>
      <c r="D200">
        <f>1</f>
        <v>1</v>
      </c>
    </row>
    <row r="201" spans="1:4" x14ac:dyDescent="0.25">
      <c r="A201" t="s">
        <v>16</v>
      </c>
      <c r="B201" t="str">
        <f t="shared" ref="B201" si="81">B84</f>
        <v>RESBDGSDENewSHFIR___HIGPRO_23</v>
      </c>
      <c r="C201" t="str">
        <f>_xlfn.XLOOKUP(B201,TEDI!H:H,TEDI!A:A)&amp;"-T3"</f>
        <v>NZ50-BDG-2-RESBDGSDE-TEDI-T3</v>
      </c>
      <c r="D201">
        <f>1</f>
        <v>1</v>
      </c>
    </row>
    <row r="202" spans="1:4" x14ac:dyDescent="0.25">
      <c r="A202" t="s">
        <v>16</v>
      </c>
      <c r="B202" t="str">
        <f t="shared" ref="B202" si="82">B85</f>
        <v>RESBDGSDENewSHFIR___STDPRO_23</v>
      </c>
      <c r="C202" t="str">
        <f>_xlfn.XLOOKUP(B202,TEDI!H:H,TEDI!A:A)&amp;"-T3"</f>
        <v>NZ50-BDG-2-RESBDGSDE-TEDI-T3</v>
      </c>
      <c r="D202">
        <f>1</f>
        <v>1</v>
      </c>
    </row>
    <row r="203" spans="1:4" x14ac:dyDescent="0.25">
      <c r="A203" t="s">
        <v>16</v>
      </c>
      <c r="B203" t="str">
        <f t="shared" ref="B203" si="83">B86</f>
        <v>RESBDGSDENewSHFUR___ESRNGA_23</v>
      </c>
      <c r="C203" t="str">
        <f>_xlfn.XLOOKUP(B203,TEDI!H:H,TEDI!A:A)&amp;"-T3"</f>
        <v>NZ50-BDG-2-RESBDGSDE-TEDI-T3</v>
      </c>
      <c r="D203">
        <f>1</f>
        <v>1</v>
      </c>
    </row>
    <row r="204" spans="1:4" x14ac:dyDescent="0.25">
      <c r="A204" t="s">
        <v>16</v>
      </c>
      <c r="B204" t="str">
        <f t="shared" ref="B204" si="84">B87</f>
        <v>RESBDGSDENewSHFUR___ESRPRO_23</v>
      </c>
      <c r="C204" t="str">
        <f>_xlfn.XLOOKUP(B204,TEDI!H:H,TEDI!A:A)&amp;"-T3"</f>
        <v>NZ50-BDG-2-RESBDGSDE-TEDI-T3</v>
      </c>
      <c r="D204">
        <f>1</f>
        <v>1</v>
      </c>
    </row>
    <row r="205" spans="1:4" x14ac:dyDescent="0.25">
      <c r="A205" t="s">
        <v>16</v>
      </c>
      <c r="B205" t="str">
        <f t="shared" ref="B205" si="85">B88</f>
        <v>RESBDGSDENewSHFUR___HIGLFO_23</v>
      </c>
      <c r="C205" t="str">
        <f>_xlfn.XLOOKUP(B205,TEDI!H:H,TEDI!A:A)&amp;"-T3"</f>
        <v>NZ50-BDG-2-RESBDGSDE-TEDI-T3</v>
      </c>
      <c r="D205">
        <f>1</f>
        <v>1</v>
      </c>
    </row>
    <row r="206" spans="1:4" x14ac:dyDescent="0.25">
      <c r="A206" t="s">
        <v>16</v>
      </c>
      <c r="B206" t="str">
        <f t="shared" ref="B206" si="86">B89</f>
        <v>RESBDGSDENewSHFUR___HIGNGA_16</v>
      </c>
      <c r="C206" t="str">
        <f>_xlfn.XLOOKUP(B206,TEDI!H:H,TEDI!A:A)&amp;"-T3"</f>
        <v>NZ50-BDG-2-RESBDGSDE-TEDI-T3</v>
      </c>
      <c r="D206">
        <f>1</f>
        <v>1</v>
      </c>
    </row>
    <row r="207" spans="1:4" x14ac:dyDescent="0.25">
      <c r="A207" t="s">
        <v>16</v>
      </c>
      <c r="B207" t="str">
        <f t="shared" ref="B207" si="87">B90</f>
        <v>RESBDGSDENewSHFUR___HIGNGA_23</v>
      </c>
      <c r="C207" t="str">
        <f>_xlfn.XLOOKUP(B207,TEDI!H:H,TEDI!A:A)&amp;"-T3"</f>
        <v>NZ50-BDG-2-RESBDGSDE-TEDI-T3</v>
      </c>
      <c r="D207">
        <f>1</f>
        <v>1</v>
      </c>
    </row>
    <row r="208" spans="1:4" x14ac:dyDescent="0.25">
      <c r="A208" t="s">
        <v>16</v>
      </c>
      <c r="B208" t="str">
        <f t="shared" ref="B208" si="88">B91</f>
        <v>RESBDGSDENewSHFUR___HIGPRO_23</v>
      </c>
      <c r="C208" t="str">
        <f>_xlfn.XLOOKUP(B208,TEDI!H:H,TEDI!A:A)&amp;"-T3"</f>
        <v>NZ50-BDG-2-RESBDGSDE-TEDI-T3</v>
      </c>
      <c r="D208">
        <f>1</f>
        <v>1</v>
      </c>
    </row>
    <row r="209" spans="1:4" x14ac:dyDescent="0.25">
      <c r="A209" t="s">
        <v>16</v>
      </c>
      <c r="B209" t="str">
        <f t="shared" ref="B209" si="89">B92</f>
        <v>RESBDGSDENewSHFUR___MEDNGA_16</v>
      </c>
      <c r="C209" t="str">
        <f>_xlfn.XLOOKUP(B209,TEDI!H:H,TEDI!A:A)&amp;"-T3"</f>
        <v>NZ50-BDG-2-RESBDGSDE-TEDI-T3</v>
      </c>
      <c r="D209">
        <f>1</f>
        <v>1</v>
      </c>
    </row>
    <row r="210" spans="1:4" x14ac:dyDescent="0.25">
      <c r="A210" t="s">
        <v>16</v>
      </c>
      <c r="B210" t="str">
        <f t="shared" ref="B210" si="90">B93</f>
        <v>RESBDGSDENewSHFUR___STDBMA_16</v>
      </c>
      <c r="C210" t="str">
        <f>_xlfn.XLOOKUP(B210,TEDI!H:H,TEDI!A:A)&amp;"-T3"</f>
        <v>NZ50-BDG-2-RESBDGSDE-TEDI-T3</v>
      </c>
      <c r="D210">
        <f>1</f>
        <v>1</v>
      </c>
    </row>
    <row r="211" spans="1:4" x14ac:dyDescent="0.25">
      <c r="A211" t="s">
        <v>16</v>
      </c>
      <c r="B211" t="str">
        <f t="shared" ref="B211" si="91">B94</f>
        <v>RESBDGSDENewSHFUR___STDBWP_16</v>
      </c>
      <c r="C211" t="str">
        <f>_xlfn.XLOOKUP(B211,TEDI!H:H,TEDI!A:A)&amp;"-T3"</f>
        <v>NZ50-BDG-2-RESBDGSDE-TEDI-T3</v>
      </c>
      <c r="D211">
        <f>1</f>
        <v>1</v>
      </c>
    </row>
    <row r="212" spans="1:4" x14ac:dyDescent="0.25">
      <c r="A212" t="s">
        <v>16</v>
      </c>
      <c r="B212" t="str">
        <f t="shared" ref="B212" si="92">B95</f>
        <v>RESBDGSDENewSHFUR___STDELC_23</v>
      </c>
      <c r="C212" t="str">
        <f>_xlfn.XLOOKUP(B212,TEDI!H:H,TEDI!A:A)&amp;"-T3"</f>
        <v>NZ50-BDG-2-RESBDGSDE-TEDI-T3</v>
      </c>
      <c r="D212">
        <f>1</f>
        <v>1</v>
      </c>
    </row>
    <row r="213" spans="1:4" x14ac:dyDescent="0.25">
      <c r="A213" t="s">
        <v>16</v>
      </c>
      <c r="B213" t="str">
        <f t="shared" ref="B213" si="93">B96</f>
        <v>RESBDGSDENewSHFUR___STDKER_16</v>
      </c>
      <c r="C213" t="str">
        <f>_xlfn.XLOOKUP(B213,TEDI!H:H,TEDI!A:A)&amp;"-T3"</f>
        <v>NZ50-BDG-2-RESBDGSDE-TEDI-T3</v>
      </c>
      <c r="D213">
        <f>1</f>
        <v>1</v>
      </c>
    </row>
    <row r="214" spans="1:4" x14ac:dyDescent="0.25">
      <c r="A214" t="s">
        <v>16</v>
      </c>
      <c r="B214" t="str">
        <f t="shared" ref="B214" si="94">B97</f>
        <v>RESBDGSDENewSHFUR___STDKER_23</v>
      </c>
      <c r="C214" t="str">
        <f>_xlfn.XLOOKUP(B214,TEDI!H:H,TEDI!A:A)&amp;"-T3"</f>
        <v>NZ50-BDG-2-RESBDGSDE-TEDI-T3</v>
      </c>
      <c r="D214">
        <f>1</f>
        <v>1</v>
      </c>
    </row>
    <row r="215" spans="1:4" x14ac:dyDescent="0.25">
      <c r="A215" t="s">
        <v>16</v>
      </c>
      <c r="B215" t="str">
        <f t="shared" ref="B215" si="95">B98</f>
        <v>RESBDGSDENewSHFUR___STDLFO_16</v>
      </c>
      <c r="C215" t="str">
        <f>_xlfn.XLOOKUP(B215,TEDI!H:H,TEDI!A:A)&amp;"-T3"</f>
        <v>NZ50-BDG-2-RESBDGSDE-TEDI-T3</v>
      </c>
      <c r="D215">
        <f>1</f>
        <v>1</v>
      </c>
    </row>
    <row r="216" spans="1:4" x14ac:dyDescent="0.25">
      <c r="A216" t="s">
        <v>16</v>
      </c>
      <c r="B216" t="str">
        <f t="shared" ref="B216" si="96">B99</f>
        <v>RESBDGSDENewSHFUR___STDLFO_23</v>
      </c>
      <c r="C216" t="str">
        <f>_xlfn.XLOOKUP(B216,TEDI!H:H,TEDI!A:A)&amp;"-T3"</f>
        <v>NZ50-BDG-2-RESBDGSDE-TEDI-T3</v>
      </c>
      <c r="D216">
        <f>1</f>
        <v>1</v>
      </c>
    </row>
    <row r="217" spans="1:4" x14ac:dyDescent="0.25">
      <c r="A217" t="s">
        <v>16</v>
      </c>
      <c r="B217" t="str">
        <f t="shared" ref="B217" si="97">B100</f>
        <v>RESBDGSDENewSHFUR___STDNGA_23</v>
      </c>
      <c r="C217" t="str">
        <f>_xlfn.XLOOKUP(B217,TEDI!H:H,TEDI!A:A)&amp;"-T3"</f>
        <v>NZ50-BDG-2-RESBDGSDE-TEDI-T3</v>
      </c>
      <c r="D217">
        <f>1</f>
        <v>1</v>
      </c>
    </row>
    <row r="218" spans="1:4" x14ac:dyDescent="0.25">
      <c r="A218" t="s">
        <v>16</v>
      </c>
      <c r="B218" t="str">
        <f t="shared" ref="B218" si="98">B101</f>
        <v>RESBDGSDENewSHFUR___STDPRO_16</v>
      </c>
      <c r="C218" t="str">
        <f>_xlfn.XLOOKUP(B218,TEDI!H:H,TEDI!A:A)&amp;"-T3"</f>
        <v>NZ50-BDG-2-RESBDGSDE-TEDI-T3</v>
      </c>
      <c r="D218">
        <f>1</f>
        <v>1</v>
      </c>
    </row>
    <row r="219" spans="1:4" x14ac:dyDescent="0.25">
      <c r="A219" t="s">
        <v>16</v>
      </c>
      <c r="B219" t="str">
        <f t="shared" ref="B219" si="99">B102</f>
        <v>RESBDGSDENewSHFUR___STDPRO_23</v>
      </c>
      <c r="C219" t="str">
        <f>_xlfn.XLOOKUP(B219,TEDI!H:H,TEDI!A:A)&amp;"-T3"</f>
        <v>NZ50-BDG-2-RESBDGSDE-TEDI-T3</v>
      </c>
      <c r="D219">
        <f>1</f>
        <v>1</v>
      </c>
    </row>
    <row r="220" spans="1:4" x14ac:dyDescent="0.25">
      <c r="A220" t="s">
        <v>16</v>
      </c>
      <c r="B220" t="str">
        <f t="shared" ref="B220" si="100">B103</f>
        <v>RESBDGSDENewSHHEP___ESRELC_23</v>
      </c>
      <c r="C220" t="str">
        <f>_xlfn.XLOOKUP(B220,TEDI!H:H,TEDI!A:A)&amp;"-T3"</f>
        <v>NZ50-BDG-2-RESBDGSDE-TEDI-T3</v>
      </c>
      <c r="D220">
        <f>1</f>
        <v>1</v>
      </c>
    </row>
    <row r="221" spans="1:4" x14ac:dyDescent="0.25">
      <c r="A221" t="s">
        <v>16</v>
      </c>
      <c r="B221" t="str">
        <f t="shared" ref="B221" si="101">B104</f>
        <v>RESBDGSDENewSHHEP___HIGELC_23</v>
      </c>
      <c r="C221" t="str">
        <f>_xlfn.XLOOKUP(B221,TEDI!H:H,TEDI!A:A)&amp;"-T3"</f>
        <v>NZ50-BDG-2-RESBDGSDE-TEDI-T3</v>
      </c>
      <c r="D221">
        <f>1</f>
        <v>1</v>
      </c>
    </row>
    <row r="222" spans="1:4" x14ac:dyDescent="0.25">
      <c r="A222" t="s">
        <v>16</v>
      </c>
      <c r="B222" t="str">
        <f t="shared" ref="B222" si="102">B105</f>
        <v>RESBDGSDENewSHHEP___STDELC_16</v>
      </c>
      <c r="C222" t="str">
        <f>_xlfn.XLOOKUP(B222,TEDI!H:H,TEDI!A:A)&amp;"-T3"</f>
        <v>NZ50-BDG-2-RESBDGSDE-TEDI-T3</v>
      </c>
      <c r="D222">
        <f>1</f>
        <v>1</v>
      </c>
    </row>
    <row r="223" spans="1:4" x14ac:dyDescent="0.25">
      <c r="A223" t="s">
        <v>16</v>
      </c>
      <c r="B223" t="str">
        <f t="shared" ref="B223" si="103">B106</f>
        <v>RESBDGSDENewSHHEP___STDELC_23</v>
      </c>
      <c r="C223" t="str">
        <f>_xlfn.XLOOKUP(B223,TEDI!H:H,TEDI!A:A)&amp;"-T3"</f>
        <v>NZ50-BDG-2-RESBDGSDE-TEDI-T3</v>
      </c>
      <c r="D223">
        <f>1</f>
        <v>1</v>
      </c>
    </row>
    <row r="224" spans="1:4" x14ac:dyDescent="0.25">
      <c r="A224" t="s">
        <v>16</v>
      </c>
      <c r="B224" t="str">
        <f t="shared" ref="B224" si="104">B107</f>
        <v>RESBDGSDENewSHHEP___STDNGA_23</v>
      </c>
      <c r="C224" t="str">
        <f>_xlfn.XLOOKUP(B224,TEDI!H:H,TEDI!A:A)&amp;"-T3"</f>
        <v>NZ50-BDG-2-RESBDGSDE-TEDI-T3</v>
      </c>
      <c r="D224">
        <f>1</f>
        <v>1</v>
      </c>
    </row>
    <row r="225" spans="1:4" x14ac:dyDescent="0.25">
      <c r="A225" t="s">
        <v>16</v>
      </c>
      <c r="B225" t="str">
        <f t="shared" ref="B225" si="105">B108</f>
        <v>RESBDGSDENewSHPLT___STDELC_16</v>
      </c>
      <c r="C225" t="str">
        <f>_xlfn.XLOOKUP(B225,TEDI!H:H,TEDI!A:A)&amp;"-T3"</f>
        <v>NZ50-BDG-2-RESBDGSDE-TEDI-T3</v>
      </c>
      <c r="D225">
        <f>1</f>
        <v>1</v>
      </c>
    </row>
    <row r="226" spans="1:4" x14ac:dyDescent="0.25">
      <c r="A226" t="s">
        <v>16</v>
      </c>
      <c r="B226" t="str">
        <f t="shared" ref="B226" si="106">B109</f>
        <v>RESBDGSDENewSHPLT1000WSTDELC_23</v>
      </c>
      <c r="C226" t="str">
        <f>_xlfn.XLOOKUP(B226,TEDI!H:H,TEDI!A:A)&amp;"-T3"</f>
        <v>NZ50-BDG-2-RESBDGSDE-TEDI-T3</v>
      </c>
      <c r="D226">
        <f>1</f>
        <v>1</v>
      </c>
    </row>
    <row r="227" spans="1:4" x14ac:dyDescent="0.25">
      <c r="A227" t="s">
        <v>16</v>
      </c>
      <c r="B227" t="str">
        <f t="shared" ref="B227" si="107">B110</f>
        <v>RESBDGSDENewSHPLT1500WSTDELC_23</v>
      </c>
      <c r="C227" t="str">
        <f>_xlfn.XLOOKUP(B227,TEDI!H:H,TEDI!A:A)&amp;"-T3"</f>
        <v>NZ50-BDG-2-RESBDGSDE-TEDI-T3</v>
      </c>
      <c r="D227">
        <f>1</f>
        <v>1</v>
      </c>
    </row>
    <row r="228" spans="1:4" x14ac:dyDescent="0.25">
      <c r="A228" t="s">
        <v>16</v>
      </c>
      <c r="B228" t="str">
        <f t="shared" ref="B228" si="108">B111</f>
        <v>RESBDGSDENewSHPLT500WSTDELC_23</v>
      </c>
      <c r="C228" t="str">
        <f>_xlfn.XLOOKUP(B228,TEDI!H:H,TEDI!A:A)&amp;"-T3"</f>
        <v>NZ50-BDG-2-RESBDGSDE-TEDI-T3</v>
      </c>
      <c r="D228">
        <f>1</f>
        <v>1</v>
      </c>
    </row>
    <row r="229" spans="1:4" x14ac:dyDescent="0.25">
      <c r="A229" t="s">
        <v>16</v>
      </c>
      <c r="B229" t="str">
        <f t="shared" ref="B229" si="109">B112</f>
        <v>RESBDGSDENewSHPST___HIGBWP_23</v>
      </c>
      <c r="C229" t="str">
        <f>_xlfn.XLOOKUP(B229,TEDI!H:H,TEDI!A:A)&amp;"-T3"</f>
        <v>NZ50-BDG-2-RESBDGSDE-TEDI-T3</v>
      </c>
      <c r="D229">
        <f>1</f>
        <v>1</v>
      </c>
    </row>
    <row r="230" spans="1:4" x14ac:dyDescent="0.25">
      <c r="A230" t="s">
        <v>16</v>
      </c>
      <c r="B230" t="str">
        <f t="shared" ref="B230" si="110">B113</f>
        <v>RESBDGSDENewSHPST___STDBWP_23</v>
      </c>
      <c r="C230" t="str">
        <f>_xlfn.XLOOKUP(B230,TEDI!H:H,TEDI!A:A)&amp;"-T3"</f>
        <v>NZ50-BDG-2-RESBDGSDE-TEDI-T3</v>
      </c>
      <c r="D230">
        <f>1</f>
        <v>1</v>
      </c>
    </row>
    <row r="231" spans="1:4" x14ac:dyDescent="0.25">
      <c r="A231" t="s">
        <v>16</v>
      </c>
      <c r="B231" t="str">
        <f t="shared" ref="B231" si="111">B114</f>
        <v>RESBDGSDENewSHSTV___HIGBMA_23</v>
      </c>
      <c r="C231" t="str">
        <f>_xlfn.XLOOKUP(B231,TEDI!H:H,TEDI!A:A)&amp;"-T3"</f>
        <v>NZ50-BDG-2-RESBDGSDE-TEDI-T3</v>
      </c>
      <c r="D231">
        <f>1</f>
        <v>1</v>
      </c>
    </row>
    <row r="232" spans="1:4" x14ac:dyDescent="0.25">
      <c r="A232" t="s">
        <v>16</v>
      </c>
      <c r="B232" t="str">
        <f t="shared" ref="B232" si="112">B115</f>
        <v>RESBDGSDENewSHSTV___STDBMA_23</v>
      </c>
      <c r="C232" t="str">
        <f>_xlfn.XLOOKUP(B232,TEDI!H:H,TEDI!A:A)&amp;"-T3"</f>
        <v>NZ50-BDG-2-RESBDGSDE-TEDI-T3</v>
      </c>
      <c r="D232">
        <f>1</f>
        <v>1</v>
      </c>
    </row>
    <row r="233" spans="1:4" x14ac:dyDescent="0.25">
      <c r="A233" t="s">
        <v>16</v>
      </c>
      <c r="B233" t="str">
        <f t="shared" ref="B233" si="113">B116</f>
        <v>RESBDGAPANewSH_________DHE_16</v>
      </c>
      <c r="C233" t="str">
        <f>_xlfn.XLOOKUP(B233,TEDI!H:H,TEDI!A:A)&amp;"-T3"</f>
        <v>NZ50-BDG-2-RESBDGAPA-TEDI-T3</v>
      </c>
      <c r="D233">
        <f>1</f>
        <v>1</v>
      </c>
    </row>
    <row r="234" spans="1:4" x14ac:dyDescent="0.25">
      <c r="A234" t="s">
        <v>16</v>
      </c>
      <c r="B234" t="str">
        <f t="shared" ref="B234" si="114">B117</f>
        <v>RESBDGSDENewSH_________DHE_16</v>
      </c>
      <c r="C234" t="str">
        <f>_xlfn.XLOOKUP(B234,TEDI!H:H,TEDI!A:A)&amp;"-T3"</f>
        <v>NZ50-BDG-2-RESBDGSDE-TEDI-T3</v>
      </c>
      <c r="D234">
        <f>1</f>
        <v>1</v>
      </c>
    </row>
    <row r="235" spans="1:4" x14ac:dyDescent="0.25">
      <c r="A235" t="s">
        <v>16</v>
      </c>
      <c r="B235" t="str">
        <f t="shared" ref="B235" si="115">B118</f>
        <v>RESBDGSATNewSH_________DHE_16</v>
      </c>
      <c r="C235" t="str">
        <f>_xlfn.XLOOKUP(B235,TEDI!H:H,TEDI!A:A)&amp;"-T3"</f>
        <v>NZ50-BDG-2-RESBDGSAT-TEDI-T3</v>
      </c>
      <c r="D235">
        <f>1</f>
        <v>1</v>
      </c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Demand TEDI</vt:lpstr>
      <vt:lpstr>TEDI</vt:lpstr>
      <vt:lpstr>Demand TEUI</vt:lpstr>
      <vt:lpstr>TEUI</vt:lpstr>
      <vt:lpstr>Targets</vt:lpstr>
      <vt:lpstr>NZ50-BDG-2_groups</vt:lpstr>
      <vt:lpstr>NZ50-BDG-2_tech_groups</vt:lpstr>
      <vt:lpstr>NZ50-BDG-2_MaxGenGroupTarget</vt:lpstr>
      <vt:lpstr>NZ50-BDG-2_MaxGenGroupWeight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2023-01-20T17:18:02Z</dcterms:created>
  <dcterms:modified xsi:type="dcterms:W3CDTF">2023-03-01T19:00:08Z</dcterms:modified>
</cp:coreProperties>
</file>