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2_Transport\NZ50-TRA-13\"/>
    </mc:Choice>
  </mc:AlternateContent>
  <xr:revisionPtr revIDLastSave="0" documentId="13_ncr:1_{227B47D5-7975-42F7-B7A2-74D3D0B4C03C}" xr6:coauthVersionLast="47" xr6:coauthVersionMax="47" xr10:uidLastSave="{00000000-0000-0000-0000-000000000000}"/>
  <bookViews>
    <workbookView xWindow="-120" yWindow="-120" windowWidth="29040" windowHeight="15840" xr2:uid="{9231CC9A-FC03-4CCF-B823-5CB78778276D}"/>
  </bookViews>
  <sheets>
    <sheet name="Technology Share" sheetId="12" r:id="rId1"/>
    <sheet name="NZ50-13_tech_groups" sheetId="5" r:id="rId2"/>
    <sheet name="NZ50-13_groups" sheetId="6" r:id="rId3"/>
    <sheet name="NZ50-13_MaxShareGroupWeight" sheetId="13" r:id="rId4"/>
    <sheet name="NZ50-13_MaxShareGroupTarget" sheetId="4" r:id="rId5"/>
  </sheets>
  <definedNames>
    <definedName name="_xlnm._FilterDatabase" localSheetId="4" hidden="1">'NZ50-13_MaxShareGroupTarget'!$A$1:$G$18</definedName>
    <definedName name="_xlnm._FilterDatabase" localSheetId="1" hidden="1">'NZ50-13_tech_groups'!$A$1:$C$121</definedName>
    <definedName name="_xlnm._FilterDatabase" localSheetId="0" hidden="1">'Technology Share'!$A$1:$AC$26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A2" i="4" s="1"/>
  <c r="A4" i="6"/>
  <c r="A3" i="6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3" i="12"/>
  <c r="B18" i="13"/>
  <c r="D18" i="4" s="1"/>
  <c r="A3" i="5"/>
  <c r="B3" i="5" s="1"/>
  <c r="A4" i="5"/>
  <c r="B4" i="5" s="1"/>
  <c r="A5" i="5"/>
  <c r="A6" i="5"/>
  <c r="A7" i="5"/>
  <c r="B7" i="13" s="1"/>
  <c r="D7" i="4" s="1"/>
  <c r="A8" i="5"/>
  <c r="B8" i="13" s="1"/>
  <c r="A9" i="5"/>
  <c r="B9" i="13" s="1"/>
  <c r="A10" i="5"/>
  <c r="B10" i="13" s="1"/>
  <c r="A11" i="5"/>
  <c r="B11" i="13" s="1"/>
  <c r="D11" i="4" s="1"/>
  <c r="F11" i="4" s="1"/>
  <c r="A11" i="4" s="1"/>
  <c r="A12" i="5"/>
  <c r="B12" i="13" s="1"/>
  <c r="A13" i="5"/>
  <c r="B13" i="13" s="1"/>
  <c r="A14" i="5"/>
  <c r="A15" i="5"/>
  <c r="A16" i="5"/>
  <c r="A17" i="5"/>
  <c r="B17" i="13" s="1"/>
  <c r="D17" i="4" s="1"/>
  <c r="A18" i="5"/>
  <c r="A2" i="5"/>
  <c r="B2" i="5" s="1"/>
  <c r="A2" i="6" s="1"/>
  <c r="D12" i="4" l="1"/>
  <c r="F18" i="4"/>
  <c r="A18" i="4" s="1"/>
  <c r="D10" i="4"/>
  <c r="F17" i="4"/>
  <c r="A17" i="4" s="1"/>
  <c r="D9" i="4"/>
  <c r="D13" i="4"/>
  <c r="F7" i="4"/>
  <c r="A7" i="4" s="1"/>
  <c r="B16" i="13"/>
  <c r="B6" i="13"/>
  <c r="B15" i="13"/>
  <c r="B5" i="13"/>
  <c r="D8" i="4"/>
  <c r="B14" i="13"/>
  <c r="B4" i="13"/>
  <c r="B3" i="13"/>
  <c r="B2" i="13"/>
  <c r="F12" i="4" l="1"/>
  <c r="A12" i="4" s="1"/>
  <c r="F8" i="4"/>
  <c r="A8" i="4" s="1"/>
  <c r="C3" i="13"/>
  <c r="D3" i="4"/>
  <c r="D5" i="4"/>
  <c r="F9" i="4"/>
  <c r="A9" i="4" s="1"/>
  <c r="D15" i="4"/>
  <c r="F13" i="4"/>
  <c r="A13" i="4" s="1"/>
  <c r="F10" i="4"/>
  <c r="A10" i="4" s="1"/>
  <c r="C4" i="13"/>
  <c r="D4" i="4"/>
  <c r="D6" i="4"/>
  <c r="D14" i="4"/>
  <c r="D16" i="4"/>
  <c r="B14" i="5"/>
  <c r="C14" i="13" s="1"/>
  <c r="B10" i="5"/>
  <c r="C10" i="13" s="1"/>
  <c r="B8" i="5"/>
  <c r="C8" i="13" s="1"/>
  <c r="B9" i="5"/>
  <c r="C9" i="13" s="1"/>
  <c r="B11" i="5"/>
  <c r="B12" i="5"/>
  <c r="C12" i="13" s="1"/>
  <c r="B13" i="5"/>
  <c r="C13" i="13" s="1"/>
  <c r="B15" i="5"/>
  <c r="C15" i="13" s="1"/>
  <c r="B16" i="5"/>
  <c r="C16" i="13" s="1"/>
  <c r="B17" i="5"/>
  <c r="E9" i="4" l="1"/>
  <c r="E10" i="4"/>
  <c r="B7" i="5"/>
  <c r="B5" i="5"/>
  <c r="E5" i="4" s="1"/>
  <c r="B6" i="5"/>
  <c r="E6" i="4" s="1"/>
  <c r="E17" i="4"/>
  <c r="C17" i="13"/>
  <c r="E16" i="4"/>
  <c r="F16" i="4"/>
  <c r="A16" i="4" s="1"/>
  <c r="F5" i="4"/>
  <c r="A5" i="4" s="1"/>
  <c r="E13" i="4"/>
  <c r="F14" i="4"/>
  <c r="A14" i="4" s="1"/>
  <c r="E14" i="4"/>
  <c r="F3" i="4"/>
  <c r="A3" i="4" s="1"/>
  <c r="E3" i="4"/>
  <c r="E11" i="4"/>
  <c r="C11" i="13"/>
  <c r="F6" i="4"/>
  <c r="A6" i="4" s="1"/>
  <c r="E15" i="4"/>
  <c r="F15" i="4"/>
  <c r="A15" i="4" s="1"/>
  <c r="E8" i="4"/>
  <c r="B18" i="5"/>
  <c r="F4" i="4"/>
  <c r="A4" i="4" s="1"/>
  <c r="E4" i="4"/>
  <c r="E12" i="4"/>
  <c r="D2" i="4"/>
  <c r="C2" i="13"/>
  <c r="C7" i="13" l="1"/>
  <c r="E7" i="4"/>
  <c r="C6" i="13"/>
  <c r="C5" i="13"/>
  <c r="E18" i="4"/>
  <c r="C18" i="13"/>
  <c r="E2" i="4"/>
</calcChain>
</file>

<file path=xl/sharedStrings.xml><?xml version="1.0" encoding="utf-8"?>
<sst xmlns="http://schemas.openxmlformats.org/spreadsheetml/2006/main" count="163" uniqueCount="46">
  <si>
    <t>TO</t>
  </si>
  <si>
    <t>tech</t>
  </si>
  <si>
    <t>regions</t>
  </si>
  <si>
    <t>periods</t>
  </si>
  <si>
    <t>group_name</t>
  </si>
  <si>
    <t>tech_desc</t>
  </si>
  <si>
    <t>notes</t>
  </si>
  <si>
    <t>HH2</t>
  </si>
  <si>
    <t>DSL</t>
  </si>
  <si>
    <t>RDSL</t>
  </si>
  <si>
    <t>technology</t>
  </si>
  <si>
    <t>Energy</t>
  </si>
  <si>
    <t>Include</t>
  </si>
  <si>
    <t>act_fraction</t>
  </si>
  <si>
    <t>Mode</t>
  </si>
  <si>
    <t>ID</t>
  </si>
  <si>
    <t>ELC</t>
  </si>
  <si>
    <t>DOM</t>
  </si>
  <si>
    <t>INT</t>
  </si>
  <si>
    <t>RAI</t>
  </si>
  <si>
    <t>___</t>
  </si>
  <si>
    <t>DIST</t>
  </si>
  <si>
    <t>LDITRADOMRAI_________DSL_EX</t>
  </si>
  <si>
    <t>LDITRAINTRAI_________DSL_EX</t>
  </si>
  <si>
    <t>LDITRADOMRAI_________DSL____16</t>
  </si>
  <si>
    <t>LDITRADOMRAI_________DSL____23</t>
  </si>
  <si>
    <t>LDITRADOMRAI_________ELC____25</t>
  </si>
  <si>
    <t>LDITRADOMRAI_________HH2____25</t>
  </si>
  <si>
    <t>LDITRAINTRAI_________DSL____16</t>
  </si>
  <si>
    <t>LDITRAINTRAI_________DSL____23</t>
  </si>
  <si>
    <t>LDITRAINTRAI_________ELC____25</t>
  </si>
  <si>
    <t>LDITRAINTRAI_________HH2____25</t>
  </si>
  <si>
    <t>Sector</t>
  </si>
  <si>
    <t>LDI</t>
  </si>
  <si>
    <t>FRE</t>
  </si>
  <si>
    <t>FRETRARAI_________DSL_EX</t>
  </si>
  <si>
    <t>FRETRARAI_________DSL____16</t>
  </si>
  <si>
    <t>FRETRARAI_________DSL____23</t>
  </si>
  <si>
    <t>FRETRARAI_________ELC____25</t>
  </si>
  <si>
    <t>FRETRARAI_________RDSL____23</t>
  </si>
  <si>
    <t>LDITRADOMRAI_________RDSL____23</t>
  </si>
  <si>
    <t>LDITRAINTRAI_________RDSL____23</t>
  </si>
  <si>
    <t>max_share_g</t>
  </si>
  <si>
    <t>Net-zero2050TransportationPolicy-13</t>
  </si>
  <si>
    <t>Owner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</si>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</sst>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92D050"/>
  </sheetPr>
  <dimension ref="A1:AC19"/>
  <sheetViews>
    <sheetView tabSelected="1" workbookViewId="0">
      <selection activeCell="G26" sqref="G26"/>
    </sheetView>
  </sheetViews>
  <sheetFormatPr defaultRowHeight="15" x14ac:dyDescent="0.25"/>
  <cols>
    <col min="1" max="1" width="14.85546875" bestFit="1" customWidth="1"/>
    <col min="2" max="4" width="14.85546875" customWidth="1"/>
    <col min="5" max="5" width="6.140625" bestFit="1" customWidth="1"/>
    <col min="6" max="6" width="34.5703125" bestFit="1" customWidth="1"/>
    <col min="7" max="7" width="14.42578125" customWidth="1"/>
  </cols>
  <sheetData>
    <row r="1" spans="1:29" ht="30" x14ac:dyDescent="0.25">
      <c r="A1" s="1" t="s">
        <v>15</v>
      </c>
      <c r="B1" s="1" t="s">
        <v>44</v>
      </c>
      <c r="C1" s="1" t="s">
        <v>32</v>
      </c>
      <c r="D1" s="1" t="s">
        <v>21</v>
      </c>
      <c r="E1" s="1" t="s">
        <v>14</v>
      </c>
      <c r="F1" s="1" t="s">
        <v>10</v>
      </c>
      <c r="G1" s="1" t="s">
        <v>11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29" x14ac:dyDescent="0.25">
      <c r="A2" s="1"/>
      <c r="B2" s="1"/>
      <c r="C2" s="1"/>
      <c r="D2" s="1"/>
      <c r="E2" s="1"/>
      <c r="F2" s="1"/>
      <c r="G2" s="1"/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t="str">
        <f t="shared" ref="A3:A19" si="0">B3&amp;C3&amp;"-"&amp;D3&amp;E3</f>
        <v>LDITRA-DOMRAI</v>
      </c>
      <c r="B3" t="s">
        <v>33</v>
      </c>
      <c r="C3" t="s">
        <v>45</v>
      </c>
      <c r="D3" t="s">
        <v>17</v>
      </c>
      <c r="E3" t="s">
        <v>19</v>
      </c>
      <c r="F3" t="s">
        <v>22</v>
      </c>
      <c r="G3" t="s">
        <v>8</v>
      </c>
      <c r="H3" s="4"/>
      <c r="I3" s="3"/>
      <c r="J3" s="3"/>
      <c r="K3" s="3"/>
      <c r="L3" s="3"/>
      <c r="M3" s="3"/>
      <c r="N3" s="3"/>
      <c r="O3" s="3"/>
      <c r="P3" s="3"/>
      <c r="Q3" s="5">
        <v>0</v>
      </c>
    </row>
    <row r="4" spans="1:29" x14ac:dyDescent="0.25">
      <c r="A4" t="str">
        <f t="shared" si="0"/>
        <v>LDITRA-INTRAI</v>
      </c>
      <c r="B4" t="s">
        <v>33</v>
      </c>
      <c r="C4" t="s">
        <v>45</v>
      </c>
      <c r="D4" t="s">
        <v>18</v>
      </c>
      <c r="E4" t="s">
        <v>19</v>
      </c>
      <c r="F4" t="s">
        <v>23</v>
      </c>
      <c r="G4" t="s">
        <v>8</v>
      </c>
      <c r="H4" s="2"/>
      <c r="I4" s="2"/>
      <c r="J4" s="2"/>
      <c r="K4" s="2"/>
      <c r="L4" s="2"/>
      <c r="M4" s="2"/>
      <c r="N4" s="2"/>
      <c r="O4" s="2"/>
      <c r="P4" s="2"/>
      <c r="Q4" s="5">
        <v>0</v>
      </c>
    </row>
    <row r="5" spans="1:29" x14ac:dyDescent="0.25">
      <c r="A5" t="str">
        <f t="shared" si="0"/>
        <v>LDITRA-DOMRAI</v>
      </c>
      <c r="B5" t="s">
        <v>33</v>
      </c>
      <c r="C5" t="s">
        <v>45</v>
      </c>
      <c r="D5" t="s">
        <v>17</v>
      </c>
      <c r="E5" t="s">
        <v>19</v>
      </c>
      <c r="F5" t="s">
        <v>24</v>
      </c>
      <c r="G5" t="s">
        <v>8</v>
      </c>
      <c r="Q5" s="5">
        <v>0</v>
      </c>
    </row>
    <row r="6" spans="1:29" x14ac:dyDescent="0.25">
      <c r="A6" t="str">
        <f t="shared" si="0"/>
        <v>LDITRA-DOMRAI</v>
      </c>
      <c r="B6" t="s">
        <v>33</v>
      </c>
      <c r="C6" t="s">
        <v>45</v>
      </c>
      <c r="D6" t="s">
        <v>17</v>
      </c>
      <c r="E6" t="s">
        <v>19</v>
      </c>
      <c r="F6" t="s">
        <v>25</v>
      </c>
      <c r="G6" t="s">
        <v>8</v>
      </c>
      <c r="Q6" s="5">
        <v>0</v>
      </c>
    </row>
    <row r="7" spans="1:29" x14ac:dyDescent="0.25">
      <c r="A7" t="str">
        <f t="shared" si="0"/>
        <v>LDITRA-DOMRAI</v>
      </c>
      <c r="B7" t="s">
        <v>33</v>
      </c>
      <c r="C7" t="s">
        <v>45</v>
      </c>
      <c r="D7" t="s">
        <v>17</v>
      </c>
      <c r="E7" t="s">
        <v>19</v>
      </c>
      <c r="F7" t="s">
        <v>40</v>
      </c>
      <c r="G7" t="s">
        <v>9</v>
      </c>
      <c r="Q7" s="2">
        <v>1</v>
      </c>
    </row>
    <row r="8" spans="1:29" x14ac:dyDescent="0.25">
      <c r="A8" t="str">
        <f t="shared" si="0"/>
        <v>LDITRA-DOMRAI</v>
      </c>
      <c r="B8" t="s">
        <v>33</v>
      </c>
      <c r="C8" t="s">
        <v>45</v>
      </c>
      <c r="D8" t="s">
        <v>17</v>
      </c>
      <c r="E8" t="s">
        <v>19</v>
      </c>
      <c r="F8" t="s">
        <v>26</v>
      </c>
      <c r="G8" t="s">
        <v>16</v>
      </c>
      <c r="Q8" s="5">
        <v>0</v>
      </c>
    </row>
    <row r="9" spans="1:29" x14ac:dyDescent="0.25">
      <c r="A9" t="str">
        <f t="shared" si="0"/>
        <v>LDITRA-DOMRAI</v>
      </c>
      <c r="B9" t="s">
        <v>33</v>
      </c>
      <c r="C9" t="s">
        <v>45</v>
      </c>
      <c r="D9" t="s">
        <v>17</v>
      </c>
      <c r="E9" t="s">
        <v>19</v>
      </c>
      <c r="F9" t="s">
        <v>27</v>
      </c>
      <c r="G9" t="s">
        <v>7</v>
      </c>
      <c r="Q9" s="2">
        <v>1</v>
      </c>
    </row>
    <row r="10" spans="1:29" x14ac:dyDescent="0.25">
      <c r="A10" t="str">
        <f t="shared" si="0"/>
        <v>LDITRA-INTRAI</v>
      </c>
      <c r="B10" t="s">
        <v>33</v>
      </c>
      <c r="C10" t="s">
        <v>45</v>
      </c>
      <c r="D10" t="s">
        <v>18</v>
      </c>
      <c r="E10" t="s">
        <v>19</v>
      </c>
      <c r="F10" t="s">
        <v>28</v>
      </c>
      <c r="G10" t="s">
        <v>8</v>
      </c>
      <c r="Q10" s="5">
        <v>0</v>
      </c>
    </row>
    <row r="11" spans="1:29" x14ac:dyDescent="0.25">
      <c r="A11" t="str">
        <f t="shared" si="0"/>
        <v>LDITRA-INTRAI</v>
      </c>
      <c r="B11" t="s">
        <v>33</v>
      </c>
      <c r="C11" t="s">
        <v>45</v>
      </c>
      <c r="D11" t="s">
        <v>18</v>
      </c>
      <c r="E11" t="s">
        <v>19</v>
      </c>
      <c r="F11" t="s">
        <v>41</v>
      </c>
      <c r="G11" t="s">
        <v>9</v>
      </c>
      <c r="Q11" s="2">
        <v>1</v>
      </c>
    </row>
    <row r="12" spans="1:29" x14ac:dyDescent="0.25">
      <c r="A12" t="str">
        <f t="shared" si="0"/>
        <v>LDITRA-INTRAI</v>
      </c>
      <c r="B12" t="s">
        <v>33</v>
      </c>
      <c r="C12" t="s">
        <v>45</v>
      </c>
      <c r="D12" t="s">
        <v>18</v>
      </c>
      <c r="E12" t="s">
        <v>19</v>
      </c>
      <c r="F12" t="s">
        <v>29</v>
      </c>
      <c r="G12" t="s">
        <v>8</v>
      </c>
      <c r="Q12" s="5">
        <v>0</v>
      </c>
    </row>
    <row r="13" spans="1:29" x14ac:dyDescent="0.25">
      <c r="A13" t="str">
        <f t="shared" si="0"/>
        <v>LDITRA-INTRAI</v>
      </c>
      <c r="B13" t="s">
        <v>33</v>
      </c>
      <c r="C13" t="s">
        <v>45</v>
      </c>
      <c r="D13" t="s">
        <v>18</v>
      </c>
      <c r="E13" t="s">
        <v>19</v>
      </c>
      <c r="F13" t="s">
        <v>30</v>
      </c>
      <c r="G13" t="s">
        <v>16</v>
      </c>
      <c r="Q13" s="5">
        <v>0</v>
      </c>
    </row>
    <row r="14" spans="1:29" x14ac:dyDescent="0.25">
      <c r="A14" t="str">
        <f t="shared" si="0"/>
        <v>LDITRA-INTRAI</v>
      </c>
      <c r="B14" t="s">
        <v>33</v>
      </c>
      <c r="C14" t="s">
        <v>45</v>
      </c>
      <c r="D14" t="s">
        <v>18</v>
      </c>
      <c r="E14" t="s">
        <v>19</v>
      </c>
      <c r="F14" t="s">
        <v>31</v>
      </c>
      <c r="G14" t="s">
        <v>7</v>
      </c>
      <c r="Q14" s="2">
        <v>1</v>
      </c>
    </row>
    <row r="15" spans="1:29" x14ac:dyDescent="0.25">
      <c r="A15" t="str">
        <f t="shared" si="0"/>
        <v>FRETRA-___RAI</v>
      </c>
      <c r="B15" t="s">
        <v>34</v>
      </c>
      <c r="C15" t="s">
        <v>45</v>
      </c>
      <c r="D15" t="s">
        <v>20</v>
      </c>
      <c r="E15" t="s">
        <v>19</v>
      </c>
      <c r="F15" t="s">
        <v>35</v>
      </c>
      <c r="G15" t="s">
        <v>8</v>
      </c>
      <c r="Q15" s="5">
        <v>0</v>
      </c>
    </row>
    <row r="16" spans="1:29" x14ac:dyDescent="0.25">
      <c r="A16" t="str">
        <f t="shared" si="0"/>
        <v>FRETRA-___RAI</v>
      </c>
      <c r="B16" t="s">
        <v>34</v>
      </c>
      <c r="C16" t="s">
        <v>45</v>
      </c>
      <c r="D16" t="s">
        <v>20</v>
      </c>
      <c r="E16" t="s">
        <v>19</v>
      </c>
      <c r="F16" t="s">
        <v>36</v>
      </c>
      <c r="G16" t="s">
        <v>8</v>
      </c>
      <c r="Q16" s="5">
        <v>0</v>
      </c>
    </row>
    <row r="17" spans="1:17" x14ac:dyDescent="0.25">
      <c r="A17" t="str">
        <f t="shared" si="0"/>
        <v>FRETRA-___RAI</v>
      </c>
      <c r="B17" t="s">
        <v>34</v>
      </c>
      <c r="C17" t="s">
        <v>45</v>
      </c>
      <c r="D17" t="s">
        <v>20</v>
      </c>
      <c r="E17" t="s">
        <v>19</v>
      </c>
      <c r="F17" t="s">
        <v>37</v>
      </c>
      <c r="G17" t="s">
        <v>8</v>
      </c>
      <c r="Q17" s="5">
        <v>0</v>
      </c>
    </row>
    <row r="18" spans="1:17" x14ac:dyDescent="0.25">
      <c r="A18" t="str">
        <f t="shared" si="0"/>
        <v>FRETRA-___RAI</v>
      </c>
      <c r="B18" t="s">
        <v>34</v>
      </c>
      <c r="C18" t="s">
        <v>45</v>
      </c>
      <c r="D18" t="s">
        <v>20</v>
      </c>
      <c r="E18" t="s">
        <v>19</v>
      </c>
      <c r="F18" t="s">
        <v>38</v>
      </c>
      <c r="G18" t="s">
        <v>16</v>
      </c>
      <c r="Q18" s="5">
        <v>0</v>
      </c>
    </row>
    <row r="19" spans="1:17" x14ac:dyDescent="0.25">
      <c r="A19" t="str">
        <f t="shared" si="0"/>
        <v>FRETRA-___RAI</v>
      </c>
      <c r="B19" t="s">
        <v>34</v>
      </c>
      <c r="C19" t="s">
        <v>45</v>
      </c>
      <c r="D19" t="s">
        <v>20</v>
      </c>
      <c r="E19" t="s">
        <v>19</v>
      </c>
      <c r="F19" t="s">
        <v>39</v>
      </c>
      <c r="G19" t="s">
        <v>9</v>
      </c>
      <c r="Q19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8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6</v>
      </c>
    </row>
    <row r="2" spans="1:3" x14ac:dyDescent="0.25">
      <c r="A2" t="str">
        <f>'Technology Share'!F3</f>
        <v>LDITRADOMRAI_________DSL_EX</v>
      </c>
      <c r="B2" t="str">
        <f>"NZ50-TRA-13-"&amp;_xlfn.XLOOKUP(A2,'Technology Share'!F:F,'Technology Share'!A:A)</f>
        <v>NZ50-TRA-13-LDITRA-DOMRAI</v>
      </c>
    </row>
    <row r="3" spans="1:3" x14ac:dyDescent="0.25">
      <c r="A3" t="str">
        <f>'Technology Share'!F4</f>
        <v>LDITRAINTRAI_________DSL_EX</v>
      </c>
      <c r="B3" t="str">
        <f>"NZ50-TRA-13-"&amp;_xlfn.XLOOKUP(A3,'Technology Share'!F:F,'Technology Share'!A:A)</f>
        <v>NZ50-TRA-13-LDITRA-INTRAI</v>
      </c>
    </row>
    <row r="4" spans="1:3" x14ac:dyDescent="0.25">
      <c r="A4" t="str">
        <f>'Technology Share'!F5</f>
        <v>LDITRADOMRAI_________DSL____16</v>
      </c>
      <c r="B4" t="str">
        <f>"NZ50-TRA-13-"&amp;_xlfn.XLOOKUP(A4,'Technology Share'!F:F,'Technology Share'!A:A)</f>
        <v>NZ50-TRA-13-LDITRA-DOMRAI</v>
      </c>
    </row>
    <row r="5" spans="1:3" x14ac:dyDescent="0.25">
      <c r="A5" t="str">
        <f>'Technology Share'!F6</f>
        <v>LDITRADOMRAI_________DSL____23</v>
      </c>
      <c r="B5" t="str">
        <f>"NZ50-TRA-13-"&amp;_xlfn.XLOOKUP(A5,'Technology Share'!F:F,'Technology Share'!A:A)</f>
        <v>NZ50-TRA-13-LDITRA-DOMRAI</v>
      </c>
    </row>
    <row r="6" spans="1:3" x14ac:dyDescent="0.25">
      <c r="A6" t="str">
        <f>'Technology Share'!F7</f>
        <v>LDITRADOMRAI_________RDSL____23</v>
      </c>
      <c r="B6" t="str">
        <f>"NZ50-TRA-13-"&amp;_xlfn.XLOOKUP(A6,'Technology Share'!F:F,'Technology Share'!A:A)</f>
        <v>NZ50-TRA-13-LDITRA-DOMRAI</v>
      </c>
    </row>
    <row r="7" spans="1:3" x14ac:dyDescent="0.25">
      <c r="A7" t="str">
        <f>'Technology Share'!F8</f>
        <v>LDITRADOMRAI_________ELC____25</v>
      </c>
      <c r="B7" t="str">
        <f>"NZ50-TRA-13-"&amp;_xlfn.XLOOKUP(A7,'Technology Share'!F:F,'Technology Share'!A:A)</f>
        <v>NZ50-TRA-13-LDITRA-DOMRAI</v>
      </c>
    </row>
    <row r="8" spans="1:3" x14ac:dyDescent="0.25">
      <c r="A8" t="str">
        <f>'Technology Share'!F9</f>
        <v>LDITRADOMRAI_________HH2____25</v>
      </c>
      <c r="B8" t="str">
        <f>"NZ50-TRA-13-"&amp;_xlfn.XLOOKUP(A8,'Technology Share'!F:F,'Technology Share'!A:A)</f>
        <v>NZ50-TRA-13-LDITRA-DOMRAI</v>
      </c>
    </row>
    <row r="9" spans="1:3" x14ac:dyDescent="0.25">
      <c r="A9" t="str">
        <f>'Technology Share'!F10</f>
        <v>LDITRAINTRAI_________DSL____16</v>
      </c>
      <c r="B9" t="str">
        <f>"NZ50-TRA-13-"&amp;_xlfn.XLOOKUP(A9,'Technology Share'!F:F,'Technology Share'!A:A)</f>
        <v>NZ50-TRA-13-LDITRA-INTRAI</v>
      </c>
    </row>
    <row r="10" spans="1:3" x14ac:dyDescent="0.25">
      <c r="A10" t="str">
        <f>'Technology Share'!F11</f>
        <v>LDITRAINTRAI_________RDSL____23</v>
      </c>
      <c r="B10" t="str">
        <f>"NZ50-TRA-13-"&amp;_xlfn.XLOOKUP(A10,'Technology Share'!F:F,'Technology Share'!A:A)</f>
        <v>NZ50-TRA-13-LDITRA-INTRAI</v>
      </c>
    </row>
    <row r="11" spans="1:3" x14ac:dyDescent="0.25">
      <c r="A11" t="str">
        <f>'Technology Share'!F12</f>
        <v>LDITRAINTRAI_________DSL____23</v>
      </c>
      <c r="B11" t="str">
        <f>"NZ50-TRA-13-"&amp;_xlfn.XLOOKUP(A11,'Technology Share'!F:F,'Technology Share'!A:A)</f>
        <v>NZ50-TRA-13-LDITRA-INTRAI</v>
      </c>
    </row>
    <row r="12" spans="1:3" x14ac:dyDescent="0.25">
      <c r="A12" t="str">
        <f>'Technology Share'!F13</f>
        <v>LDITRAINTRAI_________ELC____25</v>
      </c>
      <c r="B12" t="str">
        <f>"NZ50-TRA-13-"&amp;_xlfn.XLOOKUP(A12,'Technology Share'!F:F,'Technology Share'!A:A)</f>
        <v>NZ50-TRA-13-LDITRA-INTRAI</v>
      </c>
    </row>
    <row r="13" spans="1:3" x14ac:dyDescent="0.25">
      <c r="A13" t="str">
        <f>'Technology Share'!F14</f>
        <v>LDITRAINTRAI_________HH2____25</v>
      </c>
      <c r="B13" t="str">
        <f>"NZ50-TRA-13-"&amp;_xlfn.XLOOKUP(A13,'Technology Share'!F:F,'Technology Share'!A:A)</f>
        <v>NZ50-TRA-13-LDITRA-INTRAI</v>
      </c>
    </row>
    <row r="14" spans="1:3" x14ac:dyDescent="0.25">
      <c r="A14" t="str">
        <f>'Technology Share'!F15</f>
        <v>FRETRARAI_________DSL_EX</v>
      </c>
      <c r="B14" t="str">
        <f>"NZ50-TRA-13-"&amp;_xlfn.XLOOKUP(A14,'Technology Share'!F:F,'Technology Share'!A:A)</f>
        <v>NZ50-TRA-13-FRETRA-___RAI</v>
      </c>
    </row>
    <row r="15" spans="1:3" x14ac:dyDescent="0.25">
      <c r="A15" t="str">
        <f>'Technology Share'!F16</f>
        <v>FRETRARAI_________DSL____16</v>
      </c>
      <c r="B15" t="str">
        <f>"NZ50-TRA-13-"&amp;_xlfn.XLOOKUP(A15,'Technology Share'!F:F,'Technology Share'!A:A)</f>
        <v>NZ50-TRA-13-FRETRA-___RAI</v>
      </c>
    </row>
    <row r="16" spans="1:3" x14ac:dyDescent="0.25">
      <c r="A16" t="str">
        <f>'Technology Share'!F17</f>
        <v>FRETRARAI_________DSL____23</v>
      </c>
      <c r="B16" t="str">
        <f>"NZ50-TRA-13-"&amp;_xlfn.XLOOKUP(A16,'Technology Share'!F:F,'Technology Share'!A:A)</f>
        <v>NZ50-TRA-13-FRETRA-___RAI</v>
      </c>
    </row>
    <row r="17" spans="1:2" x14ac:dyDescent="0.25">
      <c r="A17" t="str">
        <f>'Technology Share'!F18</f>
        <v>FRETRARAI_________ELC____25</v>
      </c>
      <c r="B17" t="str">
        <f>"NZ50-TRA-13-"&amp;_xlfn.XLOOKUP(A17,'Technology Share'!F:F,'Technology Share'!A:A)</f>
        <v>NZ50-TRA-13-FRETRA-___RAI</v>
      </c>
    </row>
    <row r="18" spans="1:2" x14ac:dyDescent="0.25">
      <c r="A18" t="str">
        <f>'Technology Share'!F19</f>
        <v>FRETRARAI_________RDSL____23</v>
      </c>
      <c r="B18" t="str">
        <f>"NZ50-TRA-13-"&amp;_xlfn.XLOOKUP(A18,'Technology Share'!F:F,'Technology Share'!A:A)</f>
        <v>NZ50-TRA-13-FRETRA-___RAI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4"/>
  <sheetViews>
    <sheetView workbookViewId="0">
      <selection activeCell="B21" sqref="B21"/>
    </sheetView>
  </sheetViews>
  <sheetFormatPr defaultRowHeight="15" x14ac:dyDescent="0.25"/>
  <cols>
    <col min="1" max="1" width="26.42578125" bestFit="1" customWidth="1"/>
    <col min="2" max="2" width="26" bestFit="1" customWidth="1"/>
  </cols>
  <sheetData>
    <row r="1" spans="1:2" x14ac:dyDescent="0.25">
      <c r="A1" t="s">
        <v>4</v>
      </c>
      <c r="B1" t="s">
        <v>6</v>
      </c>
    </row>
    <row r="2" spans="1:2" x14ac:dyDescent="0.25">
      <c r="A2" t="str">
        <f>'NZ50-13_tech_groups'!B2</f>
        <v>NZ50-TRA-13-LDITRA-DOMRAI</v>
      </c>
      <c r="B2" t="s">
        <v>43</v>
      </c>
    </row>
    <row r="3" spans="1:2" x14ac:dyDescent="0.25">
      <c r="A3" t="str">
        <f>'NZ50-13_tech_groups'!B15</f>
        <v>NZ50-TRA-13-FRETRA-___RAI</v>
      </c>
      <c r="B3" t="s">
        <v>43</v>
      </c>
    </row>
    <row r="4" spans="1:2" x14ac:dyDescent="0.25">
      <c r="A4" t="str">
        <f>'NZ50-13_tech_groups'!B3</f>
        <v>NZ50-TRA-13-LDITRA-INTRAI</v>
      </c>
      <c r="B4" t="s">
        <v>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8"/>
  <sheetViews>
    <sheetView workbookViewId="0">
      <selection activeCell="D24" sqref="D24"/>
    </sheetView>
  </sheetViews>
  <sheetFormatPr defaultRowHeight="15" x14ac:dyDescent="0.25"/>
  <cols>
    <col min="2" max="2" width="39.42578125" bestFit="1" customWidth="1"/>
    <col min="3" max="3" width="21.8554687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13</v>
      </c>
      <c r="E1" t="s">
        <v>5</v>
      </c>
    </row>
    <row r="2" spans="1:5" x14ac:dyDescent="0.25">
      <c r="A2" t="s">
        <v>0</v>
      </c>
      <c r="B2" t="str">
        <f>'NZ50-13_tech_groups'!A2</f>
        <v>LDITRADOMRAI_________DSL_EX</v>
      </c>
      <c r="C2" t="str">
        <f>_xlfn.XLOOKUP(B2,'NZ50-13_tech_groups'!A:A,'NZ50-13_tech_groups'!B:B)</f>
        <v>NZ50-TRA-13-LDITRA-DOMRAI</v>
      </c>
      <c r="D2">
        <v>1</v>
      </c>
    </row>
    <row r="3" spans="1:5" x14ac:dyDescent="0.25">
      <c r="A3" t="s">
        <v>0</v>
      </c>
      <c r="B3" t="str">
        <f>'NZ50-13_tech_groups'!A3</f>
        <v>LDITRAINTRAI_________DSL_EX</v>
      </c>
      <c r="C3" t="str">
        <f>_xlfn.XLOOKUP(B3,'NZ50-13_tech_groups'!A:A,'NZ50-13_tech_groups'!B:B)</f>
        <v>NZ50-TRA-13-LDITRA-INTRAI</v>
      </c>
      <c r="D3">
        <v>1</v>
      </c>
    </row>
    <row r="4" spans="1:5" x14ac:dyDescent="0.25">
      <c r="A4" t="s">
        <v>0</v>
      </c>
      <c r="B4" t="str">
        <f>'NZ50-13_tech_groups'!A4</f>
        <v>LDITRADOMRAI_________DSL____16</v>
      </c>
      <c r="C4" t="str">
        <f>_xlfn.XLOOKUP(B4,'NZ50-13_tech_groups'!A:A,'NZ50-13_tech_groups'!B:B)</f>
        <v>NZ50-TRA-13-LDITRA-DOMRAI</v>
      </c>
      <c r="D4">
        <v>1</v>
      </c>
    </row>
    <row r="5" spans="1:5" x14ac:dyDescent="0.25">
      <c r="A5" t="s">
        <v>0</v>
      </c>
      <c r="B5" t="str">
        <f>'NZ50-13_tech_groups'!A5</f>
        <v>LDITRADOMRAI_________DSL____23</v>
      </c>
      <c r="C5" t="str">
        <f>_xlfn.XLOOKUP(B5,'NZ50-13_tech_groups'!A:A,'NZ50-13_tech_groups'!B:B)</f>
        <v>NZ50-TRA-13-LDITRA-DOMRAI</v>
      </c>
      <c r="D5">
        <v>1</v>
      </c>
    </row>
    <row r="6" spans="1:5" x14ac:dyDescent="0.25">
      <c r="A6" t="s">
        <v>0</v>
      </c>
      <c r="B6" t="str">
        <f>'NZ50-13_tech_groups'!A6</f>
        <v>LDITRADOMRAI_________RDSL____23</v>
      </c>
      <c r="C6" t="str">
        <f>_xlfn.XLOOKUP(B6,'NZ50-13_tech_groups'!A:A,'NZ50-13_tech_groups'!B:B)</f>
        <v>NZ50-TRA-13-LDITRA-DOMRAI</v>
      </c>
      <c r="D6">
        <v>1</v>
      </c>
    </row>
    <row r="7" spans="1:5" x14ac:dyDescent="0.25">
      <c r="A7" t="s">
        <v>0</v>
      </c>
      <c r="B7" t="str">
        <f>'NZ50-13_tech_groups'!A7</f>
        <v>LDITRADOMRAI_________ELC____25</v>
      </c>
      <c r="C7" t="str">
        <f>_xlfn.XLOOKUP(B7,'NZ50-13_tech_groups'!A:A,'NZ50-13_tech_groups'!B:B)</f>
        <v>NZ50-TRA-13-LDITRA-DOMRAI</v>
      </c>
      <c r="D7">
        <v>1</v>
      </c>
    </row>
    <row r="8" spans="1:5" x14ac:dyDescent="0.25">
      <c r="A8" t="s">
        <v>0</v>
      </c>
      <c r="B8" t="str">
        <f>'NZ50-13_tech_groups'!A8</f>
        <v>LDITRADOMRAI_________HH2____25</v>
      </c>
      <c r="C8" t="str">
        <f>_xlfn.XLOOKUP(B8,'NZ50-13_tech_groups'!A:A,'NZ50-13_tech_groups'!B:B)</f>
        <v>NZ50-TRA-13-LDITRA-DOMRAI</v>
      </c>
      <c r="D8">
        <v>1</v>
      </c>
    </row>
    <row r="9" spans="1:5" x14ac:dyDescent="0.25">
      <c r="A9" t="s">
        <v>0</v>
      </c>
      <c r="B9" t="str">
        <f>'NZ50-13_tech_groups'!A9</f>
        <v>LDITRAINTRAI_________DSL____16</v>
      </c>
      <c r="C9" t="str">
        <f>_xlfn.XLOOKUP(B9,'NZ50-13_tech_groups'!A:A,'NZ50-13_tech_groups'!B:B)</f>
        <v>NZ50-TRA-13-LDITRA-INTRAI</v>
      </c>
      <c r="D9">
        <v>1</v>
      </c>
    </row>
    <row r="10" spans="1:5" x14ac:dyDescent="0.25">
      <c r="A10" t="s">
        <v>0</v>
      </c>
      <c r="B10" t="str">
        <f>'NZ50-13_tech_groups'!A10</f>
        <v>LDITRAINTRAI_________RDSL____23</v>
      </c>
      <c r="C10" t="str">
        <f>_xlfn.XLOOKUP(B10,'NZ50-13_tech_groups'!A:A,'NZ50-13_tech_groups'!B:B)</f>
        <v>NZ50-TRA-13-LDITRA-INTRAI</v>
      </c>
      <c r="D10">
        <v>1</v>
      </c>
    </row>
    <row r="11" spans="1:5" x14ac:dyDescent="0.25">
      <c r="A11" t="s">
        <v>0</v>
      </c>
      <c r="B11" t="str">
        <f>'NZ50-13_tech_groups'!A11</f>
        <v>LDITRAINTRAI_________DSL____23</v>
      </c>
      <c r="C11" t="str">
        <f>_xlfn.XLOOKUP(B11,'NZ50-13_tech_groups'!A:A,'NZ50-13_tech_groups'!B:B)</f>
        <v>NZ50-TRA-13-LDITRA-INTRAI</v>
      </c>
      <c r="D11">
        <v>1</v>
      </c>
    </row>
    <row r="12" spans="1:5" x14ac:dyDescent="0.25">
      <c r="A12" t="s">
        <v>0</v>
      </c>
      <c r="B12" t="str">
        <f>'NZ50-13_tech_groups'!A12</f>
        <v>LDITRAINTRAI_________ELC____25</v>
      </c>
      <c r="C12" t="str">
        <f>_xlfn.XLOOKUP(B12,'NZ50-13_tech_groups'!A:A,'NZ50-13_tech_groups'!B:B)</f>
        <v>NZ50-TRA-13-LDITRA-INTRAI</v>
      </c>
      <c r="D12">
        <v>1</v>
      </c>
    </row>
    <row r="13" spans="1:5" x14ac:dyDescent="0.25">
      <c r="A13" t="s">
        <v>0</v>
      </c>
      <c r="B13" t="str">
        <f>'NZ50-13_tech_groups'!A13</f>
        <v>LDITRAINTRAI_________HH2____25</v>
      </c>
      <c r="C13" t="str">
        <f>_xlfn.XLOOKUP(B13,'NZ50-13_tech_groups'!A:A,'NZ50-13_tech_groups'!B:B)</f>
        <v>NZ50-TRA-13-LDITRA-INTRAI</v>
      </c>
      <c r="D13">
        <v>1</v>
      </c>
    </row>
    <row r="14" spans="1:5" x14ac:dyDescent="0.25">
      <c r="A14" t="s">
        <v>0</v>
      </c>
      <c r="B14" t="str">
        <f>'NZ50-13_tech_groups'!A14</f>
        <v>FRETRARAI_________DSL_EX</v>
      </c>
      <c r="C14" t="str">
        <f>_xlfn.XLOOKUP(B14,'NZ50-13_tech_groups'!A:A,'NZ50-13_tech_groups'!B:B)</f>
        <v>NZ50-TRA-13-FRETRA-___RAI</v>
      </c>
      <c r="D14">
        <v>1</v>
      </c>
    </row>
    <row r="15" spans="1:5" x14ac:dyDescent="0.25">
      <c r="A15" t="s">
        <v>0</v>
      </c>
      <c r="B15" t="str">
        <f>'NZ50-13_tech_groups'!A15</f>
        <v>FRETRARAI_________DSL____16</v>
      </c>
      <c r="C15" t="str">
        <f>_xlfn.XLOOKUP(B15,'NZ50-13_tech_groups'!A:A,'NZ50-13_tech_groups'!B:B)</f>
        <v>NZ50-TRA-13-FRETRA-___RAI</v>
      </c>
      <c r="D15">
        <v>1</v>
      </c>
    </row>
    <row r="16" spans="1:5" x14ac:dyDescent="0.25">
      <c r="A16" t="s">
        <v>0</v>
      </c>
      <c r="B16" t="str">
        <f>'NZ50-13_tech_groups'!A16</f>
        <v>FRETRARAI_________DSL____23</v>
      </c>
      <c r="C16" t="str">
        <f>_xlfn.XLOOKUP(B16,'NZ50-13_tech_groups'!A:A,'NZ50-13_tech_groups'!B:B)</f>
        <v>NZ50-TRA-13-FRETRA-___RAI</v>
      </c>
      <c r="D16">
        <v>1</v>
      </c>
    </row>
    <row r="17" spans="1:4" x14ac:dyDescent="0.25">
      <c r="A17" t="s">
        <v>0</v>
      </c>
      <c r="B17" t="str">
        <f>'NZ50-13_tech_groups'!A17</f>
        <v>FRETRARAI_________ELC____25</v>
      </c>
      <c r="C17" t="str">
        <f>_xlfn.XLOOKUP(B17,'NZ50-13_tech_groups'!A:A,'NZ50-13_tech_groups'!B:B)</f>
        <v>NZ50-TRA-13-FRETRA-___RAI</v>
      </c>
      <c r="D17">
        <v>1</v>
      </c>
    </row>
    <row r="18" spans="1:4" x14ac:dyDescent="0.25">
      <c r="A18" t="s">
        <v>0</v>
      </c>
      <c r="B18" t="str">
        <f>'NZ50-13_tech_groups'!A18</f>
        <v>FRETRARAI_________RDSL____23</v>
      </c>
      <c r="C18" t="str">
        <f>_xlfn.XLOOKUP(B18,'NZ50-13_tech_groups'!A:A,'NZ50-13_tech_groups'!B:B)</f>
        <v>NZ50-TRA-13-FRETRA-___RAI</v>
      </c>
      <c r="D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18"/>
  <sheetViews>
    <sheetView workbookViewId="0">
      <selection activeCell="D1" sqref="D1"/>
    </sheetView>
  </sheetViews>
  <sheetFormatPr defaultRowHeight="15" x14ac:dyDescent="0.25"/>
  <cols>
    <col min="4" max="4" width="40.5703125" bestFit="1" customWidth="1"/>
    <col min="5" max="5" width="27.8554687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12</v>
      </c>
      <c r="B1" t="s">
        <v>2</v>
      </c>
      <c r="C1" t="s">
        <v>3</v>
      </c>
      <c r="D1" t="s">
        <v>1</v>
      </c>
      <c r="E1" t="s">
        <v>4</v>
      </c>
      <c r="F1" t="s">
        <v>42</v>
      </c>
      <c r="G1" t="s">
        <v>5</v>
      </c>
    </row>
    <row r="2" spans="1:7" x14ac:dyDescent="0.25">
      <c r="A2">
        <f>IF(F2=0,1,0)</f>
        <v>1</v>
      </c>
      <c r="B2" t="s">
        <v>0</v>
      </c>
      <c r="C2">
        <v>2050</v>
      </c>
      <c r="D2" t="str">
        <f>'NZ50-13_MaxShareGroupWeight'!B2</f>
        <v>LDITRADOMRAI_________DSL_EX</v>
      </c>
      <c r="E2" t="str">
        <f>_xlfn.XLOOKUP(D2,'NZ50-13_tech_groups'!A:A,'NZ50-13_tech_groups'!B:B)</f>
        <v>NZ50-TRA-13-LDITRA-DOMRAI</v>
      </c>
      <c r="F2">
        <f>VLOOKUP(D2,'Technology Share'!F:Q,HLOOKUP(C2,'Technology Share'!$H$1:$Q$2,2,FALSE),FALSE)</f>
        <v>0</v>
      </c>
    </row>
    <row r="3" spans="1:7" x14ac:dyDescent="0.25">
      <c r="A3">
        <f t="shared" ref="A3:A18" si="0">IF(F3=0,1,0)</f>
        <v>1</v>
      </c>
      <c r="B3" t="s">
        <v>0</v>
      </c>
      <c r="C3">
        <v>2050</v>
      </c>
      <c r="D3" t="str">
        <f>'NZ50-13_MaxShareGroupWeight'!B3</f>
        <v>LDITRAINTRAI_________DSL_EX</v>
      </c>
      <c r="E3" t="str">
        <f>_xlfn.XLOOKUP(D3,'NZ50-13_tech_groups'!A:A,'NZ50-13_tech_groups'!B:B)</f>
        <v>NZ50-TRA-13-LDITRA-INTRAI</v>
      </c>
      <c r="F3">
        <f>VLOOKUP(D3,'Technology Share'!F:Q,HLOOKUP(C3,'Technology Share'!$H$1:$Q$2,2,FALSE),FALSE)</f>
        <v>0</v>
      </c>
    </row>
    <row r="4" spans="1:7" x14ac:dyDescent="0.25">
      <c r="A4">
        <f t="shared" si="0"/>
        <v>1</v>
      </c>
      <c r="B4" t="s">
        <v>0</v>
      </c>
      <c r="C4">
        <v>2050</v>
      </c>
      <c r="D4" t="str">
        <f>'NZ50-13_MaxShareGroupWeight'!B4</f>
        <v>LDITRADOMRAI_________DSL____16</v>
      </c>
      <c r="E4" t="str">
        <f>_xlfn.XLOOKUP(D4,'NZ50-13_tech_groups'!A:A,'NZ50-13_tech_groups'!B:B)</f>
        <v>NZ50-TRA-13-LDITRA-DOMRAI</v>
      </c>
      <c r="F4">
        <f>VLOOKUP(D4,'Technology Share'!F:Q,HLOOKUP(C4,'Technology Share'!$H$1:$Q$2,2,FALSE),FALSE)</f>
        <v>0</v>
      </c>
    </row>
    <row r="5" spans="1:7" x14ac:dyDescent="0.25">
      <c r="A5">
        <f t="shared" si="0"/>
        <v>1</v>
      </c>
      <c r="B5" t="s">
        <v>0</v>
      </c>
      <c r="C5">
        <v>2050</v>
      </c>
      <c r="D5" t="str">
        <f>'NZ50-13_MaxShareGroupWeight'!B5</f>
        <v>LDITRADOMRAI_________DSL____23</v>
      </c>
      <c r="E5" t="str">
        <f>_xlfn.XLOOKUP(D5,'NZ50-13_tech_groups'!A:A,'NZ50-13_tech_groups'!B:B)</f>
        <v>NZ50-TRA-13-LDITRA-DOMRAI</v>
      </c>
      <c r="F5">
        <f>VLOOKUP(D5,'Technology Share'!F:Q,HLOOKUP(C5,'Technology Share'!$H$1:$Q$2,2,FALSE),FALSE)</f>
        <v>0</v>
      </c>
    </row>
    <row r="6" spans="1:7" hidden="1" x14ac:dyDescent="0.25">
      <c r="A6">
        <f t="shared" si="0"/>
        <v>0</v>
      </c>
      <c r="B6" t="s">
        <v>0</v>
      </c>
      <c r="C6">
        <v>2050</v>
      </c>
      <c r="D6" t="str">
        <f>'NZ50-13_MaxShareGroupWeight'!B6</f>
        <v>LDITRADOMRAI_________RDSL____23</v>
      </c>
      <c r="E6" t="str">
        <f>_xlfn.XLOOKUP(D6,'NZ50-13_tech_groups'!A:A,'NZ50-13_tech_groups'!B:B)</f>
        <v>NZ50-TRA-13-LDITRA-DOMRAI</v>
      </c>
      <c r="F6">
        <f>VLOOKUP(D6,'Technology Share'!F:Q,HLOOKUP(C6,'Technology Share'!$H$1:$Q$2,2,FALSE),FALSE)</f>
        <v>1</v>
      </c>
    </row>
    <row r="7" spans="1:7" x14ac:dyDescent="0.25">
      <c r="A7">
        <f t="shared" si="0"/>
        <v>1</v>
      </c>
      <c r="B7" t="s">
        <v>0</v>
      </c>
      <c r="C7">
        <v>2050</v>
      </c>
      <c r="D7" t="str">
        <f>'NZ50-13_MaxShareGroupWeight'!B7</f>
        <v>LDITRADOMRAI_________ELC____25</v>
      </c>
      <c r="E7" t="str">
        <f>_xlfn.XLOOKUP(D7,'NZ50-13_tech_groups'!A:A,'NZ50-13_tech_groups'!B:B)</f>
        <v>NZ50-TRA-13-LDITRA-DOMRAI</v>
      </c>
      <c r="F7">
        <f>VLOOKUP(D7,'Technology Share'!F:Q,HLOOKUP(C7,'Technology Share'!$H$1:$Q$2,2,FALSE),FALSE)</f>
        <v>0</v>
      </c>
    </row>
    <row r="8" spans="1:7" hidden="1" x14ac:dyDescent="0.25">
      <c r="A8">
        <f t="shared" si="0"/>
        <v>0</v>
      </c>
      <c r="B8" t="s">
        <v>0</v>
      </c>
      <c r="C8">
        <v>2050</v>
      </c>
      <c r="D8" t="str">
        <f>'NZ50-13_MaxShareGroupWeight'!B8</f>
        <v>LDITRADOMRAI_________HH2____25</v>
      </c>
      <c r="E8" t="str">
        <f>_xlfn.XLOOKUP(D8,'NZ50-13_tech_groups'!A:A,'NZ50-13_tech_groups'!B:B)</f>
        <v>NZ50-TRA-13-LDITRA-DOMRAI</v>
      </c>
      <c r="F8">
        <f>VLOOKUP(D8,'Technology Share'!F:Q,HLOOKUP(C8,'Technology Share'!$H$1:$Q$2,2,FALSE),FALSE)</f>
        <v>1</v>
      </c>
    </row>
    <row r="9" spans="1:7" x14ac:dyDescent="0.25">
      <c r="A9">
        <f t="shared" si="0"/>
        <v>1</v>
      </c>
      <c r="B9" t="s">
        <v>0</v>
      </c>
      <c r="C9">
        <v>2050</v>
      </c>
      <c r="D9" t="str">
        <f>'NZ50-13_MaxShareGroupWeight'!B9</f>
        <v>LDITRAINTRAI_________DSL____16</v>
      </c>
      <c r="E9" t="str">
        <f>_xlfn.XLOOKUP(D9,'NZ50-13_tech_groups'!A:A,'NZ50-13_tech_groups'!B:B)</f>
        <v>NZ50-TRA-13-LDITRA-INTRAI</v>
      </c>
      <c r="F9">
        <f>VLOOKUP(D9,'Technology Share'!F:Q,HLOOKUP(C9,'Technology Share'!$H$1:$Q$2,2,FALSE),FALSE)</f>
        <v>0</v>
      </c>
    </row>
    <row r="10" spans="1:7" hidden="1" x14ac:dyDescent="0.25">
      <c r="A10">
        <f t="shared" si="0"/>
        <v>0</v>
      </c>
      <c r="B10" t="s">
        <v>0</v>
      </c>
      <c r="C10">
        <v>2050</v>
      </c>
      <c r="D10" t="str">
        <f>'NZ50-13_MaxShareGroupWeight'!B10</f>
        <v>LDITRAINTRAI_________RDSL____23</v>
      </c>
      <c r="E10" t="str">
        <f>_xlfn.XLOOKUP(D10,'NZ50-13_tech_groups'!A:A,'NZ50-13_tech_groups'!B:B)</f>
        <v>NZ50-TRA-13-LDITRA-INTRAI</v>
      </c>
      <c r="F10">
        <f>VLOOKUP(D10,'Technology Share'!F:Q,HLOOKUP(C10,'Technology Share'!$H$1:$Q$2,2,FALSE),FALSE)</f>
        <v>1</v>
      </c>
    </row>
    <row r="11" spans="1:7" x14ac:dyDescent="0.25">
      <c r="A11">
        <f t="shared" si="0"/>
        <v>1</v>
      </c>
      <c r="B11" t="s">
        <v>0</v>
      </c>
      <c r="C11">
        <v>2050</v>
      </c>
      <c r="D11" t="str">
        <f>'NZ50-13_MaxShareGroupWeight'!B11</f>
        <v>LDITRAINTRAI_________DSL____23</v>
      </c>
      <c r="E11" t="str">
        <f>_xlfn.XLOOKUP(D11,'NZ50-13_tech_groups'!A:A,'NZ50-13_tech_groups'!B:B)</f>
        <v>NZ50-TRA-13-LDITRA-INTRAI</v>
      </c>
      <c r="F11">
        <f>VLOOKUP(D11,'Technology Share'!F:Q,HLOOKUP(C11,'Technology Share'!$H$1:$Q$2,2,FALSE),FALSE)</f>
        <v>0</v>
      </c>
    </row>
    <row r="12" spans="1:7" x14ac:dyDescent="0.25">
      <c r="A12">
        <f t="shared" si="0"/>
        <v>1</v>
      </c>
      <c r="B12" t="s">
        <v>0</v>
      </c>
      <c r="C12">
        <v>2050</v>
      </c>
      <c r="D12" t="str">
        <f>'NZ50-13_MaxShareGroupWeight'!B12</f>
        <v>LDITRAINTRAI_________ELC____25</v>
      </c>
      <c r="E12" t="str">
        <f>_xlfn.XLOOKUP(D12,'NZ50-13_tech_groups'!A:A,'NZ50-13_tech_groups'!B:B)</f>
        <v>NZ50-TRA-13-LDITRA-INTRAI</v>
      </c>
      <c r="F12">
        <f>VLOOKUP(D12,'Technology Share'!F:Q,HLOOKUP(C12,'Technology Share'!$H$1:$Q$2,2,FALSE),FALSE)</f>
        <v>0</v>
      </c>
    </row>
    <row r="13" spans="1:7" hidden="1" x14ac:dyDescent="0.25">
      <c r="A13">
        <f t="shared" si="0"/>
        <v>0</v>
      </c>
      <c r="B13" t="s">
        <v>0</v>
      </c>
      <c r="C13">
        <v>2050</v>
      </c>
      <c r="D13" t="str">
        <f>'NZ50-13_MaxShareGroupWeight'!B13</f>
        <v>LDITRAINTRAI_________HH2____25</v>
      </c>
      <c r="E13" t="str">
        <f>_xlfn.XLOOKUP(D13,'NZ50-13_tech_groups'!A:A,'NZ50-13_tech_groups'!B:B)</f>
        <v>NZ50-TRA-13-LDITRA-INTRAI</v>
      </c>
      <c r="F13">
        <f>VLOOKUP(D13,'Technology Share'!F:Q,HLOOKUP(C13,'Technology Share'!$H$1:$Q$2,2,FALSE),FALSE)</f>
        <v>1</v>
      </c>
    </row>
    <row r="14" spans="1:7" x14ac:dyDescent="0.25">
      <c r="A14">
        <f t="shared" si="0"/>
        <v>1</v>
      </c>
      <c r="B14" t="s">
        <v>0</v>
      </c>
      <c r="C14">
        <v>2050</v>
      </c>
      <c r="D14" t="str">
        <f>'NZ50-13_MaxShareGroupWeight'!B14</f>
        <v>FRETRARAI_________DSL_EX</v>
      </c>
      <c r="E14" t="str">
        <f>_xlfn.XLOOKUP(D14,'NZ50-13_tech_groups'!A:A,'NZ50-13_tech_groups'!B:B)</f>
        <v>NZ50-TRA-13-FRETRA-___RAI</v>
      </c>
      <c r="F14">
        <f>VLOOKUP(D14,'Technology Share'!F:Q,HLOOKUP(C14,'Technology Share'!$H$1:$Q$2,2,FALSE),FALSE)</f>
        <v>0</v>
      </c>
    </row>
    <row r="15" spans="1:7" x14ac:dyDescent="0.25">
      <c r="A15">
        <f t="shared" si="0"/>
        <v>1</v>
      </c>
      <c r="B15" t="s">
        <v>0</v>
      </c>
      <c r="C15">
        <v>2050</v>
      </c>
      <c r="D15" t="str">
        <f>'NZ50-13_MaxShareGroupWeight'!B15</f>
        <v>FRETRARAI_________DSL____16</v>
      </c>
      <c r="E15" t="str">
        <f>_xlfn.XLOOKUP(D15,'NZ50-13_tech_groups'!A:A,'NZ50-13_tech_groups'!B:B)</f>
        <v>NZ50-TRA-13-FRETRA-___RAI</v>
      </c>
      <c r="F15">
        <f>VLOOKUP(D15,'Technology Share'!F:Q,HLOOKUP(C15,'Technology Share'!$H$1:$Q$2,2,FALSE),FALSE)</f>
        <v>0</v>
      </c>
    </row>
    <row r="16" spans="1:7" x14ac:dyDescent="0.25">
      <c r="A16">
        <f t="shared" si="0"/>
        <v>1</v>
      </c>
      <c r="B16" t="s">
        <v>0</v>
      </c>
      <c r="C16">
        <v>2050</v>
      </c>
      <c r="D16" t="str">
        <f>'NZ50-13_MaxShareGroupWeight'!B16</f>
        <v>FRETRARAI_________DSL____23</v>
      </c>
      <c r="E16" t="str">
        <f>_xlfn.XLOOKUP(D16,'NZ50-13_tech_groups'!A:A,'NZ50-13_tech_groups'!B:B)</f>
        <v>NZ50-TRA-13-FRETRA-___RAI</v>
      </c>
      <c r="F16">
        <f>VLOOKUP(D16,'Technology Share'!F:Q,HLOOKUP(C16,'Technology Share'!$H$1:$Q$2,2,FALSE),FALSE)</f>
        <v>0</v>
      </c>
    </row>
    <row r="17" spans="1:6" x14ac:dyDescent="0.25">
      <c r="A17">
        <f t="shared" si="0"/>
        <v>1</v>
      </c>
      <c r="B17" t="s">
        <v>0</v>
      </c>
      <c r="C17">
        <v>2050</v>
      </c>
      <c r="D17" t="str">
        <f>'NZ50-13_MaxShareGroupWeight'!B17</f>
        <v>FRETRARAI_________ELC____25</v>
      </c>
      <c r="E17" t="str">
        <f>_xlfn.XLOOKUP(D17,'NZ50-13_tech_groups'!A:A,'NZ50-13_tech_groups'!B:B)</f>
        <v>NZ50-TRA-13-FRETRA-___RAI</v>
      </c>
      <c r="F17">
        <f>VLOOKUP(D17,'Technology Share'!F:Q,HLOOKUP(C17,'Technology Share'!$H$1:$Q$2,2,FALSE),FALSE)</f>
        <v>0</v>
      </c>
    </row>
    <row r="18" spans="1:6" hidden="1" x14ac:dyDescent="0.25">
      <c r="A18">
        <f t="shared" si="0"/>
        <v>0</v>
      </c>
      <c r="B18" t="s">
        <v>0</v>
      </c>
      <c r="C18">
        <v>2050</v>
      </c>
      <c r="D18" t="str">
        <f>'NZ50-13_MaxShareGroupWeight'!B18</f>
        <v>FRETRARAI_________RDSL____23</v>
      </c>
      <c r="E18" t="str">
        <f>_xlfn.XLOOKUP(D18,'NZ50-13_tech_groups'!A:A,'NZ50-13_tech_groups'!B:B)</f>
        <v>NZ50-TRA-13-FRETRA-___RAI</v>
      </c>
      <c r="F18">
        <f>VLOOKUP(D18,'Technology Share'!F:Q,HLOOKUP(C18,'Technology Share'!$H$1:$Q$2,2,FALSE),FALSE)</f>
        <v>1</v>
      </c>
    </row>
  </sheetData>
  <autoFilter ref="A1:G18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 Share</vt:lpstr>
      <vt:lpstr>NZ50-13_tech_groups</vt:lpstr>
      <vt:lpstr>NZ50-13_groups</vt:lpstr>
      <vt:lpstr>NZ50-13_MaxShareGroupWeight</vt:lpstr>
      <vt:lpstr>NZ50-13_MaxShareGroupTarget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2023-03-01T18:56:31Z</dcterms:modified>
</cp:coreProperties>
</file>