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OA-TO\data_files\import_data\3_Net-zero_2050\5_Policy\2_Transport\NZ50-TRA-11\"/>
    </mc:Choice>
  </mc:AlternateContent>
  <xr:revisionPtr revIDLastSave="0" documentId="13_ncr:1_{0D01981A-23F4-4FFB-B680-B6A2A5D11805}" xr6:coauthVersionLast="47" xr6:coauthVersionMax="47" xr10:uidLastSave="{00000000-0000-0000-0000-000000000000}"/>
  <bookViews>
    <workbookView xWindow="-120" yWindow="-120" windowWidth="29040" windowHeight="15840" xr2:uid="{9231CC9A-FC03-4CCF-B823-5CB78778276D}"/>
  </bookViews>
  <sheets>
    <sheet name="Technology Share" sheetId="12" r:id="rId1"/>
    <sheet name="NZ50-11_tech_groups" sheetId="5" r:id="rId2"/>
    <sheet name="NZ50-11_groups" sheetId="6" r:id="rId3"/>
    <sheet name="NZ50-11_MinShareGroupWeight" sheetId="13" r:id="rId4"/>
    <sheet name="NZ50-11_MinShareGroupTarget" sheetId="4" r:id="rId5"/>
  </sheets>
  <definedNames>
    <definedName name="_xlnm._FilterDatabase" localSheetId="4" hidden="1">'NZ50-11_MinShareGroupTarget'!$A$1:$G$49</definedName>
    <definedName name="_xlnm._FilterDatabase" localSheetId="1" hidden="1">'NZ50-11_tech_groups'!$A$1:$C$121</definedName>
    <definedName name="_xlnm._FilterDatabase" localSheetId="0" hidden="1">'Technology Share'!$A$2:$P$60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5" l="1"/>
  <c r="A4" i="5"/>
  <c r="A5" i="5"/>
  <c r="A6" i="5"/>
  <c r="A7" i="5"/>
  <c r="B7" i="13" s="1"/>
  <c r="A8" i="5"/>
  <c r="A9" i="5"/>
  <c r="A10" i="5"/>
  <c r="A11" i="5"/>
  <c r="A12" i="5"/>
  <c r="A13" i="5"/>
  <c r="B13" i="13" s="1"/>
  <c r="A14" i="5"/>
  <c r="A15" i="5"/>
  <c r="A16" i="5"/>
  <c r="A17" i="5"/>
  <c r="A18" i="5"/>
  <c r="A19" i="5"/>
  <c r="A20" i="5"/>
  <c r="A21" i="5"/>
  <c r="A22" i="5"/>
  <c r="A23" i="5"/>
  <c r="A24" i="5"/>
  <c r="A25" i="5"/>
  <c r="B25" i="13" s="1"/>
  <c r="A26" i="5"/>
  <c r="A27" i="5"/>
  <c r="A28" i="5"/>
  <c r="A29" i="5"/>
  <c r="A30" i="5"/>
  <c r="A31" i="5"/>
  <c r="A32" i="5"/>
  <c r="A33" i="5"/>
  <c r="A34" i="5"/>
  <c r="A35" i="5"/>
  <c r="A36" i="5"/>
  <c r="A37" i="5"/>
  <c r="B37" i="13" s="1"/>
  <c r="A38" i="5"/>
  <c r="B38" i="13" s="1"/>
  <c r="A39" i="5"/>
  <c r="A40" i="5"/>
  <c r="A41" i="5"/>
  <c r="A42" i="5"/>
  <c r="A43" i="5"/>
  <c r="A44" i="5"/>
  <c r="A45" i="5"/>
  <c r="A46" i="5"/>
  <c r="A47" i="5"/>
  <c r="A48" i="5"/>
  <c r="A49" i="5"/>
  <c r="B49" i="13" s="1"/>
  <c r="B3" i="13"/>
  <c r="B4" i="13"/>
  <c r="B5" i="13"/>
  <c r="B6" i="13"/>
  <c r="B8" i="13"/>
  <c r="B9" i="13"/>
  <c r="B10" i="13"/>
  <c r="B11" i="13"/>
  <c r="B12" i="13"/>
  <c r="B14" i="13"/>
  <c r="B15" i="13"/>
  <c r="B16" i="13"/>
  <c r="B17" i="13"/>
  <c r="B18" i="13"/>
  <c r="B19" i="13"/>
  <c r="B20" i="13"/>
  <c r="B21" i="13"/>
  <c r="B22" i="13"/>
  <c r="B23" i="13"/>
  <c r="B24" i="13"/>
  <c r="B26" i="13"/>
  <c r="B27" i="13"/>
  <c r="B28" i="13"/>
  <c r="B29" i="13"/>
  <c r="B30" i="13"/>
  <c r="B31" i="13"/>
  <c r="B32" i="13"/>
  <c r="B33" i="13"/>
  <c r="B34" i="13"/>
  <c r="B35" i="13"/>
  <c r="B36" i="13"/>
  <c r="B39" i="13"/>
  <c r="B40" i="13"/>
  <c r="B41" i="13"/>
  <c r="B42" i="13"/>
  <c r="B43" i="13"/>
  <c r="B44" i="13"/>
  <c r="B45" i="13"/>
  <c r="B46" i="13"/>
  <c r="B47" i="13"/>
  <c r="B48" i="13"/>
  <c r="B3" i="5" l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A4" i="6" s="1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2" i="5"/>
  <c r="A20" i="12" l="1"/>
  <c r="A21" i="12"/>
  <c r="A36" i="12"/>
  <c r="A37" i="12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19" i="12"/>
  <c r="A2" i="5" l="1"/>
  <c r="D18" i="4" l="1"/>
  <c r="F18" i="4" s="1"/>
  <c r="A18" i="4" s="1"/>
  <c r="D6" i="4"/>
  <c r="F6" i="4" s="1"/>
  <c r="A6" i="4" s="1"/>
  <c r="D32" i="4"/>
  <c r="D30" i="4"/>
  <c r="F30" i="4" s="1"/>
  <c r="A30" i="4" s="1"/>
  <c r="D16" i="4"/>
  <c r="D4" i="4"/>
  <c r="C4" i="13"/>
  <c r="D31" i="4"/>
  <c r="E31" i="4" s="1"/>
  <c r="D5" i="4"/>
  <c r="D39" i="4"/>
  <c r="F39" i="4" s="1"/>
  <c r="A39" i="4" s="1"/>
  <c r="D27" i="4"/>
  <c r="F27" i="4" s="1"/>
  <c r="A27" i="4" s="1"/>
  <c r="D15" i="4"/>
  <c r="E15" i="4" s="1"/>
  <c r="D3" i="4"/>
  <c r="F3" i="4" s="1"/>
  <c r="A3" i="4" s="1"/>
  <c r="D19" i="4"/>
  <c r="D40" i="4"/>
  <c r="F40" i="4" s="1"/>
  <c r="A40" i="4" s="1"/>
  <c r="D38" i="4"/>
  <c r="F38" i="4" s="1"/>
  <c r="A38" i="4" s="1"/>
  <c r="D14" i="4"/>
  <c r="F14" i="4" s="1"/>
  <c r="A14" i="4" s="1"/>
  <c r="D7" i="4"/>
  <c r="D29" i="4"/>
  <c r="A3" i="6"/>
  <c r="D26" i="4"/>
  <c r="F26" i="4" s="1"/>
  <c r="A26" i="4" s="1"/>
  <c r="D37" i="4"/>
  <c r="F37" i="4" s="1"/>
  <c r="A37" i="4" s="1"/>
  <c r="D25" i="4"/>
  <c r="E25" i="4" s="1"/>
  <c r="D13" i="4"/>
  <c r="F13" i="4" s="1"/>
  <c r="A13" i="4" s="1"/>
  <c r="D48" i="4"/>
  <c r="C48" i="13"/>
  <c r="D20" i="4"/>
  <c r="F20" i="4" s="1"/>
  <c r="A20" i="4" s="1"/>
  <c r="D17" i="4"/>
  <c r="F17" i="4" s="1"/>
  <c r="A17" i="4" s="1"/>
  <c r="B2" i="13"/>
  <c r="D2" i="4" s="1"/>
  <c r="F2" i="4" s="1"/>
  <c r="A2" i="4" s="1"/>
  <c r="D24" i="4"/>
  <c r="E24" i="4" s="1"/>
  <c r="D12" i="4"/>
  <c r="F12" i="4" s="1"/>
  <c r="A12" i="4" s="1"/>
  <c r="D35" i="4"/>
  <c r="F35" i="4" s="1"/>
  <c r="A35" i="4" s="1"/>
  <c r="D23" i="4"/>
  <c r="F23" i="4" s="1"/>
  <c r="A23" i="4" s="1"/>
  <c r="D11" i="4"/>
  <c r="F11" i="4" s="1"/>
  <c r="A11" i="4" s="1"/>
  <c r="D8" i="4"/>
  <c r="E8" i="4" s="1"/>
  <c r="D28" i="4"/>
  <c r="F28" i="4" s="1"/>
  <c r="A28" i="4" s="1"/>
  <c r="D36" i="4"/>
  <c r="D34" i="4"/>
  <c r="D22" i="4"/>
  <c r="D10" i="4"/>
  <c r="F10" i="4" s="1"/>
  <c r="A10" i="4" s="1"/>
  <c r="D33" i="4"/>
  <c r="F33" i="4" s="1"/>
  <c r="A33" i="4" s="1"/>
  <c r="D21" i="4"/>
  <c r="F21" i="4" s="1"/>
  <c r="A21" i="4" s="1"/>
  <c r="D9" i="4"/>
  <c r="F9" i="4" s="1"/>
  <c r="A9" i="4" s="1"/>
  <c r="F4" i="4"/>
  <c r="A4" i="4" s="1"/>
  <c r="F7" i="4"/>
  <c r="A7" i="4" s="1"/>
  <c r="F34" i="4"/>
  <c r="A34" i="4" s="1"/>
  <c r="F22" i="4"/>
  <c r="A22" i="4" s="1"/>
  <c r="F5" i="4"/>
  <c r="A5" i="4" s="1"/>
  <c r="F36" i="4"/>
  <c r="A36" i="4" s="1"/>
  <c r="F32" i="4"/>
  <c r="A32" i="4" s="1"/>
  <c r="F31" i="4"/>
  <c r="A31" i="4" s="1"/>
  <c r="C13" i="13"/>
  <c r="C7" i="13"/>
  <c r="C32" i="13"/>
  <c r="C15" i="13"/>
  <c r="C14" i="13"/>
  <c r="C25" i="13"/>
  <c r="C24" i="13"/>
  <c r="E32" i="4"/>
  <c r="E10" i="4" l="1"/>
  <c r="F8" i="4"/>
  <c r="A8" i="4" s="1"/>
  <c r="F24" i="4"/>
  <c r="A24" i="4" s="1"/>
  <c r="C17" i="13"/>
  <c r="C38" i="13"/>
  <c r="C2" i="13"/>
  <c r="E27" i="4"/>
  <c r="F25" i="4"/>
  <c r="A25" i="4" s="1"/>
  <c r="F15" i="4"/>
  <c r="A15" i="4" s="1"/>
  <c r="E36" i="4"/>
  <c r="C11" i="13"/>
  <c r="C21" i="13"/>
  <c r="C6" i="13"/>
  <c r="C37" i="13"/>
  <c r="E16" i="4"/>
  <c r="E29" i="4"/>
  <c r="C36" i="13"/>
  <c r="C35" i="13"/>
  <c r="E19" i="4"/>
  <c r="E30" i="4"/>
  <c r="E34" i="4"/>
  <c r="C33" i="13"/>
  <c r="E26" i="4"/>
  <c r="C30" i="13"/>
  <c r="F16" i="4"/>
  <c r="A16" i="4" s="1"/>
  <c r="C10" i="13"/>
  <c r="C41" i="13"/>
  <c r="D41" i="4"/>
  <c r="E41" i="4" s="1"/>
  <c r="C8" i="13"/>
  <c r="F19" i="4"/>
  <c r="A19" i="4" s="1"/>
  <c r="D49" i="4"/>
  <c r="F49" i="4" s="1"/>
  <c r="A49" i="4" s="1"/>
  <c r="C49" i="13"/>
  <c r="E40" i="4"/>
  <c r="C27" i="13"/>
  <c r="C9" i="13"/>
  <c r="F29" i="4"/>
  <c r="A29" i="4" s="1"/>
  <c r="C26" i="13"/>
  <c r="E38" i="4"/>
  <c r="D47" i="4"/>
  <c r="E47" i="4" s="1"/>
  <c r="C47" i="13"/>
  <c r="E39" i="4"/>
  <c r="C39" i="13"/>
  <c r="C12" i="13"/>
  <c r="C46" i="13"/>
  <c r="D46" i="4"/>
  <c r="F46" i="4" s="1"/>
  <c r="A46" i="4" s="1"/>
  <c r="C29" i="13"/>
  <c r="C19" i="13"/>
  <c r="C40" i="13"/>
  <c r="C42" i="13"/>
  <c r="D42" i="4"/>
  <c r="F42" i="4" s="1"/>
  <c r="A42" i="4" s="1"/>
  <c r="C44" i="13"/>
  <c r="D44" i="4"/>
  <c r="F44" i="4" s="1"/>
  <c r="A44" i="4" s="1"/>
  <c r="C16" i="13"/>
  <c r="D45" i="4"/>
  <c r="F45" i="4" s="1"/>
  <c r="A45" i="4" s="1"/>
  <c r="C45" i="13"/>
  <c r="C43" i="13"/>
  <c r="D43" i="4"/>
  <c r="F43" i="4" s="1"/>
  <c r="A43" i="4" s="1"/>
  <c r="A2" i="6"/>
  <c r="E48" i="4"/>
  <c r="F48" i="4"/>
  <c r="A48" i="4" s="1"/>
  <c r="F41" i="4"/>
  <c r="A41" i="4" s="1"/>
  <c r="C22" i="13"/>
  <c r="C5" i="13"/>
  <c r="E23" i="4"/>
  <c r="E22" i="4"/>
  <c r="C23" i="13"/>
  <c r="C3" i="13"/>
  <c r="E20" i="4"/>
  <c r="C20" i="13"/>
  <c r="C18" i="13"/>
  <c r="E18" i="4"/>
  <c r="E21" i="4"/>
  <c r="C28" i="13"/>
  <c r="E28" i="4"/>
  <c r="E17" i="4"/>
  <c r="C34" i="13"/>
  <c r="E37" i="4"/>
  <c r="E35" i="4"/>
  <c r="E9" i="4"/>
  <c r="E33" i="4"/>
  <c r="C31" i="13"/>
  <c r="E6" i="4"/>
  <c r="E7" i="4"/>
  <c r="E13" i="4"/>
  <c r="E14" i="4"/>
  <c r="E5" i="4"/>
  <c r="E3" i="4"/>
  <c r="E4" i="4"/>
  <c r="E12" i="4"/>
  <c r="E11" i="4"/>
  <c r="E2" i="4"/>
  <c r="E44" i="4" l="1"/>
  <c r="F47" i="4"/>
  <c r="A47" i="4" s="1"/>
  <c r="E42" i="4"/>
  <c r="E45" i="4"/>
  <c r="E43" i="4"/>
  <c r="E49" i="4"/>
  <c r="E46" i="4"/>
</calcChain>
</file>

<file path=xl/sharedStrings.xml><?xml version="1.0" encoding="utf-8"?>
<sst xmlns="http://schemas.openxmlformats.org/spreadsheetml/2006/main" count="359" uniqueCount="77">
  <si>
    <t>TO</t>
  </si>
  <si>
    <t>tech</t>
  </si>
  <si>
    <t>regions</t>
  </si>
  <si>
    <t>periods</t>
  </si>
  <si>
    <t>group_name</t>
  </si>
  <si>
    <t>min_share_g</t>
  </si>
  <si>
    <t>tech_desc</t>
  </si>
  <si>
    <t>notes</t>
  </si>
  <si>
    <t>NGA</t>
  </si>
  <si>
    <t>HH2</t>
  </si>
  <si>
    <t>DSL</t>
  </si>
  <si>
    <t>GAS</t>
  </si>
  <si>
    <t>RDSL</t>
  </si>
  <si>
    <t>technology</t>
  </si>
  <si>
    <t>Energy</t>
  </si>
  <si>
    <t>Include</t>
  </si>
  <si>
    <t>act_fraction</t>
  </si>
  <si>
    <t>PRO</t>
  </si>
  <si>
    <t>Type 2</t>
  </si>
  <si>
    <t>LGT</t>
  </si>
  <si>
    <t>Type 1</t>
  </si>
  <si>
    <t>TRU</t>
  </si>
  <si>
    <t>Mode</t>
  </si>
  <si>
    <t>ROA</t>
  </si>
  <si>
    <t>ID</t>
  </si>
  <si>
    <t>MET</t>
  </si>
  <si>
    <t>HET</t>
  </si>
  <si>
    <t>FRETRAROATRULGTCONVGAS_EX</t>
  </si>
  <si>
    <t>FRETRAROATRULGTCONVPRO_EX</t>
  </si>
  <si>
    <t>FRETRAROATRULGTCONVDSL_EX</t>
  </si>
  <si>
    <t>FRETRAROATRUMETCONVGAS_EX</t>
  </si>
  <si>
    <t>FRETRAROATRUMETCONVDSL_EX</t>
  </si>
  <si>
    <t>FRETRAROATRUHETCONVDSL_EX</t>
  </si>
  <si>
    <t>FRETRAROATRUHETBEVBELCF____25</t>
  </si>
  <si>
    <t>FRETRAROATRUHETCATEDSLELC_25</t>
  </si>
  <si>
    <t>FRETRAROATRUHETCATEELC____25</t>
  </si>
  <si>
    <t>FRETRAROATRUHETCATENGAELC_25</t>
  </si>
  <si>
    <t>FRETRAROATRUHETCATERDSLELC_25</t>
  </si>
  <si>
    <t>FRETRAROATRUHETCELLHH2____25</t>
  </si>
  <si>
    <t>FRETRAROATRUHETCONVDSL____16</t>
  </si>
  <si>
    <t>FRETRAROATRUHETCONVDSL____23</t>
  </si>
  <si>
    <t>FRETRAROATRUHETCONVNGA____23</t>
  </si>
  <si>
    <t>FRETRAROATRUHETCONVRDSL____23</t>
  </si>
  <si>
    <t>FRETRAROATRUHETHYBDSL____23</t>
  </si>
  <si>
    <t>FRETRAROATRUHETHYBRDSL____23</t>
  </si>
  <si>
    <t>FRETRAROATRUHETPHEVDSLBELCF_23</t>
  </si>
  <si>
    <t>FRETRAROATRUHETPHEVNGABELCF_23</t>
  </si>
  <si>
    <t>FRETRAROATRUHETPHEVRDSLBELCF_23</t>
  </si>
  <si>
    <t>FRETRAROATRULGTBEVBELCF____23</t>
  </si>
  <si>
    <t>FRETRAROATRULGTCELLHH2____23</t>
  </si>
  <si>
    <t>FRETRAROATRULGTCONVDSL____16</t>
  </si>
  <si>
    <t>FRETRAROATRULGTCONVDSL____23</t>
  </si>
  <si>
    <t>FRETRAROATRULGTCONVGAS____16</t>
  </si>
  <si>
    <t>FRETRAROATRULGTCONVGAS____23</t>
  </si>
  <si>
    <t>FRETRAROATRULGTCONVNGA____23</t>
  </si>
  <si>
    <t>FRETRAROATRULGTCONVPRO____16</t>
  </si>
  <si>
    <t>FRETRAROATRULGTCONVPRO____23</t>
  </si>
  <si>
    <t>FRETRAROATRULGTCONVRDSL____23</t>
  </si>
  <si>
    <t>FRETRAROATRULGTHYBDSL____23</t>
  </si>
  <si>
    <t>FRETRAROATRULGTHYBGAS____23</t>
  </si>
  <si>
    <t>FRETRAROATRULGTHYBRDSL____23</t>
  </si>
  <si>
    <t>FRETRAROATRULGTPHEVGASBELCF_23</t>
  </si>
  <si>
    <t>FRETRAROATRUMETBEVBELCF____23</t>
  </si>
  <si>
    <t>FRETRAROATRUMETCELLHH2____23</t>
  </si>
  <si>
    <t>FRETRAROATRUMETCONVDSL____16</t>
  </si>
  <si>
    <t>FRETRAROATRUMETCONVDSL____23</t>
  </si>
  <si>
    <t>FRETRAROATRUMETCONVGAS____16</t>
  </si>
  <si>
    <t>FRETRAROATRUMETCONVGAS____23</t>
  </si>
  <si>
    <t>FRETRAROATRUMETCONVNGA____23</t>
  </si>
  <si>
    <t>FRETRAROATRUMETCONVPRO____23</t>
  </si>
  <si>
    <t>FRETRAROATRUMETCONVRDSL____23</t>
  </si>
  <si>
    <t>FRETRAROATRUMETHYBDSL____23</t>
  </si>
  <si>
    <t>FRETRAROATRUMETHYBRDSL____23</t>
  </si>
  <si>
    <t>FRETRAROATRUMETPHEVDSLBELCF_23</t>
  </si>
  <si>
    <t>FRETRAROATRUMETPHEVRDSLBELCF_23</t>
  </si>
  <si>
    <t>BELCF</t>
  </si>
  <si>
    <t>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</si>
</sst>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9" fontId="0" fillId="0" borderId="0" xfId="0" applyNumberFormat="1"/>
    <xf numFmtId="9" fontId="0" fillId="0" borderId="0" xfId="1" applyFont="1"/>
    <xf numFmtId="164" fontId="0" fillId="0" borderId="0" xfId="1" applyNumberFormat="1" applyFont="1"/>
    <xf numFmtId="164" fontId="0" fillId="0" borderId="0" xfId="0" applyNumberForma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DD29-B30D-4073-ACD1-00E14016AA2B}">
  <sheetPr>
    <tabColor rgb="FFFF0000"/>
  </sheetPr>
  <dimension ref="A1:P50"/>
  <sheetViews>
    <sheetView tabSelected="1" workbookViewId="0">
      <selection activeCell="N42" sqref="N42"/>
    </sheetView>
  </sheetViews>
  <sheetFormatPr defaultRowHeight="15" x14ac:dyDescent="0.25"/>
  <cols>
    <col min="1" max="1" width="14.85546875" bestFit="1" customWidth="1"/>
    <col min="2" max="2" width="6.140625" bestFit="1" customWidth="1"/>
    <col min="3" max="4" width="6.5703125" bestFit="1" customWidth="1"/>
    <col min="5" max="5" width="35.5703125" bestFit="1" customWidth="1"/>
    <col min="6" max="6" width="6.7109375" bestFit="1" customWidth="1"/>
  </cols>
  <sheetData>
    <row r="1" spans="1:16" ht="30" x14ac:dyDescent="0.25">
      <c r="A1" s="1" t="s">
        <v>24</v>
      </c>
      <c r="B1" s="1" t="s">
        <v>22</v>
      </c>
      <c r="C1" s="1" t="s">
        <v>20</v>
      </c>
      <c r="D1" s="1" t="s">
        <v>18</v>
      </c>
      <c r="E1" s="1" t="s">
        <v>13</v>
      </c>
      <c r="F1" s="1" t="s">
        <v>14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2035</v>
      </c>
      <c r="N1" s="1">
        <v>2040</v>
      </c>
      <c r="O1" s="1">
        <v>2045</v>
      </c>
      <c r="P1" s="1">
        <v>2050</v>
      </c>
    </row>
    <row r="2" spans="1:16" x14ac:dyDescent="0.25"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</row>
    <row r="3" spans="1:16" x14ac:dyDescent="0.25">
      <c r="A3" t="str">
        <f t="shared" ref="A3:A50" si="0">B3&amp;C3&amp;D3</f>
        <v>ROATRUHET</v>
      </c>
      <c r="B3" t="s">
        <v>23</v>
      </c>
      <c r="C3" t="s">
        <v>21</v>
      </c>
      <c r="D3" t="s">
        <v>26</v>
      </c>
      <c r="E3" t="s">
        <v>32</v>
      </c>
      <c r="F3" t="s">
        <v>10</v>
      </c>
    </row>
    <row r="4" spans="1:16" x14ac:dyDescent="0.25">
      <c r="A4" t="str">
        <f t="shared" si="0"/>
        <v>ROATRUHET</v>
      </c>
      <c r="B4" t="s">
        <v>23</v>
      </c>
      <c r="C4" t="s">
        <v>21</v>
      </c>
      <c r="D4" t="s">
        <v>26</v>
      </c>
      <c r="E4" t="s">
        <v>33</v>
      </c>
      <c r="F4" t="s">
        <v>75</v>
      </c>
      <c r="G4" s="5"/>
      <c r="H4" s="4"/>
      <c r="I4" s="4"/>
      <c r="J4" s="4"/>
      <c r="K4" s="4"/>
      <c r="L4" s="4"/>
      <c r="M4" s="4"/>
      <c r="N4" s="4"/>
      <c r="O4" s="4"/>
      <c r="P4" s="6">
        <v>1</v>
      </c>
    </row>
    <row r="5" spans="1:16" x14ac:dyDescent="0.25">
      <c r="A5" t="str">
        <f t="shared" si="0"/>
        <v>ROATRUHET</v>
      </c>
      <c r="B5" t="s">
        <v>23</v>
      </c>
      <c r="C5" t="s">
        <v>21</v>
      </c>
      <c r="D5" t="s">
        <v>26</v>
      </c>
      <c r="E5" t="s">
        <v>34</v>
      </c>
      <c r="F5" t="s">
        <v>10</v>
      </c>
    </row>
    <row r="6" spans="1:16" x14ac:dyDescent="0.25">
      <c r="A6" t="str">
        <f t="shared" si="0"/>
        <v>ROATRUHET</v>
      </c>
      <c r="B6" t="s">
        <v>23</v>
      </c>
      <c r="C6" t="s">
        <v>21</v>
      </c>
      <c r="D6" t="s">
        <v>26</v>
      </c>
      <c r="E6" t="s">
        <v>35</v>
      </c>
      <c r="F6" t="s">
        <v>76</v>
      </c>
    </row>
    <row r="7" spans="1:16" x14ac:dyDescent="0.25">
      <c r="A7" t="str">
        <f t="shared" si="0"/>
        <v>ROATRUHET</v>
      </c>
      <c r="B7" t="s">
        <v>23</v>
      </c>
      <c r="C7" t="s">
        <v>21</v>
      </c>
      <c r="D7" t="s">
        <v>26</v>
      </c>
      <c r="E7" t="s">
        <v>36</v>
      </c>
      <c r="F7" t="s">
        <v>8</v>
      </c>
      <c r="L7" s="2"/>
      <c r="M7" s="2"/>
      <c r="N7" s="2"/>
      <c r="O7" s="2"/>
      <c r="P7" s="2"/>
    </row>
    <row r="8" spans="1:16" x14ac:dyDescent="0.25">
      <c r="A8" t="str">
        <f t="shared" si="0"/>
        <v>ROATRUHET</v>
      </c>
      <c r="B8" t="s">
        <v>23</v>
      </c>
      <c r="C8" t="s">
        <v>21</v>
      </c>
      <c r="D8" t="s">
        <v>26</v>
      </c>
      <c r="E8" t="s">
        <v>37</v>
      </c>
      <c r="F8" t="s">
        <v>12</v>
      </c>
    </row>
    <row r="9" spans="1:16" x14ac:dyDescent="0.25">
      <c r="A9" t="str">
        <f t="shared" si="0"/>
        <v>ROATRUHET</v>
      </c>
      <c r="B9" t="s">
        <v>23</v>
      </c>
      <c r="C9" t="s">
        <v>21</v>
      </c>
      <c r="D9" t="s">
        <v>26</v>
      </c>
      <c r="E9" t="s">
        <v>38</v>
      </c>
      <c r="F9" t="s">
        <v>9</v>
      </c>
    </row>
    <row r="10" spans="1:16" x14ac:dyDescent="0.25">
      <c r="A10" t="str">
        <f t="shared" si="0"/>
        <v>ROATRUHET</v>
      </c>
      <c r="B10" t="s">
        <v>23</v>
      </c>
      <c r="C10" t="s">
        <v>21</v>
      </c>
      <c r="D10" t="s">
        <v>26</v>
      </c>
      <c r="E10" t="s">
        <v>39</v>
      </c>
      <c r="F10" t="s">
        <v>10</v>
      </c>
    </row>
    <row r="11" spans="1:16" x14ac:dyDescent="0.25">
      <c r="A11" t="str">
        <f t="shared" si="0"/>
        <v>ROATRUHET</v>
      </c>
      <c r="B11" t="s">
        <v>23</v>
      </c>
      <c r="C11" t="s">
        <v>21</v>
      </c>
      <c r="D11" t="s">
        <v>26</v>
      </c>
      <c r="E11" t="s">
        <v>40</v>
      </c>
      <c r="F11" t="s">
        <v>10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t="str">
        <f t="shared" si="0"/>
        <v>ROATRUHET</v>
      </c>
      <c r="B12" t="s">
        <v>23</v>
      </c>
      <c r="C12" t="s">
        <v>21</v>
      </c>
      <c r="D12" t="s">
        <v>26</v>
      </c>
      <c r="E12" t="s">
        <v>41</v>
      </c>
      <c r="F12" t="s">
        <v>8</v>
      </c>
    </row>
    <row r="13" spans="1:16" x14ac:dyDescent="0.25">
      <c r="A13" t="str">
        <f t="shared" si="0"/>
        <v>ROATRUHET</v>
      </c>
      <c r="B13" t="s">
        <v>23</v>
      </c>
      <c r="C13" t="s">
        <v>21</v>
      </c>
      <c r="D13" t="s">
        <v>26</v>
      </c>
      <c r="E13" t="s">
        <v>42</v>
      </c>
      <c r="F13" t="s">
        <v>12</v>
      </c>
    </row>
    <row r="14" spans="1:16" x14ac:dyDescent="0.25">
      <c r="A14" t="str">
        <f t="shared" si="0"/>
        <v>ROATRUHET</v>
      </c>
      <c r="B14" t="s">
        <v>23</v>
      </c>
      <c r="C14" t="s">
        <v>21</v>
      </c>
      <c r="D14" t="s">
        <v>26</v>
      </c>
      <c r="E14" t="s">
        <v>43</v>
      </c>
      <c r="F14" t="s">
        <v>10</v>
      </c>
    </row>
    <row r="15" spans="1:16" x14ac:dyDescent="0.25">
      <c r="A15" t="str">
        <f t="shared" si="0"/>
        <v>ROATRUHET</v>
      </c>
      <c r="B15" t="s">
        <v>23</v>
      </c>
      <c r="C15" t="s">
        <v>21</v>
      </c>
      <c r="D15" t="s">
        <v>26</v>
      </c>
      <c r="E15" t="s">
        <v>44</v>
      </c>
      <c r="F15" t="s">
        <v>12</v>
      </c>
    </row>
    <row r="16" spans="1:16" x14ac:dyDescent="0.25">
      <c r="A16" t="str">
        <f t="shared" si="0"/>
        <v>ROATRUHET</v>
      </c>
      <c r="B16" t="s">
        <v>23</v>
      </c>
      <c r="C16" t="s">
        <v>21</v>
      </c>
      <c r="D16" t="s">
        <v>26</v>
      </c>
      <c r="E16" t="s">
        <v>45</v>
      </c>
      <c r="F16" t="s">
        <v>10</v>
      </c>
    </row>
    <row r="17" spans="1:16" x14ac:dyDescent="0.25">
      <c r="A17" t="str">
        <f t="shared" si="0"/>
        <v>ROATRUHET</v>
      </c>
      <c r="B17" t="s">
        <v>23</v>
      </c>
      <c r="C17" t="s">
        <v>21</v>
      </c>
      <c r="D17" t="s">
        <v>26</v>
      </c>
      <c r="E17" t="s">
        <v>46</v>
      </c>
      <c r="F17" t="s">
        <v>8</v>
      </c>
    </row>
    <row r="18" spans="1:16" x14ac:dyDescent="0.25">
      <c r="A18" t="str">
        <f t="shared" si="0"/>
        <v>ROATRUHET</v>
      </c>
      <c r="B18" t="s">
        <v>23</v>
      </c>
      <c r="C18" t="s">
        <v>21</v>
      </c>
      <c r="D18" t="s">
        <v>26</v>
      </c>
      <c r="E18" t="s">
        <v>47</v>
      </c>
      <c r="F18" t="s">
        <v>12</v>
      </c>
    </row>
    <row r="19" spans="1:16" x14ac:dyDescent="0.25">
      <c r="A19" t="str">
        <f t="shared" si="0"/>
        <v>ROATRULGT</v>
      </c>
      <c r="B19" t="s">
        <v>23</v>
      </c>
      <c r="C19" t="s">
        <v>21</v>
      </c>
      <c r="D19" t="s">
        <v>19</v>
      </c>
      <c r="E19" t="s">
        <v>27</v>
      </c>
      <c r="F19" t="s">
        <v>11</v>
      </c>
    </row>
    <row r="20" spans="1:16" x14ac:dyDescent="0.25">
      <c r="A20" t="str">
        <f t="shared" si="0"/>
        <v>ROATRULGT</v>
      </c>
      <c r="B20" t="s">
        <v>23</v>
      </c>
      <c r="C20" t="s">
        <v>21</v>
      </c>
      <c r="D20" t="s">
        <v>19</v>
      </c>
      <c r="E20" t="s">
        <v>28</v>
      </c>
      <c r="F20" t="s">
        <v>17</v>
      </c>
    </row>
    <row r="21" spans="1:16" x14ac:dyDescent="0.25">
      <c r="A21" t="str">
        <f t="shared" si="0"/>
        <v>ROATRULGT</v>
      </c>
      <c r="B21" t="s">
        <v>23</v>
      </c>
      <c r="C21" t="s">
        <v>21</v>
      </c>
      <c r="D21" t="s">
        <v>19</v>
      </c>
      <c r="E21" t="s">
        <v>29</v>
      </c>
      <c r="F21" t="s">
        <v>10</v>
      </c>
    </row>
    <row r="22" spans="1:16" x14ac:dyDescent="0.25">
      <c r="A22" t="str">
        <f t="shared" si="0"/>
        <v>ROATRULGT</v>
      </c>
      <c r="B22" t="s">
        <v>23</v>
      </c>
      <c r="C22" t="s">
        <v>21</v>
      </c>
      <c r="D22" t="s">
        <v>19</v>
      </c>
      <c r="E22" t="s">
        <v>48</v>
      </c>
      <c r="F22" t="s">
        <v>75</v>
      </c>
      <c r="N22" s="2"/>
      <c r="O22" s="3"/>
      <c r="P22" s="2">
        <v>1</v>
      </c>
    </row>
    <row r="23" spans="1:16" x14ac:dyDescent="0.25">
      <c r="A23" t="str">
        <f t="shared" si="0"/>
        <v>ROATRULGT</v>
      </c>
      <c r="B23" t="s">
        <v>23</v>
      </c>
      <c r="C23" t="s">
        <v>21</v>
      </c>
      <c r="D23" t="s">
        <v>19</v>
      </c>
      <c r="E23" t="s">
        <v>49</v>
      </c>
      <c r="F23" t="s">
        <v>9</v>
      </c>
    </row>
    <row r="24" spans="1:16" x14ac:dyDescent="0.25">
      <c r="A24" t="str">
        <f t="shared" si="0"/>
        <v>ROATRULGT</v>
      </c>
      <c r="B24" t="s">
        <v>23</v>
      </c>
      <c r="C24" t="s">
        <v>21</v>
      </c>
      <c r="D24" t="s">
        <v>19</v>
      </c>
      <c r="E24" t="s">
        <v>50</v>
      </c>
      <c r="F24" t="s">
        <v>10</v>
      </c>
    </row>
    <row r="25" spans="1:16" x14ac:dyDescent="0.25">
      <c r="A25" t="str">
        <f t="shared" si="0"/>
        <v>ROATRULGT</v>
      </c>
      <c r="B25" t="s">
        <v>23</v>
      </c>
      <c r="C25" t="s">
        <v>21</v>
      </c>
      <c r="D25" t="s">
        <v>19</v>
      </c>
      <c r="E25" t="s">
        <v>51</v>
      </c>
      <c r="F25" t="s">
        <v>10</v>
      </c>
    </row>
    <row r="26" spans="1:16" x14ac:dyDescent="0.25">
      <c r="A26" t="str">
        <f t="shared" si="0"/>
        <v>ROATRULGT</v>
      </c>
      <c r="B26" t="s">
        <v>23</v>
      </c>
      <c r="C26" t="s">
        <v>21</v>
      </c>
      <c r="D26" t="s">
        <v>19</v>
      </c>
      <c r="E26" t="s">
        <v>52</v>
      </c>
      <c r="F26" t="s">
        <v>11</v>
      </c>
    </row>
    <row r="27" spans="1:16" x14ac:dyDescent="0.25">
      <c r="A27" t="str">
        <f t="shared" si="0"/>
        <v>ROATRULGT</v>
      </c>
      <c r="B27" t="s">
        <v>23</v>
      </c>
      <c r="C27" t="s">
        <v>21</v>
      </c>
      <c r="D27" t="s">
        <v>19</v>
      </c>
      <c r="E27" t="s">
        <v>53</v>
      </c>
      <c r="F27" t="s">
        <v>11</v>
      </c>
    </row>
    <row r="28" spans="1:16" x14ac:dyDescent="0.25">
      <c r="A28" t="str">
        <f t="shared" si="0"/>
        <v>ROATRULGT</v>
      </c>
      <c r="B28" t="s">
        <v>23</v>
      </c>
      <c r="C28" t="s">
        <v>21</v>
      </c>
      <c r="D28" t="s">
        <v>19</v>
      </c>
      <c r="E28" t="s">
        <v>54</v>
      </c>
      <c r="F28" t="s">
        <v>8</v>
      </c>
    </row>
    <row r="29" spans="1:16" x14ac:dyDescent="0.25">
      <c r="A29" t="str">
        <f t="shared" si="0"/>
        <v>ROATRULGT</v>
      </c>
      <c r="B29" t="s">
        <v>23</v>
      </c>
      <c r="C29" t="s">
        <v>21</v>
      </c>
      <c r="D29" t="s">
        <v>19</v>
      </c>
      <c r="E29" t="s">
        <v>55</v>
      </c>
      <c r="F29" t="s">
        <v>17</v>
      </c>
    </row>
    <row r="30" spans="1:16" x14ac:dyDescent="0.25">
      <c r="A30" t="str">
        <f t="shared" si="0"/>
        <v>ROATRULGT</v>
      </c>
      <c r="B30" t="s">
        <v>23</v>
      </c>
      <c r="C30" t="s">
        <v>21</v>
      </c>
      <c r="D30" t="s">
        <v>19</v>
      </c>
      <c r="E30" t="s">
        <v>56</v>
      </c>
      <c r="F30" t="s">
        <v>17</v>
      </c>
    </row>
    <row r="31" spans="1:16" x14ac:dyDescent="0.25">
      <c r="A31" t="str">
        <f t="shared" si="0"/>
        <v>ROATRULGT</v>
      </c>
      <c r="B31" t="s">
        <v>23</v>
      </c>
      <c r="C31" t="s">
        <v>21</v>
      </c>
      <c r="D31" t="s">
        <v>19</v>
      </c>
      <c r="E31" t="s">
        <v>57</v>
      </c>
      <c r="F31" t="s">
        <v>12</v>
      </c>
    </row>
    <row r="32" spans="1:16" x14ac:dyDescent="0.25">
      <c r="A32" t="str">
        <f t="shared" si="0"/>
        <v>ROATRULGT</v>
      </c>
      <c r="B32" t="s">
        <v>23</v>
      </c>
      <c r="C32" t="s">
        <v>21</v>
      </c>
      <c r="D32" t="s">
        <v>19</v>
      </c>
      <c r="E32" t="s">
        <v>58</v>
      </c>
      <c r="F32" t="s">
        <v>10</v>
      </c>
    </row>
    <row r="33" spans="1:16" x14ac:dyDescent="0.25">
      <c r="A33" t="str">
        <f t="shared" si="0"/>
        <v>ROATRULGT</v>
      </c>
      <c r="B33" t="s">
        <v>23</v>
      </c>
      <c r="C33" t="s">
        <v>21</v>
      </c>
      <c r="D33" t="s">
        <v>19</v>
      </c>
      <c r="E33" t="s">
        <v>59</v>
      </c>
      <c r="F33" t="s">
        <v>11</v>
      </c>
    </row>
    <row r="34" spans="1:16" x14ac:dyDescent="0.25">
      <c r="A34" t="str">
        <f t="shared" si="0"/>
        <v>ROATRULGT</v>
      </c>
      <c r="B34" t="s">
        <v>23</v>
      </c>
      <c r="C34" t="s">
        <v>21</v>
      </c>
      <c r="D34" t="s">
        <v>19</v>
      </c>
      <c r="E34" t="s">
        <v>60</v>
      </c>
      <c r="F34" t="s">
        <v>12</v>
      </c>
    </row>
    <row r="35" spans="1:16" x14ac:dyDescent="0.25">
      <c r="A35" t="str">
        <f t="shared" si="0"/>
        <v>ROATRULGT</v>
      </c>
      <c r="B35" t="s">
        <v>23</v>
      </c>
      <c r="C35" t="s">
        <v>21</v>
      </c>
      <c r="D35" t="s">
        <v>19</v>
      </c>
      <c r="E35" t="s">
        <v>61</v>
      </c>
      <c r="F35" t="s">
        <v>11</v>
      </c>
    </row>
    <row r="36" spans="1:16" x14ac:dyDescent="0.25">
      <c r="A36" t="str">
        <f t="shared" si="0"/>
        <v>ROATRUMET</v>
      </c>
      <c r="B36" t="s">
        <v>23</v>
      </c>
      <c r="C36" t="s">
        <v>21</v>
      </c>
      <c r="D36" t="s">
        <v>25</v>
      </c>
      <c r="E36" t="s">
        <v>30</v>
      </c>
      <c r="F36" t="s">
        <v>11</v>
      </c>
    </row>
    <row r="37" spans="1:16" x14ac:dyDescent="0.25">
      <c r="A37" t="str">
        <f t="shared" si="0"/>
        <v>ROATRUMET</v>
      </c>
      <c r="B37" t="s">
        <v>23</v>
      </c>
      <c r="C37" t="s">
        <v>21</v>
      </c>
      <c r="D37" t="s">
        <v>25</v>
      </c>
      <c r="E37" t="s">
        <v>31</v>
      </c>
      <c r="F37" t="s">
        <v>10</v>
      </c>
    </row>
    <row r="38" spans="1:16" x14ac:dyDescent="0.25">
      <c r="A38" t="str">
        <f t="shared" si="0"/>
        <v>ROATRUMET</v>
      </c>
      <c r="B38" t="s">
        <v>23</v>
      </c>
      <c r="C38" t="s">
        <v>21</v>
      </c>
      <c r="D38" t="s">
        <v>25</v>
      </c>
      <c r="E38" t="s">
        <v>62</v>
      </c>
      <c r="F38" t="s">
        <v>75</v>
      </c>
      <c r="G38" s="5"/>
      <c r="H38" s="4"/>
      <c r="I38" s="4"/>
      <c r="J38" s="4"/>
      <c r="K38" s="4"/>
      <c r="L38" s="4"/>
      <c r="M38" s="4"/>
      <c r="N38" s="4"/>
      <c r="O38" s="4"/>
      <c r="P38" s="6">
        <v>1</v>
      </c>
    </row>
    <row r="39" spans="1:16" x14ac:dyDescent="0.25">
      <c r="A39" t="str">
        <f t="shared" si="0"/>
        <v>ROATRUMET</v>
      </c>
      <c r="B39" t="s">
        <v>23</v>
      </c>
      <c r="C39" t="s">
        <v>21</v>
      </c>
      <c r="D39" t="s">
        <v>25</v>
      </c>
      <c r="E39" t="s">
        <v>63</v>
      </c>
      <c r="F39" t="s">
        <v>9</v>
      </c>
    </row>
    <row r="40" spans="1:16" x14ac:dyDescent="0.25">
      <c r="A40" t="str">
        <f t="shared" si="0"/>
        <v>ROATRUMET</v>
      </c>
      <c r="B40" t="s">
        <v>23</v>
      </c>
      <c r="C40" t="s">
        <v>21</v>
      </c>
      <c r="D40" t="s">
        <v>25</v>
      </c>
      <c r="E40" t="s">
        <v>64</v>
      </c>
      <c r="F40" t="s">
        <v>10</v>
      </c>
    </row>
    <row r="41" spans="1:16" x14ac:dyDescent="0.25">
      <c r="A41" t="str">
        <f t="shared" si="0"/>
        <v>ROATRUMET</v>
      </c>
      <c r="B41" t="s">
        <v>23</v>
      </c>
      <c r="C41" t="s">
        <v>21</v>
      </c>
      <c r="D41" t="s">
        <v>25</v>
      </c>
      <c r="E41" t="s">
        <v>65</v>
      </c>
      <c r="F41" t="s">
        <v>10</v>
      </c>
    </row>
    <row r="42" spans="1:16" x14ac:dyDescent="0.25">
      <c r="A42" t="str">
        <f t="shared" si="0"/>
        <v>ROATRUMET</v>
      </c>
      <c r="B42" t="s">
        <v>23</v>
      </c>
      <c r="C42" t="s">
        <v>21</v>
      </c>
      <c r="D42" t="s">
        <v>25</v>
      </c>
      <c r="E42" t="s">
        <v>66</v>
      </c>
      <c r="F42" t="s">
        <v>11</v>
      </c>
    </row>
    <row r="43" spans="1:16" x14ac:dyDescent="0.25">
      <c r="A43" t="str">
        <f t="shared" si="0"/>
        <v>ROATRUMET</v>
      </c>
      <c r="B43" t="s">
        <v>23</v>
      </c>
      <c r="C43" t="s">
        <v>21</v>
      </c>
      <c r="D43" t="s">
        <v>25</v>
      </c>
      <c r="E43" t="s">
        <v>67</v>
      </c>
      <c r="F43" t="s">
        <v>11</v>
      </c>
    </row>
    <row r="44" spans="1:16" x14ac:dyDescent="0.25">
      <c r="A44" t="str">
        <f t="shared" si="0"/>
        <v>ROATRUMET</v>
      </c>
      <c r="B44" t="s">
        <v>23</v>
      </c>
      <c r="C44" t="s">
        <v>21</v>
      </c>
      <c r="D44" t="s">
        <v>25</v>
      </c>
      <c r="E44" t="s">
        <v>68</v>
      </c>
      <c r="F44" t="s">
        <v>8</v>
      </c>
    </row>
    <row r="45" spans="1:16" x14ac:dyDescent="0.25">
      <c r="A45" t="str">
        <f t="shared" si="0"/>
        <v>ROATRUMET</v>
      </c>
      <c r="B45" t="s">
        <v>23</v>
      </c>
      <c r="C45" t="s">
        <v>21</v>
      </c>
      <c r="D45" t="s">
        <v>25</v>
      </c>
      <c r="E45" t="s">
        <v>69</v>
      </c>
      <c r="F45" t="s">
        <v>17</v>
      </c>
    </row>
    <row r="46" spans="1:16" x14ac:dyDescent="0.25">
      <c r="A46" t="str">
        <f t="shared" si="0"/>
        <v>ROATRUMET</v>
      </c>
      <c r="B46" t="s">
        <v>23</v>
      </c>
      <c r="C46" t="s">
        <v>21</v>
      </c>
      <c r="D46" t="s">
        <v>25</v>
      </c>
      <c r="E46" t="s">
        <v>70</v>
      </c>
      <c r="F46" t="s">
        <v>12</v>
      </c>
    </row>
    <row r="47" spans="1:16" x14ac:dyDescent="0.25">
      <c r="A47" t="str">
        <f t="shared" si="0"/>
        <v>ROATRUMET</v>
      </c>
      <c r="B47" t="s">
        <v>23</v>
      </c>
      <c r="C47" t="s">
        <v>21</v>
      </c>
      <c r="D47" t="s">
        <v>25</v>
      </c>
      <c r="E47" t="s">
        <v>71</v>
      </c>
      <c r="F47" t="s">
        <v>10</v>
      </c>
    </row>
    <row r="48" spans="1:16" x14ac:dyDescent="0.25">
      <c r="A48" t="str">
        <f t="shared" si="0"/>
        <v>ROATRUMET</v>
      </c>
      <c r="B48" t="s">
        <v>23</v>
      </c>
      <c r="C48" t="s">
        <v>21</v>
      </c>
      <c r="D48" t="s">
        <v>25</v>
      </c>
      <c r="E48" t="s">
        <v>72</v>
      </c>
      <c r="F48" t="s">
        <v>12</v>
      </c>
    </row>
    <row r="49" spans="1:6" x14ac:dyDescent="0.25">
      <c r="A49" t="str">
        <f t="shared" si="0"/>
        <v>ROATRUMET</v>
      </c>
      <c r="B49" t="s">
        <v>23</v>
      </c>
      <c r="C49" t="s">
        <v>21</v>
      </c>
      <c r="D49" t="s">
        <v>25</v>
      </c>
      <c r="E49" t="s">
        <v>73</v>
      </c>
      <c r="F49" t="s">
        <v>10</v>
      </c>
    </row>
    <row r="50" spans="1:6" x14ac:dyDescent="0.25">
      <c r="A50" t="str">
        <f t="shared" si="0"/>
        <v>ROATRUMET</v>
      </c>
      <c r="B50" t="s">
        <v>23</v>
      </c>
      <c r="C50" t="s">
        <v>21</v>
      </c>
      <c r="D50" t="s">
        <v>25</v>
      </c>
      <c r="E50" t="s">
        <v>74</v>
      </c>
      <c r="F50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E98E-2A55-4257-9748-C3CD82544680}">
  <sheetPr>
    <tabColor rgb="FFFFFF00"/>
  </sheetPr>
  <dimension ref="A1:C49"/>
  <sheetViews>
    <sheetView topLeftCell="A28" workbookViewId="0">
      <selection activeCell="A37" sqref="A37"/>
    </sheetView>
  </sheetViews>
  <sheetFormatPr defaultRowHeight="15" x14ac:dyDescent="0.25"/>
  <cols>
    <col min="1" max="1" width="40.5703125" bestFit="1" customWidth="1"/>
    <col min="2" max="2" width="15.5703125" bestFit="1" customWidth="1"/>
  </cols>
  <sheetData>
    <row r="1" spans="1:3" x14ac:dyDescent="0.25">
      <c r="A1" t="s">
        <v>1</v>
      </c>
      <c r="B1" t="s">
        <v>4</v>
      </c>
      <c r="C1" t="s">
        <v>7</v>
      </c>
    </row>
    <row r="2" spans="1:3" x14ac:dyDescent="0.25">
      <c r="A2" t="str">
        <f>'Technology Share'!E3</f>
        <v>FRETRAROATRUHETCONVDSL_EX</v>
      </c>
      <c r="B2" t="str">
        <f>"NZ50-TRA-11-FRETRA-"&amp;_xlfn.XLOOKUP(A2,'Technology Share'!E:E,'Technology Share'!A:A)</f>
        <v>NZ50-TRA-11-FRETRA-ROATRUHET</v>
      </c>
    </row>
    <row r="3" spans="1:3" x14ac:dyDescent="0.25">
      <c r="A3" t="str">
        <f>'Technology Share'!E4</f>
        <v>FRETRAROATRUHETBEVBELCF____25</v>
      </c>
      <c r="B3" t="str">
        <f>"NZ50-TRA-11-FRETRA-"&amp;_xlfn.XLOOKUP(A3,'Technology Share'!E:E,'Technology Share'!A:A)</f>
        <v>NZ50-TRA-11-FRETRA-ROATRUHET</v>
      </c>
    </row>
    <row r="4" spans="1:3" x14ac:dyDescent="0.25">
      <c r="A4" t="str">
        <f>'Technology Share'!E5</f>
        <v>FRETRAROATRUHETCATEDSLELC_25</v>
      </c>
      <c r="B4" t="str">
        <f>"NZ50-TRA-11-FRETRA-"&amp;_xlfn.XLOOKUP(A4,'Technology Share'!E:E,'Technology Share'!A:A)</f>
        <v>NZ50-TRA-11-FRETRA-ROATRUHET</v>
      </c>
    </row>
    <row r="5" spans="1:3" x14ac:dyDescent="0.25">
      <c r="A5" t="str">
        <f>'Technology Share'!E6</f>
        <v>FRETRAROATRUHETCATEELC____25</v>
      </c>
      <c r="B5" t="str">
        <f>"NZ50-TRA-11-FRETRA-"&amp;_xlfn.XLOOKUP(A5,'Technology Share'!E:E,'Technology Share'!A:A)</f>
        <v>NZ50-TRA-11-FRETRA-ROATRUHET</v>
      </c>
    </row>
    <row r="6" spans="1:3" x14ac:dyDescent="0.25">
      <c r="A6" t="str">
        <f>'Technology Share'!E7</f>
        <v>FRETRAROATRUHETCATENGAELC_25</v>
      </c>
      <c r="B6" t="str">
        <f>"NZ50-TRA-11-FRETRA-"&amp;_xlfn.XLOOKUP(A6,'Technology Share'!E:E,'Technology Share'!A:A)</f>
        <v>NZ50-TRA-11-FRETRA-ROATRUHET</v>
      </c>
    </row>
    <row r="7" spans="1:3" x14ac:dyDescent="0.25">
      <c r="A7" t="str">
        <f>'Technology Share'!E8</f>
        <v>FRETRAROATRUHETCATERDSLELC_25</v>
      </c>
      <c r="B7" t="str">
        <f>"NZ50-TRA-11-FRETRA-"&amp;_xlfn.XLOOKUP(A7,'Technology Share'!E:E,'Technology Share'!A:A)</f>
        <v>NZ50-TRA-11-FRETRA-ROATRUHET</v>
      </c>
    </row>
    <row r="8" spans="1:3" x14ac:dyDescent="0.25">
      <c r="A8" t="str">
        <f>'Technology Share'!E9</f>
        <v>FRETRAROATRUHETCELLHH2____25</v>
      </c>
      <c r="B8" t="str">
        <f>"NZ50-TRA-11-FRETRA-"&amp;_xlfn.XLOOKUP(A8,'Technology Share'!E:E,'Technology Share'!A:A)</f>
        <v>NZ50-TRA-11-FRETRA-ROATRUHET</v>
      </c>
    </row>
    <row r="9" spans="1:3" x14ac:dyDescent="0.25">
      <c r="A9" t="str">
        <f>'Technology Share'!E10</f>
        <v>FRETRAROATRUHETCONVDSL____16</v>
      </c>
      <c r="B9" t="str">
        <f>"NZ50-TRA-11-FRETRA-"&amp;_xlfn.XLOOKUP(A9,'Technology Share'!E:E,'Technology Share'!A:A)</f>
        <v>NZ50-TRA-11-FRETRA-ROATRUHET</v>
      </c>
    </row>
    <row r="10" spans="1:3" x14ac:dyDescent="0.25">
      <c r="A10" t="str">
        <f>'Technology Share'!E11</f>
        <v>FRETRAROATRUHETCONVDSL____23</v>
      </c>
      <c r="B10" t="str">
        <f>"NZ50-TRA-11-FRETRA-"&amp;_xlfn.XLOOKUP(A10,'Technology Share'!E:E,'Technology Share'!A:A)</f>
        <v>NZ50-TRA-11-FRETRA-ROATRUHET</v>
      </c>
    </row>
    <row r="11" spans="1:3" x14ac:dyDescent="0.25">
      <c r="A11" t="str">
        <f>'Technology Share'!E12</f>
        <v>FRETRAROATRUHETCONVNGA____23</v>
      </c>
      <c r="B11" t="str">
        <f>"NZ50-TRA-11-FRETRA-"&amp;_xlfn.XLOOKUP(A11,'Technology Share'!E:E,'Technology Share'!A:A)</f>
        <v>NZ50-TRA-11-FRETRA-ROATRUHET</v>
      </c>
    </row>
    <row r="12" spans="1:3" x14ac:dyDescent="0.25">
      <c r="A12" t="str">
        <f>'Technology Share'!E13</f>
        <v>FRETRAROATRUHETCONVRDSL____23</v>
      </c>
      <c r="B12" t="str">
        <f>"NZ50-TRA-11-FRETRA-"&amp;_xlfn.XLOOKUP(A12,'Technology Share'!E:E,'Technology Share'!A:A)</f>
        <v>NZ50-TRA-11-FRETRA-ROATRUHET</v>
      </c>
    </row>
    <row r="13" spans="1:3" x14ac:dyDescent="0.25">
      <c r="A13" t="str">
        <f>'Technology Share'!E14</f>
        <v>FRETRAROATRUHETHYBDSL____23</v>
      </c>
      <c r="B13" t="str">
        <f>"NZ50-TRA-11-FRETRA-"&amp;_xlfn.XLOOKUP(A13,'Technology Share'!E:E,'Technology Share'!A:A)</f>
        <v>NZ50-TRA-11-FRETRA-ROATRUHET</v>
      </c>
    </row>
    <row r="14" spans="1:3" x14ac:dyDescent="0.25">
      <c r="A14" t="str">
        <f>'Technology Share'!E15</f>
        <v>FRETRAROATRUHETHYBRDSL____23</v>
      </c>
      <c r="B14" t="str">
        <f>"NZ50-TRA-11-FRETRA-"&amp;_xlfn.XLOOKUP(A14,'Technology Share'!E:E,'Technology Share'!A:A)</f>
        <v>NZ50-TRA-11-FRETRA-ROATRUHET</v>
      </c>
    </row>
    <row r="15" spans="1:3" x14ac:dyDescent="0.25">
      <c r="A15" t="str">
        <f>'Technology Share'!E16</f>
        <v>FRETRAROATRUHETPHEVDSLBELCF_23</v>
      </c>
      <c r="B15" t="str">
        <f>"NZ50-TRA-11-FRETRA-"&amp;_xlfn.XLOOKUP(A15,'Technology Share'!E:E,'Technology Share'!A:A)</f>
        <v>NZ50-TRA-11-FRETRA-ROATRUHET</v>
      </c>
    </row>
    <row r="16" spans="1:3" x14ac:dyDescent="0.25">
      <c r="A16" t="str">
        <f>'Technology Share'!E17</f>
        <v>FRETRAROATRUHETPHEVNGABELCF_23</v>
      </c>
      <c r="B16" t="str">
        <f>"NZ50-TRA-11-FRETRA-"&amp;_xlfn.XLOOKUP(A16,'Technology Share'!E:E,'Technology Share'!A:A)</f>
        <v>NZ50-TRA-11-FRETRA-ROATRUHET</v>
      </c>
    </row>
    <row r="17" spans="1:2" x14ac:dyDescent="0.25">
      <c r="A17" t="str">
        <f>'Technology Share'!E18</f>
        <v>FRETRAROATRUHETPHEVRDSLBELCF_23</v>
      </c>
      <c r="B17" t="str">
        <f>"NZ50-TRA-11-FRETRA-"&amp;_xlfn.XLOOKUP(A17,'Technology Share'!E:E,'Technology Share'!A:A)</f>
        <v>NZ50-TRA-11-FRETRA-ROATRUHET</v>
      </c>
    </row>
    <row r="18" spans="1:2" x14ac:dyDescent="0.25">
      <c r="A18" t="str">
        <f>'Technology Share'!E19</f>
        <v>FRETRAROATRULGTCONVGAS_EX</v>
      </c>
      <c r="B18" t="str">
        <f>"NZ50-TRA-11-FRETRA-"&amp;_xlfn.XLOOKUP(A18,'Technology Share'!E:E,'Technology Share'!A:A)</f>
        <v>NZ50-TRA-11-FRETRA-ROATRULGT</v>
      </c>
    </row>
    <row r="19" spans="1:2" x14ac:dyDescent="0.25">
      <c r="A19" t="str">
        <f>'Technology Share'!E20</f>
        <v>FRETRAROATRULGTCONVPRO_EX</v>
      </c>
      <c r="B19" t="str">
        <f>"NZ50-TRA-11-FRETRA-"&amp;_xlfn.XLOOKUP(A19,'Technology Share'!E:E,'Technology Share'!A:A)</f>
        <v>NZ50-TRA-11-FRETRA-ROATRULGT</v>
      </c>
    </row>
    <row r="20" spans="1:2" x14ac:dyDescent="0.25">
      <c r="A20" t="str">
        <f>'Technology Share'!E21</f>
        <v>FRETRAROATRULGTCONVDSL_EX</v>
      </c>
      <c r="B20" t="str">
        <f>"NZ50-TRA-11-FRETRA-"&amp;_xlfn.XLOOKUP(A20,'Technology Share'!E:E,'Technology Share'!A:A)</f>
        <v>NZ50-TRA-11-FRETRA-ROATRULGT</v>
      </c>
    </row>
    <row r="21" spans="1:2" x14ac:dyDescent="0.25">
      <c r="A21" t="str">
        <f>'Technology Share'!E22</f>
        <v>FRETRAROATRULGTBEVBELCF____23</v>
      </c>
      <c r="B21" t="str">
        <f>"NZ50-TRA-11-FRETRA-"&amp;_xlfn.XLOOKUP(A21,'Technology Share'!E:E,'Technology Share'!A:A)</f>
        <v>NZ50-TRA-11-FRETRA-ROATRULGT</v>
      </c>
    </row>
    <row r="22" spans="1:2" x14ac:dyDescent="0.25">
      <c r="A22" t="str">
        <f>'Technology Share'!E23</f>
        <v>FRETRAROATRULGTCELLHH2____23</v>
      </c>
      <c r="B22" t="str">
        <f>"NZ50-TRA-11-FRETRA-"&amp;_xlfn.XLOOKUP(A22,'Technology Share'!E:E,'Technology Share'!A:A)</f>
        <v>NZ50-TRA-11-FRETRA-ROATRULGT</v>
      </c>
    </row>
    <row r="23" spans="1:2" x14ac:dyDescent="0.25">
      <c r="A23" t="str">
        <f>'Technology Share'!E24</f>
        <v>FRETRAROATRULGTCONVDSL____16</v>
      </c>
      <c r="B23" t="str">
        <f>"NZ50-TRA-11-FRETRA-"&amp;_xlfn.XLOOKUP(A23,'Technology Share'!E:E,'Technology Share'!A:A)</f>
        <v>NZ50-TRA-11-FRETRA-ROATRULGT</v>
      </c>
    </row>
    <row r="24" spans="1:2" x14ac:dyDescent="0.25">
      <c r="A24" t="str">
        <f>'Technology Share'!E25</f>
        <v>FRETRAROATRULGTCONVDSL____23</v>
      </c>
      <c r="B24" t="str">
        <f>"NZ50-TRA-11-FRETRA-"&amp;_xlfn.XLOOKUP(A24,'Technology Share'!E:E,'Technology Share'!A:A)</f>
        <v>NZ50-TRA-11-FRETRA-ROATRULGT</v>
      </c>
    </row>
    <row r="25" spans="1:2" x14ac:dyDescent="0.25">
      <c r="A25" t="str">
        <f>'Technology Share'!E26</f>
        <v>FRETRAROATRULGTCONVGAS____16</v>
      </c>
      <c r="B25" t="str">
        <f>"NZ50-TRA-11-FRETRA-"&amp;_xlfn.XLOOKUP(A25,'Technology Share'!E:E,'Technology Share'!A:A)</f>
        <v>NZ50-TRA-11-FRETRA-ROATRULGT</v>
      </c>
    </row>
    <row r="26" spans="1:2" x14ac:dyDescent="0.25">
      <c r="A26" t="str">
        <f>'Technology Share'!E27</f>
        <v>FRETRAROATRULGTCONVGAS____23</v>
      </c>
      <c r="B26" t="str">
        <f>"NZ50-TRA-11-FRETRA-"&amp;_xlfn.XLOOKUP(A26,'Technology Share'!E:E,'Technology Share'!A:A)</f>
        <v>NZ50-TRA-11-FRETRA-ROATRULGT</v>
      </c>
    </row>
    <row r="27" spans="1:2" x14ac:dyDescent="0.25">
      <c r="A27" t="str">
        <f>'Technology Share'!E28</f>
        <v>FRETRAROATRULGTCONVNGA____23</v>
      </c>
      <c r="B27" t="str">
        <f>"NZ50-TRA-11-FRETRA-"&amp;_xlfn.XLOOKUP(A27,'Technology Share'!E:E,'Technology Share'!A:A)</f>
        <v>NZ50-TRA-11-FRETRA-ROATRULGT</v>
      </c>
    </row>
    <row r="28" spans="1:2" x14ac:dyDescent="0.25">
      <c r="A28" t="str">
        <f>'Technology Share'!E29</f>
        <v>FRETRAROATRULGTCONVPRO____16</v>
      </c>
      <c r="B28" t="str">
        <f>"NZ50-TRA-11-FRETRA-"&amp;_xlfn.XLOOKUP(A28,'Technology Share'!E:E,'Technology Share'!A:A)</f>
        <v>NZ50-TRA-11-FRETRA-ROATRULGT</v>
      </c>
    </row>
    <row r="29" spans="1:2" x14ac:dyDescent="0.25">
      <c r="A29" t="str">
        <f>'Technology Share'!E30</f>
        <v>FRETRAROATRULGTCONVPRO____23</v>
      </c>
      <c r="B29" t="str">
        <f>"NZ50-TRA-11-FRETRA-"&amp;_xlfn.XLOOKUP(A29,'Technology Share'!E:E,'Technology Share'!A:A)</f>
        <v>NZ50-TRA-11-FRETRA-ROATRULGT</v>
      </c>
    </row>
    <row r="30" spans="1:2" x14ac:dyDescent="0.25">
      <c r="A30" t="str">
        <f>'Technology Share'!E31</f>
        <v>FRETRAROATRULGTCONVRDSL____23</v>
      </c>
      <c r="B30" t="str">
        <f>"NZ50-TRA-11-FRETRA-"&amp;_xlfn.XLOOKUP(A30,'Technology Share'!E:E,'Technology Share'!A:A)</f>
        <v>NZ50-TRA-11-FRETRA-ROATRULGT</v>
      </c>
    </row>
    <row r="31" spans="1:2" x14ac:dyDescent="0.25">
      <c r="A31" t="str">
        <f>'Technology Share'!E32</f>
        <v>FRETRAROATRULGTHYBDSL____23</v>
      </c>
      <c r="B31" t="str">
        <f>"NZ50-TRA-11-FRETRA-"&amp;_xlfn.XLOOKUP(A31,'Technology Share'!E:E,'Technology Share'!A:A)</f>
        <v>NZ50-TRA-11-FRETRA-ROATRULGT</v>
      </c>
    </row>
    <row r="32" spans="1:2" x14ac:dyDescent="0.25">
      <c r="A32" t="str">
        <f>'Technology Share'!E33</f>
        <v>FRETRAROATRULGTHYBGAS____23</v>
      </c>
      <c r="B32" t="str">
        <f>"NZ50-TRA-11-FRETRA-"&amp;_xlfn.XLOOKUP(A32,'Technology Share'!E:E,'Technology Share'!A:A)</f>
        <v>NZ50-TRA-11-FRETRA-ROATRULGT</v>
      </c>
    </row>
    <row r="33" spans="1:2" x14ac:dyDescent="0.25">
      <c r="A33" t="str">
        <f>'Technology Share'!E34</f>
        <v>FRETRAROATRULGTHYBRDSL____23</v>
      </c>
      <c r="B33" t="str">
        <f>"NZ50-TRA-11-FRETRA-"&amp;_xlfn.XLOOKUP(A33,'Technology Share'!E:E,'Technology Share'!A:A)</f>
        <v>NZ50-TRA-11-FRETRA-ROATRULGT</v>
      </c>
    </row>
    <row r="34" spans="1:2" x14ac:dyDescent="0.25">
      <c r="A34" t="str">
        <f>'Technology Share'!E35</f>
        <v>FRETRAROATRULGTPHEVGASBELCF_23</v>
      </c>
      <c r="B34" t="str">
        <f>"NZ50-TRA-11-FRETRA-"&amp;_xlfn.XLOOKUP(A34,'Technology Share'!E:E,'Technology Share'!A:A)</f>
        <v>NZ50-TRA-11-FRETRA-ROATRULGT</v>
      </c>
    </row>
    <row r="35" spans="1:2" x14ac:dyDescent="0.25">
      <c r="A35" t="str">
        <f>'Technology Share'!E36</f>
        <v>FRETRAROATRUMETCONVGAS_EX</v>
      </c>
      <c r="B35" t="str">
        <f>"NZ50-TRA-11-FRETRA-"&amp;_xlfn.XLOOKUP(A35,'Technology Share'!E:E,'Technology Share'!A:A)</f>
        <v>NZ50-TRA-11-FRETRA-ROATRUMET</v>
      </c>
    </row>
    <row r="36" spans="1:2" x14ac:dyDescent="0.25">
      <c r="A36" t="str">
        <f>'Technology Share'!E37</f>
        <v>FRETRAROATRUMETCONVDSL_EX</v>
      </c>
      <c r="B36" t="str">
        <f>"NZ50-TRA-11-FRETRA-"&amp;_xlfn.XLOOKUP(A36,'Technology Share'!E:E,'Technology Share'!A:A)</f>
        <v>NZ50-TRA-11-FRETRA-ROATRUMET</v>
      </c>
    </row>
    <row r="37" spans="1:2" x14ac:dyDescent="0.25">
      <c r="A37" t="str">
        <f>'Technology Share'!E38</f>
        <v>FRETRAROATRUMETBEVBELCF____23</v>
      </c>
      <c r="B37" t="str">
        <f>"NZ50-TRA-11-FRETRA-"&amp;_xlfn.XLOOKUP(A37,'Technology Share'!E:E,'Technology Share'!A:A)</f>
        <v>NZ50-TRA-11-FRETRA-ROATRUMET</v>
      </c>
    </row>
    <row r="38" spans="1:2" x14ac:dyDescent="0.25">
      <c r="A38" t="str">
        <f>'Technology Share'!E39</f>
        <v>FRETRAROATRUMETCELLHH2____23</v>
      </c>
      <c r="B38" t="str">
        <f>"NZ50-TRA-11-FRETRA-"&amp;_xlfn.XLOOKUP(A38,'Technology Share'!E:E,'Technology Share'!A:A)</f>
        <v>NZ50-TRA-11-FRETRA-ROATRUMET</v>
      </c>
    </row>
    <row r="39" spans="1:2" x14ac:dyDescent="0.25">
      <c r="A39" t="str">
        <f>'Technology Share'!E40</f>
        <v>FRETRAROATRUMETCONVDSL____16</v>
      </c>
      <c r="B39" t="str">
        <f>"NZ50-TRA-11-FRETRA-"&amp;_xlfn.XLOOKUP(A39,'Technology Share'!E:E,'Technology Share'!A:A)</f>
        <v>NZ50-TRA-11-FRETRA-ROATRUMET</v>
      </c>
    </row>
    <row r="40" spans="1:2" x14ac:dyDescent="0.25">
      <c r="A40" t="str">
        <f>'Technology Share'!E41</f>
        <v>FRETRAROATRUMETCONVDSL____23</v>
      </c>
      <c r="B40" t="str">
        <f>"NZ50-TRA-11-FRETRA-"&amp;_xlfn.XLOOKUP(A40,'Technology Share'!E:E,'Technology Share'!A:A)</f>
        <v>NZ50-TRA-11-FRETRA-ROATRUMET</v>
      </c>
    </row>
    <row r="41" spans="1:2" x14ac:dyDescent="0.25">
      <c r="A41" t="str">
        <f>'Technology Share'!E42</f>
        <v>FRETRAROATRUMETCONVGAS____16</v>
      </c>
      <c r="B41" t="str">
        <f>"NZ50-TRA-11-FRETRA-"&amp;_xlfn.XLOOKUP(A41,'Technology Share'!E:E,'Technology Share'!A:A)</f>
        <v>NZ50-TRA-11-FRETRA-ROATRUMET</v>
      </c>
    </row>
    <row r="42" spans="1:2" x14ac:dyDescent="0.25">
      <c r="A42" t="str">
        <f>'Technology Share'!E43</f>
        <v>FRETRAROATRUMETCONVGAS____23</v>
      </c>
      <c r="B42" t="str">
        <f>"NZ50-TRA-11-FRETRA-"&amp;_xlfn.XLOOKUP(A42,'Technology Share'!E:E,'Technology Share'!A:A)</f>
        <v>NZ50-TRA-11-FRETRA-ROATRUMET</v>
      </c>
    </row>
    <row r="43" spans="1:2" x14ac:dyDescent="0.25">
      <c r="A43" t="str">
        <f>'Technology Share'!E44</f>
        <v>FRETRAROATRUMETCONVNGA____23</v>
      </c>
      <c r="B43" t="str">
        <f>"NZ50-TRA-11-FRETRA-"&amp;_xlfn.XLOOKUP(A43,'Technology Share'!E:E,'Technology Share'!A:A)</f>
        <v>NZ50-TRA-11-FRETRA-ROATRUMET</v>
      </c>
    </row>
    <row r="44" spans="1:2" x14ac:dyDescent="0.25">
      <c r="A44" t="str">
        <f>'Technology Share'!E45</f>
        <v>FRETRAROATRUMETCONVPRO____23</v>
      </c>
      <c r="B44" t="str">
        <f>"NZ50-TRA-11-FRETRA-"&amp;_xlfn.XLOOKUP(A44,'Technology Share'!E:E,'Technology Share'!A:A)</f>
        <v>NZ50-TRA-11-FRETRA-ROATRUMET</v>
      </c>
    </row>
    <row r="45" spans="1:2" x14ac:dyDescent="0.25">
      <c r="A45" t="str">
        <f>'Technology Share'!E46</f>
        <v>FRETRAROATRUMETCONVRDSL____23</v>
      </c>
      <c r="B45" t="str">
        <f>"NZ50-TRA-11-FRETRA-"&amp;_xlfn.XLOOKUP(A45,'Technology Share'!E:E,'Technology Share'!A:A)</f>
        <v>NZ50-TRA-11-FRETRA-ROATRUMET</v>
      </c>
    </row>
    <row r="46" spans="1:2" x14ac:dyDescent="0.25">
      <c r="A46" t="str">
        <f>'Technology Share'!E47</f>
        <v>FRETRAROATRUMETHYBDSL____23</v>
      </c>
      <c r="B46" t="str">
        <f>"NZ50-TRA-11-FRETRA-"&amp;_xlfn.XLOOKUP(A46,'Technology Share'!E:E,'Technology Share'!A:A)</f>
        <v>NZ50-TRA-11-FRETRA-ROATRUMET</v>
      </c>
    </row>
    <row r="47" spans="1:2" x14ac:dyDescent="0.25">
      <c r="A47" t="str">
        <f>'Technology Share'!E48</f>
        <v>FRETRAROATRUMETHYBRDSL____23</v>
      </c>
      <c r="B47" t="str">
        <f>"NZ50-TRA-11-FRETRA-"&amp;_xlfn.XLOOKUP(A47,'Technology Share'!E:E,'Technology Share'!A:A)</f>
        <v>NZ50-TRA-11-FRETRA-ROATRUMET</v>
      </c>
    </row>
    <row r="48" spans="1:2" x14ac:dyDescent="0.25">
      <c r="A48" t="str">
        <f>'Technology Share'!E49</f>
        <v>FRETRAROATRUMETPHEVDSLBELCF_23</v>
      </c>
      <c r="B48" t="str">
        <f>"NZ50-TRA-11-FRETRA-"&amp;_xlfn.XLOOKUP(A48,'Technology Share'!E:E,'Technology Share'!A:A)</f>
        <v>NZ50-TRA-11-FRETRA-ROATRUMET</v>
      </c>
    </row>
    <row r="49" spans="1:2" x14ac:dyDescent="0.25">
      <c r="A49" t="str">
        <f>'Technology Share'!E50</f>
        <v>FRETRAROATRUMETPHEVRDSLBELCF_23</v>
      </c>
      <c r="B49" t="str">
        <f>"NZ50-TRA-11-FRETRA-"&amp;_xlfn.XLOOKUP(A49,'Technology Share'!E:E,'Technology Share'!A:A)</f>
        <v>NZ50-TRA-11-FRETRA-ROATRUMET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C4A8-977D-40C0-B3BD-FDF1F508DE19}">
  <sheetPr>
    <tabColor rgb="FFFFFF00"/>
  </sheetPr>
  <dimension ref="A1:B4"/>
  <sheetViews>
    <sheetView workbookViewId="0">
      <selection activeCell="B10" sqref="B9:B10"/>
    </sheetView>
  </sheetViews>
  <sheetFormatPr defaultRowHeight="15" x14ac:dyDescent="0.25"/>
  <cols>
    <col min="1" max="1" width="30.5703125" bestFit="1" customWidth="1"/>
    <col min="2" max="2" width="26" bestFit="1" customWidth="1"/>
  </cols>
  <sheetData>
    <row r="1" spans="1:2" x14ac:dyDescent="0.25">
      <c r="A1" t="s">
        <v>4</v>
      </c>
      <c r="B1" t="s">
        <v>7</v>
      </c>
    </row>
    <row r="2" spans="1:2" x14ac:dyDescent="0.25">
      <c r="A2" t="str">
        <f>'NZ50-11_tech_groups'!B2</f>
        <v>NZ50-TRA-11-FRETRA-ROATRUHET</v>
      </c>
    </row>
    <row r="3" spans="1:2" x14ac:dyDescent="0.25">
      <c r="A3" t="str">
        <f>'NZ50-11_tech_groups'!B26</f>
        <v>NZ50-TRA-11-FRETRA-ROATRULGT</v>
      </c>
    </row>
    <row r="4" spans="1:2" x14ac:dyDescent="0.25">
      <c r="A4" t="str">
        <f>'NZ50-11_tech_groups'!B36</f>
        <v>NZ50-TRA-11-FRETRA-ROATRUMET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E411-57B0-4703-8780-BF1E3520C254}">
  <sheetPr>
    <tabColor rgb="FFFFFF00"/>
  </sheetPr>
  <dimension ref="A1:E49"/>
  <sheetViews>
    <sheetView topLeftCell="A40" workbookViewId="0">
      <selection activeCell="B54" sqref="B54"/>
    </sheetView>
  </sheetViews>
  <sheetFormatPr defaultRowHeight="15" x14ac:dyDescent="0.25"/>
  <cols>
    <col min="2" max="2" width="39.42578125" bestFit="1" customWidth="1"/>
    <col min="3" max="3" width="30.5703125" bestFit="1" customWidth="1"/>
  </cols>
  <sheetData>
    <row r="1" spans="1:5" x14ac:dyDescent="0.25">
      <c r="A1" t="s">
        <v>2</v>
      </c>
      <c r="B1" t="s">
        <v>1</v>
      </c>
      <c r="C1" t="s">
        <v>4</v>
      </c>
      <c r="D1" t="s">
        <v>16</v>
      </c>
      <c r="E1" t="s">
        <v>6</v>
      </c>
    </row>
    <row r="2" spans="1:5" x14ac:dyDescent="0.25">
      <c r="A2" t="s">
        <v>0</v>
      </c>
      <c r="B2" t="str">
        <f>'NZ50-11_tech_groups'!A2</f>
        <v>FRETRAROATRUHETCONVDSL_EX</v>
      </c>
      <c r="C2" t="str">
        <f>_xlfn.XLOOKUP(B2,'NZ50-11_tech_groups'!A:A,'NZ50-11_tech_groups'!B:B)</f>
        <v>NZ50-TRA-11-FRETRA-ROATRUHET</v>
      </c>
      <c r="D2">
        <v>1</v>
      </c>
    </row>
    <row r="3" spans="1:5" x14ac:dyDescent="0.25">
      <c r="A3" t="s">
        <v>0</v>
      </c>
      <c r="B3" t="str">
        <f>'NZ50-11_tech_groups'!A3</f>
        <v>FRETRAROATRUHETBEVBELCF____25</v>
      </c>
      <c r="C3" t="str">
        <f>_xlfn.XLOOKUP(B3,'NZ50-11_tech_groups'!A:A,'NZ50-11_tech_groups'!B:B)</f>
        <v>NZ50-TRA-11-FRETRA-ROATRUHET</v>
      </c>
      <c r="D3">
        <v>1</v>
      </c>
    </row>
    <row r="4" spans="1:5" x14ac:dyDescent="0.25">
      <c r="A4" t="s">
        <v>0</v>
      </c>
      <c r="B4" t="str">
        <f>'NZ50-11_tech_groups'!A4</f>
        <v>FRETRAROATRUHETCATEDSLELC_25</v>
      </c>
      <c r="C4" t="str">
        <f>_xlfn.XLOOKUP(B4,'NZ50-11_tech_groups'!A:A,'NZ50-11_tech_groups'!B:B)</f>
        <v>NZ50-TRA-11-FRETRA-ROATRUHET</v>
      </c>
      <c r="D4">
        <v>1</v>
      </c>
    </row>
    <row r="5" spans="1:5" x14ac:dyDescent="0.25">
      <c r="A5" t="s">
        <v>0</v>
      </c>
      <c r="B5" t="str">
        <f>'NZ50-11_tech_groups'!A5</f>
        <v>FRETRAROATRUHETCATEELC____25</v>
      </c>
      <c r="C5" t="str">
        <f>_xlfn.XLOOKUP(B5,'NZ50-11_tech_groups'!A:A,'NZ50-11_tech_groups'!B:B)</f>
        <v>NZ50-TRA-11-FRETRA-ROATRUHET</v>
      </c>
      <c r="D5">
        <v>1</v>
      </c>
    </row>
    <row r="6" spans="1:5" x14ac:dyDescent="0.25">
      <c r="A6" t="s">
        <v>0</v>
      </c>
      <c r="B6" t="str">
        <f>'NZ50-11_tech_groups'!A6</f>
        <v>FRETRAROATRUHETCATENGAELC_25</v>
      </c>
      <c r="C6" t="str">
        <f>_xlfn.XLOOKUP(B6,'NZ50-11_tech_groups'!A:A,'NZ50-11_tech_groups'!B:B)</f>
        <v>NZ50-TRA-11-FRETRA-ROATRUHET</v>
      </c>
      <c r="D6">
        <v>1</v>
      </c>
    </row>
    <row r="7" spans="1:5" x14ac:dyDescent="0.25">
      <c r="A7" t="s">
        <v>0</v>
      </c>
      <c r="B7" t="str">
        <f>'NZ50-11_tech_groups'!A7</f>
        <v>FRETRAROATRUHETCATERDSLELC_25</v>
      </c>
      <c r="C7" t="str">
        <f>_xlfn.XLOOKUP(B7,'NZ50-11_tech_groups'!A:A,'NZ50-11_tech_groups'!B:B)</f>
        <v>NZ50-TRA-11-FRETRA-ROATRUHET</v>
      </c>
      <c r="D7">
        <v>1</v>
      </c>
    </row>
    <row r="8" spans="1:5" x14ac:dyDescent="0.25">
      <c r="A8" t="s">
        <v>0</v>
      </c>
      <c r="B8" t="str">
        <f>'NZ50-11_tech_groups'!A8</f>
        <v>FRETRAROATRUHETCELLHH2____25</v>
      </c>
      <c r="C8" t="str">
        <f>_xlfn.XLOOKUP(B8,'NZ50-11_tech_groups'!A:A,'NZ50-11_tech_groups'!B:B)</f>
        <v>NZ50-TRA-11-FRETRA-ROATRUHET</v>
      </c>
      <c r="D8">
        <v>1</v>
      </c>
    </row>
    <row r="9" spans="1:5" x14ac:dyDescent="0.25">
      <c r="A9" t="s">
        <v>0</v>
      </c>
      <c r="B9" t="str">
        <f>'NZ50-11_tech_groups'!A9</f>
        <v>FRETRAROATRUHETCONVDSL____16</v>
      </c>
      <c r="C9" t="str">
        <f>_xlfn.XLOOKUP(B9,'NZ50-11_tech_groups'!A:A,'NZ50-11_tech_groups'!B:B)</f>
        <v>NZ50-TRA-11-FRETRA-ROATRUHET</v>
      </c>
      <c r="D9">
        <v>1</v>
      </c>
    </row>
    <row r="10" spans="1:5" x14ac:dyDescent="0.25">
      <c r="A10" t="s">
        <v>0</v>
      </c>
      <c r="B10" t="str">
        <f>'NZ50-11_tech_groups'!A10</f>
        <v>FRETRAROATRUHETCONVDSL____23</v>
      </c>
      <c r="C10" t="str">
        <f>_xlfn.XLOOKUP(B10,'NZ50-11_tech_groups'!A:A,'NZ50-11_tech_groups'!B:B)</f>
        <v>NZ50-TRA-11-FRETRA-ROATRUHET</v>
      </c>
      <c r="D10">
        <v>1</v>
      </c>
    </row>
    <row r="11" spans="1:5" x14ac:dyDescent="0.25">
      <c r="A11" t="s">
        <v>0</v>
      </c>
      <c r="B11" t="str">
        <f>'NZ50-11_tech_groups'!A11</f>
        <v>FRETRAROATRUHETCONVNGA____23</v>
      </c>
      <c r="C11" t="str">
        <f>_xlfn.XLOOKUP(B11,'NZ50-11_tech_groups'!A:A,'NZ50-11_tech_groups'!B:B)</f>
        <v>NZ50-TRA-11-FRETRA-ROATRUHET</v>
      </c>
      <c r="D11">
        <v>1</v>
      </c>
    </row>
    <row r="12" spans="1:5" x14ac:dyDescent="0.25">
      <c r="A12" t="s">
        <v>0</v>
      </c>
      <c r="B12" t="str">
        <f>'NZ50-11_tech_groups'!A12</f>
        <v>FRETRAROATRUHETCONVRDSL____23</v>
      </c>
      <c r="C12" t="str">
        <f>_xlfn.XLOOKUP(B12,'NZ50-11_tech_groups'!A:A,'NZ50-11_tech_groups'!B:B)</f>
        <v>NZ50-TRA-11-FRETRA-ROATRUHET</v>
      </c>
      <c r="D12">
        <v>1</v>
      </c>
    </row>
    <row r="13" spans="1:5" x14ac:dyDescent="0.25">
      <c r="A13" t="s">
        <v>0</v>
      </c>
      <c r="B13" t="str">
        <f>'NZ50-11_tech_groups'!A13</f>
        <v>FRETRAROATRUHETHYBDSL____23</v>
      </c>
      <c r="C13" t="str">
        <f>_xlfn.XLOOKUP(B13,'NZ50-11_tech_groups'!A:A,'NZ50-11_tech_groups'!B:B)</f>
        <v>NZ50-TRA-11-FRETRA-ROATRUHET</v>
      </c>
      <c r="D13">
        <v>1</v>
      </c>
    </row>
    <row r="14" spans="1:5" x14ac:dyDescent="0.25">
      <c r="A14" t="s">
        <v>0</v>
      </c>
      <c r="B14" t="str">
        <f>'NZ50-11_tech_groups'!A14</f>
        <v>FRETRAROATRUHETHYBRDSL____23</v>
      </c>
      <c r="C14" t="str">
        <f>_xlfn.XLOOKUP(B14,'NZ50-11_tech_groups'!A:A,'NZ50-11_tech_groups'!B:B)</f>
        <v>NZ50-TRA-11-FRETRA-ROATRUHET</v>
      </c>
      <c r="D14">
        <v>1</v>
      </c>
    </row>
    <row r="15" spans="1:5" x14ac:dyDescent="0.25">
      <c r="A15" t="s">
        <v>0</v>
      </c>
      <c r="B15" t="str">
        <f>'NZ50-11_tech_groups'!A15</f>
        <v>FRETRAROATRUHETPHEVDSLBELCF_23</v>
      </c>
      <c r="C15" t="str">
        <f>_xlfn.XLOOKUP(B15,'NZ50-11_tech_groups'!A:A,'NZ50-11_tech_groups'!B:B)</f>
        <v>NZ50-TRA-11-FRETRA-ROATRUHET</v>
      </c>
      <c r="D15">
        <v>1</v>
      </c>
    </row>
    <row r="16" spans="1:5" x14ac:dyDescent="0.25">
      <c r="A16" t="s">
        <v>0</v>
      </c>
      <c r="B16" t="str">
        <f>'NZ50-11_tech_groups'!A16</f>
        <v>FRETRAROATRUHETPHEVNGABELCF_23</v>
      </c>
      <c r="C16" t="str">
        <f>_xlfn.XLOOKUP(B16,'NZ50-11_tech_groups'!A:A,'NZ50-11_tech_groups'!B:B)</f>
        <v>NZ50-TRA-11-FRETRA-ROATRUHET</v>
      </c>
      <c r="D16">
        <v>1</v>
      </c>
    </row>
    <row r="17" spans="1:4" x14ac:dyDescent="0.25">
      <c r="A17" t="s">
        <v>0</v>
      </c>
      <c r="B17" t="str">
        <f>'NZ50-11_tech_groups'!A17</f>
        <v>FRETRAROATRUHETPHEVRDSLBELCF_23</v>
      </c>
      <c r="C17" t="str">
        <f>_xlfn.XLOOKUP(B17,'NZ50-11_tech_groups'!A:A,'NZ50-11_tech_groups'!B:B)</f>
        <v>NZ50-TRA-11-FRETRA-ROATRUHET</v>
      </c>
      <c r="D17">
        <v>1</v>
      </c>
    </row>
    <row r="18" spans="1:4" x14ac:dyDescent="0.25">
      <c r="A18" t="s">
        <v>0</v>
      </c>
      <c r="B18" t="str">
        <f>'NZ50-11_tech_groups'!A18</f>
        <v>FRETRAROATRULGTCONVGAS_EX</v>
      </c>
      <c r="C18" t="str">
        <f>_xlfn.XLOOKUP(B18,'NZ50-11_tech_groups'!A:A,'NZ50-11_tech_groups'!B:B)</f>
        <v>NZ50-TRA-11-FRETRA-ROATRULGT</v>
      </c>
      <c r="D18">
        <v>1</v>
      </c>
    </row>
    <row r="19" spans="1:4" x14ac:dyDescent="0.25">
      <c r="A19" t="s">
        <v>0</v>
      </c>
      <c r="B19" t="str">
        <f>'NZ50-11_tech_groups'!A19</f>
        <v>FRETRAROATRULGTCONVPRO_EX</v>
      </c>
      <c r="C19" t="str">
        <f>_xlfn.XLOOKUP(B19,'NZ50-11_tech_groups'!A:A,'NZ50-11_tech_groups'!B:B)</f>
        <v>NZ50-TRA-11-FRETRA-ROATRULGT</v>
      </c>
      <c r="D19">
        <v>1</v>
      </c>
    </row>
    <row r="20" spans="1:4" x14ac:dyDescent="0.25">
      <c r="A20" t="s">
        <v>0</v>
      </c>
      <c r="B20" t="str">
        <f>'NZ50-11_tech_groups'!A20</f>
        <v>FRETRAROATRULGTCONVDSL_EX</v>
      </c>
      <c r="C20" t="str">
        <f>_xlfn.XLOOKUP(B20,'NZ50-11_tech_groups'!A:A,'NZ50-11_tech_groups'!B:B)</f>
        <v>NZ50-TRA-11-FRETRA-ROATRULGT</v>
      </c>
      <c r="D20">
        <v>1</v>
      </c>
    </row>
    <row r="21" spans="1:4" x14ac:dyDescent="0.25">
      <c r="A21" t="s">
        <v>0</v>
      </c>
      <c r="B21" t="str">
        <f>'NZ50-11_tech_groups'!A21</f>
        <v>FRETRAROATRULGTBEVBELCF____23</v>
      </c>
      <c r="C21" t="str">
        <f>_xlfn.XLOOKUP(B21,'NZ50-11_tech_groups'!A:A,'NZ50-11_tech_groups'!B:B)</f>
        <v>NZ50-TRA-11-FRETRA-ROATRULGT</v>
      </c>
      <c r="D21">
        <v>1</v>
      </c>
    </row>
    <row r="22" spans="1:4" x14ac:dyDescent="0.25">
      <c r="A22" t="s">
        <v>0</v>
      </c>
      <c r="B22" t="str">
        <f>'NZ50-11_tech_groups'!A22</f>
        <v>FRETRAROATRULGTCELLHH2____23</v>
      </c>
      <c r="C22" t="str">
        <f>_xlfn.XLOOKUP(B22,'NZ50-11_tech_groups'!A:A,'NZ50-11_tech_groups'!B:B)</f>
        <v>NZ50-TRA-11-FRETRA-ROATRULGT</v>
      </c>
      <c r="D22">
        <v>1</v>
      </c>
    </row>
    <row r="23" spans="1:4" x14ac:dyDescent="0.25">
      <c r="A23" t="s">
        <v>0</v>
      </c>
      <c r="B23" t="str">
        <f>'NZ50-11_tech_groups'!A23</f>
        <v>FRETRAROATRULGTCONVDSL____16</v>
      </c>
      <c r="C23" t="str">
        <f>_xlfn.XLOOKUP(B23,'NZ50-11_tech_groups'!A:A,'NZ50-11_tech_groups'!B:B)</f>
        <v>NZ50-TRA-11-FRETRA-ROATRULGT</v>
      </c>
      <c r="D23">
        <v>1</v>
      </c>
    </row>
    <row r="24" spans="1:4" x14ac:dyDescent="0.25">
      <c r="A24" t="s">
        <v>0</v>
      </c>
      <c r="B24" t="str">
        <f>'NZ50-11_tech_groups'!A24</f>
        <v>FRETRAROATRULGTCONVDSL____23</v>
      </c>
      <c r="C24" t="str">
        <f>_xlfn.XLOOKUP(B24,'NZ50-11_tech_groups'!A:A,'NZ50-11_tech_groups'!B:B)</f>
        <v>NZ50-TRA-11-FRETRA-ROATRULGT</v>
      </c>
      <c r="D24">
        <v>1</v>
      </c>
    </row>
    <row r="25" spans="1:4" x14ac:dyDescent="0.25">
      <c r="A25" t="s">
        <v>0</v>
      </c>
      <c r="B25" t="str">
        <f>'NZ50-11_tech_groups'!A25</f>
        <v>FRETRAROATRULGTCONVGAS____16</v>
      </c>
      <c r="C25" t="str">
        <f>_xlfn.XLOOKUP(B25,'NZ50-11_tech_groups'!A:A,'NZ50-11_tech_groups'!B:B)</f>
        <v>NZ50-TRA-11-FRETRA-ROATRULGT</v>
      </c>
      <c r="D25">
        <v>1</v>
      </c>
    </row>
    <row r="26" spans="1:4" x14ac:dyDescent="0.25">
      <c r="A26" t="s">
        <v>0</v>
      </c>
      <c r="B26" t="str">
        <f>'NZ50-11_tech_groups'!A26</f>
        <v>FRETRAROATRULGTCONVGAS____23</v>
      </c>
      <c r="C26" t="str">
        <f>_xlfn.XLOOKUP(B26,'NZ50-11_tech_groups'!A:A,'NZ50-11_tech_groups'!B:B)</f>
        <v>NZ50-TRA-11-FRETRA-ROATRULGT</v>
      </c>
      <c r="D26">
        <v>1</v>
      </c>
    </row>
    <row r="27" spans="1:4" x14ac:dyDescent="0.25">
      <c r="A27" t="s">
        <v>0</v>
      </c>
      <c r="B27" t="str">
        <f>'NZ50-11_tech_groups'!A27</f>
        <v>FRETRAROATRULGTCONVNGA____23</v>
      </c>
      <c r="C27" t="str">
        <f>_xlfn.XLOOKUP(B27,'NZ50-11_tech_groups'!A:A,'NZ50-11_tech_groups'!B:B)</f>
        <v>NZ50-TRA-11-FRETRA-ROATRULGT</v>
      </c>
      <c r="D27">
        <v>1</v>
      </c>
    </row>
    <row r="28" spans="1:4" x14ac:dyDescent="0.25">
      <c r="A28" t="s">
        <v>0</v>
      </c>
      <c r="B28" t="str">
        <f>'NZ50-11_tech_groups'!A28</f>
        <v>FRETRAROATRULGTCONVPRO____16</v>
      </c>
      <c r="C28" t="str">
        <f>_xlfn.XLOOKUP(B28,'NZ50-11_tech_groups'!A:A,'NZ50-11_tech_groups'!B:B)</f>
        <v>NZ50-TRA-11-FRETRA-ROATRULGT</v>
      </c>
      <c r="D28">
        <v>1</v>
      </c>
    </row>
    <row r="29" spans="1:4" x14ac:dyDescent="0.25">
      <c r="A29" t="s">
        <v>0</v>
      </c>
      <c r="B29" t="str">
        <f>'NZ50-11_tech_groups'!A29</f>
        <v>FRETRAROATRULGTCONVPRO____23</v>
      </c>
      <c r="C29" t="str">
        <f>_xlfn.XLOOKUP(B29,'NZ50-11_tech_groups'!A:A,'NZ50-11_tech_groups'!B:B)</f>
        <v>NZ50-TRA-11-FRETRA-ROATRULGT</v>
      </c>
      <c r="D29">
        <v>1</v>
      </c>
    </row>
    <row r="30" spans="1:4" x14ac:dyDescent="0.25">
      <c r="A30" t="s">
        <v>0</v>
      </c>
      <c r="B30" t="str">
        <f>'NZ50-11_tech_groups'!A30</f>
        <v>FRETRAROATRULGTCONVRDSL____23</v>
      </c>
      <c r="C30" t="str">
        <f>_xlfn.XLOOKUP(B30,'NZ50-11_tech_groups'!A:A,'NZ50-11_tech_groups'!B:B)</f>
        <v>NZ50-TRA-11-FRETRA-ROATRULGT</v>
      </c>
      <c r="D30">
        <v>1</v>
      </c>
    </row>
    <row r="31" spans="1:4" x14ac:dyDescent="0.25">
      <c r="A31" t="s">
        <v>0</v>
      </c>
      <c r="B31" t="str">
        <f>'NZ50-11_tech_groups'!A31</f>
        <v>FRETRAROATRULGTHYBDSL____23</v>
      </c>
      <c r="C31" t="str">
        <f>_xlfn.XLOOKUP(B31,'NZ50-11_tech_groups'!A:A,'NZ50-11_tech_groups'!B:B)</f>
        <v>NZ50-TRA-11-FRETRA-ROATRULGT</v>
      </c>
      <c r="D31">
        <v>1</v>
      </c>
    </row>
    <row r="32" spans="1:4" x14ac:dyDescent="0.25">
      <c r="A32" t="s">
        <v>0</v>
      </c>
      <c r="B32" t="str">
        <f>'NZ50-11_tech_groups'!A32</f>
        <v>FRETRAROATRULGTHYBGAS____23</v>
      </c>
      <c r="C32" t="str">
        <f>_xlfn.XLOOKUP(B32,'NZ50-11_tech_groups'!A:A,'NZ50-11_tech_groups'!B:B)</f>
        <v>NZ50-TRA-11-FRETRA-ROATRULGT</v>
      </c>
      <c r="D32">
        <v>1</v>
      </c>
    </row>
    <row r="33" spans="1:4" x14ac:dyDescent="0.25">
      <c r="A33" t="s">
        <v>0</v>
      </c>
      <c r="B33" t="str">
        <f>'NZ50-11_tech_groups'!A33</f>
        <v>FRETRAROATRULGTHYBRDSL____23</v>
      </c>
      <c r="C33" t="str">
        <f>_xlfn.XLOOKUP(B33,'NZ50-11_tech_groups'!A:A,'NZ50-11_tech_groups'!B:B)</f>
        <v>NZ50-TRA-11-FRETRA-ROATRULGT</v>
      </c>
      <c r="D33">
        <v>1</v>
      </c>
    </row>
    <row r="34" spans="1:4" x14ac:dyDescent="0.25">
      <c r="A34" t="s">
        <v>0</v>
      </c>
      <c r="B34" t="str">
        <f>'NZ50-11_tech_groups'!A34</f>
        <v>FRETRAROATRULGTPHEVGASBELCF_23</v>
      </c>
      <c r="C34" t="str">
        <f>_xlfn.XLOOKUP(B34,'NZ50-11_tech_groups'!A:A,'NZ50-11_tech_groups'!B:B)</f>
        <v>NZ50-TRA-11-FRETRA-ROATRULGT</v>
      </c>
      <c r="D34">
        <v>1</v>
      </c>
    </row>
    <row r="35" spans="1:4" x14ac:dyDescent="0.25">
      <c r="A35" t="s">
        <v>0</v>
      </c>
      <c r="B35" t="str">
        <f>'NZ50-11_tech_groups'!A35</f>
        <v>FRETRAROATRUMETCONVGAS_EX</v>
      </c>
      <c r="C35" t="str">
        <f>_xlfn.XLOOKUP(B35,'NZ50-11_tech_groups'!A:A,'NZ50-11_tech_groups'!B:B)</f>
        <v>NZ50-TRA-11-FRETRA-ROATRUMET</v>
      </c>
      <c r="D35">
        <v>1</v>
      </c>
    </row>
    <row r="36" spans="1:4" x14ac:dyDescent="0.25">
      <c r="A36" t="s">
        <v>0</v>
      </c>
      <c r="B36" t="str">
        <f>'NZ50-11_tech_groups'!A36</f>
        <v>FRETRAROATRUMETCONVDSL_EX</v>
      </c>
      <c r="C36" t="str">
        <f>_xlfn.XLOOKUP(B36,'NZ50-11_tech_groups'!A:A,'NZ50-11_tech_groups'!B:B)</f>
        <v>NZ50-TRA-11-FRETRA-ROATRUMET</v>
      </c>
      <c r="D36">
        <v>1</v>
      </c>
    </row>
    <row r="37" spans="1:4" x14ac:dyDescent="0.25">
      <c r="A37" t="s">
        <v>0</v>
      </c>
      <c r="B37" t="str">
        <f>'NZ50-11_tech_groups'!A37</f>
        <v>FRETRAROATRUMETBEVBELCF____23</v>
      </c>
      <c r="C37" t="str">
        <f>_xlfn.XLOOKUP(B37,'NZ50-11_tech_groups'!A:A,'NZ50-11_tech_groups'!B:B)</f>
        <v>NZ50-TRA-11-FRETRA-ROATRUMET</v>
      </c>
      <c r="D37">
        <v>1</v>
      </c>
    </row>
    <row r="38" spans="1:4" x14ac:dyDescent="0.25">
      <c r="A38" t="s">
        <v>0</v>
      </c>
      <c r="B38" t="str">
        <f>'NZ50-11_tech_groups'!A38</f>
        <v>FRETRAROATRUMETCELLHH2____23</v>
      </c>
      <c r="C38" t="str">
        <f>_xlfn.XLOOKUP(B38,'NZ50-11_tech_groups'!A:A,'NZ50-11_tech_groups'!B:B)</f>
        <v>NZ50-TRA-11-FRETRA-ROATRUMET</v>
      </c>
      <c r="D38">
        <v>1</v>
      </c>
    </row>
    <row r="39" spans="1:4" x14ac:dyDescent="0.25">
      <c r="A39" t="s">
        <v>0</v>
      </c>
      <c r="B39" t="str">
        <f>'NZ50-11_tech_groups'!A39</f>
        <v>FRETRAROATRUMETCONVDSL____16</v>
      </c>
      <c r="C39" t="str">
        <f>_xlfn.XLOOKUP(B39,'NZ50-11_tech_groups'!A:A,'NZ50-11_tech_groups'!B:B)</f>
        <v>NZ50-TRA-11-FRETRA-ROATRUMET</v>
      </c>
      <c r="D39">
        <v>1</v>
      </c>
    </row>
    <row r="40" spans="1:4" x14ac:dyDescent="0.25">
      <c r="A40" t="s">
        <v>0</v>
      </c>
      <c r="B40" t="str">
        <f>'NZ50-11_tech_groups'!A40</f>
        <v>FRETRAROATRUMETCONVDSL____23</v>
      </c>
      <c r="C40" t="str">
        <f>_xlfn.XLOOKUP(B40,'NZ50-11_tech_groups'!A:A,'NZ50-11_tech_groups'!B:B)</f>
        <v>NZ50-TRA-11-FRETRA-ROATRUMET</v>
      </c>
      <c r="D40">
        <v>1</v>
      </c>
    </row>
    <row r="41" spans="1:4" x14ac:dyDescent="0.25">
      <c r="A41" t="s">
        <v>0</v>
      </c>
      <c r="B41" t="str">
        <f>'NZ50-11_tech_groups'!A41</f>
        <v>FRETRAROATRUMETCONVGAS____16</v>
      </c>
      <c r="C41" t="str">
        <f>_xlfn.XLOOKUP(B41,'NZ50-11_tech_groups'!A:A,'NZ50-11_tech_groups'!B:B)</f>
        <v>NZ50-TRA-11-FRETRA-ROATRUMET</v>
      </c>
      <c r="D41">
        <v>1</v>
      </c>
    </row>
    <row r="42" spans="1:4" x14ac:dyDescent="0.25">
      <c r="A42" t="s">
        <v>0</v>
      </c>
      <c r="B42" t="str">
        <f>'NZ50-11_tech_groups'!A42</f>
        <v>FRETRAROATRUMETCONVGAS____23</v>
      </c>
      <c r="C42" t="str">
        <f>_xlfn.XLOOKUP(B42,'NZ50-11_tech_groups'!A:A,'NZ50-11_tech_groups'!B:B)</f>
        <v>NZ50-TRA-11-FRETRA-ROATRUMET</v>
      </c>
      <c r="D42">
        <v>1</v>
      </c>
    </row>
    <row r="43" spans="1:4" x14ac:dyDescent="0.25">
      <c r="A43" t="s">
        <v>0</v>
      </c>
      <c r="B43" t="str">
        <f>'NZ50-11_tech_groups'!A43</f>
        <v>FRETRAROATRUMETCONVNGA____23</v>
      </c>
      <c r="C43" t="str">
        <f>_xlfn.XLOOKUP(B43,'NZ50-11_tech_groups'!A:A,'NZ50-11_tech_groups'!B:B)</f>
        <v>NZ50-TRA-11-FRETRA-ROATRUMET</v>
      </c>
      <c r="D43">
        <v>1</v>
      </c>
    </row>
    <row r="44" spans="1:4" x14ac:dyDescent="0.25">
      <c r="A44" t="s">
        <v>0</v>
      </c>
      <c r="B44" t="str">
        <f>'NZ50-11_tech_groups'!A44</f>
        <v>FRETRAROATRUMETCONVPRO____23</v>
      </c>
      <c r="C44" t="str">
        <f>_xlfn.XLOOKUP(B44,'NZ50-11_tech_groups'!A:A,'NZ50-11_tech_groups'!B:B)</f>
        <v>NZ50-TRA-11-FRETRA-ROATRUMET</v>
      </c>
      <c r="D44">
        <v>1</v>
      </c>
    </row>
    <row r="45" spans="1:4" x14ac:dyDescent="0.25">
      <c r="A45" t="s">
        <v>0</v>
      </c>
      <c r="B45" t="str">
        <f>'NZ50-11_tech_groups'!A45</f>
        <v>FRETRAROATRUMETCONVRDSL____23</v>
      </c>
      <c r="C45" t="str">
        <f>_xlfn.XLOOKUP(B45,'NZ50-11_tech_groups'!A:A,'NZ50-11_tech_groups'!B:B)</f>
        <v>NZ50-TRA-11-FRETRA-ROATRUMET</v>
      </c>
      <c r="D45">
        <v>1</v>
      </c>
    </row>
    <row r="46" spans="1:4" x14ac:dyDescent="0.25">
      <c r="A46" t="s">
        <v>0</v>
      </c>
      <c r="B46" t="str">
        <f>'NZ50-11_tech_groups'!A46</f>
        <v>FRETRAROATRUMETHYBDSL____23</v>
      </c>
      <c r="C46" t="str">
        <f>_xlfn.XLOOKUP(B46,'NZ50-11_tech_groups'!A:A,'NZ50-11_tech_groups'!B:B)</f>
        <v>NZ50-TRA-11-FRETRA-ROATRUMET</v>
      </c>
      <c r="D46">
        <v>1</v>
      </c>
    </row>
    <row r="47" spans="1:4" x14ac:dyDescent="0.25">
      <c r="A47" t="s">
        <v>0</v>
      </c>
      <c r="B47" t="str">
        <f>'NZ50-11_tech_groups'!A47</f>
        <v>FRETRAROATRUMETHYBRDSL____23</v>
      </c>
      <c r="C47" t="str">
        <f>_xlfn.XLOOKUP(B47,'NZ50-11_tech_groups'!A:A,'NZ50-11_tech_groups'!B:B)</f>
        <v>NZ50-TRA-11-FRETRA-ROATRUMET</v>
      </c>
      <c r="D47">
        <v>1</v>
      </c>
    </row>
    <row r="48" spans="1:4" x14ac:dyDescent="0.25">
      <c r="A48" t="s">
        <v>0</v>
      </c>
      <c r="B48" t="str">
        <f>'NZ50-11_tech_groups'!A48</f>
        <v>FRETRAROATRUMETPHEVDSLBELCF_23</v>
      </c>
      <c r="C48" t="str">
        <f>_xlfn.XLOOKUP(B48,'NZ50-11_tech_groups'!A:A,'NZ50-11_tech_groups'!B:B)</f>
        <v>NZ50-TRA-11-FRETRA-ROATRUMET</v>
      </c>
      <c r="D48">
        <v>1</v>
      </c>
    </row>
    <row r="49" spans="1:4" x14ac:dyDescent="0.25">
      <c r="A49" t="s">
        <v>0</v>
      </c>
      <c r="B49" t="str">
        <f>'NZ50-11_tech_groups'!A49</f>
        <v>FRETRAROATRUMETPHEVRDSLBELCF_23</v>
      </c>
      <c r="C49" t="str">
        <f>_xlfn.XLOOKUP(B49,'NZ50-11_tech_groups'!A:A,'NZ50-11_tech_groups'!B:B)</f>
        <v>NZ50-TRA-11-FRETRA-ROATRUMET</v>
      </c>
      <c r="D4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8366-BC63-49E1-90EA-A2D2F4D88240}">
  <sheetPr filterMode="1">
    <tabColor rgb="FFFFFF00"/>
  </sheetPr>
  <dimension ref="A1:G49"/>
  <sheetViews>
    <sheetView workbookViewId="0">
      <selection activeCell="H62" sqref="H62"/>
    </sheetView>
  </sheetViews>
  <sheetFormatPr defaultRowHeight="15" x14ac:dyDescent="0.25"/>
  <cols>
    <col min="4" max="4" width="40.5703125" bestFit="1" customWidth="1"/>
    <col min="5" max="5" width="21.85546875" bestFit="1" customWidth="1"/>
    <col min="6" max="6" width="12.28515625" bestFit="1" customWidth="1"/>
    <col min="7" max="7" width="9.85546875" bestFit="1" customWidth="1"/>
  </cols>
  <sheetData>
    <row r="1" spans="1:7" ht="14.25" customHeight="1" x14ac:dyDescent="0.25">
      <c r="A1" t="s">
        <v>15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  <row r="2" spans="1:7" hidden="1" x14ac:dyDescent="0.25">
      <c r="A2">
        <f>IF(F2=0,0,1)</f>
        <v>0</v>
      </c>
      <c r="B2" t="s">
        <v>0</v>
      </c>
      <c r="C2">
        <v>2050</v>
      </c>
      <c r="D2" t="str">
        <f>'NZ50-11_MinShareGroupWeight'!B2</f>
        <v>FRETRAROATRUHETCONVDSL_EX</v>
      </c>
      <c r="E2" t="str">
        <f>_xlfn.XLOOKUP(D2,'NZ50-11_tech_groups'!A:A,'NZ50-11_tech_groups'!B:B)</f>
        <v>NZ50-TRA-11-FRETRA-ROATRUHET</v>
      </c>
      <c r="F2">
        <f>_xlfn.IFNA(VLOOKUP(D2,'Technology Share'!E:P,HLOOKUP(C2,'Technology Share'!$G$1:$P$2,2,FALSE),FALSE),0)</f>
        <v>0</v>
      </c>
    </row>
    <row r="3" spans="1:7" x14ac:dyDescent="0.25">
      <c r="A3">
        <f t="shared" ref="A3:A41" si="0">IF(F3=0,0,1)</f>
        <v>1</v>
      </c>
      <c r="B3" t="s">
        <v>0</v>
      </c>
      <c r="C3">
        <v>2050</v>
      </c>
      <c r="D3" t="str">
        <f>'NZ50-11_MinShareGroupWeight'!B3</f>
        <v>FRETRAROATRUHETBEVBELCF____25</v>
      </c>
      <c r="E3" t="str">
        <f>_xlfn.XLOOKUP(D3,'NZ50-11_tech_groups'!A:A,'NZ50-11_tech_groups'!B:B)</f>
        <v>NZ50-TRA-11-FRETRA-ROATRUHET</v>
      </c>
      <c r="F3">
        <f>_xlfn.IFNA(VLOOKUP(D3,'Technology Share'!E:P,HLOOKUP(C3,'Technology Share'!$G$1:$P$2,2,FALSE),FALSE),0)</f>
        <v>1</v>
      </c>
    </row>
    <row r="4" spans="1:7" hidden="1" x14ac:dyDescent="0.25">
      <c r="A4">
        <f t="shared" si="0"/>
        <v>0</v>
      </c>
      <c r="B4" t="s">
        <v>0</v>
      </c>
      <c r="C4">
        <v>2050</v>
      </c>
      <c r="D4" t="str">
        <f>'NZ50-11_MinShareGroupWeight'!B4</f>
        <v>FRETRAROATRUHETCATEDSLELC_25</v>
      </c>
      <c r="E4" t="str">
        <f>_xlfn.XLOOKUP(D4,'NZ50-11_tech_groups'!A:A,'NZ50-11_tech_groups'!B:B)</f>
        <v>NZ50-TRA-11-FRETRA-ROATRUHET</v>
      </c>
      <c r="F4">
        <f>_xlfn.IFNA(VLOOKUP(D4,'Technology Share'!E:P,HLOOKUP(C4,'Technology Share'!$G$1:$P$2,2,FALSE),FALSE),0)</f>
        <v>0</v>
      </c>
    </row>
    <row r="5" spans="1:7" hidden="1" x14ac:dyDescent="0.25">
      <c r="A5">
        <f t="shared" si="0"/>
        <v>0</v>
      </c>
      <c r="B5" t="s">
        <v>0</v>
      </c>
      <c r="C5">
        <v>2050</v>
      </c>
      <c r="D5" t="str">
        <f>'NZ50-11_MinShareGroupWeight'!B5</f>
        <v>FRETRAROATRUHETCATEELC____25</v>
      </c>
      <c r="E5" t="str">
        <f>_xlfn.XLOOKUP(D5,'NZ50-11_tech_groups'!A:A,'NZ50-11_tech_groups'!B:B)</f>
        <v>NZ50-TRA-11-FRETRA-ROATRUHET</v>
      </c>
      <c r="F5">
        <f>_xlfn.IFNA(VLOOKUP(D5,'Technology Share'!E:P,HLOOKUP(C5,'Technology Share'!$G$1:$P$2,2,FALSE),FALSE),0)</f>
        <v>0</v>
      </c>
    </row>
    <row r="6" spans="1:7" hidden="1" x14ac:dyDescent="0.25">
      <c r="A6">
        <f t="shared" si="0"/>
        <v>0</v>
      </c>
      <c r="B6" t="s">
        <v>0</v>
      </c>
      <c r="C6">
        <v>2050</v>
      </c>
      <c r="D6" t="str">
        <f>'NZ50-11_MinShareGroupWeight'!B6</f>
        <v>FRETRAROATRUHETCATENGAELC_25</v>
      </c>
      <c r="E6" t="str">
        <f>_xlfn.XLOOKUP(D6,'NZ50-11_tech_groups'!A:A,'NZ50-11_tech_groups'!B:B)</f>
        <v>NZ50-TRA-11-FRETRA-ROATRUHET</v>
      </c>
      <c r="F6">
        <f>_xlfn.IFNA(VLOOKUP(D6,'Technology Share'!E:P,HLOOKUP(C6,'Technology Share'!$G$1:$P$2,2,FALSE),FALSE),0)</f>
        <v>0</v>
      </c>
    </row>
    <row r="7" spans="1:7" hidden="1" x14ac:dyDescent="0.25">
      <c r="A7">
        <f t="shared" si="0"/>
        <v>0</v>
      </c>
      <c r="B7" t="s">
        <v>0</v>
      </c>
      <c r="C7">
        <v>2050</v>
      </c>
      <c r="D7" t="str">
        <f>'NZ50-11_MinShareGroupWeight'!B7</f>
        <v>FRETRAROATRUHETCATERDSLELC_25</v>
      </c>
      <c r="E7" t="str">
        <f>_xlfn.XLOOKUP(D7,'NZ50-11_tech_groups'!A:A,'NZ50-11_tech_groups'!B:B)</f>
        <v>NZ50-TRA-11-FRETRA-ROATRUHET</v>
      </c>
      <c r="F7">
        <f>_xlfn.IFNA(VLOOKUP(D7,'Technology Share'!E:P,HLOOKUP(C7,'Technology Share'!$G$1:$P$2,2,FALSE),FALSE),0)</f>
        <v>0</v>
      </c>
    </row>
    <row r="8" spans="1:7" hidden="1" x14ac:dyDescent="0.25">
      <c r="A8">
        <f t="shared" si="0"/>
        <v>0</v>
      </c>
      <c r="B8" t="s">
        <v>0</v>
      </c>
      <c r="C8">
        <v>2050</v>
      </c>
      <c r="D8" t="str">
        <f>'NZ50-11_MinShareGroupWeight'!B8</f>
        <v>FRETRAROATRUHETCELLHH2____25</v>
      </c>
      <c r="E8" t="str">
        <f>_xlfn.XLOOKUP(D8,'NZ50-11_tech_groups'!A:A,'NZ50-11_tech_groups'!B:B)</f>
        <v>NZ50-TRA-11-FRETRA-ROATRUHET</v>
      </c>
      <c r="F8">
        <f>_xlfn.IFNA(VLOOKUP(D8,'Technology Share'!E:P,HLOOKUP(C8,'Technology Share'!$G$1:$P$2,2,FALSE),FALSE),0)</f>
        <v>0</v>
      </c>
    </row>
    <row r="9" spans="1:7" hidden="1" x14ac:dyDescent="0.25">
      <c r="A9">
        <f t="shared" si="0"/>
        <v>0</v>
      </c>
      <c r="B9" t="s">
        <v>0</v>
      </c>
      <c r="C9">
        <v>2050</v>
      </c>
      <c r="D9" t="str">
        <f>'NZ50-11_MinShareGroupWeight'!B9</f>
        <v>FRETRAROATRUHETCONVDSL____16</v>
      </c>
      <c r="E9" t="str">
        <f>_xlfn.XLOOKUP(D9,'NZ50-11_tech_groups'!A:A,'NZ50-11_tech_groups'!B:B)</f>
        <v>NZ50-TRA-11-FRETRA-ROATRUHET</v>
      </c>
      <c r="F9">
        <f>_xlfn.IFNA(VLOOKUP(D9,'Technology Share'!E:P,HLOOKUP(C9,'Technology Share'!$G$1:$P$2,2,FALSE),FALSE),0)</f>
        <v>0</v>
      </c>
    </row>
    <row r="10" spans="1:7" hidden="1" x14ac:dyDescent="0.25">
      <c r="A10">
        <f t="shared" si="0"/>
        <v>0</v>
      </c>
      <c r="B10" t="s">
        <v>0</v>
      </c>
      <c r="C10">
        <v>2050</v>
      </c>
      <c r="D10" t="str">
        <f>'NZ50-11_MinShareGroupWeight'!B10</f>
        <v>FRETRAROATRUHETCONVDSL____23</v>
      </c>
      <c r="E10" t="str">
        <f>_xlfn.XLOOKUP(D10,'NZ50-11_tech_groups'!A:A,'NZ50-11_tech_groups'!B:B)</f>
        <v>NZ50-TRA-11-FRETRA-ROATRUHET</v>
      </c>
      <c r="F10">
        <f>_xlfn.IFNA(VLOOKUP(D10,'Technology Share'!E:P,HLOOKUP(C10,'Technology Share'!$G$1:$P$2,2,FALSE),FALSE),0)</f>
        <v>0</v>
      </c>
    </row>
    <row r="11" spans="1:7" hidden="1" x14ac:dyDescent="0.25">
      <c r="A11">
        <f t="shared" si="0"/>
        <v>0</v>
      </c>
      <c r="B11" t="s">
        <v>0</v>
      </c>
      <c r="C11">
        <v>2050</v>
      </c>
      <c r="D11" t="str">
        <f>'NZ50-11_MinShareGroupWeight'!B11</f>
        <v>FRETRAROATRUHETCONVNGA____23</v>
      </c>
      <c r="E11" t="str">
        <f>_xlfn.XLOOKUP(D11,'NZ50-11_tech_groups'!A:A,'NZ50-11_tech_groups'!B:B)</f>
        <v>NZ50-TRA-11-FRETRA-ROATRUHET</v>
      </c>
      <c r="F11">
        <f>_xlfn.IFNA(VLOOKUP(D11,'Technology Share'!E:P,HLOOKUP(C11,'Technology Share'!$G$1:$P$2,2,FALSE),FALSE),0)</f>
        <v>0</v>
      </c>
    </row>
    <row r="12" spans="1:7" hidden="1" x14ac:dyDescent="0.25">
      <c r="A12">
        <f t="shared" si="0"/>
        <v>0</v>
      </c>
      <c r="B12" t="s">
        <v>0</v>
      </c>
      <c r="C12">
        <v>2050</v>
      </c>
      <c r="D12" t="str">
        <f>'NZ50-11_MinShareGroupWeight'!B12</f>
        <v>FRETRAROATRUHETCONVRDSL____23</v>
      </c>
      <c r="E12" t="str">
        <f>_xlfn.XLOOKUP(D12,'NZ50-11_tech_groups'!A:A,'NZ50-11_tech_groups'!B:B)</f>
        <v>NZ50-TRA-11-FRETRA-ROATRUHET</v>
      </c>
      <c r="F12">
        <f>_xlfn.IFNA(VLOOKUP(D12,'Technology Share'!E:P,HLOOKUP(C12,'Technology Share'!$G$1:$P$2,2,FALSE),FALSE),0)</f>
        <v>0</v>
      </c>
    </row>
    <row r="13" spans="1:7" hidden="1" x14ac:dyDescent="0.25">
      <c r="A13">
        <f t="shared" si="0"/>
        <v>0</v>
      </c>
      <c r="B13" t="s">
        <v>0</v>
      </c>
      <c r="C13">
        <v>2050</v>
      </c>
      <c r="D13" t="str">
        <f>'NZ50-11_MinShareGroupWeight'!B13</f>
        <v>FRETRAROATRUHETHYBDSL____23</v>
      </c>
      <c r="E13" t="str">
        <f>_xlfn.XLOOKUP(D13,'NZ50-11_tech_groups'!A:A,'NZ50-11_tech_groups'!B:B)</f>
        <v>NZ50-TRA-11-FRETRA-ROATRUHET</v>
      </c>
      <c r="F13">
        <f>_xlfn.IFNA(VLOOKUP(D13,'Technology Share'!E:P,HLOOKUP(C13,'Technology Share'!$G$1:$P$2,2,FALSE),FALSE),0)</f>
        <v>0</v>
      </c>
    </row>
    <row r="14" spans="1:7" hidden="1" x14ac:dyDescent="0.25">
      <c r="A14">
        <f t="shared" si="0"/>
        <v>0</v>
      </c>
      <c r="B14" t="s">
        <v>0</v>
      </c>
      <c r="C14">
        <v>2050</v>
      </c>
      <c r="D14" t="str">
        <f>'NZ50-11_MinShareGroupWeight'!B14</f>
        <v>FRETRAROATRUHETHYBRDSL____23</v>
      </c>
      <c r="E14" t="str">
        <f>_xlfn.XLOOKUP(D14,'NZ50-11_tech_groups'!A:A,'NZ50-11_tech_groups'!B:B)</f>
        <v>NZ50-TRA-11-FRETRA-ROATRUHET</v>
      </c>
      <c r="F14">
        <f>_xlfn.IFNA(VLOOKUP(D14,'Technology Share'!E:P,HLOOKUP(C14,'Technology Share'!$G$1:$P$2,2,FALSE),FALSE),0)</f>
        <v>0</v>
      </c>
    </row>
    <row r="15" spans="1:7" hidden="1" x14ac:dyDescent="0.25">
      <c r="A15">
        <f t="shared" si="0"/>
        <v>0</v>
      </c>
      <c r="B15" t="s">
        <v>0</v>
      </c>
      <c r="C15">
        <v>2050</v>
      </c>
      <c r="D15" t="str">
        <f>'NZ50-11_MinShareGroupWeight'!B15</f>
        <v>FRETRAROATRUHETPHEVDSLBELCF_23</v>
      </c>
      <c r="E15" t="str">
        <f>_xlfn.XLOOKUP(D15,'NZ50-11_tech_groups'!A:A,'NZ50-11_tech_groups'!B:B)</f>
        <v>NZ50-TRA-11-FRETRA-ROATRUHET</v>
      </c>
      <c r="F15">
        <f>_xlfn.IFNA(VLOOKUP(D15,'Technology Share'!E:P,HLOOKUP(C15,'Technology Share'!$G$1:$P$2,2,FALSE),FALSE),0)</f>
        <v>0</v>
      </c>
    </row>
    <row r="16" spans="1:7" hidden="1" x14ac:dyDescent="0.25">
      <c r="A16">
        <f t="shared" si="0"/>
        <v>0</v>
      </c>
      <c r="B16" t="s">
        <v>0</v>
      </c>
      <c r="C16">
        <v>2050</v>
      </c>
      <c r="D16" t="str">
        <f>'NZ50-11_MinShareGroupWeight'!B16</f>
        <v>FRETRAROATRUHETPHEVNGABELCF_23</v>
      </c>
      <c r="E16" t="str">
        <f>_xlfn.XLOOKUP(D16,'NZ50-11_tech_groups'!A:A,'NZ50-11_tech_groups'!B:B)</f>
        <v>NZ50-TRA-11-FRETRA-ROATRUHET</v>
      </c>
      <c r="F16">
        <f>_xlfn.IFNA(VLOOKUP(D16,'Technology Share'!E:P,HLOOKUP(C16,'Technology Share'!$G$1:$P$2,2,FALSE),FALSE),0)</f>
        <v>0</v>
      </c>
    </row>
    <row r="17" spans="1:6" hidden="1" x14ac:dyDescent="0.25">
      <c r="A17">
        <f t="shared" si="0"/>
        <v>0</v>
      </c>
      <c r="B17" t="s">
        <v>0</v>
      </c>
      <c r="C17">
        <v>2050</v>
      </c>
      <c r="D17" t="str">
        <f>'NZ50-11_MinShareGroupWeight'!B17</f>
        <v>FRETRAROATRUHETPHEVRDSLBELCF_23</v>
      </c>
      <c r="E17" t="str">
        <f>_xlfn.XLOOKUP(D17,'NZ50-11_tech_groups'!A:A,'NZ50-11_tech_groups'!B:B)</f>
        <v>NZ50-TRA-11-FRETRA-ROATRUHET</v>
      </c>
      <c r="F17">
        <f>_xlfn.IFNA(VLOOKUP(D17,'Technology Share'!E:P,HLOOKUP(C17,'Technology Share'!$G$1:$P$2,2,FALSE),FALSE),0)</f>
        <v>0</v>
      </c>
    </row>
    <row r="18" spans="1:6" hidden="1" x14ac:dyDescent="0.25">
      <c r="A18">
        <f t="shared" si="0"/>
        <v>0</v>
      </c>
      <c r="B18" t="s">
        <v>0</v>
      </c>
      <c r="C18">
        <v>2050</v>
      </c>
      <c r="D18" t="str">
        <f>'NZ50-11_MinShareGroupWeight'!B18</f>
        <v>FRETRAROATRULGTCONVGAS_EX</v>
      </c>
      <c r="E18" t="str">
        <f>_xlfn.XLOOKUP(D18,'NZ50-11_tech_groups'!A:A,'NZ50-11_tech_groups'!B:B)</f>
        <v>NZ50-TRA-11-FRETRA-ROATRULGT</v>
      </c>
      <c r="F18">
        <f>_xlfn.IFNA(VLOOKUP(D18,'Technology Share'!E:P,HLOOKUP(C18,'Technology Share'!$G$1:$P$2,2,FALSE),FALSE),0)</f>
        <v>0</v>
      </c>
    </row>
    <row r="19" spans="1:6" hidden="1" x14ac:dyDescent="0.25">
      <c r="A19">
        <f t="shared" si="0"/>
        <v>0</v>
      </c>
      <c r="B19" t="s">
        <v>0</v>
      </c>
      <c r="C19">
        <v>2050</v>
      </c>
      <c r="D19" t="str">
        <f>'NZ50-11_MinShareGroupWeight'!B19</f>
        <v>FRETRAROATRULGTCONVPRO_EX</v>
      </c>
      <c r="E19" t="str">
        <f>_xlfn.XLOOKUP(D19,'NZ50-11_tech_groups'!A:A,'NZ50-11_tech_groups'!B:B)</f>
        <v>NZ50-TRA-11-FRETRA-ROATRULGT</v>
      </c>
      <c r="F19">
        <f>_xlfn.IFNA(VLOOKUP(D19,'Technology Share'!E:P,HLOOKUP(C19,'Technology Share'!$G$1:$P$2,2,FALSE),FALSE),0)</f>
        <v>0</v>
      </c>
    </row>
    <row r="20" spans="1:6" hidden="1" x14ac:dyDescent="0.25">
      <c r="A20">
        <f t="shared" si="0"/>
        <v>0</v>
      </c>
      <c r="B20" t="s">
        <v>0</v>
      </c>
      <c r="C20">
        <v>2050</v>
      </c>
      <c r="D20" t="str">
        <f>'NZ50-11_MinShareGroupWeight'!B20</f>
        <v>FRETRAROATRULGTCONVDSL_EX</v>
      </c>
      <c r="E20" t="str">
        <f>_xlfn.XLOOKUP(D20,'NZ50-11_tech_groups'!A:A,'NZ50-11_tech_groups'!B:B)</f>
        <v>NZ50-TRA-11-FRETRA-ROATRULGT</v>
      </c>
      <c r="F20">
        <f>_xlfn.IFNA(VLOOKUP(D20,'Technology Share'!E:P,HLOOKUP(C20,'Technology Share'!$G$1:$P$2,2,FALSE),FALSE),0)</f>
        <v>0</v>
      </c>
    </row>
    <row r="21" spans="1:6" x14ac:dyDescent="0.25">
      <c r="A21">
        <f t="shared" si="0"/>
        <v>1</v>
      </c>
      <c r="B21" t="s">
        <v>0</v>
      </c>
      <c r="C21">
        <v>2050</v>
      </c>
      <c r="D21" t="str">
        <f>'NZ50-11_MinShareGroupWeight'!B21</f>
        <v>FRETRAROATRULGTBEVBELCF____23</v>
      </c>
      <c r="E21" t="str">
        <f>_xlfn.XLOOKUP(D21,'NZ50-11_tech_groups'!A:A,'NZ50-11_tech_groups'!B:B)</f>
        <v>NZ50-TRA-11-FRETRA-ROATRULGT</v>
      </c>
      <c r="F21">
        <f>_xlfn.IFNA(VLOOKUP(D21,'Technology Share'!E:P,HLOOKUP(C21,'Technology Share'!$G$1:$P$2,2,FALSE),FALSE),0)</f>
        <v>1</v>
      </c>
    </row>
    <row r="22" spans="1:6" hidden="1" x14ac:dyDescent="0.25">
      <c r="A22">
        <f t="shared" si="0"/>
        <v>0</v>
      </c>
      <c r="B22" t="s">
        <v>0</v>
      </c>
      <c r="C22">
        <v>2050</v>
      </c>
      <c r="D22" t="str">
        <f>'NZ50-11_MinShareGroupWeight'!B22</f>
        <v>FRETRAROATRULGTCELLHH2____23</v>
      </c>
      <c r="E22" t="str">
        <f>_xlfn.XLOOKUP(D22,'NZ50-11_tech_groups'!A:A,'NZ50-11_tech_groups'!B:B)</f>
        <v>NZ50-TRA-11-FRETRA-ROATRULGT</v>
      </c>
      <c r="F22">
        <f>_xlfn.IFNA(VLOOKUP(D22,'Technology Share'!E:P,HLOOKUP(C22,'Technology Share'!$G$1:$P$2,2,FALSE),FALSE),0)</f>
        <v>0</v>
      </c>
    </row>
    <row r="23" spans="1:6" hidden="1" x14ac:dyDescent="0.25">
      <c r="A23">
        <f t="shared" si="0"/>
        <v>0</v>
      </c>
      <c r="B23" t="s">
        <v>0</v>
      </c>
      <c r="C23">
        <v>2050</v>
      </c>
      <c r="D23" t="str">
        <f>'NZ50-11_MinShareGroupWeight'!B23</f>
        <v>FRETRAROATRULGTCONVDSL____16</v>
      </c>
      <c r="E23" t="str">
        <f>_xlfn.XLOOKUP(D23,'NZ50-11_tech_groups'!A:A,'NZ50-11_tech_groups'!B:B)</f>
        <v>NZ50-TRA-11-FRETRA-ROATRULGT</v>
      </c>
      <c r="F23">
        <f>_xlfn.IFNA(VLOOKUP(D23,'Technology Share'!E:P,HLOOKUP(C23,'Technology Share'!$G$1:$P$2,2,FALSE),FALSE),0)</f>
        <v>0</v>
      </c>
    </row>
    <row r="24" spans="1:6" hidden="1" x14ac:dyDescent="0.25">
      <c r="A24">
        <f t="shared" si="0"/>
        <v>0</v>
      </c>
      <c r="B24" t="s">
        <v>0</v>
      </c>
      <c r="C24">
        <v>2050</v>
      </c>
      <c r="D24" t="str">
        <f>'NZ50-11_MinShareGroupWeight'!B24</f>
        <v>FRETRAROATRULGTCONVDSL____23</v>
      </c>
      <c r="E24" t="str">
        <f>_xlfn.XLOOKUP(D24,'NZ50-11_tech_groups'!A:A,'NZ50-11_tech_groups'!B:B)</f>
        <v>NZ50-TRA-11-FRETRA-ROATRULGT</v>
      </c>
      <c r="F24">
        <f>_xlfn.IFNA(VLOOKUP(D24,'Technology Share'!E:P,HLOOKUP(C24,'Technology Share'!$G$1:$P$2,2,FALSE),FALSE),0)</f>
        <v>0</v>
      </c>
    </row>
    <row r="25" spans="1:6" hidden="1" x14ac:dyDescent="0.25">
      <c r="A25">
        <f t="shared" si="0"/>
        <v>0</v>
      </c>
      <c r="B25" t="s">
        <v>0</v>
      </c>
      <c r="C25">
        <v>2050</v>
      </c>
      <c r="D25" t="str">
        <f>'NZ50-11_MinShareGroupWeight'!B25</f>
        <v>FRETRAROATRULGTCONVGAS____16</v>
      </c>
      <c r="E25" t="str">
        <f>_xlfn.XLOOKUP(D25,'NZ50-11_tech_groups'!A:A,'NZ50-11_tech_groups'!B:B)</f>
        <v>NZ50-TRA-11-FRETRA-ROATRULGT</v>
      </c>
      <c r="F25">
        <f>_xlfn.IFNA(VLOOKUP(D25,'Technology Share'!E:P,HLOOKUP(C25,'Technology Share'!$G$1:$P$2,2,FALSE),FALSE),0)</f>
        <v>0</v>
      </c>
    </row>
    <row r="26" spans="1:6" hidden="1" x14ac:dyDescent="0.25">
      <c r="A26">
        <f t="shared" si="0"/>
        <v>0</v>
      </c>
      <c r="B26" t="s">
        <v>0</v>
      </c>
      <c r="C26">
        <v>2050</v>
      </c>
      <c r="D26" t="str">
        <f>'NZ50-11_MinShareGroupWeight'!B26</f>
        <v>FRETRAROATRULGTCONVGAS____23</v>
      </c>
      <c r="E26" t="str">
        <f>_xlfn.XLOOKUP(D26,'NZ50-11_tech_groups'!A:A,'NZ50-11_tech_groups'!B:B)</f>
        <v>NZ50-TRA-11-FRETRA-ROATRULGT</v>
      </c>
      <c r="F26">
        <f>_xlfn.IFNA(VLOOKUP(D26,'Technology Share'!E:P,HLOOKUP(C26,'Technology Share'!$G$1:$P$2,2,FALSE),FALSE),0)</f>
        <v>0</v>
      </c>
    </row>
    <row r="27" spans="1:6" hidden="1" x14ac:dyDescent="0.25">
      <c r="A27">
        <f t="shared" si="0"/>
        <v>0</v>
      </c>
      <c r="B27" t="s">
        <v>0</v>
      </c>
      <c r="C27">
        <v>2050</v>
      </c>
      <c r="D27" t="str">
        <f>'NZ50-11_MinShareGroupWeight'!B27</f>
        <v>FRETRAROATRULGTCONVNGA____23</v>
      </c>
      <c r="E27" t="str">
        <f>_xlfn.XLOOKUP(D27,'NZ50-11_tech_groups'!A:A,'NZ50-11_tech_groups'!B:B)</f>
        <v>NZ50-TRA-11-FRETRA-ROATRULGT</v>
      </c>
      <c r="F27">
        <f>_xlfn.IFNA(VLOOKUP(D27,'Technology Share'!E:P,HLOOKUP(C27,'Technology Share'!$G$1:$P$2,2,FALSE),FALSE),0)</f>
        <v>0</v>
      </c>
    </row>
    <row r="28" spans="1:6" hidden="1" x14ac:dyDescent="0.25">
      <c r="A28">
        <f t="shared" si="0"/>
        <v>0</v>
      </c>
      <c r="B28" t="s">
        <v>0</v>
      </c>
      <c r="C28">
        <v>2050</v>
      </c>
      <c r="D28" t="str">
        <f>'NZ50-11_MinShareGroupWeight'!B28</f>
        <v>FRETRAROATRULGTCONVPRO____16</v>
      </c>
      <c r="E28" t="str">
        <f>_xlfn.XLOOKUP(D28,'NZ50-11_tech_groups'!A:A,'NZ50-11_tech_groups'!B:B)</f>
        <v>NZ50-TRA-11-FRETRA-ROATRULGT</v>
      </c>
      <c r="F28">
        <f>_xlfn.IFNA(VLOOKUP(D28,'Technology Share'!E:P,HLOOKUP(C28,'Technology Share'!$G$1:$P$2,2,FALSE),FALSE),0)</f>
        <v>0</v>
      </c>
    </row>
    <row r="29" spans="1:6" hidden="1" x14ac:dyDescent="0.25">
      <c r="A29">
        <f t="shared" si="0"/>
        <v>0</v>
      </c>
      <c r="B29" t="s">
        <v>0</v>
      </c>
      <c r="C29">
        <v>2050</v>
      </c>
      <c r="D29" t="str">
        <f>'NZ50-11_MinShareGroupWeight'!B29</f>
        <v>FRETRAROATRULGTCONVPRO____23</v>
      </c>
      <c r="E29" t="str">
        <f>_xlfn.XLOOKUP(D29,'NZ50-11_tech_groups'!A:A,'NZ50-11_tech_groups'!B:B)</f>
        <v>NZ50-TRA-11-FRETRA-ROATRULGT</v>
      </c>
      <c r="F29">
        <f>_xlfn.IFNA(VLOOKUP(D29,'Technology Share'!E:P,HLOOKUP(C29,'Technology Share'!$G$1:$P$2,2,FALSE),FALSE),0)</f>
        <v>0</v>
      </c>
    </row>
    <row r="30" spans="1:6" hidden="1" x14ac:dyDescent="0.25">
      <c r="A30">
        <f t="shared" si="0"/>
        <v>0</v>
      </c>
      <c r="B30" t="s">
        <v>0</v>
      </c>
      <c r="C30">
        <v>2050</v>
      </c>
      <c r="D30" t="str">
        <f>'NZ50-11_MinShareGroupWeight'!B30</f>
        <v>FRETRAROATRULGTCONVRDSL____23</v>
      </c>
      <c r="E30" t="str">
        <f>_xlfn.XLOOKUP(D30,'NZ50-11_tech_groups'!A:A,'NZ50-11_tech_groups'!B:B)</f>
        <v>NZ50-TRA-11-FRETRA-ROATRULGT</v>
      </c>
      <c r="F30">
        <f>_xlfn.IFNA(VLOOKUP(D30,'Technology Share'!E:P,HLOOKUP(C30,'Technology Share'!$G$1:$P$2,2,FALSE),FALSE),0)</f>
        <v>0</v>
      </c>
    </row>
    <row r="31" spans="1:6" hidden="1" x14ac:dyDescent="0.25">
      <c r="A31">
        <f t="shared" si="0"/>
        <v>0</v>
      </c>
      <c r="B31" t="s">
        <v>0</v>
      </c>
      <c r="C31">
        <v>2050</v>
      </c>
      <c r="D31" t="str">
        <f>'NZ50-11_MinShareGroupWeight'!B31</f>
        <v>FRETRAROATRULGTHYBDSL____23</v>
      </c>
      <c r="E31" t="str">
        <f>_xlfn.XLOOKUP(D31,'NZ50-11_tech_groups'!A:A,'NZ50-11_tech_groups'!B:B)</f>
        <v>NZ50-TRA-11-FRETRA-ROATRULGT</v>
      </c>
      <c r="F31">
        <f>_xlfn.IFNA(VLOOKUP(D31,'Technology Share'!E:P,HLOOKUP(C31,'Technology Share'!$G$1:$P$2,2,FALSE),FALSE),0)</f>
        <v>0</v>
      </c>
    </row>
    <row r="32" spans="1:6" hidden="1" x14ac:dyDescent="0.25">
      <c r="A32">
        <f t="shared" si="0"/>
        <v>0</v>
      </c>
      <c r="B32" t="s">
        <v>0</v>
      </c>
      <c r="C32">
        <v>2050</v>
      </c>
      <c r="D32" t="str">
        <f>'NZ50-11_MinShareGroupWeight'!B32</f>
        <v>FRETRAROATRULGTHYBGAS____23</v>
      </c>
      <c r="E32" t="str">
        <f>_xlfn.XLOOKUP(D32,'NZ50-11_tech_groups'!A:A,'NZ50-11_tech_groups'!B:B)</f>
        <v>NZ50-TRA-11-FRETRA-ROATRULGT</v>
      </c>
      <c r="F32">
        <f>_xlfn.IFNA(VLOOKUP(D32,'Technology Share'!E:P,HLOOKUP(C32,'Technology Share'!$G$1:$P$2,2,FALSE),FALSE),0)</f>
        <v>0</v>
      </c>
    </row>
    <row r="33" spans="1:6" hidden="1" x14ac:dyDescent="0.25">
      <c r="A33">
        <f t="shared" si="0"/>
        <v>0</v>
      </c>
      <c r="B33" t="s">
        <v>0</v>
      </c>
      <c r="C33">
        <v>2050</v>
      </c>
      <c r="D33" t="str">
        <f>'NZ50-11_MinShareGroupWeight'!B33</f>
        <v>FRETRAROATRULGTHYBRDSL____23</v>
      </c>
      <c r="E33" t="str">
        <f>_xlfn.XLOOKUP(D33,'NZ50-11_tech_groups'!A:A,'NZ50-11_tech_groups'!B:B)</f>
        <v>NZ50-TRA-11-FRETRA-ROATRULGT</v>
      </c>
      <c r="F33">
        <f>_xlfn.IFNA(VLOOKUP(D33,'Technology Share'!E:P,HLOOKUP(C33,'Technology Share'!$G$1:$P$2,2,FALSE),FALSE),0)</f>
        <v>0</v>
      </c>
    </row>
    <row r="34" spans="1:6" hidden="1" x14ac:dyDescent="0.25">
      <c r="A34">
        <f t="shared" si="0"/>
        <v>0</v>
      </c>
      <c r="B34" t="s">
        <v>0</v>
      </c>
      <c r="C34">
        <v>2050</v>
      </c>
      <c r="D34" t="str">
        <f>'NZ50-11_MinShareGroupWeight'!B34</f>
        <v>FRETRAROATRULGTPHEVGASBELCF_23</v>
      </c>
      <c r="E34" t="str">
        <f>_xlfn.XLOOKUP(D34,'NZ50-11_tech_groups'!A:A,'NZ50-11_tech_groups'!B:B)</f>
        <v>NZ50-TRA-11-FRETRA-ROATRULGT</v>
      </c>
      <c r="F34">
        <f>_xlfn.IFNA(VLOOKUP(D34,'Technology Share'!E:P,HLOOKUP(C34,'Technology Share'!$G$1:$P$2,2,FALSE),FALSE),0)</f>
        <v>0</v>
      </c>
    </row>
    <row r="35" spans="1:6" hidden="1" x14ac:dyDescent="0.25">
      <c r="A35">
        <f t="shared" si="0"/>
        <v>0</v>
      </c>
      <c r="B35" t="s">
        <v>0</v>
      </c>
      <c r="C35">
        <v>2050</v>
      </c>
      <c r="D35" t="str">
        <f>'NZ50-11_MinShareGroupWeight'!B35</f>
        <v>FRETRAROATRUMETCONVGAS_EX</v>
      </c>
      <c r="E35" t="str">
        <f>_xlfn.XLOOKUP(D35,'NZ50-11_tech_groups'!A:A,'NZ50-11_tech_groups'!B:B)</f>
        <v>NZ50-TRA-11-FRETRA-ROATRUMET</v>
      </c>
      <c r="F35">
        <f>_xlfn.IFNA(VLOOKUP(D35,'Technology Share'!E:P,HLOOKUP(C35,'Technology Share'!$G$1:$P$2,2,FALSE),FALSE),0)</f>
        <v>0</v>
      </c>
    </row>
    <row r="36" spans="1:6" hidden="1" x14ac:dyDescent="0.25">
      <c r="A36">
        <f t="shared" si="0"/>
        <v>0</v>
      </c>
      <c r="B36" t="s">
        <v>0</v>
      </c>
      <c r="C36">
        <v>2050</v>
      </c>
      <c r="D36" t="str">
        <f>'NZ50-11_MinShareGroupWeight'!B36</f>
        <v>FRETRAROATRUMETCONVDSL_EX</v>
      </c>
      <c r="E36" t="str">
        <f>_xlfn.XLOOKUP(D36,'NZ50-11_tech_groups'!A:A,'NZ50-11_tech_groups'!B:B)</f>
        <v>NZ50-TRA-11-FRETRA-ROATRUMET</v>
      </c>
      <c r="F36">
        <f>_xlfn.IFNA(VLOOKUP(D36,'Technology Share'!E:P,HLOOKUP(C36,'Technology Share'!$G$1:$P$2,2,FALSE),FALSE),0)</f>
        <v>0</v>
      </c>
    </row>
    <row r="37" spans="1:6" x14ac:dyDescent="0.25">
      <c r="A37">
        <f t="shared" si="0"/>
        <v>1</v>
      </c>
      <c r="B37" t="s">
        <v>0</v>
      </c>
      <c r="C37">
        <v>2050</v>
      </c>
      <c r="D37" t="str">
        <f>'NZ50-11_MinShareGroupWeight'!B37</f>
        <v>FRETRAROATRUMETBEVBELCF____23</v>
      </c>
      <c r="E37" t="str">
        <f>_xlfn.XLOOKUP(D37,'NZ50-11_tech_groups'!A:A,'NZ50-11_tech_groups'!B:B)</f>
        <v>NZ50-TRA-11-FRETRA-ROATRUMET</v>
      </c>
      <c r="F37">
        <f>_xlfn.IFNA(VLOOKUP(D37,'Technology Share'!E:P,HLOOKUP(C37,'Technology Share'!$G$1:$P$2,2,FALSE),FALSE),0)</f>
        <v>1</v>
      </c>
    </row>
    <row r="38" spans="1:6" hidden="1" x14ac:dyDescent="0.25">
      <c r="A38">
        <f t="shared" si="0"/>
        <v>0</v>
      </c>
      <c r="B38" t="s">
        <v>0</v>
      </c>
      <c r="C38">
        <v>2050</v>
      </c>
      <c r="D38" t="str">
        <f>'NZ50-11_MinShareGroupWeight'!B38</f>
        <v>FRETRAROATRUMETCELLHH2____23</v>
      </c>
      <c r="E38" t="str">
        <f>_xlfn.XLOOKUP(D38,'NZ50-11_tech_groups'!A:A,'NZ50-11_tech_groups'!B:B)</f>
        <v>NZ50-TRA-11-FRETRA-ROATRUMET</v>
      </c>
      <c r="F38">
        <f>_xlfn.IFNA(VLOOKUP(D38,'Technology Share'!E:P,HLOOKUP(C38,'Technology Share'!$G$1:$P$2,2,FALSE),FALSE),0)</f>
        <v>0</v>
      </c>
    </row>
    <row r="39" spans="1:6" hidden="1" x14ac:dyDescent="0.25">
      <c r="A39">
        <f t="shared" si="0"/>
        <v>0</v>
      </c>
      <c r="B39" t="s">
        <v>0</v>
      </c>
      <c r="C39">
        <v>2050</v>
      </c>
      <c r="D39" t="str">
        <f>'NZ50-11_MinShareGroupWeight'!B39</f>
        <v>FRETRAROATRUMETCONVDSL____16</v>
      </c>
      <c r="E39" t="str">
        <f>_xlfn.XLOOKUP(D39,'NZ50-11_tech_groups'!A:A,'NZ50-11_tech_groups'!B:B)</f>
        <v>NZ50-TRA-11-FRETRA-ROATRUMET</v>
      </c>
      <c r="F39">
        <f>_xlfn.IFNA(VLOOKUP(D39,'Technology Share'!E:P,HLOOKUP(C39,'Technology Share'!$G$1:$P$2,2,FALSE),FALSE),0)</f>
        <v>0</v>
      </c>
    </row>
    <row r="40" spans="1:6" hidden="1" x14ac:dyDescent="0.25">
      <c r="A40">
        <f t="shared" si="0"/>
        <v>0</v>
      </c>
      <c r="B40" t="s">
        <v>0</v>
      </c>
      <c r="C40">
        <v>2050</v>
      </c>
      <c r="D40" t="str">
        <f>'NZ50-11_MinShareGroupWeight'!B40</f>
        <v>FRETRAROATRUMETCONVDSL____23</v>
      </c>
      <c r="E40" t="str">
        <f>_xlfn.XLOOKUP(D40,'NZ50-11_tech_groups'!A:A,'NZ50-11_tech_groups'!B:B)</f>
        <v>NZ50-TRA-11-FRETRA-ROATRUMET</v>
      </c>
      <c r="F40">
        <f>_xlfn.IFNA(VLOOKUP(D40,'Technology Share'!E:P,HLOOKUP(C40,'Technology Share'!$G$1:$P$2,2,FALSE),FALSE),0)</f>
        <v>0</v>
      </c>
    </row>
    <row r="41" spans="1:6" hidden="1" x14ac:dyDescent="0.25">
      <c r="A41">
        <f t="shared" si="0"/>
        <v>0</v>
      </c>
      <c r="B41" t="s">
        <v>0</v>
      </c>
      <c r="C41">
        <v>2050</v>
      </c>
      <c r="D41" t="str">
        <f>'NZ50-11_MinShareGroupWeight'!B41</f>
        <v>FRETRAROATRUMETCONVGAS____16</v>
      </c>
      <c r="E41" t="str">
        <f>_xlfn.XLOOKUP(D41,'NZ50-11_tech_groups'!A:A,'NZ50-11_tech_groups'!B:B)</f>
        <v>NZ50-TRA-11-FRETRA-ROATRUMET</v>
      </c>
      <c r="F41">
        <f>_xlfn.IFNA(VLOOKUP(D41,'Technology Share'!E:P,HLOOKUP(C41,'Technology Share'!$G$1:$P$2,2,FALSE),FALSE),0)</f>
        <v>0</v>
      </c>
    </row>
    <row r="42" spans="1:6" hidden="1" x14ac:dyDescent="0.25">
      <c r="A42">
        <f t="shared" ref="A42:A49" si="1">IF(F42=0,0,1)</f>
        <v>0</v>
      </c>
      <c r="B42" t="s">
        <v>0</v>
      </c>
      <c r="C42">
        <v>2050</v>
      </c>
      <c r="D42" t="str">
        <f>'NZ50-11_MinShareGroupWeight'!B42</f>
        <v>FRETRAROATRUMETCONVGAS____23</v>
      </c>
      <c r="E42" t="str">
        <f>_xlfn.XLOOKUP(D42,'NZ50-11_tech_groups'!A:A,'NZ50-11_tech_groups'!B:B)</f>
        <v>NZ50-TRA-11-FRETRA-ROATRUMET</v>
      </c>
      <c r="F42">
        <f>_xlfn.IFNA(VLOOKUP(D42,'Technology Share'!E:P,HLOOKUP(C42,'Technology Share'!$G$1:$P$2,2,FALSE),FALSE),0)</f>
        <v>0</v>
      </c>
    </row>
    <row r="43" spans="1:6" hidden="1" x14ac:dyDescent="0.25">
      <c r="A43">
        <f t="shared" si="1"/>
        <v>0</v>
      </c>
      <c r="B43" t="s">
        <v>0</v>
      </c>
      <c r="C43">
        <v>2050</v>
      </c>
      <c r="D43" t="str">
        <f>'NZ50-11_MinShareGroupWeight'!B43</f>
        <v>FRETRAROATRUMETCONVNGA____23</v>
      </c>
      <c r="E43" t="str">
        <f>_xlfn.XLOOKUP(D43,'NZ50-11_tech_groups'!A:A,'NZ50-11_tech_groups'!B:B)</f>
        <v>NZ50-TRA-11-FRETRA-ROATRUMET</v>
      </c>
      <c r="F43">
        <f>_xlfn.IFNA(VLOOKUP(D43,'Technology Share'!E:P,HLOOKUP(C43,'Technology Share'!$G$1:$P$2,2,FALSE),FALSE),0)</f>
        <v>0</v>
      </c>
    </row>
    <row r="44" spans="1:6" hidden="1" x14ac:dyDescent="0.25">
      <c r="A44">
        <f t="shared" si="1"/>
        <v>0</v>
      </c>
      <c r="B44" t="s">
        <v>0</v>
      </c>
      <c r="C44">
        <v>2050</v>
      </c>
      <c r="D44" t="str">
        <f>'NZ50-11_MinShareGroupWeight'!B44</f>
        <v>FRETRAROATRUMETCONVPRO____23</v>
      </c>
      <c r="E44" t="str">
        <f>_xlfn.XLOOKUP(D44,'NZ50-11_tech_groups'!A:A,'NZ50-11_tech_groups'!B:B)</f>
        <v>NZ50-TRA-11-FRETRA-ROATRUMET</v>
      </c>
      <c r="F44">
        <f>_xlfn.IFNA(VLOOKUP(D44,'Technology Share'!E:P,HLOOKUP(C44,'Technology Share'!$G$1:$P$2,2,FALSE),FALSE),0)</f>
        <v>0</v>
      </c>
    </row>
    <row r="45" spans="1:6" hidden="1" x14ac:dyDescent="0.25">
      <c r="A45">
        <f t="shared" si="1"/>
        <v>0</v>
      </c>
      <c r="B45" t="s">
        <v>0</v>
      </c>
      <c r="C45">
        <v>2050</v>
      </c>
      <c r="D45" t="str">
        <f>'NZ50-11_MinShareGroupWeight'!B45</f>
        <v>FRETRAROATRUMETCONVRDSL____23</v>
      </c>
      <c r="E45" t="str">
        <f>_xlfn.XLOOKUP(D45,'NZ50-11_tech_groups'!A:A,'NZ50-11_tech_groups'!B:B)</f>
        <v>NZ50-TRA-11-FRETRA-ROATRUMET</v>
      </c>
      <c r="F45">
        <f>_xlfn.IFNA(VLOOKUP(D45,'Technology Share'!E:P,HLOOKUP(C45,'Technology Share'!$G$1:$P$2,2,FALSE),FALSE),0)</f>
        <v>0</v>
      </c>
    </row>
    <row r="46" spans="1:6" hidden="1" x14ac:dyDescent="0.25">
      <c r="A46">
        <f t="shared" si="1"/>
        <v>0</v>
      </c>
      <c r="B46" t="s">
        <v>0</v>
      </c>
      <c r="C46">
        <v>2050</v>
      </c>
      <c r="D46" t="str">
        <f>'NZ50-11_MinShareGroupWeight'!B46</f>
        <v>FRETRAROATRUMETHYBDSL____23</v>
      </c>
      <c r="E46" t="str">
        <f>_xlfn.XLOOKUP(D46,'NZ50-11_tech_groups'!A:A,'NZ50-11_tech_groups'!B:B)</f>
        <v>NZ50-TRA-11-FRETRA-ROATRUMET</v>
      </c>
      <c r="F46">
        <f>_xlfn.IFNA(VLOOKUP(D46,'Technology Share'!E:P,HLOOKUP(C46,'Technology Share'!$G$1:$P$2,2,FALSE),FALSE),0)</f>
        <v>0</v>
      </c>
    </row>
    <row r="47" spans="1:6" hidden="1" x14ac:dyDescent="0.25">
      <c r="A47">
        <f t="shared" si="1"/>
        <v>0</v>
      </c>
      <c r="B47" t="s">
        <v>0</v>
      </c>
      <c r="C47">
        <v>2050</v>
      </c>
      <c r="D47" t="str">
        <f>'NZ50-11_MinShareGroupWeight'!B47</f>
        <v>FRETRAROATRUMETHYBRDSL____23</v>
      </c>
      <c r="E47" t="str">
        <f>_xlfn.XLOOKUP(D47,'NZ50-11_tech_groups'!A:A,'NZ50-11_tech_groups'!B:B)</f>
        <v>NZ50-TRA-11-FRETRA-ROATRUMET</v>
      </c>
      <c r="F47">
        <f>_xlfn.IFNA(VLOOKUP(D47,'Technology Share'!E:P,HLOOKUP(C47,'Technology Share'!$G$1:$P$2,2,FALSE),FALSE),0)</f>
        <v>0</v>
      </c>
    </row>
    <row r="48" spans="1:6" hidden="1" x14ac:dyDescent="0.25">
      <c r="A48">
        <f t="shared" si="1"/>
        <v>0</v>
      </c>
      <c r="B48" t="s">
        <v>0</v>
      </c>
      <c r="C48">
        <v>2050</v>
      </c>
      <c r="D48" t="str">
        <f>'NZ50-11_MinShareGroupWeight'!B48</f>
        <v>FRETRAROATRUMETPHEVDSLBELCF_23</v>
      </c>
      <c r="E48" t="str">
        <f>_xlfn.XLOOKUP(D48,'NZ50-11_tech_groups'!A:A,'NZ50-11_tech_groups'!B:B)</f>
        <v>NZ50-TRA-11-FRETRA-ROATRUMET</v>
      </c>
      <c r="F48">
        <f>_xlfn.IFNA(VLOOKUP(D48,'Technology Share'!E:P,HLOOKUP(C48,'Technology Share'!$G$1:$P$2,2,FALSE),FALSE),0)</f>
        <v>0</v>
      </c>
    </row>
    <row r="49" spans="1:6" hidden="1" x14ac:dyDescent="0.25">
      <c r="A49">
        <f t="shared" si="1"/>
        <v>0</v>
      </c>
      <c r="B49" t="s">
        <v>0</v>
      </c>
      <c r="C49">
        <v>2050</v>
      </c>
      <c r="D49" t="str">
        <f>'NZ50-11_MinShareGroupWeight'!B49</f>
        <v>FRETRAROATRUMETPHEVRDSLBELCF_23</v>
      </c>
      <c r="E49" t="str">
        <f>_xlfn.XLOOKUP(D49,'NZ50-11_tech_groups'!A:A,'NZ50-11_tech_groups'!B:B)</f>
        <v>NZ50-TRA-11-FRETRA-ROATRUMET</v>
      </c>
      <c r="F49">
        <f>_xlfn.IFNA(VLOOKUP(D49,'Technology Share'!E:P,HLOOKUP(C49,'Technology Share'!$G$1:$P$2,2,FALSE),FALSE),0)</f>
        <v>0</v>
      </c>
    </row>
  </sheetData>
  <autoFilter ref="A1:G49" xr:uid="{7EC68366-BC63-49E1-90EA-A2D2F4D88240}">
    <filterColumn colId="0">
      <filters>
        <filter val="1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Technology Share</vt:lpstr>
      <vt:lpstr>NZ50-11_tech_groups</vt:lpstr>
      <vt:lpstr>NZ50-11_groups</vt:lpstr>
      <vt:lpstr>NZ50-11_MinShareGroupWeight</vt:lpstr>
      <vt:lpstr>NZ50-11_MinShareGroupTarget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esmia</dc:creator>
  <cp:lastModifiedBy>esmia</cp:lastModifiedBy>
  <dcterms:created xsi:type="dcterms:W3CDTF">2023-01-11T14:00:05Z</dcterms:created>
  <dcterms:modified xsi:type="dcterms:W3CDTF">2023-03-01T18:55:28Z</dcterms:modified>
</cp:coreProperties>
</file>