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OA-TO\data_files\import_data\3_Net-zero_2050\5_Policy\2_Transport\NZ50-TRA-9\"/>
    </mc:Choice>
  </mc:AlternateContent>
  <xr:revisionPtr revIDLastSave="0" documentId="13_ncr:1_{7D669674-9246-4269-B614-B211E3912C10}" xr6:coauthVersionLast="47" xr6:coauthVersionMax="47" xr10:uidLastSave="{00000000-0000-0000-0000-000000000000}"/>
  <bookViews>
    <workbookView xWindow="-120" yWindow="-120" windowWidth="29040" windowHeight="15840" activeTab="1" xr2:uid="{9231CC9A-FC03-4CCF-B823-5CB78778276D}"/>
  </bookViews>
  <sheets>
    <sheet name="Filter Fuel" sheetId="11" r:id="rId1"/>
    <sheet name="Energy Share" sheetId="2" r:id="rId2"/>
    <sheet name="NZ50-9_tech_groups" sheetId="5" r:id="rId3"/>
    <sheet name="NZ50-9_groups" sheetId="6" r:id="rId4"/>
    <sheet name="NZ50-9_MinShareGroupWeight" sheetId="14" r:id="rId5"/>
    <sheet name="NZ50-9_MinShareGroupTarget" sheetId="4" r:id="rId6"/>
  </sheets>
  <definedNames>
    <definedName name="_xlnm._FilterDatabase" localSheetId="1" hidden="1">'Energy Share'!$A$1:$B$19</definedName>
    <definedName name="_xlnm._FilterDatabase" localSheetId="5" hidden="1">'NZ50-9_MinShareGroupTarget'!$A$1:$G$52</definedName>
    <definedName name="_xlnm._FilterDatabase" localSheetId="4" hidden="1">'NZ50-9_MinShareGroupWeight'!$B$1:$D$1</definedName>
    <definedName name="_xlnm._FilterDatabase" localSheetId="2" hidden="1">'NZ50-9_tech_groups'!$A$1:$C$1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4" l="1"/>
  <c r="A14" i="4"/>
  <c r="A21" i="4"/>
  <c r="A26" i="4"/>
  <c r="A33" i="4"/>
  <c r="A38" i="4"/>
  <c r="A45" i="4"/>
  <c r="A50" i="4"/>
  <c r="F3" i="4"/>
  <c r="A3" i="4" s="1"/>
  <c r="F4" i="4"/>
  <c r="A4" i="4" s="1"/>
  <c r="F5" i="4"/>
  <c r="A5" i="4" s="1"/>
  <c r="F6" i="4"/>
  <c r="A6" i="4" s="1"/>
  <c r="F7" i="4"/>
  <c r="A7" i="4" s="1"/>
  <c r="F8" i="4"/>
  <c r="A8" i="4" s="1"/>
  <c r="F9" i="4"/>
  <c r="F10" i="4"/>
  <c r="A10" i="4" s="1"/>
  <c r="F11" i="4"/>
  <c r="A11" i="4" s="1"/>
  <c r="F12" i="4"/>
  <c r="A12" i="4" s="1"/>
  <c r="F13" i="4"/>
  <c r="A13" i="4" s="1"/>
  <c r="F14" i="4"/>
  <c r="F15" i="4"/>
  <c r="A15" i="4" s="1"/>
  <c r="F16" i="4"/>
  <c r="A16" i="4" s="1"/>
  <c r="F17" i="4"/>
  <c r="A17" i="4" s="1"/>
  <c r="F18" i="4"/>
  <c r="A18" i="4" s="1"/>
  <c r="F19" i="4"/>
  <c r="A19" i="4" s="1"/>
  <c r="F20" i="4"/>
  <c r="A20" i="4" s="1"/>
  <c r="F21" i="4"/>
  <c r="F22" i="4"/>
  <c r="A22" i="4" s="1"/>
  <c r="F23" i="4"/>
  <c r="A23" i="4" s="1"/>
  <c r="F24" i="4"/>
  <c r="A24" i="4" s="1"/>
  <c r="F25" i="4"/>
  <c r="A25" i="4" s="1"/>
  <c r="F26" i="4"/>
  <c r="F27" i="4"/>
  <c r="A27" i="4" s="1"/>
  <c r="F28" i="4"/>
  <c r="A28" i="4" s="1"/>
  <c r="F29" i="4"/>
  <c r="A29" i="4" s="1"/>
  <c r="F30" i="4"/>
  <c r="A30" i="4" s="1"/>
  <c r="F31" i="4"/>
  <c r="A31" i="4" s="1"/>
  <c r="F32" i="4"/>
  <c r="A32" i="4" s="1"/>
  <c r="F33" i="4"/>
  <c r="F34" i="4"/>
  <c r="A34" i="4" s="1"/>
  <c r="F35" i="4"/>
  <c r="A35" i="4" s="1"/>
  <c r="F36" i="4"/>
  <c r="A36" i="4" s="1"/>
  <c r="F37" i="4"/>
  <c r="A37" i="4" s="1"/>
  <c r="F38" i="4"/>
  <c r="F39" i="4"/>
  <c r="A39" i="4" s="1"/>
  <c r="F40" i="4"/>
  <c r="A40" i="4" s="1"/>
  <c r="F41" i="4"/>
  <c r="A41" i="4" s="1"/>
  <c r="F42" i="4"/>
  <c r="A42" i="4" s="1"/>
  <c r="F43" i="4"/>
  <c r="A43" i="4" s="1"/>
  <c r="F44" i="4"/>
  <c r="A44" i="4" s="1"/>
  <c r="F45" i="4"/>
  <c r="F46" i="4"/>
  <c r="A46" i="4" s="1"/>
  <c r="F47" i="4"/>
  <c r="A47" i="4" s="1"/>
  <c r="F48" i="4"/>
  <c r="A48" i="4" s="1"/>
  <c r="F49" i="4"/>
  <c r="A49" i="4" s="1"/>
  <c r="F50" i="4"/>
  <c r="F51" i="4"/>
  <c r="A51" i="4" s="1"/>
  <c r="F52" i="4"/>
  <c r="A52" i="4" s="1"/>
  <c r="F2" i="4"/>
  <c r="A2" i="4" s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2" i="4"/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2" i="5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2" i="14"/>
  <c r="B51" i="14"/>
  <c r="B52" i="14"/>
  <c r="B40" i="14"/>
  <c r="B41" i="14"/>
  <c r="B42" i="14"/>
  <c r="B43" i="14"/>
  <c r="B44" i="14"/>
  <c r="B45" i="14"/>
  <c r="B46" i="14"/>
  <c r="B47" i="14"/>
  <c r="B48" i="14"/>
  <c r="B49" i="14"/>
  <c r="B50" i="14"/>
  <c r="B33" i="14"/>
  <c r="B34" i="14"/>
  <c r="B35" i="14"/>
  <c r="B36" i="14"/>
  <c r="B37" i="14"/>
  <c r="B38" i="14"/>
  <c r="B39" i="14"/>
  <c r="B26" i="14"/>
  <c r="B27" i="14"/>
  <c r="B28" i="14"/>
  <c r="B29" i="14"/>
  <c r="B30" i="14"/>
  <c r="B31" i="14"/>
  <c r="B32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" i="14"/>
  <c r="N6" i="2" l="1"/>
  <c r="N9" i="2" l="1"/>
  <c r="N11" i="2"/>
  <c r="N13" i="2"/>
  <c r="N16" i="2"/>
  <c r="N10" i="2"/>
  <c r="N14" i="2"/>
  <c r="N15" i="2"/>
</calcChain>
</file>

<file path=xl/sharedStrings.xml><?xml version="1.0" encoding="utf-8"?>
<sst xmlns="http://schemas.openxmlformats.org/spreadsheetml/2006/main" count="226" uniqueCount="101">
  <si>
    <t>Technology</t>
  </si>
  <si>
    <t>TO</t>
  </si>
  <si>
    <t>PUBTRABDSLIMP</t>
  </si>
  <si>
    <t>PUBTRABMTNIMP</t>
  </si>
  <si>
    <t>PUBTRACETHIMP</t>
  </si>
  <si>
    <t>PUBTRADSLIMP</t>
  </si>
  <si>
    <t>PUBTRAELCIMP16</t>
  </si>
  <si>
    <t>PUBTRAELCIMP17</t>
  </si>
  <si>
    <t>PUBTRAELCIMP18</t>
  </si>
  <si>
    <t>PUBTRAELCIMP19</t>
  </si>
  <si>
    <t>PUBTRAELCIMP20</t>
  </si>
  <si>
    <t>PUBTRAELCIMP21</t>
  </si>
  <si>
    <t>PUBTRAELCIMP22</t>
  </si>
  <si>
    <t>PUBTRAELCIMP23</t>
  </si>
  <si>
    <t>PUBTRAELCIMP24</t>
  </si>
  <si>
    <t>PUBTRAELCIMP25</t>
  </si>
  <si>
    <t>PUBTRAELCIMP26</t>
  </si>
  <si>
    <t>PUBTRAELCIMP27</t>
  </si>
  <si>
    <t>PUBTRAELCIMP28</t>
  </si>
  <si>
    <t>PUBTRAELCIMP29</t>
  </si>
  <si>
    <t>PUBTRAELCIMP30</t>
  </si>
  <si>
    <t>PUBTRAELCIMP31</t>
  </si>
  <si>
    <t>PUBTRAELCIMP32</t>
  </si>
  <si>
    <t>PUBTRAELCIMP33</t>
  </si>
  <si>
    <t>PUBTRAELCIMP34</t>
  </si>
  <si>
    <t>PUBTRAELCIMP35</t>
  </si>
  <si>
    <t>PUBTRAELCIMP36</t>
  </si>
  <si>
    <t>PUBTRAELCIMP37</t>
  </si>
  <si>
    <t>PUBTRAELCIMP38</t>
  </si>
  <si>
    <t>PUBTRAELCIMP39</t>
  </si>
  <si>
    <t>PUBTRAELCIMP40</t>
  </si>
  <si>
    <t>PUBTRAELCIMP41</t>
  </si>
  <si>
    <t>PUBTRAELCIMP42</t>
  </si>
  <si>
    <t>PUBTRAELCIMP43</t>
  </si>
  <si>
    <t>PUBTRAELCIMP44</t>
  </si>
  <si>
    <t>PUBTRAELCIMP45</t>
  </si>
  <si>
    <t>PUBTRAELCIMP46</t>
  </si>
  <si>
    <t>PUBTRAELCIMP47</t>
  </si>
  <si>
    <t>PUBTRAELCIMP48</t>
  </si>
  <si>
    <t>PUBTRAELCIMP49</t>
  </si>
  <si>
    <t>PUBTRAELCIMP50</t>
  </si>
  <si>
    <t>PUBTRAETHIMP</t>
  </si>
  <si>
    <t>PUBTRAFTDSLIMP</t>
  </si>
  <si>
    <t>PUBTRAGASIMP</t>
  </si>
  <si>
    <t>PUBTRAHFOIMP</t>
  </si>
  <si>
    <t>PUBTRAHH2IMP</t>
  </si>
  <si>
    <t>PUBTRAKERIMP</t>
  </si>
  <si>
    <t>PUBTRALFOIMP</t>
  </si>
  <si>
    <t>PUBTRANGAIMP</t>
  </si>
  <si>
    <t>PUBTRAPROIMP</t>
  </si>
  <si>
    <t>PUBTRARDSLIMP</t>
  </si>
  <si>
    <t>PUBTRASGAIMP</t>
  </si>
  <si>
    <t>PUBTRASMTNIMP</t>
  </si>
  <si>
    <t>PUBTRAELCIMP</t>
  </si>
  <si>
    <t>tech</t>
  </si>
  <si>
    <t>regions</t>
  </si>
  <si>
    <t>periods</t>
  </si>
  <si>
    <t>Include</t>
  </si>
  <si>
    <t>group_name</t>
  </si>
  <si>
    <t>min_share_g</t>
  </si>
  <si>
    <t>tech_desc</t>
  </si>
  <si>
    <t>notes</t>
  </si>
  <si>
    <t>PUBBDG</t>
  </si>
  <si>
    <t>ELC</t>
  </si>
  <si>
    <t>BMA</t>
  </si>
  <si>
    <t>NGA</t>
  </si>
  <si>
    <t>PRO</t>
  </si>
  <si>
    <t>GEO</t>
  </si>
  <si>
    <t>HFO</t>
  </si>
  <si>
    <t>HH2</t>
  </si>
  <si>
    <t>KER</t>
  </si>
  <si>
    <t>LFO</t>
  </si>
  <si>
    <t>BWP</t>
  </si>
  <si>
    <t>RESBDG</t>
  </si>
  <si>
    <t>INDBDG</t>
  </si>
  <si>
    <t>BMTN</t>
  </si>
  <si>
    <t>COMBDG</t>
  </si>
  <si>
    <t>AGA</t>
  </si>
  <si>
    <t>ATF</t>
  </si>
  <si>
    <t>DSL</t>
  </si>
  <si>
    <t>BELCF</t>
  </si>
  <si>
    <t>GAS</t>
  </si>
  <si>
    <t>RDSL</t>
  </si>
  <si>
    <t>FRETRA</t>
  </si>
  <si>
    <t>LDITRA</t>
  </si>
  <si>
    <t>BELC</t>
  </si>
  <si>
    <t>SGA</t>
  </si>
  <si>
    <t>BDSL</t>
  </si>
  <si>
    <t>FTDSL</t>
  </si>
  <si>
    <t>CETH</t>
  </si>
  <si>
    <t>ETH</t>
  </si>
  <si>
    <t>PASTRA</t>
  </si>
  <si>
    <t>PUBTRA</t>
  </si>
  <si>
    <t>BJE</t>
  </si>
  <si>
    <t>SJE</t>
  </si>
  <si>
    <t>COA</t>
  </si>
  <si>
    <t>COK</t>
  </si>
  <si>
    <t>act_fraction</t>
  </si>
  <si>
    <t>Index</t>
  </si>
  <si>
    <t>NZ50-9-PUBTRA</t>
  </si>
  <si>
    <t>Net-zero2050ScenarioPolicy-9-PUBTRA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</si>
</sst>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0" xfId="0" applyFont="1"/>
    <xf numFmtId="9" fontId="0" fillId="0" borderId="0" xfId="0" applyNumberForma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A96E5-B29F-4E11-BBCA-1E5692F6A749}">
  <sheetPr>
    <tabColor rgb="FF92D050"/>
  </sheetPr>
  <dimension ref="A1:I29"/>
  <sheetViews>
    <sheetView workbookViewId="0">
      <selection activeCell="D16" sqref="D16"/>
    </sheetView>
  </sheetViews>
  <sheetFormatPr defaultRowHeight="15" x14ac:dyDescent="0.25"/>
  <sheetData>
    <row r="1" spans="1:9" x14ac:dyDescent="0.25">
      <c r="B1" t="s">
        <v>62</v>
      </c>
      <c r="C1" t="s">
        <v>73</v>
      </c>
      <c r="D1" t="s">
        <v>74</v>
      </c>
      <c r="E1" t="s">
        <v>76</v>
      </c>
      <c r="F1" t="s">
        <v>83</v>
      </c>
      <c r="G1" t="s">
        <v>84</v>
      </c>
      <c r="H1" t="s">
        <v>91</v>
      </c>
      <c r="I1" t="s">
        <v>92</v>
      </c>
    </row>
    <row r="2" spans="1:9" x14ac:dyDescent="0.25"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</row>
    <row r="3" spans="1:9" x14ac:dyDescent="0.25">
      <c r="A3" t="s">
        <v>63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</row>
    <row r="4" spans="1:9" x14ac:dyDescent="0.25">
      <c r="A4" t="s">
        <v>65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</row>
    <row r="5" spans="1:9" x14ac:dyDescent="0.25">
      <c r="A5" t="s">
        <v>86</v>
      </c>
      <c r="B5">
        <v>1</v>
      </c>
      <c r="C5">
        <v>1</v>
      </c>
      <c r="D5">
        <v>0</v>
      </c>
      <c r="E5">
        <v>1</v>
      </c>
      <c r="F5">
        <v>1</v>
      </c>
      <c r="G5">
        <v>1</v>
      </c>
      <c r="H5">
        <v>1</v>
      </c>
      <c r="I5">
        <v>1</v>
      </c>
    </row>
    <row r="6" spans="1:9" x14ac:dyDescent="0.25">
      <c r="A6" t="s">
        <v>75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 x14ac:dyDescent="0.25">
      <c r="A7" t="s">
        <v>66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</row>
    <row r="8" spans="1:9" x14ac:dyDescent="0.25">
      <c r="A8" t="s">
        <v>67</v>
      </c>
      <c r="B8">
        <v>1</v>
      </c>
      <c r="C8">
        <v>1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</row>
    <row r="9" spans="1:9" x14ac:dyDescent="0.25">
      <c r="A9" t="s">
        <v>64</v>
      </c>
      <c r="B9">
        <v>1</v>
      </c>
      <c r="C9">
        <v>1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</row>
    <row r="10" spans="1:9" x14ac:dyDescent="0.25">
      <c r="A10" t="s">
        <v>68</v>
      </c>
      <c r="B10">
        <v>1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9" x14ac:dyDescent="0.25">
      <c r="A11" t="s">
        <v>71</v>
      </c>
      <c r="B11">
        <v>1</v>
      </c>
      <c r="C11">
        <v>1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9" x14ac:dyDescent="0.25">
      <c r="A12" t="s">
        <v>69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</row>
    <row r="13" spans="1:9" x14ac:dyDescent="0.25">
      <c r="A13" t="s">
        <v>70</v>
      </c>
      <c r="B13">
        <v>1</v>
      </c>
      <c r="C13">
        <v>1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9" x14ac:dyDescent="0.25">
      <c r="A14" t="s">
        <v>72</v>
      </c>
      <c r="B14">
        <v>1</v>
      </c>
      <c r="C14">
        <v>1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9" x14ac:dyDescent="0.25">
      <c r="A15" t="s">
        <v>77</v>
      </c>
      <c r="B15">
        <v>0</v>
      </c>
      <c r="C15">
        <v>0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</row>
    <row r="16" spans="1:9" x14ac:dyDescent="0.25">
      <c r="A16" t="s">
        <v>78</v>
      </c>
      <c r="B16">
        <v>0</v>
      </c>
      <c r="C16">
        <v>0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</row>
    <row r="17" spans="1:9" x14ac:dyDescent="0.25">
      <c r="A17" t="s">
        <v>79</v>
      </c>
      <c r="B17">
        <v>0</v>
      </c>
      <c r="C17">
        <v>0</v>
      </c>
      <c r="D17">
        <v>0</v>
      </c>
      <c r="E17">
        <v>0</v>
      </c>
      <c r="F17">
        <v>1</v>
      </c>
      <c r="G17">
        <v>1</v>
      </c>
      <c r="H17">
        <v>1</v>
      </c>
      <c r="I17">
        <v>1</v>
      </c>
    </row>
    <row r="18" spans="1:9" x14ac:dyDescent="0.25">
      <c r="A18" t="s">
        <v>81</v>
      </c>
      <c r="B18">
        <v>0</v>
      </c>
      <c r="C18">
        <v>0</v>
      </c>
      <c r="D18">
        <v>0</v>
      </c>
      <c r="E18">
        <v>0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t="s">
        <v>89</v>
      </c>
      <c r="B19">
        <v>0</v>
      </c>
      <c r="C19">
        <v>0</v>
      </c>
      <c r="D19">
        <v>0</v>
      </c>
      <c r="E19">
        <v>0</v>
      </c>
      <c r="F19">
        <v>1</v>
      </c>
      <c r="G19">
        <v>1</v>
      </c>
      <c r="H19">
        <v>1</v>
      </c>
      <c r="I19">
        <v>1</v>
      </c>
    </row>
    <row r="20" spans="1:9" x14ac:dyDescent="0.25">
      <c r="A20" t="s">
        <v>90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1</v>
      </c>
      <c r="I20">
        <v>1</v>
      </c>
    </row>
    <row r="21" spans="1:9" x14ac:dyDescent="0.25">
      <c r="A21" t="s">
        <v>82</v>
      </c>
      <c r="B21">
        <v>0</v>
      </c>
      <c r="C21">
        <v>0</v>
      </c>
      <c r="D21">
        <v>0</v>
      </c>
      <c r="E21">
        <v>0</v>
      </c>
      <c r="F21">
        <v>1</v>
      </c>
      <c r="G21">
        <v>1</v>
      </c>
      <c r="H21">
        <v>1</v>
      </c>
      <c r="I21">
        <v>1</v>
      </c>
    </row>
    <row r="22" spans="1:9" x14ac:dyDescent="0.25">
      <c r="A22" t="s">
        <v>87</v>
      </c>
      <c r="B22">
        <v>0</v>
      </c>
      <c r="C22">
        <v>0</v>
      </c>
      <c r="D22">
        <v>0</v>
      </c>
      <c r="E22">
        <v>0</v>
      </c>
      <c r="F22">
        <v>1</v>
      </c>
      <c r="G22">
        <v>1</v>
      </c>
      <c r="H22">
        <v>1</v>
      </c>
      <c r="I22">
        <v>1</v>
      </c>
    </row>
    <row r="23" spans="1:9" ht="13.5" customHeight="1" x14ac:dyDescent="0.25">
      <c r="A23" t="s">
        <v>88</v>
      </c>
      <c r="B23">
        <v>0</v>
      </c>
      <c r="C23">
        <v>0</v>
      </c>
      <c r="D23">
        <v>0</v>
      </c>
      <c r="E23">
        <v>0</v>
      </c>
      <c r="F23">
        <v>1</v>
      </c>
      <c r="G23">
        <v>1</v>
      </c>
      <c r="H23">
        <v>1</v>
      </c>
      <c r="I23">
        <v>1</v>
      </c>
    </row>
    <row r="24" spans="1:9" x14ac:dyDescent="0.25">
      <c r="A24" t="s">
        <v>85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1</v>
      </c>
      <c r="I24">
        <v>1</v>
      </c>
    </row>
    <row r="25" spans="1:9" x14ac:dyDescent="0.25">
      <c r="A25" t="s">
        <v>80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1</v>
      </c>
    </row>
    <row r="26" spans="1:9" x14ac:dyDescent="0.25">
      <c r="A26" t="s">
        <v>93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25">
      <c r="A27" t="s">
        <v>94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25">
      <c r="A28" t="s">
        <v>95</v>
      </c>
      <c r="B28">
        <v>0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25">
      <c r="A29" t="s">
        <v>96</v>
      </c>
      <c r="B29">
        <v>0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0BF34-20F8-4173-B6CA-001DBB3DC190}">
  <sheetPr>
    <tabColor rgb="FFFF0000"/>
  </sheetPr>
  <dimension ref="A1:N19"/>
  <sheetViews>
    <sheetView tabSelected="1" workbookViewId="0">
      <selection activeCell="Q24" sqref="Q24"/>
    </sheetView>
  </sheetViews>
  <sheetFormatPr defaultRowHeight="15" x14ac:dyDescent="0.25"/>
  <cols>
    <col min="1" max="1" width="30" bestFit="1" customWidth="1"/>
  </cols>
  <sheetData>
    <row r="1" spans="1:14" s="2" customFormat="1" x14ac:dyDescent="0.25">
      <c r="A1" s="1" t="s">
        <v>0</v>
      </c>
      <c r="B1" s="2">
        <v>2022</v>
      </c>
      <c r="C1" s="2">
        <v>2023</v>
      </c>
      <c r="D1" s="2">
        <v>2024</v>
      </c>
      <c r="E1" s="2">
        <v>2025</v>
      </c>
      <c r="F1" s="2">
        <v>2026</v>
      </c>
      <c r="G1" s="2">
        <v>2027</v>
      </c>
      <c r="H1" s="2">
        <v>2028</v>
      </c>
      <c r="I1" s="2">
        <v>2029</v>
      </c>
      <c r="J1" s="2">
        <v>2030</v>
      </c>
      <c r="K1" s="2">
        <v>2035</v>
      </c>
      <c r="L1" s="2">
        <v>2040</v>
      </c>
      <c r="M1" s="2">
        <v>2045</v>
      </c>
      <c r="N1" s="2">
        <v>2050</v>
      </c>
    </row>
    <row r="2" spans="1:14" s="2" customFormat="1" x14ac:dyDescent="0.25">
      <c r="A2" s="1" t="s">
        <v>98</v>
      </c>
      <c r="B2" s="2">
        <v>2</v>
      </c>
      <c r="C2" s="2">
        <v>3</v>
      </c>
      <c r="D2" s="2">
        <v>4</v>
      </c>
      <c r="E2" s="2">
        <v>5</v>
      </c>
      <c r="F2" s="2">
        <v>6</v>
      </c>
      <c r="G2" s="2">
        <v>7</v>
      </c>
      <c r="H2" s="2">
        <v>8</v>
      </c>
      <c r="I2" s="2">
        <v>9</v>
      </c>
      <c r="J2" s="2">
        <v>10</v>
      </c>
      <c r="K2" s="2">
        <v>11</v>
      </c>
      <c r="L2" s="2">
        <v>12</v>
      </c>
      <c r="M2" s="2">
        <v>13</v>
      </c>
      <c r="N2" s="2">
        <v>14</v>
      </c>
    </row>
    <row r="3" spans="1:14" x14ac:dyDescent="0.25">
      <c r="A3" t="s">
        <v>2</v>
      </c>
      <c r="B3" s="4"/>
      <c r="N3" s="3"/>
    </row>
    <row r="4" spans="1:14" x14ac:dyDescent="0.25">
      <c r="A4" t="s">
        <v>3</v>
      </c>
      <c r="B4" s="4"/>
      <c r="N4" s="3"/>
    </row>
    <row r="5" spans="1:14" x14ac:dyDescent="0.25">
      <c r="A5" t="s">
        <v>4</v>
      </c>
      <c r="B5" s="4"/>
      <c r="N5" s="3"/>
    </row>
    <row r="6" spans="1:14" x14ac:dyDescent="0.25">
      <c r="A6" t="s">
        <v>5</v>
      </c>
      <c r="B6" s="4"/>
      <c r="N6">
        <f t="shared" ref="N6" si="0">M6</f>
        <v>0</v>
      </c>
    </row>
    <row r="7" spans="1:14" x14ac:dyDescent="0.25">
      <c r="A7" t="s">
        <v>53</v>
      </c>
      <c r="B7" s="4"/>
      <c r="N7">
        <v>0.95</v>
      </c>
    </row>
    <row r="8" spans="1:14" x14ac:dyDescent="0.25">
      <c r="A8" t="s">
        <v>41</v>
      </c>
      <c r="B8" s="4"/>
      <c r="N8" s="3"/>
    </row>
    <row r="9" spans="1:14" x14ac:dyDescent="0.25">
      <c r="A9" t="s">
        <v>42</v>
      </c>
      <c r="B9" s="4"/>
      <c r="N9">
        <f t="shared" ref="N9:N11" si="1">M9</f>
        <v>0</v>
      </c>
    </row>
    <row r="10" spans="1:14" x14ac:dyDescent="0.25">
      <c r="A10" t="s">
        <v>43</v>
      </c>
      <c r="B10" s="4"/>
      <c r="N10">
        <f t="shared" si="1"/>
        <v>0</v>
      </c>
    </row>
    <row r="11" spans="1:14" x14ac:dyDescent="0.25">
      <c r="A11" t="s">
        <v>44</v>
      </c>
      <c r="B11" s="4"/>
      <c r="N11">
        <f t="shared" si="1"/>
        <v>0</v>
      </c>
    </row>
    <row r="12" spans="1:14" x14ac:dyDescent="0.25">
      <c r="A12" t="s">
        <v>45</v>
      </c>
      <c r="B12" s="4"/>
      <c r="N12" s="3"/>
    </row>
    <row r="13" spans="1:14" x14ac:dyDescent="0.25">
      <c r="A13" t="s">
        <v>46</v>
      </c>
      <c r="B13" s="4"/>
      <c r="N13">
        <f t="shared" ref="N13:N15" si="2">M13</f>
        <v>0</v>
      </c>
    </row>
    <row r="14" spans="1:14" x14ac:dyDescent="0.25">
      <c r="A14" t="s">
        <v>47</v>
      </c>
      <c r="B14" s="4"/>
      <c r="N14">
        <f t="shared" si="2"/>
        <v>0</v>
      </c>
    </row>
    <row r="15" spans="1:14" x14ac:dyDescent="0.25">
      <c r="A15" t="s">
        <v>48</v>
      </c>
      <c r="B15" s="4"/>
      <c r="N15">
        <f t="shared" si="2"/>
        <v>0</v>
      </c>
    </row>
    <row r="16" spans="1:14" x14ac:dyDescent="0.25">
      <c r="A16" t="s">
        <v>49</v>
      </c>
      <c r="B16" s="4"/>
      <c r="N16">
        <f t="shared" ref="N16" si="3">M16</f>
        <v>0</v>
      </c>
    </row>
    <row r="17" spans="1:2" x14ac:dyDescent="0.25">
      <c r="A17" t="s">
        <v>50</v>
      </c>
      <c r="B17" s="4"/>
    </row>
    <row r="18" spans="1:2" x14ac:dyDescent="0.25">
      <c r="A18" t="s">
        <v>51</v>
      </c>
      <c r="B18" s="4"/>
    </row>
    <row r="19" spans="1:2" x14ac:dyDescent="0.25">
      <c r="A19" t="s">
        <v>52</v>
      </c>
      <c r="B19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1E98E-2A55-4257-9748-C3CD82544680}">
  <sheetPr>
    <tabColor rgb="FFFFFF00"/>
  </sheetPr>
  <dimension ref="A1:C52"/>
  <sheetViews>
    <sheetView workbookViewId="0">
      <selection activeCell="H34" sqref="H34"/>
    </sheetView>
  </sheetViews>
  <sheetFormatPr defaultRowHeight="15" x14ac:dyDescent="0.25"/>
  <cols>
    <col min="1" max="1" width="20.42578125" customWidth="1"/>
    <col min="2" max="2" width="15.5703125" bestFit="1" customWidth="1"/>
  </cols>
  <sheetData>
    <row r="1" spans="1:3" ht="15" customHeight="1" x14ac:dyDescent="0.25">
      <c r="A1" t="s">
        <v>54</v>
      </c>
      <c r="B1" t="s">
        <v>58</v>
      </c>
      <c r="C1" t="s">
        <v>61</v>
      </c>
    </row>
    <row r="2" spans="1:3" x14ac:dyDescent="0.25">
      <c r="A2" t="s">
        <v>2</v>
      </c>
      <c r="B2" t="str">
        <f>'NZ50-9_groups'!$A$2</f>
        <v>NZ50-9-PUBTRA</v>
      </c>
    </row>
    <row r="3" spans="1:3" x14ac:dyDescent="0.25">
      <c r="A3" t="s">
        <v>3</v>
      </c>
      <c r="B3" t="str">
        <f>'NZ50-9_groups'!$A$2</f>
        <v>NZ50-9-PUBTRA</v>
      </c>
    </row>
    <row r="4" spans="1:3" x14ac:dyDescent="0.25">
      <c r="A4" t="s">
        <v>4</v>
      </c>
      <c r="B4" t="str">
        <f>'NZ50-9_groups'!$A$2</f>
        <v>NZ50-9-PUBTRA</v>
      </c>
    </row>
    <row r="5" spans="1:3" x14ac:dyDescent="0.25">
      <c r="A5" t="s">
        <v>5</v>
      </c>
      <c r="B5" t="str">
        <f>'NZ50-9_groups'!$A$2</f>
        <v>NZ50-9-PUBTRA</v>
      </c>
    </row>
    <row r="6" spans="1:3" x14ac:dyDescent="0.25">
      <c r="A6" t="s">
        <v>6</v>
      </c>
      <c r="B6" t="str">
        <f>'NZ50-9_groups'!$A$2</f>
        <v>NZ50-9-PUBTRA</v>
      </c>
    </row>
    <row r="7" spans="1:3" x14ac:dyDescent="0.25">
      <c r="A7" t="s">
        <v>7</v>
      </c>
      <c r="B7" t="str">
        <f>'NZ50-9_groups'!$A$2</f>
        <v>NZ50-9-PUBTRA</v>
      </c>
    </row>
    <row r="8" spans="1:3" x14ac:dyDescent="0.25">
      <c r="A8" t="s">
        <v>8</v>
      </c>
      <c r="B8" t="str">
        <f>'NZ50-9_groups'!$A$2</f>
        <v>NZ50-9-PUBTRA</v>
      </c>
    </row>
    <row r="9" spans="1:3" x14ac:dyDescent="0.25">
      <c r="A9" t="s">
        <v>9</v>
      </c>
      <c r="B9" t="str">
        <f>'NZ50-9_groups'!$A$2</f>
        <v>NZ50-9-PUBTRA</v>
      </c>
    </row>
    <row r="10" spans="1:3" x14ac:dyDescent="0.25">
      <c r="A10" t="s">
        <v>10</v>
      </c>
      <c r="B10" t="str">
        <f>'NZ50-9_groups'!$A$2</f>
        <v>NZ50-9-PUBTRA</v>
      </c>
    </row>
    <row r="11" spans="1:3" x14ac:dyDescent="0.25">
      <c r="A11" t="s">
        <v>11</v>
      </c>
      <c r="B11" t="str">
        <f>'NZ50-9_groups'!$A$2</f>
        <v>NZ50-9-PUBTRA</v>
      </c>
    </row>
    <row r="12" spans="1:3" x14ac:dyDescent="0.25">
      <c r="A12" t="s">
        <v>12</v>
      </c>
      <c r="B12" t="str">
        <f>'NZ50-9_groups'!$A$2</f>
        <v>NZ50-9-PUBTRA</v>
      </c>
    </row>
    <row r="13" spans="1:3" x14ac:dyDescent="0.25">
      <c r="A13" t="s">
        <v>13</v>
      </c>
      <c r="B13" t="str">
        <f>'NZ50-9_groups'!$A$2</f>
        <v>NZ50-9-PUBTRA</v>
      </c>
    </row>
    <row r="14" spans="1:3" x14ac:dyDescent="0.25">
      <c r="A14" t="s">
        <v>14</v>
      </c>
      <c r="B14" t="str">
        <f>'NZ50-9_groups'!$A$2</f>
        <v>NZ50-9-PUBTRA</v>
      </c>
    </row>
    <row r="15" spans="1:3" x14ac:dyDescent="0.25">
      <c r="A15" t="s">
        <v>15</v>
      </c>
      <c r="B15" t="str">
        <f>'NZ50-9_groups'!$A$2</f>
        <v>NZ50-9-PUBTRA</v>
      </c>
    </row>
    <row r="16" spans="1:3" x14ac:dyDescent="0.25">
      <c r="A16" t="s">
        <v>16</v>
      </c>
      <c r="B16" t="str">
        <f>'NZ50-9_groups'!$A$2</f>
        <v>NZ50-9-PUBTRA</v>
      </c>
    </row>
    <row r="17" spans="1:2" x14ac:dyDescent="0.25">
      <c r="A17" t="s">
        <v>17</v>
      </c>
      <c r="B17" t="str">
        <f>'NZ50-9_groups'!$A$2</f>
        <v>NZ50-9-PUBTRA</v>
      </c>
    </row>
    <row r="18" spans="1:2" x14ac:dyDescent="0.25">
      <c r="A18" t="s">
        <v>18</v>
      </c>
      <c r="B18" t="str">
        <f>'NZ50-9_groups'!$A$2</f>
        <v>NZ50-9-PUBTRA</v>
      </c>
    </row>
    <row r="19" spans="1:2" x14ac:dyDescent="0.25">
      <c r="A19" t="s">
        <v>19</v>
      </c>
      <c r="B19" t="str">
        <f>'NZ50-9_groups'!$A$2</f>
        <v>NZ50-9-PUBTRA</v>
      </c>
    </row>
    <row r="20" spans="1:2" x14ac:dyDescent="0.25">
      <c r="A20" t="s">
        <v>20</v>
      </c>
      <c r="B20" t="str">
        <f>'NZ50-9_groups'!$A$2</f>
        <v>NZ50-9-PUBTRA</v>
      </c>
    </row>
    <row r="21" spans="1:2" x14ac:dyDescent="0.25">
      <c r="A21" t="s">
        <v>21</v>
      </c>
      <c r="B21" t="str">
        <f>'NZ50-9_groups'!$A$2</f>
        <v>NZ50-9-PUBTRA</v>
      </c>
    </row>
    <row r="22" spans="1:2" x14ac:dyDescent="0.25">
      <c r="A22" t="s">
        <v>22</v>
      </c>
      <c r="B22" t="str">
        <f>'NZ50-9_groups'!$A$2</f>
        <v>NZ50-9-PUBTRA</v>
      </c>
    </row>
    <row r="23" spans="1:2" x14ac:dyDescent="0.25">
      <c r="A23" t="s">
        <v>23</v>
      </c>
      <c r="B23" t="str">
        <f>'NZ50-9_groups'!$A$2</f>
        <v>NZ50-9-PUBTRA</v>
      </c>
    </row>
    <row r="24" spans="1:2" x14ac:dyDescent="0.25">
      <c r="A24" t="s">
        <v>24</v>
      </c>
      <c r="B24" t="str">
        <f>'NZ50-9_groups'!$A$2</f>
        <v>NZ50-9-PUBTRA</v>
      </c>
    </row>
    <row r="25" spans="1:2" x14ac:dyDescent="0.25">
      <c r="A25" t="s">
        <v>25</v>
      </c>
      <c r="B25" t="str">
        <f>'NZ50-9_groups'!$A$2</f>
        <v>NZ50-9-PUBTRA</v>
      </c>
    </row>
    <row r="26" spans="1:2" x14ac:dyDescent="0.25">
      <c r="A26" t="s">
        <v>26</v>
      </c>
      <c r="B26" t="str">
        <f>'NZ50-9_groups'!$A$2</f>
        <v>NZ50-9-PUBTRA</v>
      </c>
    </row>
    <row r="27" spans="1:2" x14ac:dyDescent="0.25">
      <c r="A27" t="s">
        <v>27</v>
      </c>
      <c r="B27" t="str">
        <f>'NZ50-9_groups'!$A$2</f>
        <v>NZ50-9-PUBTRA</v>
      </c>
    </row>
    <row r="28" spans="1:2" x14ac:dyDescent="0.25">
      <c r="A28" t="s">
        <v>28</v>
      </c>
      <c r="B28" t="str">
        <f>'NZ50-9_groups'!$A$2</f>
        <v>NZ50-9-PUBTRA</v>
      </c>
    </row>
    <row r="29" spans="1:2" x14ac:dyDescent="0.25">
      <c r="A29" t="s">
        <v>29</v>
      </c>
      <c r="B29" t="str">
        <f>'NZ50-9_groups'!$A$2</f>
        <v>NZ50-9-PUBTRA</v>
      </c>
    </row>
    <row r="30" spans="1:2" x14ac:dyDescent="0.25">
      <c r="A30" t="s">
        <v>30</v>
      </c>
      <c r="B30" t="str">
        <f>'NZ50-9_groups'!$A$2</f>
        <v>NZ50-9-PUBTRA</v>
      </c>
    </row>
    <row r="31" spans="1:2" x14ac:dyDescent="0.25">
      <c r="A31" t="s">
        <v>31</v>
      </c>
      <c r="B31" t="str">
        <f>'NZ50-9_groups'!$A$2</f>
        <v>NZ50-9-PUBTRA</v>
      </c>
    </row>
    <row r="32" spans="1:2" x14ac:dyDescent="0.25">
      <c r="A32" t="s">
        <v>32</v>
      </c>
      <c r="B32" t="str">
        <f>'NZ50-9_groups'!$A$2</f>
        <v>NZ50-9-PUBTRA</v>
      </c>
    </row>
    <row r="33" spans="1:2" x14ac:dyDescent="0.25">
      <c r="A33" t="s">
        <v>33</v>
      </c>
      <c r="B33" t="str">
        <f>'NZ50-9_groups'!$A$2</f>
        <v>NZ50-9-PUBTRA</v>
      </c>
    </row>
    <row r="34" spans="1:2" x14ac:dyDescent="0.25">
      <c r="A34" t="s">
        <v>34</v>
      </c>
      <c r="B34" t="str">
        <f>'NZ50-9_groups'!$A$2</f>
        <v>NZ50-9-PUBTRA</v>
      </c>
    </row>
    <row r="35" spans="1:2" x14ac:dyDescent="0.25">
      <c r="A35" t="s">
        <v>35</v>
      </c>
      <c r="B35" t="str">
        <f>'NZ50-9_groups'!$A$2</f>
        <v>NZ50-9-PUBTRA</v>
      </c>
    </row>
    <row r="36" spans="1:2" x14ac:dyDescent="0.25">
      <c r="A36" t="s">
        <v>36</v>
      </c>
      <c r="B36" t="str">
        <f>'NZ50-9_groups'!$A$2</f>
        <v>NZ50-9-PUBTRA</v>
      </c>
    </row>
    <row r="37" spans="1:2" x14ac:dyDescent="0.25">
      <c r="A37" t="s">
        <v>37</v>
      </c>
      <c r="B37" t="str">
        <f>'NZ50-9_groups'!$A$2</f>
        <v>NZ50-9-PUBTRA</v>
      </c>
    </row>
    <row r="38" spans="1:2" x14ac:dyDescent="0.25">
      <c r="A38" t="s">
        <v>38</v>
      </c>
      <c r="B38" t="str">
        <f>'NZ50-9_groups'!$A$2</f>
        <v>NZ50-9-PUBTRA</v>
      </c>
    </row>
    <row r="39" spans="1:2" x14ac:dyDescent="0.25">
      <c r="A39" t="s">
        <v>39</v>
      </c>
      <c r="B39" t="str">
        <f>'NZ50-9_groups'!$A$2</f>
        <v>NZ50-9-PUBTRA</v>
      </c>
    </row>
    <row r="40" spans="1:2" x14ac:dyDescent="0.25">
      <c r="A40" t="s">
        <v>40</v>
      </c>
      <c r="B40" t="str">
        <f>'NZ50-9_groups'!$A$2</f>
        <v>NZ50-9-PUBTRA</v>
      </c>
    </row>
    <row r="41" spans="1:2" x14ac:dyDescent="0.25">
      <c r="A41" t="s">
        <v>41</v>
      </c>
      <c r="B41" t="str">
        <f>'NZ50-9_groups'!$A$2</f>
        <v>NZ50-9-PUBTRA</v>
      </c>
    </row>
    <row r="42" spans="1:2" x14ac:dyDescent="0.25">
      <c r="A42" t="s">
        <v>42</v>
      </c>
      <c r="B42" t="str">
        <f>'NZ50-9_groups'!$A$2</f>
        <v>NZ50-9-PUBTRA</v>
      </c>
    </row>
    <row r="43" spans="1:2" x14ac:dyDescent="0.25">
      <c r="A43" t="s">
        <v>43</v>
      </c>
      <c r="B43" t="str">
        <f>'NZ50-9_groups'!$A$2</f>
        <v>NZ50-9-PUBTRA</v>
      </c>
    </row>
    <row r="44" spans="1:2" x14ac:dyDescent="0.25">
      <c r="A44" t="s">
        <v>44</v>
      </c>
      <c r="B44" t="str">
        <f>'NZ50-9_groups'!$A$2</f>
        <v>NZ50-9-PUBTRA</v>
      </c>
    </row>
    <row r="45" spans="1:2" x14ac:dyDescent="0.25">
      <c r="A45" t="s">
        <v>45</v>
      </c>
      <c r="B45" t="str">
        <f>'NZ50-9_groups'!$A$2</f>
        <v>NZ50-9-PUBTRA</v>
      </c>
    </row>
    <row r="46" spans="1:2" x14ac:dyDescent="0.25">
      <c r="A46" t="s">
        <v>46</v>
      </c>
      <c r="B46" t="str">
        <f>'NZ50-9_groups'!$A$2</f>
        <v>NZ50-9-PUBTRA</v>
      </c>
    </row>
    <row r="47" spans="1:2" x14ac:dyDescent="0.25">
      <c r="A47" t="s">
        <v>47</v>
      </c>
      <c r="B47" t="str">
        <f>'NZ50-9_groups'!$A$2</f>
        <v>NZ50-9-PUBTRA</v>
      </c>
    </row>
    <row r="48" spans="1:2" x14ac:dyDescent="0.25">
      <c r="A48" t="s">
        <v>48</v>
      </c>
      <c r="B48" t="str">
        <f>'NZ50-9_groups'!$A$2</f>
        <v>NZ50-9-PUBTRA</v>
      </c>
    </row>
    <row r="49" spans="1:2" x14ac:dyDescent="0.25">
      <c r="A49" t="s">
        <v>49</v>
      </c>
      <c r="B49" t="str">
        <f>'NZ50-9_groups'!$A$2</f>
        <v>NZ50-9-PUBTRA</v>
      </c>
    </row>
    <row r="50" spans="1:2" x14ac:dyDescent="0.25">
      <c r="A50" t="s">
        <v>50</v>
      </c>
      <c r="B50" t="str">
        <f>'NZ50-9_groups'!$A$2</f>
        <v>NZ50-9-PUBTRA</v>
      </c>
    </row>
    <row r="51" spans="1:2" x14ac:dyDescent="0.25">
      <c r="A51" t="s">
        <v>51</v>
      </c>
      <c r="B51" t="str">
        <f>'NZ50-9_groups'!$A$2</f>
        <v>NZ50-9-PUBTRA</v>
      </c>
    </row>
    <row r="52" spans="1:2" x14ac:dyDescent="0.25">
      <c r="A52" t="s">
        <v>52</v>
      </c>
      <c r="B52" t="str">
        <f>'NZ50-9_groups'!$A$2</f>
        <v>NZ50-9-PUBTRA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3C4A8-977D-40C0-B3BD-FDF1F508DE19}">
  <sheetPr>
    <tabColor rgb="FFFFFF00"/>
  </sheetPr>
  <dimension ref="A1:B2"/>
  <sheetViews>
    <sheetView workbookViewId="0">
      <selection activeCell="G19" sqref="G19"/>
    </sheetView>
  </sheetViews>
  <sheetFormatPr defaultRowHeight="15" x14ac:dyDescent="0.25"/>
  <cols>
    <col min="1" max="1" width="18.5703125" customWidth="1"/>
    <col min="2" max="2" width="21.5703125" customWidth="1"/>
  </cols>
  <sheetData>
    <row r="1" spans="1:2" x14ac:dyDescent="0.25">
      <c r="A1" t="s">
        <v>58</v>
      </c>
      <c r="B1" t="s">
        <v>61</v>
      </c>
    </row>
    <row r="2" spans="1:2" x14ac:dyDescent="0.25">
      <c r="A2" t="s">
        <v>99</v>
      </c>
      <c r="B2" t="s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F02B2-0827-4B07-9DFF-819E28BBD8FB}">
  <sheetPr>
    <tabColor rgb="FFFFFF00"/>
  </sheetPr>
  <dimension ref="A1:E52"/>
  <sheetViews>
    <sheetView topLeftCell="A4" workbookViewId="0">
      <selection activeCell="A4" sqref="A1:D1048576"/>
    </sheetView>
  </sheetViews>
  <sheetFormatPr defaultRowHeight="15" x14ac:dyDescent="0.25"/>
  <cols>
    <col min="2" max="2" width="20.42578125" customWidth="1"/>
    <col min="3" max="3" width="15.5703125" bestFit="1" customWidth="1"/>
  </cols>
  <sheetData>
    <row r="1" spans="1:5" x14ac:dyDescent="0.25">
      <c r="A1" t="s">
        <v>55</v>
      </c>
      <c r="B1" t="s">
        <v>54</v>
      </c>
      <c r="C1" t="s">
        <v>58</v>
      </c>
      <c r="D1" t="s">
        <v>97</v>
      </c>
      <c r="E1" t="s">
        <v>60</v>
      </c>
    </row>
    <row r="2" spans="1:5" x14ac:dyDescent="0.25">
      <c r="A2" t="s">
        <v>1</v>
      </c>
      <c r="B2" t="str">
        <f>'NZ50-9_tech_groups'!A2</f>
        <v>PUBTRABDSLIMP</v>
      </c>
      <c r="C2" t="str">
        <f>'NZ50-9_groups'!$A$2</f>
        <v>NZ50-9-PUBTRA</v>
      </c>
      <c r="D2">
        <v>1</v>
      </c>
    </row>
    <row r="3" spans="1:5" x14ac:dyDescent="0.25">
      <c r="A3" t="s">
        <v>1</v>
      </c>
      <c r="B3" t="str">
        <f>'NZ50-9_tech_groups'!A3</f>
        <v>PUBTRABMTNIMP</v>
      </c>
      <c r="C3" t="str">
        <f>'NZ50-9_groups'!$A$2</f>
        <v>NZ50-9-PUBTRA</v>
      </c>
      <c r="D3">
        <v>1</v>
      </c>
    </row>
    <row r="4" spans="1:5" x14ac:dyDescent="0.25">
      <c r="A4" t="s">
        <v>1</v>
      </c>
      <c r="B4" t="str">
        <f>'NZ50-9_tech_groups'!A4</f>
        <v>PUBTRACETHIMP</v>
      </c>
      <c r="C4" t="str">
        <f>'NZ50-9_groups'!$A$2</f>
        <v>NZ50-9-PUBTRA</v>
      </c>
      <c r="D4">
        <v>1</v>
      </c>
    </row>
    <row r="5" spans="1:5" x14ac:dyDescent="0.25">
      <c r="A5" t="s">
        <v>1</v>
      </c>
      <c r="B5" t="str">
        <f>'NZ50-9_tech_groups'!A5</f>
        <v>PUBTRADSLIMP</v>
      </c>
      <c r="C5" t="str">
        <f>'NZ50-9_groups'!$A$2</f>
        <v>NZ50-9-PUBTRA</v>
      </c>
      <c r="D5">
        <v>1</v>
      </c>
    </row>
    <row r="6" spans="1:5" x14ac:dyDescent="0.25">
      <c r="A6" t="s">
        <v>1</v>
      </c>
      <c r="B6" t="str">
        <f>'NZ50-9_tech_groups'!A6</f>
        <v>PUBTRAELCIMP16</v>
      </c>
      <c r="C6" t="str">
        <f>'NZ50-9_groups'!$A$2</f>
        <v>NZ50-9-PUBTRA</v>
      </c>
      <c r="D6">
        <v>1</v>
      </c>
    </row>
    <row r="7" spans="1:5" x14ac:dyDescent="0.25">
      <c r="A7" t="s">
        <v>1</v>
      </c>
      <c r="B7" t="str">
        <f>'NZ50-9_tech_groups'!A7</f>
        <v>PUBTRAELCIMP17</v>
      </c>
      <c r="C7" t="str">
        <f>'NZ50-9_groups'!$A$2</f>
        <v>NZ50-9-PUBTRA</v>
      </c>
      <c r="D7">
        <v>1</v>
      </c>
    </row>
    <row r="8" spans="1:5" x14ac:dyDescent="0.25">
      <c r="A8" t="s">
        <v>1</v>
      </c>
      <c r="B8" t="str">
        <f>'NZ50-9_tech_groups'!A8</f>
        <v>PUBTRAELCIMP18</v>
      </c>
      <c r="C8" t="str">
        <f>'NZ50-9_groups'!$A$2</f>
        <v>NZ50-9-PUBTRA</v>
      </c>
      <c r="D8">
        <v>1</v>
      </c>
    </row>
    <row r="9" spans="1:5" x14ac:dyDescent="0.25">
      <c r="A9" t="s">
        <v>1</v>
      </c>
      <c r="B9" t="str">
        <f>'NZ50-9_tech_groups'!A9</f>
        <v>PUBTRAELCIMP19</v>
      </c>
      <c r="C9" t="str">
        <f>'NZ50-9_groups'!$A$2</f>
        <v>NZ50-9-PUBTRA</v>
      </c>
      <c r="D9">
        <v>1</v>
      </c>
    </row>
    <row r="10" spans="1:5" x14ac:dyDescent="0.25">
      <c r="A10" t="s">
        <v>1</v>
      </c>
      <c r="B10" t="str">
        <f>'NZ50-9_tech_groups'!A10</f>
        <v>PUBTRAELCIMP20</v>
      </c>
      <c r="C10" t="str">
        <f>'NZ50-9_groups'!$A$2</f>
        <v>NZ50-9-PUBTRA</v>
      </c>
      <c r="D10">
        <v>1</v>
      </c>
    </row>
    <row r="11" spans="1:5" x14ac:dyDescent="0.25">
      <c r="A11" t="s">
        <v>1</v>
      </c>
      <c r="B11" t="str">
        <f>'NZ50-9_tech_groups'!A11</f>
        <v>PUBTRAELCIMP21</v>
      </c>
      <c r="C11" t="str">
        <f>'NZ50-9_groups'!$A$2</f>
        <v>NZ50-9-PUBTRA</v>
      </c>
      <c r="D11">
        <v>1</v>
      </c>
    </row>
    <row r="12" spans="1:5" x14ac:dyDescent="0.25">
      <c r="A12" t="s">
        <v>1</v>
      </c>
      <c r="B12" t="str">
        <f>'NZ50-9_tech_groups'!A12</f>
        <v>PUBTRAELCIMP22</v>
      </c>
      <c r="C12" t="str">
        <f>'NZ50-9_groups'!$A$2</f>
        <v>NZ50-9-PUBTRA</v>
      </c>
      <c r="D12">
        <v>1</v>
      </c>
    </row>
    <row r="13" spans="1:5" x14ac:dyDescent="0.25">
      <c r="A13" t="s">
        <v>1</v>
      </c>
      <c r="B13" t="str">
        <f>'NZ50-9_tech_groups'!A13</f>
        <v>PUBTRAELCIMP23</v>
      </c>
      <c r="C13" t="str">
        <f>'NZ50-9_groups'!$A$2</f>
        <v>NZ50-9-PUBTRA</v>
      </c>
      <c r="D13">
        <v>1</v>
      </c>
    </row>
    <row r="14" spans="1:5" x14ac:dyDescent="0.25">
      <c r="A14" t="s">
        <v>1</v>
      </c>
      <c r="B14" t="str">
        <f>'NZ50-9_tech_groups'!A14</f>
        <v>PUBTRAELCIMP24</v>
      </c>
      <c r="C14" t="str">
        <f>'NZ50-9_groups'!$A$2</f>
        <v>NZ50-9-PUBTRA</v>
      </c>
      <c r="D14">
        <v>1</v>
      </c>
    </row>
    <row r="15" spans="1:5" x14ac:dyDescent="0.25">
      <c r="A15" t="s">
        <v>1</v>
      </c>
      <c r="B15" t="str">
        <f>'NZ50-9_tech_groups'!A15</f>
        <v>PUBTRAELCIMP25</v>
      </c>
      <c r="C15" t="str">
        <f>'NZ50-9_groups'!$A$2</f>
        <v>NZ50-9-PUBTRA</v>
      </c>
      <c r="D15">
        <v>1</v>
      </c>
    </row>
    <row r="16" spans="1:5" x14ac:dyDescent="0.25">
      <c r="A16" t="s">
        <v>1</v>
      </c>
      <c r="B16" t="str">
        <f>'NZ50-9_tech_groups'!A16</f>
        <v>PUBTRAELCIMP26</v>
      </c>
      <c r="C16" t="str">
        <f>'NZ50-9_groups'!$A$2</f>
        <v>NZ50-9-PUBTRA</v>
      </c>
      <c r="D16">
        <v>1</v>
      </c>
    </row>
    <row r="17" spans="1:4" x14ac:dyDescent="0.25">
      <c r="A17" t="s">
        <v>1</v>
      </c>
      <c r="B17" t="str">
        <f>'NZ50-9_tech_groups'!A17</f>
        <v>PUBTRAELCIMP27</v>
      </c>
      <c r="C17" t="str">
        <f>'NZ50-9_groups'!$A$2</f>
        <v>NZ50-9-PUBTRA</v>
      </c>
      <c r="D17">
        <v>1</v>
      </c>
    </row>
    <row r="18" spans="1:4" x14ac:dyDescent="0.25">
      <c r="A18" t="s">
        <v>1</v>
      </c>
      <c r="B18" t="str">
        <f>'NZ50-9_tech_groups'!A18</f>
        <v>PUBTRAELCIMP28</v>
      </c>
      <c r="C18" t="str">
        <f>'NZ50-9_groups'!$A$2</f>
        <v>NZ50-9-PUBTRA</v>
      </c>
      <c r="D18">
        <v>1</v>
      </c>
    </row>
    <row r="19" spans="1:4" x14ac:dyDescent="0.25">
      <c r="A19" t="s">
        <v>1</v>
      </c>
      <c r="B19" t="str">
        <f>'NZ50-9_tech_groups'!A19</f>
        <v>PUBTRAELCIMP29</v>
      </c>
      <c r="C19" t="str">
        <f>'NZ50-9_groups'!$A$2</f>
        <v>NZ50-9-PUBTRA</v>
      </c>
      <c r="D19">
        <v>1</v>
      </c>
    </row>
    <row r="20" spans="1:4" x14ac:dyDescent="0.25">
      <c r="A20" t="s">
        <v>1</v>
      </c>
      <c r="B20" t="str">
        <f>'NZ50-9_tech_groups'!A20</f>
        <v>PUBTRAELCIMP30</v>
      </c>
      <c r="C20" t="str">
        <f>'NZ50-9_groups'!$A$2</f>
        <v>NZ50-9-PUBTRA</v>
      </c>
      <c r="D20">
        <v>1</v>
      </c>
    </row>
    <row r="21" spans="1:4" x14ac:dyDescent="0.25">
      <c r="A21" t="s">
        <v>1</v>
      </c>
      <c r="B21" t="str">
        <f>'NZ50-9_tech_groups'!A21</f>
        <v>PUBTRAELCIMP31</v>
      </c>
      <c r="C21" t="str">
        <f>'NZ50-9_groups'!$A$2</f>
        <v>NZ50-9-PUBTRA</v>
      </c>
      <c r="D21">
        <v>1</v>
      </c>
    </row>
    <row r="22" spans="1:4" x14ac:dyDescent="0.25">
      <c r="A22" t="s">
        <v>1</v>
      </c>
      <c r="B22" t="str">
        <f>'NZ50-9_tech_groups'!A22</f>
        <v>PUBTRAELCIMP32</v>
      </c>
      <c r="C22" t="str">
        <f>'NZ50-9_groups'!$A$2</f>
        <v>NZ50-9-PUBTRA</v>
      </c>
      <c r="D22">
        <v>1</v>
      </c>
    </row>
    <row r="23" spans="1:4" x14ac:dyDescent="0.25">
      <c r="A23" t="s">
        <v>1</v>
      </c>
      <c r="B23" t="str">
        <f>'NZ50-9_tech_groups'!A23</f>
        <v>PUBTRAELCIMP33</v>
      </c>
      <c r="C23" t="str">
        <f>'NZ50-9_groups'!$A$2</f>
        <v>NZ50-9-PUBTRA</v>
      </c>
      <c r="D23">
        <v>1</v>
      </c>
    </row>
    <row r="24" spans="1:4" x14ac:dyDescent="0.25">
      <c r="A24" t="s">
        <v>1</v>
      </c>
      <c r="B24" t="str">
        <f>'NZ50-9_tech_groups'!A24</f>
        <v>PUBTRAELCIMP34</v>
      </c>
      <c r="C24" t="str">
        <f>'NZ50-9_groups'!$A$2</f>
        <v>NZ50-9-PUBTRA</v>
      </c>
      <c r="D24">
        <v>1</v>
      </c>
    </row>
    <row r="25" spans="1:4" x14ac:dyDescent="0.25">
      <c r="A25" t="s">
        <v>1</v>
      </c>
      <c r="B25" t="str">
        <f>'NZ50-9_tech_groups'!A25</f>
        <v>PUBTRAELCIMP35</v>
      </c>
      <c r="C25" t="str">
        <f>'NZ50-9_groups'!$A$2</f>
        <v>NZ50-9-PUBTRA</v>
      </c>
      <c r="D25">
        <v>1</v>
      </c>
    </row>
    <row r="26" spans="1:4" x14ac:dyDescent="0.25">
      <c r="A26" t="s">
        <v>1</v>
      </c>
      <c r="B26" t="str">
        <f>'NZ50-9_tech_groups'!A26</f>
        <v>PUBTRAELCIMP36</v>
      </c>
      <c r="C26" t="str">
        <f>'NZ50-9_groups'!$A$2</f>
        <v>NZ50-9-PUBTRA</v>
      </c>
      <c r="D26">
        <v>1</v>
      </c>
    </row>
    <row r="27" spans="1:4" x14ac:dyDescent="0.25">
      <c r="A27" t="s">
        <v>1</v>
      </c>
      <c r="B27" t="str">
        <f>'NZ50-9_tech_groups'!A27</f>
        <v>PUBTRAELCIMP37</v>
      </c>
      <c r="C27" t="str">
        <f>'NZ50-9_groups'!$A$2</f>
        <v>NZ50-9-PUBTRA</v>
      </c>
      <c r="D27">
        <v>1</v>
      </c>
    </row>
    <row r="28" spans="1:4" x14ac:dyDescent="0.25">
      <c r="A28" t="s">
        <v>1</v>
      </c>
      <c r="B28" t="str">
        <f>'NZ50-9_tech_groups'!A28</f>
        <v>PUBTRAELCIMP38</v>
      </c>
      <c r="C28" t="str">
        <f>'NZ50-9_groups'!$A$2</f>
        <v>NZ50-9-PUBTRA</v>
      </c>
      <c r="D28">
        <v>1</v>
      </c>
    </row>
    <row r="29" spans="1:4" x14ac:dyDescent="0.25">
      <c r="A29" t="s">
        <v>1</v>
      </c>
      <c r="B29" t="str">
        <f>'NZ50-9_tech_groups'!A29</f>
        <v>PUBTRAELCIMP39</v>
      </c>
      <c r="C29" t="str">
        <f>'NZ50-9_groups'!$A$2</f>
        <v>NZ50-9-PUBTRA</v>
      </c>
      <c r="D29">
        <v>1</v>
      </c>
    </row>
    <row r="30" spans="1:4" x14ac:dyDescent="0.25">
      <c r="A30" t="s">
        <v>1</v>
      </c>
      <c r="B30" t="str">
        <f>'NZ50-9_tech_groups'!A30</f>
        <v>PUBTRAELCIMP40</v>
      </c>
      <c r="C30" t="str">
        <f>'NZ50-9_groups'!$A$2</f>
        <v>NZ50-9-PUBTRA</v>
      </c>
      <c r="D30">
        <v>1</v>
      </c>
    </row>
    <row r="31" spans="1:4" x14ac:dyDescent="0.25">
      <c r="A31" t="s">
        <v>1</v>
      </c>
      <c r="B31" t="str">
        <f>'NZ50-9_tech_groups'!A31</f>
        <v>PUBTRAELCIMP41</v>
      </c>
      <c r="C31" t="str">
        <f>'NZ50-9_groups'!$A$2</f>
        <v>NZ50-9-PUBTRA</v>
      </c>
      <c r="D31">
        <v>1</v>
      </c>
    </row>
    <row r="32" spans="1:4" x14ac:dyDescent="0.25">
      <c r="A32" t="s">
        <v>1</v>
      </c>
      <c r="B32" t="str">
        <f>'NZ50-9_tech_groups'!A32</f>
        <v>PUBTRAELCIMP42</v>
      </c>
      <c r="C32" t="str">
        <f>'NZ50-9_groups'!$A$2</f>
        <v>NZ50-9-PUBTRA</v>
      </c>
      <c r="D32">
        <v>1</v>
      </c>
    </row>
    <row r="33" spans="1:4" x14ac:dyDescent="0.25">
      <c r="A33" t="s">
        <v>1</v>
      </c>
      <c r="B33" t="str">
        <f>'NZ50-9_tech_groups'!A33</f>
        <v>PUBTRAELCIMP43</v>
      </c>
      <c r="C33" t="str">
        <f>'NZ50-9_groups'!$A$2</f>
        <v>NZ50-9-PUBTRA</v>
      </c>
      <c r="D33">
        <v>1</v>
      </c>
    </row>
    <row r="34" spans="1:4" x14ac:dyDescent="0.25">
      <c r="A34" t="s">
        <v>1</v>
      </c>
      <c r="B34" t="str">
        <f>'NZ50-9_tech_groups'!A34</f>
        <v>PUBTRAELCIMP44</v>
      </c>
      <c r="C34" t="str">
        <f>'NZ50-9_groups'!$A$2</f>
        <v>NZ50-9-PUBTRA</v>
      </c>
      <c r="D34">
        <v>1</v>
      </c>
    </row>
    <row r="35" spans="1:4" x14ac:dyDescent="0.25">
      <c r="A35" t="s">
        <v>1</v>
      </c>
      <c r="B35" t="str">
        <f>'NZ50-9_tech_groups'!A35</f>
        <v>PUBTRAELCIMP45</v>
      </c>
      <c r="C35" t="str">
        <f>'NZ50-9_groups'!$A$2</f>
        <v>NZ50-9-PUBTRA</v>
      </c>
      <c r="D35">
        <v>1</v>
      </c>
    </row>
    <row r="36" spans="1:4" x14ac:dyDescent="0.25">
      <c r="A36" t="s">
        <v>1</v>
      </c>
      <c r="B36" t="str">
        <f>'NZ50-9_tech_groups'!A36</f>
        <v>PUBTRAELCIMP46</v>
      </c>
      <c r="C36" t="str">
        <f>'NZ50-9_groups'!$A$2</f>
        <v>NZ50-9-PUBTRA</v>
      </c>
      <c r="D36">
        <v>1</v>
      </c>
    </row>
    <row r="37" spans="1:4" x14ac:dyDescent="0.25">
      <c r="A37" t="s">
        <v>1</v>
      </c>
      <c r="B37" t="str">
        <f>'NZ50-9_tech_groups'!A37</f>
        <v>PUBTRAELCIMP47</v>
      </c>
      <c r="C37" t="str">
        <f>'NZ50-9_groups'!$A$2</f>
        <v>NZ50-9-PUBTRA</v>
      </c>
      <c r="D37">
        <v>1</v>
      </c>
    </row>
    <row r="38" spans="1:4" x14ac:dyDescent="0.25">
      <c r="A38" t="s">
        <v>1</v>
      </c>
      <c r="B38" t="str">
        <f>'NZ50-9_tech_groups'!A38</f>
        <v>PUBTRAELCIMP48</v>
      </c>
      <c r="C38" t="str">
        <f>'NZ50-9_groups'!$A$2</f>
        <v>NZ50-9-PUBTRA</v>
      </c>
      <c r="D38">
        <v>1</v>
      </c>
    </row>
    <row r="39" spans="1:4" x14ac:dyDescent="0.25">
      <c r="A39" t="s">
        <v>1</v>
      </c>
      <c r="B39" t="str">
        <f>'NZ50-9_tech_groups'!A39</f>
        <v>PUBTRAELCIMP49</v>
      </c>
      <c r="C39" t="str">
        <f>'NZ50-9_groups'!$A$2</f>
        <v>NZ50-9-PUBTRA</v>
      </c>
      <c r="D39">
        <v>1</v>
      </c>
    </row>
    <row r="40" spans="1:4" x14ac:dyDescent="0.25">
      <c r="A40" t="s">
        <v>1</v>
      </c>
      <c r="B40" t="str">
        <f>'NZ50-9_tech_groups'!A40</f>
        <v>PUBTRAELCIMP50</v>
      </c>
      <c r="C40" t="str">
        <f>'NZ50-9_groups'!$A$2</f>
        <v>NZ50-9-PUBTRA</v>
      </c>
      <c r="D40">
        <v>1</v>
      </c>
    </row>
    <row r="41" spans="1:4" x14ac:dyDescent="0.25">
      <c r="A41" t="s">
        <v>1</v>
      </c>
      <c r="B41" t="str">
        <f>'NZ50-9_tech_groups'!A41</f>
        <v>PUBTRAETHIMP</v>
      </c>
      <c r="C41" t="str">
        <f>'NZ50-9_groups'!$A$2</f>
        <v>NZ50-9-PUBTRA</v>
      </c>
      <c r="D41">
        <v>1</v>
      </c>
    </row>
    <row r="42" spans="1:4" x14ac:dyDescent="0.25">
      <c r="A42" t="s">
        <v>1</v>
      </c>
      <c r="B42" t="str">
        <f>'NZ50-9_tech_groups'!A42</f>
        <v>PUBTRAFTDSLIMP</v>
      </c>
      <c r="C42" t="str">
        <f>'NZ50-9_groups'!$A$2</f>
        <v>NZ50-9-PUBTRA</v>
      </c>
      <c r="D42">
        <v>1</v>
      </c>
    </row>
    <row r="43" spans="1:4" x14ac:dyDescent="0.25">
      <c r="A43" t="s">
        <v>1</v>
      </c>
      <c r="B43" t="str">
        <f>'NZ50-9_tech_groups'!A43</f>
        <v>PUBTRAGASIMP</v>
      </c>
      <c r="C43" t="str">
        <f>'NZ50-9_groups'!$A$2</f>
        <v>NZ50-9-PUBTRA</v>
      </c>
      <c r="D43">
        <v>1</v>
      </c>
    </row>
    <row r="44" spans="1:4" x14ac:dyDescent="0.25">
      <c r="A44" t="s">
        <v>1</v>
      </c>
      <c r="B44" t="str">
        <f>'NZ50-9_tech_groups'!A44</f>
        <v>PUBTRAHFOIMP</v>
      </c>
      <c r="C44" t="str">
        <f>'NZ50-9_groups'!$A$2</f>
        <v>NZ50-9-PUBTRA</v>
      </c>
      <c r="D44">
        <v>1</v>
      </c>
    </row>
    <row r="45" spans="1:4" x14ac:dyDescent="0.25">
      <c r="A45" t="s">
        <v>1</v>
      </c>
      <c r="B45" t="str">
        <f>'NZ50-9_tech_groups'!A45</f>
        <v>PUBTRAHH2IMP</v>
      </c>
      <c r="C45" t="str">
        <f>'NZ50-9_groups'!$A$2</f>
        <v>NZ50-9-PUBTRA</v>
      </c>
      <c r="D45">
        <v>1</v>
      </c>
    </row>
    <row r="46" spans="1:4" x14ac:dyDescent="0.25">
      <c r="A46" t="s">
        <v>1</v>
      </c>
      <c r="B46" t="str">
        <f>'NZ50-9_tech_groups'!A46</f>
        <v>PUBTRAKERIMP</v>
      </c>
      <c r="C46" t="str">
        <f>'NZ50-9_groups'!$A$2</f>
        <v>NZ50-9-PUBTRA</v>
      </c>
      <c r="D46">
        <v>1</v>
      </c>
    </row>
    <row r="47" spans="1:4" x14ac:dyDescent="0.25">
      <c r="A47" t="s">
        <v>1</v>
      </c>
      <c r="B47" t="str">
        <f>'NZ50-9_tech_groups'!A47</f>
        <v>PUBTRALFOIMP</v>
      </c>
      <c r="C47" t="str">
        <f>'NZ50-9_groups'!$A$2</f>
        <v>NZ50-9-PUBTRA</v>
      </c>
      <c r="D47">
        <v>1</v>
      </c>
    </row>
    <row r="48" spans="1:4" x14ac:dyDescent="0.25">
      <c r="A48" t="s">
        <v>1</v>
      </c>
      <c r="B48" t="str">
        <f>'NZ50-9_tech_groups'!A48</f>
        <v>PUBTRANGAIMP</v>
      </c>
      <c r="C48" t="str">
        <f>'NZ50-9_groups'!$A$2</f>
        <v>NZ50-9-PUBTRA</v>
      </c>
      <c r="D48">
        <v>1</v>
      </c>
    </row>
    <row r="49" spans="1:4" x14ac:dyDescent="0.25">
      <c r="A49" t="s">
        <v>1</v>
      </c>
      <c r="B49" t="str">
        <f>'NZ50-9_tech_groups'!A49</f>
        <v>PUBTRAPROIMP</v>
      </c>
      <c r="C49" t="str">
        <f>'NZ50-9_groups'!$A$2</f>
        <v>NZ50-9-PUBTRA</v>
      </c>
      <c r="D49">
        <v>1</v>
      </c>
    </row>
    <row r="50" spans="1:4" x14ac:dyDescent="0.25">
      <c r="A50" t="s">
        <v>1</v>
      </c>
      <c r="B50" t="str">
        <f>'NZ50-9_tech_groups'!A50</f>
        <v>PUBTRARDSLIMP</v>
      </c>
      <c r="C50" t="str">
        <f>'NZ50-9_groups'!$A$2</f>
        <v>NZ50-9-PUBTRA</v>
      </c>
      <c r="D50">
        <v>1</v>
      </c>
    </row>
    <row r="51" spans="1:4" x14ac:dyDescent="0.25">
      <c r="A51" t="s">
        <v>1</v>
      </c>
      <c r="B51" t="str">
        <f>'NZ50-9_tech_groups'!A51</f>
        <v>PUBTRASGAIMP</v>
      </c>
      <c r="C51" t="str">
        <f>'NZ50-9_groups'!$A$2</f>
        <v>NZ50-9-PUBTRA</v>
      </c>
      <c r="D51">
        <v>1</v>
      </c>
    </row>
    <row r="52" spans="1:4" x14ac:dyDescent="0.25">
      <c r="A52" t="s">
        <v>1</v>
      </c>
      <c r="B52" t="str">
        <f>'NZ50-9_tech_groups'!A52</f>
        <v>PUBTRASMTNIMP</v>
      </c>
      <c r="C52" t="str">
        <f>'NZ50-9_groups'!$A$2</f>
        <v>NZ50-9-PUBTRA</v>
      </c>
      <c r="D5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68366-BC63-49E1-90EA-A2D2F4D88240}">
  <sheetPr filterMode="1">
    <tabColor rgb="FFFFFF00"/>
  </sheetPr>
  <dimension ref="A1:G52"/>
  <sheetViews>
    <sheetView workbookViewId="0">
      <selection activeCell="B1" sqref="B1:G1048576"/>
    </sheetView>
  </sheetViews>
  <sheetFormatPr defaultRowHeight="15" x14ac:dyDescent="0.25"/>
  <cols>
    <col min="4" max="4" width="18.7109375" bestFit="1" customWidth="1"/>
    <col min="5" max="5" width="15.28515625" bestFit="1" customWidth="1"/>
    <col min="6" max="6" width="12.28515625" bestFit="1" customWidth="1"/>
    <col min="7" max="7" width="9.85546875" bestFit="1" customWidth="1"/>
  </cols>
  <sheetData>
    <row r="1" spans="1:7" ht="14.25" customHeight="1" x14ac:dyDescent="0.25">
      <c r="A1" t="s">
        <v>57</v>
      </c>
      <c r="B1" t="s">
        <v>55</v>
      </c>
      <c r="C1" t="s">
        <v>56</v>
      </c>
      <c r="D1" t="s">
        <v>54</v>
      </c>
      <c r="E1" t="s">
        <v>58</v>
      </c>
      <c r="F1" t="s">
        <v>59</v>
      </c>
      <c r="G1" t="s">
        <v>60</v>
      </c>
    </row>
    <row r="2" spans="1:7" hidden="1" x14ac:dyDescent="0.25">
      <c r="A2">
        <f>IF(F2=0,0,IF(_xlfn.IFNA(RIGHT(D2,2)+2000=C2,TRUE),1,0))</f>
        <v>0</v>
      </c>
      <c r="B2" t="s">
        <v>1</v>
      </c>
      <c r="C2">
        <v>2050</v>
      </c>
      <c r="D2" t="str">
        <f>'NZ50-9_tech_groups'!A2</f>
        <v>PUBTRABDSLIMP</v>
      </c>
      <c r="E2" t="str">
        <f>VLOOKUP(D2,'NZ50-9_tech_groups'!A:B,2,FALSE)</f>
        <v>NZ50-9-PUBTRA</v>
      </c>
      <c r="F2">
        <f>_xlfn.IFNA(VLOOKUP(D2,'Energy Share'!A:N,HLOOKUP(C2,'Energy Share'!$B$1:$N$2,2,FALSE),FALSE),VLOOKUP(LEFT(D2,LEN(D2)-2),'Energy Share'!A:N,HLOOKUP(C2,'Energy Share'!$B$1:$N$2,2,FALSE),FALSE))</f>
        <v>0</v>
      </c>
    </row>
    <row r="3" spans="1:7" hidden="1" x14ac:dyDescent="0.25">
      <c r="A3">
        <f t="shared" ref="A3:A52" si="0">IF(F3=0,0,IF(_xlfn.IFNA(RIGHT(D3,2)+2000=C3,TRUE),1,0))</f>
        <v>0</v>
      </c>
      <c r="B3" t="s">
        <v>1</v>
      </c>
      <c r="C3">
        <v>2050</v>
      </c>
      <c r="D3" t="str">
        <f>'NZ50-9_tech_groups'!A3</f>
        <v>PUBTRABMTNIMP</v>
      </c>
      <c r="E3" t="str">
        <f>VLOOKUP(D3,'NZ50-9_tech_groups'!A:B,2,FALSE)</f>
        <v>NZ50-9-PUBTRA</v>
      </c>
      <c r="F3">
        <f>_xlfn.IFNA(VLOOKUP(D3,'Energy Share'!A:N,HLOOKUP(C3,'Energy Share'!$B$1:$N$2,2,FALSE),FALSE),VLOOKUP(LEFT(D3,LEN(D3)-2),'Energy Share'!A:N,HLOOKUP(C3,'Energy Share'!$B$1:$N$2,2,FALSE),FALSE))</f>
        <v>0</v>
      </c>
    </row>
    <row r="4" spans="1:7" hidden="1" x14ac:dyDescent="0.25">
      <c r="A4">
        <f t="shared" si="0"/>
        <v>0</v>
      </c>
      <c r="B4" t="s">
        <v>1</v>
      </c>
      <c r="C4">
        <v>2050</v>
      </c>
      <c r="D4" t="str">
        <f>'NZ50-9_tech_groups'!A4</f>
        <v>PUBTRACETHIMP</v>
      </c>
      <c r="E4" t="str">
        <f>VLOOKUP(D4,'NZ50-9_tech_groups'!A:B,2,FALSE)</f>
        <v>NZ50-9-PUBTRA</v>
      </c>
      <c r="F4">
        <f>_xlfn.IFNA(VLOOKUP(D4,'Energy Share'!A:N,HLOOKUP(C4,'Energy Share'!$B$1:$N$2,2,FALSE),FALSE),VLOOKUP(LEFT(D4,LEN(D4)-2),'Energy Share'!A:N,HLOOKUP(C4,'Energy Share'!$B$1:$N$2,2,FALSE),FALSE))</f>
        <v>0</v>
      </c>
    </row>
    <row r="5" spans="1:7" hidden="1" x14ac:dyDescent="0.25">
      <c r="A5">
        <f t="shared" si="0"/>
        <v>0</v>
      </c>
      <c r="B5" t="s">
        <v>1</v>
      </c>
      <c r="C5">
        <v>2050</v>
      </c>
      <c r="D5" t="str">
        <f>'NZ50-9_tech_groups'!A5</f>
        <v>PUBTRADSLIMP</v>
      </c>
      <c r="E5" t="str">
        <f>VLOOKUP(D5,'NZ50-9_tech_groups'!A:B,2,FALSE)</f>
        <v>NZ50-9-PUBTRA</v>
      </c>
      <c r="F5">
        <f>_xlfn.IFNA(VLOOKUP(D5,'Energy Share'!A:N,HLOOKUP(C5,'Energy Share'!$B$1:$N$2,2,FALSE),FALSE),VLOOKUP(LEFT(D5,LEN(D5)-2),'Energy Share'!A:N,HLOOKUP(C5,'Energy Share'!$B$1:$N$2,2,FALSE),FALSE))</f>
        <v>0</v>
      </c>
    </row>
    <row r="6" spans="1:7" hidden="1" x14ac:dyDescent="0.25">
      <c r="A6">
        <f t="shared" si="0"/>
        <v>0</v>
      </c>
      <c r="B6" t="s">
        <v>1</v>
      </c>
      <c r="C6">
        <v>2050</v>
      </c>
      <c r="D6" t="str">
        <f>'NZ50-9_tech_groups'!A6</f>
        <v>PUBTRAELCIMP16</v>
      </c>
      <c r="E6" t="str">
        <f>VLOOKUP(D6,'NZ50-9_tech_groups'!A:B,2,FALSE)</f>
        <v>NZ50-9-PUBTRA</v>
      </c>
      <c r="F6">
        <f>_xlfn.IFNA(VLOOKUP(D6,'Energy Share'!A:N,HLOOKUP(C6,'Energy Share'!$B$1:$N$2,2,FALSE),FALSE),VLOOKUP(LEFT(D6,LEN(D6)-2),'Energy Share'!A:N,HLOOKUP(C6,'Energy Share'!$B$1:$N$2,2,FALSE),FALSE))</f>
        <v>0.95</v>
      </c>
    </row>
    <row r="7" spans="1:7" hidden="1" x14ac:dyDescent="0.25">
      <c r="A7">
        <f t="shared" si="0"/>
        <v>0</v>
      </c>
      <c r="B7" t="s">
        <v>1</v>
      </c>
      <c r="C7">
        <v>2050</v>
      </c>
      <c r="D7" t="str">
        <f>'NZ50-9_tech_groups'!A7</f>
        <v>PUBTRAELCIMP17</v>
      </c>
      <c r="E7" t="str">
        <f>VLOOKUP(D7,'NZ50-9_tech_groups'!A:B,2,FALSE)</f>
        <v>NZ50-9-PUBTRA</v>
      </c>
      <c r="F7">
        <f>_xlfn.IFNA(VLOOKUP(D7,'Energy Share'!A:N,HLOOKUP(C7,'Energy Share'!$B$1:$N$2,2,FALSE),FALSE),VLOOKUP(LEFT(D7,LEN(D7)-2),'Energy Share'!A:N,HLOOKUP(C7,'Energy Share'!$B$1:$N$2,2,FALSE),FALSE))</f>
        <v>0.95</v>
      </c>
    </row>
    <row r="8" spans="1:7" hidden="1" x14ac:dyDescent="0.25">
      <c r="A8">
        <f t="shared" si="0"/>
        <v>0</v>
      </c>
      <c r="B8" t="s">
        <v>1</v>
      </c>
      <c r="C8">
        <v>2050</v>
      </c>
      <c r="D8" t="str">
        <f>'NZ50-9_tech_groups'!A8</f>
        <v>PUBTRAELCIMP18</v>
      </c>
      <c r="E8" t="str">
        <f>VLOOKUP(D8,'NZ50-9_tech_groups'!A:B,2,FALSE)</f>
        <v>NZ50-9-PUBTRA</v>
      </c>
      <c r="F8">
        <f>_xlfn.IFNA(VLOOKUP(D8,'Energy Share'!A:N,HLOOKUP(C8,'Energy Share'!$B$1:$N$2,2,FALSE),FALSE),VLOOKUP(LEFT(D8,LEN(D8)-2),'Energy Share'!A:N,HLOOKUP(C8,'Energy Share'!$B$1:$N$2,2,FALSE),FALSE))</f>
        <v>0.95</v>
      </c>
    </row>
    <row r="9" spans="1:7" hidden="1" x14ac:dyDescent="0.25">
      <c r="A9">
        <f t="shared" si="0"/>
        <v>0</v>
      </c>
      <c r="B9" t="s">
        <v>1</v>
      </c>
      <c r="C9">
        <v>2050</v>
      </c>
      <c r="D9" t="str">
        <f>'NZ50-9_tech_groups'!A9</f>
        <v>PUBTRAELCIMP19</v>
      </c>
      <c r="E9" t="str">
        <f>VLOOKUP(D9,'NZ50-9_tech_groups'!A:B,2,FALSE)</f>
        <v>NZ50-9-PUBTRA</v>
      </c>
      <c r="F9">
        <f>_xlfn.IFNA(VLOOKUP(D9,'Energy Share'!A:N,HLOOKUP(C9,'Energy Share'!$B$1:$N$2,2,FALSE),FALSE),VLOOKUP(LEFT(D9,LEN(D9)-2),'Energy Share'!A:N,HLOOKUP(C9,'Energy Share'!$B$1:$N$2,2,FALSE),FALSE))</f>
        <v>0.95</v>
      </c>
    </row>
    <row r="10" spans="1:7" hidden="1" x14ac:dyDescent="0.25">
      <c r="A10">
        <f t="shared" si="0"/>
        <v>0</v>
      </c>
      <c r="B10" t="s">
        <v>1</v>
      </c>
      <c r="C10">
        <v>2050</v>
      </c>
      <c r="D10" t="str">
        <f>'NZ50-9_tech_groups'!A10</f>
        <v>PUBTRAELCIMP20</v>
      </c>
      <c r="E10" t="str">
        <f>VLOOKUP(D10,'NZ50-9_tech_groups'!A:B,2,FALSE)</f>
        <v>NZ50-9-PUBTRA</v>
      </c>
      <c r="F10">
        <f>_xlfn.IFNA(VLOOKUP(D10,'Energy Share'!A:N,HLOOKUP(C10,'Energy Share'!$B$1:$N$2,2,FALSE),FALSE),VLOOKUP(LEFT(D10,LEN(D10)-2),'Energy Share'!A:N,HLOOKUP(C10,'Energy Share'!$B$1:$N$2,2,FALSE),FALSE))</f>
        <v>0.95</v>
      </c>
    </row>
    <row r="11" spans="1:7" hidden="1" x14ac:dyDescent="0.25">
      <c r="A11">
        <f t="shared" si="0"/>
        <v>0</v>
      </c>
      <c r="B11" t="s">
        <v>1</v>
      </c>
      <c r="C11">
        <v>2050</v>
      </c>
      <c r="D11" t="str">
        <f>'NZ50-9_tech_groups'!A11</f>
        <v>PUBTRAELCIMP21</v>
      </c>
      <c r="E11" t="str">
        <f>VLOOKUP(D11,'NZ50-9_tech_groups'!A:B,2,FALSE)</f>
        <v>NZ50-9-PUBTRA</v>
      </c>
      <c r="F11">
        <f>_xlfn.IFNA(VLOOKUP(D11,'Energy Share'!A:N,HLOOKUP(C11,'Energy Share'!$B$1:$N$2,2,FALSE),FALSE),VLOOKUP(LEFT(D11,LEN(D11)-2),'Energy Share'!A:N,HLOOKUP(C11,'Energy Share'!$B$1:$N$2,2,FALSE),FALSE))</f>
        <v>0.95</v>
      </c>
    </row>
    <row r="12" spans="1:7" hidden="1" x14ac:dyDescent="0.25">
      <c r="A12">
        <f t="shared" si="0"/>
        <v>0</v>
      </c>
      <c r="B12" t="s">
        <v>1</v>
      </c>
      <c r="C12">
        <v>2050</v>
      </c>
      <c r="D12" t="str">
        <f>'NZ50-9_tech_groups'!A12</f>
        <v>PUBTRAELCIMP22</v>
      </c>
      <c r="E12" t="str">
        <f>VLOOKUP(D12,'NZ50-9_tech_groups'!A:B,2,FALSE)</f>
        <v>NZ50-9-PUBTRA</v>
      </c>
      <c r="F12">
        <f>_xlfn.IFNA(VLOOKUP(D12,'Energy Share'!A:N,HLOOKUP(C12,'Energy Share'!$B$1:$N$2,2,FALSE),FALSE),VLOOKUP(LEFT(D12,LEN(D12)-2),'Energy Share'!A:N,HLOOKUP(C12,'Energy Share'!$B$1:$N$2,2,FALSE),FALSE))</f>
        <v>0.95</v>
      </c>
    </row>
    <row r="13" spans="1:7" hidden="1" x14ac:dyDescent="0.25">
      <c r="A13">
        <f t="shared" si="0"/>
        <v>0</v>
      </c>
      <c r="B13" t="s">
        <v>1</v>
      </c>
      <c r="C13">
        <v>2050</v>
      </c>
      <c r="D13" t="str">
        <f>'NZ50-9_tech_groups'!A13</f>
        <v>PUBTRAELCIMP23</v>
      </c>
      <c r="E13" t="str">
        <f>VLOOKUP(D13,'NZ50-9_tech_groups'!A:B,2,FALSE)</f>
        <v>NZ50-9-PUBTRA</v>
      </c>
      <c r="F13">
        <f>_xlfn.IFNA(VLOOKUP(D13,'Energy Share'!A:N,HLOOKUP(C13,'Energy Share'!$B$1:$N$2,2,FALSE),FALSE),VLOOKUP(LEFT(D13,LEN(D13)-2),'Energy Share'!A:N,HLOOKUP(C13,'Energy Share'!$B$1:$N$2,2,FALSE),FALSE))</f>
        <v>0.95</v>
      </c>
    </row>
    <row r="14" spans="1:7" hidden="1" x14ac:dyDescent="0.25">
      <c r="A14">
        <f t="shared" si="0"/>
        <v>0</v>
      </c>
      <c r="B14" t="s">
        <v>1</v>
      </c>
      <c r="C14">
        <v>2050</v>
      </c>
      <c r="D14" t="str">
        <f>'NZ50-9_tech_groups'!A14</f>
        <v>PUBTRAELCIMP24</v>
      </c>
      <c r="E14" t="str">
        <f>VLOOKUP(D14,'NZ50-9_tech_groups'!A:B,2,FALSE)</f>
        <v>NZ50-9-PUBTRA</v>
      </c>
      <c r="F14">
        <f>_xlfn.IFNA(VLOOKUP(D14,'Energy Share'!A:N,HLOOKUP(C14,'Energy Share'!$B$1:$N$2,2,FALSE),FALSE),VLOOKUP(LEFT(D14,LEN(D14)-2),'Energy Share'!A:N,HLOOKUP(C14,'Energy Share'!$B$1:$N$2,2,FALSE),FALSE))</f>
        <v>0.95</v>
      </c>
    </row>
    <row r="15" spans="1:7" hidden="1" x14ac:dyDescent="0.25">
      <c r="A15">
        <f t="shared" si="0"/>
        <v>0</v>
      </c>
      <c r="B15" t="s">
        <v>1</v>
      </c>
      <c r="C15">
        <v>2050</v>
      </c>
      <c r="D15" t="str">
        <f>'NZ50-9_tech_groups'!A15</f>
        <v>PUBTRAELCIMP25</v>
      </c>
      <c r="E15" t="str">
        <f>VLOOKUP(D15,'NZ50-9_tech_groups'!A:B,2,FALSE)</f>
        <v>NZ50-9-PUBTRA</v>
      </c>
      <c r="F15">
        <f>_xlfn.IFNA(VLOOKUP(D15,'Energy Share'!A:N,HLOOKUP(C15,'Energy Share'!$B$1:$N$2,2,FALSE),FALSE),VLOOKUP(LEFT(D15,LEN(D15)-2),'Energy Share'!A:N,HLOOKUP(C15,'Energy Share'!$B$1:$N$2,2,FALSE),FALSE))</f>
        <v>0.95</v>
      </c>
    </row>
    <row r="16" spans="1:7" hidden="1" x14ac:dyDescent="0.25">
      <c r="A16">
        <f t="shared" si="0"/>
        <v>0</v>
      </c>
      <c r="B16" t="s">
        <v>1</v>
      </c>
      <c r="C16">
        <v>2050</v>
      </c>
      <c r="D16" t="str">
        <f>'NZ50-9_tech_groups'!A16</f>
        <v>PUBTRAELCIMP26</v>
      </c>
      <c r="E16" t="str">
        <f>VLOOKUP(D16,'NZ50-9_tech_groups'!A:B,2,FALSE)</f>
        <v>NZ50-9-PUBTRA</v>
      </c>
      <c r="F16">
        <f>_xlfn.IFNA(VLOOKUP(D16,'Energy Share'!A:N,HLOOKUP(C16,'Energy Share'!$B$1:$N$2,2,FALSE),FALSE),VLOOKUP(LEFT(D16,LEN(D16)-2),'Energy Share'!A:N,HLOOKUP(C16,'Energy Share'!$B$1:$N$2,2,FALSE),FALSE))</f>
        <v>0.95</v>
      </c>
    </row>
    <row r="17" spans="1:6" hidden="1" x14ac:dyDescent="0.25">
      <c r="A17">
        <f t="shared" si="0"/>
        <v>0</v>
      </c>
      <c r="B17" t="s">
        <v>1</v>
      </c>
      <c r="C17">
        <v>2050</v>
      </c>
      <c r="D17" t="str">
        <f>'NZ50-9_tech_groups'!A17</f>
        <v>PUBTRAELCIMP27</v>
      </c>
      <c r="E17" t="str">
        <f>VLOOKUP(D17,'NZ50-9_tech_groups'!A:B,2,FALSE)</f>
        <v>NZ50-9-PUBTRA</v>
      </c>
      <c r="F17">
        <f>_xlfn.IFNA(VLOOKUP(D17,'Energy Share'!A:N,HLOOKUP(C17,'Energy Share'!$B$1:$N$2,2,FALSE),FALSE),VLOOKUP(LEFT(D17,LEN(D17)-2),'Energy Share'!A:N,HLOOKUP(C17,'Energy Share'!$B$1:$N$2,2,FALSE),FALSE))</f>
        <v>0.95</v>
      </c>
    </row>
    <row r="18" spans="1:6" hidden="1" x14ac:dyDescent="0.25">
      <c r="A18">
        <f t="shared" si="0"/>
        <v>0</v>
      </c>
      <c r="B18" t="s">
        <v>1</v>
      </c>
      <c r="C18">
        <v>2050</v>
      </c>
      <c r="D18" t="str">
        <f>'NZ50-9_tech_groups'!A18</f>
        <v>PUBTRAELCIMP28</v>
      </c>
      <c r="E18" t="str">
        <f>VLOOKUP(D18,'NZ50-9_tech_groups'!A:B,2,FALSE)</f>
        <v>NZ50-9-PUBTRA</v>
      </c>
      <c r="F18">
        <f>_xlfn.IFNA(VLOOKUP(D18,'Energy Share'!A:N,HLOOKUP(C18,'Energy Share'!$B$1:$N$2,2,FALSE),FALSE),VLOOKUP(LEFT(D18,LEN(D18)-2),'Energy Share'!A:N,HLOOKUP(C18,'Energy Share'!$B$1:$N$2,2,FALSE),FALSE))</f>
        <v>0.95</v>
      </c>
    </row>
    <row r="19" spans="1:6" hidden="1" x14ac:dyDescent="0.25">
      <c r="A19">
        <f t="shared" si="0"/>
        <v>0</v>
      </c>
      <c r="B19" t="s">
        <v>1</v>
      </c>
      <c r="C19">
        <v>2050</v>
      </c>
      <c r="D19" t="str">
        <f>'NZ50-9_tech_groups'!A19</f>
        <v>PUBTRAELCIMP29</v>
      </c>
      <c r="E19" t="str">
        <f>VLOOKUP(D19,'NZ50-9_tech_groups'!A:B,2,FALSE)</f>
        <v>NZ50-9-PUBTRA</v>
      </c>
      <c r="F19">
        <f>_xlfn.IFNA(VLOOKUP(D19,'Energy Share'!A:N,HLOOKUP(C19,'Energy Share'!$B$1:$N$2,2,FALSE),FALSE),VLOOKUP(LEFT(D19,LEN(D19)-2),'Energy Share'!A:N,HLOOKUP(C19,'Energy Share'!$B$1:$N$2,2,FALSE),FALSE))</f>
        <v>0.95</v>
      </c>
    </row>
    <row r="20" spans="1:6" hidden="1" x14ac:dyDescent="0.25">
      <c r="A20">
        <f t="shared" si="0"/>
        <v>0</v>
      </c>
      <c r="B20" t="s">
        <v>1</v>
      </c>
      <c r="C20">
        <v>2050</v>
      </c>
      <c r="D20" t="str">
        <f>'NZ50-9_tech_groups'!A20</f>
        <v>PUBTRAELCIMP30</v>
      </c>
      <c r="E20" t="str">
        <f>VLOOKUP(D20,'NZ50-9_tech_groups'!A:B,2,FALSE)</f>
        <v>NZ50-9-PUBTRA</v>
      </c>
      <c r="F20">
        <f>_xlfn.IFNA(VLOOKUP(D20,'Energy Share'!A:N,HLOOKUP(C20,'Energy Share'!$B$1:$N$2,2,FALSE),FALSE),VLOOKUP(LEFT(D20,LEN(D20)-2),'Energy Share'!A:N,HLOOKUP(C20,'Energy Share'!$B$1:$N$2,2,FALSE),FALSE))</f>
        <v>0.95</v>
      </c>
    </row>
    <row r="21" spans="1:6" hidden="1" x14ac:dyDescent="0.25">
      <c r="A21">
        <f t="shared" si="0"/>
        <v>0</v>
      </c>
      <c r="B21" t="s">
        <v>1</v>
      </c>
      <c r="C21">
        <v>2050</v>
      </c>
      <c r="D21" t="str">
        <f>'NZ50-9_tech_groups'!A21</f>
        <v>PUBTRAELCIMP31</v>
      </c>
      <c r="E21" t="str">
        <f>VLOOKUP(D21,'NZ50-9_tech_groups'!A:B,2,FALSE)</f>
        <v>NZ50-9-PUBTRA</v>
      </c>
      <c r="F21">
        <f>_xlfn.IFNA(VLOOKUP(D21,'Energy Share'!A:N,HLOOKUP(C21,'Energy Share'!$B$1:$N$2,2,FALSE),FALSE),VLOOKUP(LEFT(D21,LEN(D21)-2),'Energy Share'!A:N,HLOOKUP(C21,'Energy Share'!$B$1:$N$2,2,FALSE),FALSE))</f>
        <v>0.95</v>
      </c>
    </row>
    <row r="22" spans="1:6" hidden="1" x14ac:dyDescent="0.25">
      <c r="A22">
        <f t="shared" si="0"/>
        <v>0</v>
      </c>
      <c r="B22" t="s">
        <v>1</v>
      </c>
      <c r="C22">
        <v>2050</v>
      </c>
      <c r="D22" t="str">
        <f>'NZ50-9_tech_groups'!A22</f>
        <v>PUBTRAELCIMP32</v>
      </c>
      <c r="E22" t="str">
        <f>VLOOKUP(D22,'NZ50-9_tech_groups'!A:B,2,FALSE)</f>
        <v>NZ50-9-PUBTRA</v>
      </c>
      <c r="F22">
        <f>_xlfn.IFNA(VLOOKUP(D22,'Energy Share'!A:N,HLOOKUP(C22,'Energy Share'!$B$1:$N$2,2,FALSE),FALSE),VLOOKUP(LEFT(D22,LEN(D22)-2),'Energy Share'!A:N,HLOOKUP(C22,'Energy Share'!$B$1:$N$2,2,FALSE),FALSE))</f>
        <v>0.95</v>
      </c>
    </row>
    <row r="23" spans="1:6" hidden="1" x14ac:dyDescent="0.25">
      <c r="A23">
        <f t="shared" si="0"/>
        <v>0</v>
      </c>
      <c r="B23" t="s">
        <v>1</v>
      </c>
      <c r="C23">
        <v>2050</v>
      </c>
      <c r="D23" t="str">
        <f>'NZ50-9_tech_groups'!A23</f>
        <v>PUBTRAELCIMP33</v>
      </c>
      <c r="E23" t="str">
        <f>VLOOKUP(D23,'NZ50-9_tech_groups'!A:B,2,FALSE)</f>
        <v>NZ50-9-PUBTRA</v>
      </c>
      <c r="F23">
        <f>_xlfn.IFNA(VLOOKUP(D23,'Energy Share'!A:N,HLOOKUP(C23,'Energy Share'!$B$1:$N$2,2,FALSE),FALSE),VLOOKUP(LEFT(D23,LEN(D23)-2),'Energy Share'!A:N,HLOOKUP(C23,'Energy Share'!$B$1:$N$2,2,FALSE),FALSE))</f>
        <v>0.95</v>
      </c>
    </row>
    <row r="24" spans="1:6" hidden="1" x14ac:dyDescent="0.25">
      <c r="A24">
        <f t="shared" si="0"/>
        <v>0</v>
      </c>
      <c r="B24" t="s">
        <v>1</v>
      </c>
      <c r="C24">
        <v>2050</v>
      </c>
      <c r="D24" t="str">
        <f>'NZ50-9_tech_groups'!A24</f>
        <v>PUBTRAELCIMP34</v>
      </c>
      <c r="E24" t="str">
        <f>VLOOKUP(D24,'NZ50-9_tech_groups'!A:B,2,FALSE)</f>
        <v>NZ50-9-PUBTRA</v>
      </c>
      <c r="F24">
        <f>_xlfn.IFNA(VLOOKUP(D24,'Energy Share'!A:N,HLOOKUP(C24,'Energy Share'!$B$1:$N$2,2,FALSE),FALSE),VLOOKUP(LEFT(D24,LEN(D24)-2),'Energy Share'!A:N,HLOOKUP(C24,'Energy Share'!$B$1:$N$2,2,FALSE),FALSE))</f>
        <v>0.95</v>
      </c>
    </row>
    <row r="25" spans="1:6" hidden="1" x14ac:dyDescent="0.25">
      <c r="A25">
        <f t="shared" si="0"/>
        <v>0</v>
      </c>
      <c r="B25" t="s">
        <v>1</v>
      </c>
      <c r="C25">
        <v>2050</v>
      </c>
      <c r="D25" t="str">
        <f>'NZ50-9_tech_groups'!A25</f>
        <v>PUBTRAELCIMP35</v>
      </c>
      <c r="E25" t="str">
        <f>VLOOKUP(D25,'NZ50-9_tech_groups'!A:B,2,FALSE)</f>
        <v>NZ50-9-PUBTRA</v>
      </c>
      <c r="F25">
        <f>_xlfn.IFNA(VLOOKUP(D25,'Energy Share'!A:N,HLOOKUP(C25,'Energy Share'!$B$1:$N$2,2,FALSE),FALSE),VLOOKUP(LEFT(D25,LEN(D25)-2),'Energy Share'!A:N,HLOOKUP(C25,'Energy Share'!$B$1:$N$2,2,FALSE),FALSE))</f>
        <v>0.95</v>
      </c>
    </row>
    <row r="26" spans="1:6" hidden="1" x14ac:dyDescent="0.25">
      <c r="A26">
        <f t="shared" si="0"/>
        <v>0</v>
      </c>
      <c r="B26" t="s">
        <v>1</v>
      </c>
      <c r="C26">
        <v>2050</v>
      </c>
      <c r="D26" t="str">
        <f>'NZ50-9_tech_groups'!A26</f>
        <v>PUBTRAELCIMP36</v>
      </c>
      <c r="E26" t="str">
        <f>VLOOKUP(D26,'NZ50-9_tech_groups'!A:B,2,FALSE)</f>
        <v>NZ50-9-PUBTRA</v>
      </c>
      <c r="F26">
        <f>_xlfn.IFNA(VLOOKUP(D26,'Energy Share'!A:N,HLOOKUP(C26,'Energy Share'!$B$1:$N$2,2,FALSE),FALSE),VLOOKUP(LEFT(D26,LEN(D26)-2),'Energy Share'!A:N,HLOOKUP(C26,'Energy Share'!$B$1:$N$2,2,FALSE),FALSE))</f>
        <v>0.95</v>
      </c>
    </row>
    <row r="27" spans="1:6" hidden="1" x14ac:dyDescent="0.25">
      <c r="A27">
        <f t="shared" si="0"/>
        <v>0</v>
      </c>
      <c r="B27" t="s">
        <v>1</v>
      </c>
      <c r="C27">
        <v>2050</v>
      </c>
      <c r="D27" t="str">
        <f>'NZ50-9_tech_groups'!A27</f>
        <v>PUBTRAELCIMP37</v>
      </c>
      <c r="E27" t="str">
        <f>VLOOKUP(D27,'NZ50-9_tech_groups'!A:B,2,FALSE)</f>
        <v>NZ50-9-PUBTRA</v>
      </c>
      <c r="F27">
        <f>_xlfn.IFNA(VLOOKUP(D27,'Energy Share'!A:N,HLOOKUP(C27,'Energy Share'!$B$1:$N$2,2,FALSE),FALSE),VLOOKUP(LEFT(D27,LEN(D27)-2),'Energy Share'!A:N,HLOOKUP(C27,'Energy Share'!$B$1:$N$2,2,FALSE),FALSE))</f>
        <v>0.95</v>
      </c>
    </row>
    <row r="28" spans="1:6" hidden="1" x14ac:dyDescent="0.25">
      <c r="A28">
        <f t="shared" si="0"/>
        <v>0</v>
      </c>
      <c r="B28" t="s">
        <v>1</v>
      </c>
      <c r="C28">
        <v>2050</v>
      </c>
      <c r="D28" t="str">
        <f>'NZ50-9_tech_groups'!A28</f>
        <v>PUBTRAELCIMP38</v>
      </c>
      <c r="E28" t="str">
        <f>VLOOKUP(D28,'NZ50-9_tech_groups'!A:B,2,FALSE)</f>
        <v>NZ50-9-PUBTRA</v>
      </c>
      <c r="F28">
        <f>_xlfn.IFNA(VLOOKUP(D28,'Energy Share'!A:N,HLOOKUP(C28,'Energy Share'!$B$1:$N$2,2,FALSE),FALSE),VLOOKUP(LEFT(D28,LEN(D28)-2),'Energy Share'!A:N,HLOOKUP(C28,'Energy Share'!$B$1:$N$2,2,FALSE),FALSE))</f>
        <v>0.95</v>
      </c>
    </row>
    <row r="29" spans="1:6" hidden="1" x14ac:dyDescent="0.25">
      <c r="A29">
        <f t="shared" si="0"/>
        <v>0</v>
      </c>
      <c r="B29" t="s">
        <v>1</v>
      </c>
      <c r="C29">
        <v>2050</v>
      </c>
      <c r="D29" t="str">
        <f>'NZ50-9_tech_groups'!A29</f>
        <v>PUBTRAELCIMP39</v>
      </c>
      <c r="E29" t="str">
        <f>VLOOKUP(D29,'NZ50-9_tech_groups'!A:B,2,FALSE)</f>
        <v>NZ50-9-PUBTRA</v>
      </c>
      <c r="F29">
        <f>_xlfn.IFNA(VLOOKUP(D29,'Energy Share'!A:N,HLOOKUP(C29,'Energy Share'!$B$1:$N$2,2,FALSE),FALSE),VLOOKUP(LEFT(D29,LEN(D29)-2),'Energy Share'!A:N,HLOOKUP(C29,'Energy Share'!$B$1:$N$2,2,FALSE),FALSE))</f>
        <v>0.95</v>
      </c>
    </row>
    <row r="30" spans="1:6" hidden="1" x14ac:dyDescent="0.25">
      <c r="A30">
        <f t="shared" si="0"/>
        <v>0</v>
      </c>
      <c r="B30" t="s">
        <v>1</v>
      </c>
      <c r="C30">
        <v>2050</v>
      </c>
      <c r="D30" t="str">
        <f>'NZ50-9_tech_groups'!A30</f>
        <v>PUBTRAELCIMP40</v>
      </c>
      <c r="E30" t="str">
        <f>VLOOKUP(D30,'NZ50-9_tech_groups'!A:B,2,FALSE)</f>
        <v>NZ50-9-PUBTRA</v>
      </c>
      <c r="F30">
        <f>_xlfn.IFNA(VLOOKUP(D30,'Energy Share'!A:N,HLOOKUP(C30,'Energy Share'!$B$1:$N$2,2,FALSE),FALSE),VLOOKUP(LEFT(D30,LEN(D30)-2),'Energy Share'!A:N,HLOOKUP(C30,'Energy Share'!$B$1:$N$2,2,FALSE),FALSE))</f>
        <v>0.95</v>
      </c>
    </row>
    <row r="31" spans="1:6" hidden="1" x14ac:dyDescent="0.25">
      <c r="A31">
        <f t="shared" si="0"/>
        <v>0</v>
      </c>
      <c r="B31" t="s">
        <v>1</v>
      </c>
      <c r="C31">
        <v>2050</v>
      </c>
      <c r="D31" t="str">
        <f>'NZ50-9_tech_groups'!A31</f>
        <v>PUBTRAELCIMP41</v>
      </c>
      <c r="E31" t="str">
        <f>VLOOKUP(D31,'NZ50-9_tech_groups'!A:B,2,FALSE)</f>
        <v>NZ50-9-PUBTRA</v>
      </c>
      <c r="F31">
        <f>_xlfn.IFNA(VLOOKUP(D31,'Energy Share'!A:N,HLOOKUP(C31,'Energy Share'!$B$1:$N$2,2,FALSE),FALSE),VLOOKUP(LEFT(D31,LEN(D31)-2),'Energy Share'!A:N,HLOOKUP(C31,'Energy Share'!$B$1:$N$2,2,FALSE),FALSE))</f>
        <v>0.95</v>
      </c>
    </row>
    <row r="32" spans="1:6" hidden="1" x14ac:dyDescent="0.25">
      <c r="A32">
        <f t="shared" si="0"/>
        <v>0</v>
      </c>
      <c r="B32" t="s">
        <v>1</v>
      </c>
      <c r="C32">
        <v>2050</v>
      </c>
      <c r="D32" t="str">
        <f>'NZ50-9_tech_groups'!A32</f>
        <v>PUBTRAELCIMP42</v>
      </c>
      <c r="E32" t="str">
        <f>VLOOKUP(D32,'NZ50-9_tech_groups'!A:B,2,FALSE)</f>
        <v>NZ50-9-PUBTRA</v>
      </c>
      <c r="F32">
        <f>_xlfn.IFNA(VLOOKUP(D32,'Energy Share'!A:N,HLOOKUP(C32,'Energy Share'!$B$1:$N$2,2,FALSE),FALSE),VLOOKUP(LEFT(D32,LEN(D32)-2),'Energy Share'!A:N,HLOOKUP(C32,'Energy Share'!$B$1:$N$2,2,FALSE),FALSE))</f>
        <v>0.95</v>
      </c>
    </row>
    <row r="33" spans="1:6" hidden="1" x14ac:dyDescent="0.25">
      <c r="A33">
        <f t="shared" si="0"/>
        <v>0</v>
      </c>
      <c r="B33" t="s">
        <v>1</v>
      </c>
      <c r="C33">
        <v>2050</v>
      </c>
      <c r="D33" t="str">
        <f>'NZ50-9_tech_groups'!A33</f>
        <v>PUBTRAELCIMP43</v>
      </c>
      <c r="E33" t="str">
        <f>VLOOKUP(D33,'NZ50-9_tech_groups'!A:B,2,FALSE)</f>
        <v>NZ50-9-PUBTRA</v>
      </c>
      <c r="F33">
        <f>_xlfn.IFNA(VLOOKUP(D33,'Energy Share'!A:N,HLOOKUP(C33,'Energy Share'!$B$1:$N$2,2,FALSE),FALSE),VLOOKUP(LEFT(D33,LEN(D33)-2),'Energy Share'!A:N,HLOOKUP(C33,'Energy Share'!$B$1:$N$2,2,FALSE),FALSE))</f>
        <v>0.95</v>
      </c>
    </row>
    <row r="34" spans="1:6" hidden="1" x14ac:dyDescent="0.25">
      <c r="A34">
        <f t="shared" si="0"/>
        <v>0</v>
      </c>
      <c r="B34" t="s">
        <v>1</v>
      </c>
      <c r="C34">
        <v>2050</v>
      </c>
      <c r="D34" t="str">
        <f>'NZ50-9_tech_groups'!A34</f>
        <v>PUBTRAELCIMP44</v>
      </c>
      <c r="E34" t="str">
        <f>VLOOKUP(D34,'NZ50-9_tech_groups'!A:B,2,FALSE)</f>
        <v>NZ50-9-PUBTRA</v>
      </c>
      <c r="F34">
        <f>_xlfn.IFNA(VLOOKUP(D34,'Energy Share'!A:N,HLOOKUP(C34,'Energy Share'!$B$1:$N$2,2,FALSE),FALSE),VLOOKUP(LEFT(D34,LEN(D34)-2),'Energy Share'!A:N,HLOOKUP(C34,'Energy Share'!$B$1:$N$2,2,FALSE),FALSE))</f>
        <v>0.95</v>
      </c>
    </row>
    <row r="35" spans="1:6" hidden="1" x14ac:dyDescent="0.25">
      <c r="A35">
        <f t="shared" si="0"/>
        <v>0</v>
      </c>
      <c r="B35" t="s">
        <v>1</v>
      </c>
      <c r="C35">
        <v>2050</v>
      </c>
      <c r="D35" t="str">
        <f>'NZ50-9_tech_groups'!A35</f>
        <v>PUBTRAELCIMP45</v>
      </c>
      <c r="E35" t="str">
        <f>VLOOKUP(D35,'NZ50-9_tech_groups'!A:B,2,FALSE)</f>
        <v>NZ50-9-PUBTRA</v>
      </c>
      <c r="F35">
        <f>_xlfn.IFNA(VLOOKUP(D35,'Energy Share'!A:N,HLOOKUP(C35,'Energy Share'!$B$1:$N$2,2,FALSE),FALSE),VLOOKUP(LEFT(D35,LEN(D35)-2),'Energy Share'!A:N,HLOOKUP(C35,'Energy Share'!$B$1:$N$2,2,FALSE),FALSE))</f>
        <v>0.95</v>
      </c>
    </row>
    <row r="36" spans="1:6" hidden="1" x14ac:dyDescent="0.25">
      <c r="A36">
        <f t="shared" si="0"/>
        <v>0</v>
      </c>
      <c r="B36" t="s">
        <v>1</v>
      </c>
      <c r="C36">
        <v>2050</v>
      </c>
      <c r="D36" t="str">
        <f>'NZ50-9_tech_groups'!A36</f>
        <v>PUBTRAELCIMP46</v>
      </c>
      <c r="E36" t="str">
        <f>VLOOKUP(D36,'NZ50-9_tech_groups'!A:B,2,FALSE)</f>
        <v>NZ50-9-PUBTRA</v>
      </c>
      <c r="F36">
        <f>_xlfn.IFNA(VLOOKUP(D36,'Energy Share'!A:N,HLOOKUP(C36,'Energy Share'!$B$1:$N$2,2,FALSE),FALSE),VLOOKUP(LEFT(D36,LEN(D36)-2),'Energy Share'!A:N,HLOOKUP(C36,'Energy Share'!$B$1:$N$2,2,FALSE),FALSE))</f>
        <v>0.95</v>
      </c>
    </row>
    <row r="37" spans="1:6" hidden="1" x14ac:dyDescent="0.25">
      <c r="A37">
        <f t="shared" si="0"/>
        <v>0</v>
      </c>
      <c r="B37" t="s">
        <v>1</v>
      </c>
      <c r="C37">
        <v>2050</v>
      </c>
      <c r="D37" t="str">
        <f>'NZ50-9_tech_groups'!A37</f>
        <v>PUBTRAELCIMP47</v>
      </c>
      <c r="E37" t="str">
        <f>VLOOKUP(D37,'NZ50-9_tech_groups'!A:B,2,FALSE)</f>
        <v>NZ50-9-PUBTRA</v>
      </c>
      <c r="F37">
        <f>_xlfn.IFNA(VLOOKUP(D37,'Energy Share'!A:N,HLOOKUP(C37,'Energy Share'!$B$1:$N$2,2,FALSE),FALSE),VLOOKUP(LEFT(D37,LEN(D37)-2),'Energy Share'!A:N,HLOOKUP(C37,'Energy Share'!$B$1:$N$2,2,FALSE),FALSE))</f>
        <v>0.95</v>
      </c>
    </row>
    <row r="38" spans="1:6" hidden="1" x14ac:dyDescent="0.25">
      <c r="A38">
        <f t="shared" si="0"/>
        <v>0</v>
      </c>
      <c r="B38" t="s">
        <v>1</v>
      </c>
      <c r="C38">
        <v>2050</v>
      </c>
      <c r="D38" t="str">
        <f>'NZ50-9_tech_groups'!A38</f>
        <v>PUBTRAELCIMP48</v>
      </c>
      <c r="E38" t="str">
        <f>VLOOKUP(D38,'NZ50-9_tech_groups'!A:B,2,FALSE)</f>
        <v>NZ50-9-PUBTRA</v>
      </c>
      <c r="F38">
        <f>_xlfn.IFNA(VLOOKUP(D38,'Energy Share'!A:N,HLOOKUP(C38,'Energy Share'!$B$1:$N$2,2,FALSE),FALSE),VLOOKUP(LEFT(D38,LEN(D38)-2),'Energy Share'!A:N,HLOOKUP(C38,'Energy Share'!$B$1:$N$2,2,FALSE),FALSE))</f>
        <v>0.95</v>
      </c>
    </row>
    <row r="39" spans="1:6" hidden="1" x14ac:dyDescent="0.25">
      <c r="A39">
        <f t="shared" si="0"/>
        <v>0</v>
      </c>
      <c r="B39" t="s">
        <v>1</v>
      </c>
      <c r="C39">
        <v>2050</v>
      </c>
      <c r="D39" t="str">
        <f>'NZ50-9_tech_groups'!A39</f>
        <v>PUBTRAELCIMP49</v>
      </c>
      <c r="E39" t="str">
        <f>VLOOKUP(D39,'NZ50-9_tech_groups'!A:B,2,FALSE)</f>
        <v>NZ50-9-PUBTRA</v>
      </c>
      <c r="F39">
        <f>_xlfn.IFNA(VLOOKUP(D39,'Energy Share'!A:N,HLOOKUP(C39,'Energy Share'!$B$1:$N$2,2,FALSE),FALSE),VLOOKUP(LEFT(D39,LEN(D39)-2),'Energy Share'!A:N,HLOOKUP(C39,'Energy Share'!$B$1:$N$2,2,FALSE),FALSE))</f>
        <v>0.95</v>
      </c>
    </row>
    <row r="40" spans="1:6" x14ac:dyDescent="0.25">
      <c r="A40">
        <f t="shared" si="0"/>
        <v>1</v>
      </c>
      <c r="B40" t="s">
        <v>1</v>
      </c>
      <c r="C40">
        <v>2050</v>
      </c>
      <c r="D40" t="str">
        <f>'NZ50-9_tech_groups'!A40</f>
        <v>PUBTRAELCIMP50</v>
      </c>
      <c r="E40" t="str">
        <f>VLOOKUP(D40,'NZ50-9_tech_groups'!A:B,2,FALSE)</f>
        <v>NZ50-9-PUBTRA</v>
      </c>
      <c r="F40">
        <f>_xlfn.IFNA(VLOOKUP(D40,'Energy Share'!A:N,HLOOKUP(C40,'Energy Share'!$B$1:$N$2,2,FALSE),FALSE),VLOOKUP(LEFT(D40,LEN(D40)-2),'Energy Share'!A:N,HLOOKUP(C40,'Energy Share'!$B$1:$N$2,2,FALSE),FALSE))</f>
        <v>0.95</v>
      </c>
    </row>
    <row r="41" spans="1:6" hidden="1" x14ac:dyDescent="0.25">
      <c r="A41">
        <f t="shared" si="0"/>
        <v>0</v>
      </c>
      <c r="B41" t="s">
        <v>1</v>
      </c>
      <c r="C41">
        <v>2050</v>
      </c>
      <c r="D41" t="str">
        <f>'NZ50-9_tech_groups'!A41</f>
        <v>PUBTRAETHIMP</v>
      </c>
      <c r="E41" t="str">
        <f>VLOOKUP(D41,'NZ50-9_tech_groups'!A:B,2,FALSE)</f>
        <v>NZ50-9-PUBTRA</v>
      </c>
      <c r="F41">
        <f>_xlfn.IFNA(VLOOKUP(D41,'Energy Share'!A:N,HLOOKUP(C41,'Energy Share'!$B$1:$N$2,2,FALSE),FALSE),VLOOKUP(LEFT(D41,LEN(D41)-2),'Energy Share'!A:N,HLOOKUP(C41,'Energy Share'!$B$1:$N$2,2,FALSE),FALSE))</f>
        <v>0</v>
      </c>
    </row>
    <row r="42" spans="1:6" hidden="1" x14ac:dyDescent="0.25">
      <c r="A42">
        <f t="shared" si="0"/>
        <v>0</v>
      </c>
      <c r="B42" t="s">
        <v>1</v>
      </c>
      <c r="C42">
        <v>2050</v>
      </c>
      <c r="D42" t="str">
        <f>'NZ50-9_tech_groups'!A42</f>
        <v>PUBTRAFTDSLIMP</v>
      </c>
      <c r="E42" t="str">
        <f>VLOOKUP(D42,'NZ50-9_tech_groups'!A:B,2,FALSE)</f>
        <v>NZ50-9-PUBTRA</v>
      </c>
      <c r="F42">
        <f>_xlfn.IFNA(VLOOKUP(D42,'Energy Share'!A:N,HLOOKUP(C42,'Energy Share'!$B$1:$N$2,2,FALSE),FALSE),VLOOKUP(LEFT(D42,LEN(D42)-2),'Energy Share'!A:N,HLOOKUP(C42,'Energy Share'!$B$1:$N$2,2,FALSE),FALSE))</f>
        <v>0</v>
      </c>
    </row>
    <row r="43" spans="1:6" hidden="1" x14ac:dyDescent="0.25">
      <c r="A43">
        <f t="shared" si="0"/>
        <v>0</v>
      </c>
      <c r="B43" t="s">
        <v>1</v>
      </c>
      <c r="C43">
        <v>2050</v>
      </c>
      <c r="D43" t="str">
        <f>'NZ50-9_tech_groups'!A43</f>
        <v>PUBTRAGASIMP</v>
      </c>
      <c r="E43" t="str">
        <f>VLOOKUP(D43,'NZ50-9_tech_groups'!A:B,2,FALSE)</f>
        <v>NZ50-9-PUBTRA</v>
      </c>
      <c r="F43">
        <f>_xlfn.IFNA(VLOOKUP(D43,'Energy Share'!A:N,HLOOKUP(C43,'Energy Share'!$B$1:$N$2,2,FALSE),FALSE),VLOOKUP(LEFT(D43,LEN(D43)-2),'Energy Share'!A:N,HLOOKUP(C43,'Energy Share'!$B$1:$N$2,2,FALSE),FALSE))</f>
        <v>0</v>
      </c>
    </row>
    <row r="44" spans="1:6" hidden="1" x14ac:dyDescent="0.25">
      <c r="A44">
        <f t="shared" si="0"/>
        <v>0</v>
      </c>
      <c r="B44" t="s">
        <v>1</v>
      </c>
      <c r="C44">
        <v>2050</v>
      </c>
      <c r="D44" t="str">
        <f>'NZ50-9_tech_groups'!A44</f>
        <v>PUBTRAHFOIMP</v>
      </c>
      <c r="E44" t="str">
        <f>VLOOKUP(D44,'NZ50-9_tech_groups'!A:B,2,FALSE)</f>
        <v>NZ50-9-PUBTRA</v>
      </c>
      <c r="F44">
        <f>_xlfn.IFNA(VLOOKUP(D44,'Energy Share'!A:N,HLOOKUP(C44,'Energy Share'!$B$1:$N$2,2,FALSE),FALSE),VLOOKUP(LEFT(D44,LEN(D44)-2),'Energy Share'!A:N,HLOOKUP(C44,'Energy Share'!$B$1:$N$2,2,FALSE),FALSE))</f>
        <v>0</v>
      </c>
    </row>
    <row r="45" spans="1:6" hidden="1" x14ac:dyDescent="0.25">
      <c r="A45">
        <f t="shared" si="0"/>
        <v>0</v>
      </c>
      <c r="B45" t="s">
        <v>1</v>
      </c>
      <c r="C45">
        <v>2050</v>
      </c>
      <c r="D45" t="str">
        <f>'NZ50-9_tech_groups'!A45</f>
        <v>PUBTRAHH2IMP</v>
      </c>
      <c r="E45" t="str">
        <f>VLOOKUP(D45,'NZ50-9_tech_groups'!A:B,2,FALSE)</f>
        <v>NZ50-9-PUBTRA</v>
      </c>
      <c r="F45">
        <f>_xlfn.IFNA(VLOOKUP(D45,'Energy Share'!A:N,HLOOKUP(C45,'Energy Share'!$B$1:$N$2,2,FALSE),FALSE),VLOOKUP(LEFT(D45,LEN(D45)-2),'Energy Share'!A:N,HLOOKUP(C45,'Energy Share'!$B$1:$N$2,2,FALSE),FALSE))</f>
        <v>0</v>
      </c>
    </row>
    <row r="46" spans="1:6" hidden="1" x14ac:dyDescent="0.25">
      <c r="A46">
        <f t="shared" si="0"/>
        <v>0</v>
      </c>
      <c r="B46" t="s">
        <v>1</v>
      </c>
      <c r="C46">
        <v>2050</v>
      </c>
      <c r="D46" t="str">
        <f>'NZ50-9_tech_groups'!A46</f>
        <v>PUBTRAKERIMP</v>
      </c>
      <c r="E46" t="str">
        <f>VLOOKUP(D46,'NZ50-9_tech_groups'!A:B,2,FALSE)</f>
        <v>NZ50-9-PUBTRA</v>
      </c>
      <c r="F46">
        <f>_xlfn.IFNA(VLOOKUP(D46,'Energy Share'!A:N,HLOOKUP(C46,'Energy Share'!$B$1:$N$2,2,FALSE),FALSE),VLOOKUP(LEFT(D46,LEN(D46)-2),'Energy Share'!A:N,HLOOKUP(C46,'Energy Share'!$B$1:$N$2,2,FALSE),FALSE))</f>
        <v>0</v>
      </c>
    </row>
    <row r="47" spans="1:6" hidden="1" x14ac:dyDescent="0.25">
      <c r="A47">
        <f t="shared" si="0"/>
        <v>0</v>
      </c>
      <c r="B47" t="s">
        <v>1</v>
      </c>
      <c r="C47">
        <v>2050</v>
      </c>
      <c r="D47" t="str">
        <f>'NZ50-9_tech_groups'!A47</f>
        <v>PUBTRALFOIMP</v>
      </c>
      <c r="E47" t="str">
        <f>VLOOKUP(D47,'NZ50-9_tech_groups'!A:B,2,FALSE)</f>
        <v>NZ50-9-PUBTRA</v>
      </c>
      <c r="F47">
        <f>_xlfn.IFNA(VLOOKUP(D47,'Energy Share'!A:N,HLOOKUP(C47,'Energy Share'!$B$1:$N$2,2,FALSE),FALSE),VLOOKUP(LEFT(D47,LEN(D47)-2),'Energy Share'!A:N,HLOOKUP(C47,'Energy Share'!$B$1:$N$2,2,FALSE),FALSE))</f>
        <v>0</v>
      </c>
    </row>
    <row r="48" spans="1:6" hidden="1" x14ac:dyDescent="0.25">
      <c r="A48">
        <f t="shared" si="0"/>
        <v>0</v>
      </c>
      <c r="B48" t="s">
        <v>1</v>
      </c>
      <c r="C48">
        <v>2050</v>
      </c>
      <c r="D48" t="str">
        <f>'NZ50-9_tech_groups'!A48</f>
        <v>PUBTRANGAIMP</v>
      </c>
      <c r="E48" t="str">
        <f>VLOOKUP(D48,'NZ50-9_tech_groups'!A:B,2,FALSE)</f>
        <v>NZ50-9-PUBTRA</v>
      </c>
      <c r="F48">
        <f>_xlfn.IFNA(VLOOKUP(D48,'Energy Share'!A:N,HLOOKUP(C48,'Energy Share'!$B$1:$N$2,2,FALSE),FALSE),VLOOKUP(LEFT(D48,LEN(D48)-2),'Energy Share'!A:N,HLOOKUP(C48,'Energy Share'!$B$1:$N$2,2,FALSE),FALSE))</f>
        <v>0</v>
      </c>
    </row>
    <row r="49" spans="1:6" hidden="1" x14ac:dyDescent="0.25">
      <c r="A49">
        <f t="shared" si="0"/>
        <v>0</v>
      </c>
      <c r="B49" t="s">
        <v>1</v>
      </c>
      <c r="C49">
        <v>2050</v>
      </c>
      <c r="D49" t="str">
        <f>'NZ50-9_tech_groups'!A49</f>
        <v>PUBTRAPROIMP</v>
      </c>
      <c r="E49" t="str">
        <f>VLOOKUP(D49,'NZ50-9_tech_groups'!A:B,2,FALSE)</f>
        <v>NZ50-9-PUBTRA</v>
      </c>
      <c r="F49">
        <f>_xlfn.IFNA(VLOOKUP(D49,'Energy Share'!A:N,HLOOKUP(C49,'Energy Share'!$B$1:$N$2,2,FALSE),FALSE),VLOOKUP(LEFT(D49,LEN(D49)-2),'Energy Share'!A:N,HLOOKUP(C49,'Energy Share'!$B$1:$N$2,2,FALSE),FALSE))</f>
        <v>0</v>
      </c>
    </row>
    <row r="50" spans="1:6" hidden="1" x14ac:dyDescent="0.25">
      <c r="A50">
        <f t="shared" si="0"/>
        <v>0</v>
      </c>
      <c r="B50" t="s">
        <v>1</v>
      </c>
      <c r="C50">
        <v>2050</v>
      </c>
      <c r="D50" t="str">
        <f>'NZ50-9_tech_groups'!A50</f>
        <v>PUBTRARDSLIMP</v>
      </c>
      <c r="E50" t="str">
        <f>VLOOKUP(D50,'NZ50-9_tech_groups'!A:B,2,FALSE)</f>
        <v>NZ50-9-PUBTRA</v>
      </c>
      <c r="F50">
        <f>_xlfn.IFNA(VLOOKUP(D50,'Energy Share'!A:N,HLOOKUP(C50,'Energy Share'!$B$1:$N$2,2,FALSE),FALSE),VLOOKUP(LEFT(D50,LEN(D50)-2),'Energy Share'!A:N,HLOOKUP(C50,'Energy Share'!$B$1:$N$2,2,FALSE),FALSE))</f>
        <v>0</v>
      </c>
    </row>
    <row r="51" spans="1:6" hidden="1" x14ac:dyDescent="0.25">
      <c r="A51">
        <f t="shared" si="0"/>
        <v>0</v>
      </c>
      <c r="B51" t="s">
        <v>1</v>
      </c>
      <c r="C51">
        <v>2050</v>
      </c>
      <c r="D51" t="str">
        <f>'NZ50-9_tech_groups'!A51</f>
        <v>PUBTRASGAIMP</v>
      </c>
      <c r="E51" t="str">
        <f>VLOOKUP(D51,'NZ50-9_tech_groups'!A:B,2,FALSE)</f>
        <v>NZ50-9-PUBTRA</v>
      </c>
      <c r="F51">
        <f>_xlfn.IFNA(VLOOKUP(D51,'Energy Share'!A:N,HLOOKUP(C51,'Energy Share'!$B$1:$N$2,2,FALSE),FALSE),VLOOKUP(LEFT(D51,LEN(D51)-2),'Energy Share'!A:N,HLOOKUP(C51,'Energy Share'!$B$1:$N$2,2,FALSE),FALSE))</f>
        <v>0</v>
      </c>
    </row>
    <row r="52" spans="1:6" hidden="1" x14ac:dyDescent="0.25">
      <c r="A52">
        <f t="shared" si="0"/>
        <v>0</v>
      </c>
      <c r="B52" t="s">
        <v>1</v>
      </c>
      <c r="C52">
        <v>2050</v>
      </c>
      <c r="D52" t="str">
        <f>'NZ50-9_tech_groups'!A52</f>
        <v>PUBTRASMTNIMP</v>
      </c>
      <c r="E52" t="str">
        <f>VLOOKUP(D52,'NZ50-9_tech_groups'!A:B,2,FALSE)</f>
        <v>NZ50-9-PUBTRA</v>
      </c>
      <c r="F52">
        <f>_xlfn.IFNA(VLOOKUP(D52,'Energy Share'!A:N,HLOOKUP(C52,'Energy Share'!$B$1:$N$2,2,FALSE),FALSE),VLOOKUP(LEFT(D52,LEN(D52)-2),'Energy Share'!A:N,HLOOKUP(C52,'Energy Share'!$B$1:$N$2,2,FALSE),FALSE))</f>
        <v>0</v>
      </c>
    </row>
  </sheetData>
  <autoFilter ref="A1:G52" xr:uid="{7EC68366-BC63-49E1-90EA-A2D2F4D88240}">
    <filterColumn colId="0">
      <filters>
        <filter val="1"/>
      </filters>
    </filterColumn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Filter Fuel</vt:lpstr>
      <vt:lpstr>Energy Share</vt:lpstr>
      <vt:lpstr>NZ50-9_tech_groups</vt:lpstr>
      <vt:lpstr>NZ50-9_groups</vt:lpstr>
      <vt:lpstr>NZ50-9_MinShareGroupWeight</vt:lpstr>
      <vt:lpstr>NZ50-9_MinShareGroupTarget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esmia</dc:creator>
  <cp:lastModifiedBy>esmia</cp:lastModifiedBy>
  <dcterms:created xsi:type="dcterms:W3CDTF">2023-01-11T14:00:05Z</dcterms:created>
  <dcterms:modified xsi:type="dcterms:W3CDTF">2023-03-01T18:53:12Z</dcterms:modified>
</cp:coreProperties>
</file>