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b55ed5223c79018/0 - Curso Gerenciamento Ágil de Projetos/MATERIAL COMPLEMENTAR/Templates/"/>
    </mc:Choice>
  </mc:AlternateContent>
  <xr:revisionPtr revIDLastSave="0" documentId="8_{19F8F1DE-795C-43F3-B212-E5163A3002F2}" xr6:coauthVersionLast="38" xr6:coauthVersionMax="38" xr10:uidLastSave="{00000000-0000-0000-0000-000000000000}"/>
  <bookViews>
    <workbookView xWindow="240" yWindow="75" windowWidth="20115" windowHeight="7995" tabRatio="783" xr2:uid="{00000000-000D-0000-FFFF-FFFF00000000}"/>
  </bookViews>
  <sheets>
    <sheet name="Backlog da Sprint" sheetId="1" r:id="rId1"/>
    <sheet name="Planilha1" sheetId="2" r:id="rId2"/>
  </sheets>
  <externalReferences>
    <externalReference r:id="rId3"/>
  </externalReferences>
  <definedNames>
    <definedName name="AgendaAno">#REF!</definedName>
    <definedName name="AgendaSemestre">#REF!</definedName>
    <definedName name="_xlnm.Print_Area" localSheetId="0">'Backlog da Sprint'!$B$4:$N$32</definedName>
    <definedName name="Área_Impressão_Agenda">OFFSET(#REF!,,,COUNTA(#REF!))</definedName>
    <definedName name="Área_Impressão_Atribuição">OFFSET(#REF!,,,COUNTA(#REF!))</definedName>
    <definedName name="IníciodoCronograma">#REF!</definedName>
    <definedName name="TérminoAgenda">#REF!</definedName>
    <definedName name="_xlnm.Print_Titles" localSheetId="0">'Backlog da Sprint'!$3:$3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" l="1"/>
  <c r="K25" i="1"/>
  <c r="L25" i="1"/>
  <c r="M25" i="1"/>
  <c r="N25" i="1"/>
  <c r="D25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E25" i="1" l="1"/>
  <c r="F25" i="1" s="1"/>
  <c r="G25" i="1" s="1"/>
  <c r="H25" i="1" s="1"/>
  <c r="I25" i="1" s="1"/>
</calcChain>
</file>

<file path=xl/sharedStrings.xml><?xml version="1.0" encoding="utf-8"?>
<sst xmlns="http://schemas.openxmlformats.org/spreadsheetml/2006/main" count="38" uniqueCount="34">
  <si>
    <t>ESTIMATIVA INICIAL</t>
  </si>
  <si>
    <t>Backlog da Sprint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</si>
  <si>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</si>
  <si>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</si>
  <si>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</si>
  <si>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</si>
  <si>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</si>
  <si>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</si>
  <si>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</si>
  <si>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</si>
  <si>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</si>
  <si>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</si>
  <si>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</si>
  <si>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</si>
  <si>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</si>
  <si>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</si>
  <si>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</si>
  <si>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</si>
  <si>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</si>
  <si>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</si>
  <si>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</si>
  <si>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</si>
  <si>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>001</t>
  </si>
  <si>
    <t>004</t>
  </si>
  <si>
    <t>013</t>
  </si>
  <si>
    <t>040</t>
  </si>
  <si>
    <t>024</t>
  </si>
  <si>
    <t>035</t>
  </si>
  <si>
    <t>Restante</t>
  </si>
  <si>
    <t>Estimado</t>
  </si>
  <si>
    <t>Meta da Sprint:</t>
  </si>
  <si>
    <t>&lt;INSIRA A META DESTA SPRINT&gt;</t>
  </si>
  <si>
    <t>Tarefa</t>
  </si>
  <si>
    <t>ID (Hist)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</si>
</sst>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theme="1"/>
      <name val="Corbel"/>
      <family val="2"/>
      <scheme val="minor"/>
    </font>
    <font>
      <sz val="28"/>
      <color theme="4"/>
      <name val="Corbel"/>
      <family val="2"/>
      <scheme val="major"/>
    </font>
    <font>
      <u/>
      <sz val="10"/>
      <color theme="1"/>
      <name val="Corbel"/>
      <family val="2"/>
      <scheme val="minor"/>
    </font>
    <font>
      <sz val="12"/>
      <color theme="1"/>
      <name val="Calibri"/>
      <family val="2"/>
    </font>
    <font>
      <sz val="12"/>
      <color theme="1"/>
      <name val="Corbel"/>
      <family val="2"/>
      <scheme val="minor"/>
    </font>
    <font>
      <sz val="16"/>
      <color theme="1"/>
      <name val="Corbel"/>
      <family val="2"/>
      <scheme val="major"/>
    </font>
    <font>
      <sz val="24"/>
      <color theme="4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2" borderId="0" applyBorder="0">
      <alignment vertical="center"/>
    </xf>
    <xf numFmtId="0" fontId="1" fillId="0" borderId="0" applyNumberFormat="0" applyFill="0" applyBorder="0" applyAlignment="0" applyProtection="0"/>
  </cellStyleXfs>
  <cellXfs count="16">
    <xf numFmtId="0" fontId="0" fillId="2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49" fontId="1" fillId="2" borderId="0" xfId="1" applyNumberFormat="1" applyFont="1" applyFill="1" applyAlignment="1"/>
    <xf numFmtId="49" fontId="0" fillId="2" borderId="0" xfId="0" applyNumberFormat="1" applyFill="1">
      <alignment vertical="center"/>
    </xf>
    <xf numFmtId="1" fontId="0" fillId="2" borderId="0" xfId="0" applyNumberFormat="1" applyFill="1">
      <alignment vertical="center"/>
    </xf>
    <xf numFmtId="49" fontId="3" fillId="2" borderId="0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left" vertical="center"/>
    </xf>
    <xf numFmtId="49" fontId="3" fillId="2" borderId="0" xfId="0" applyNumberFormat="1" applyFont="1" applyFill="1">
      <alignment vertical="center"/>
    </xf>
    <xf numFmtId="1" fontId="3" fillId="2" borderId="0" xfId="0" applyNumberFormat="1" applyFont="1" applyFill="1">
      <alignment vertical="center"/>
    </xf>
    <xf numFmtId="49" fontId="4" fillId="2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49" fontId="0" fillId="2" borderId="0" xfId="0" applyNumberFormat="1" applyFont="1" applyFill="1" applyBorder="1" applyAlignment="1">
      <alignment vertical="center" wrapText="1"/>
    </xf>
    <xf numFmtId="1" fontId="0" fillId="2" borderId="0" xfId="0" applyNumberFormat="1" applyFont="1" applyFill="1" applyBorder="1" applyAlignment="1">
      <alignment vertical="center" wrapText="1"/>
    </xf>
    <xf numFmtId="49" fontId="5" fillId="2" borderId="0" xfId="1" applyNumberFormat="1" applyFont="1" applyFill="1" applyAlignment="1"/>
    <xf numFmtId="49" fontId="6" fillId="2" borderId="0" xfId="1" applyNumberFormat="1" applyFont="1" applyFill="1" applyAlignment="1"/>
  </cellXfs>
  <cellStyles count="2">
    <cellStyle name="Normal" xfId="0" builtinId="0" customBuiltin="1"/>
    <cellStyle name="Título" xfId="1" builtinId="15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ill>
        <patternFill>
          <fgColor theme="0"/>
          <bgColor theme="0" tint="-4.9989318521683403E-2"/>
        </patternFill>
      </fill>
      <border>
        <vertical style="thin">
          <color theme="0"/>
        </vertical>
      </border>
    </dxf>
    <dxf>
      <font>
        <b/>
        <i/>
        <color theme="0"/>
      </font>
      <fill>
        <patternFill patternType="solid">
          <fgColor auto="1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/>
        <vertical style="thin">
          <color theme="0"/>
        </vertical>
        <horizontal/>
      </border>
    </dxf>
    <dxf>
      <font>
        <color theme="3"/>
      </font>
      <fill>
        <patternFill>
          <bgColor theme="0"/>
        </patternFill>
      </fill>
      <border>
        <bottom style="thin">
          <color theme="4"/>
        </bottom>
        <horizontal style="thin">
          <color theme="4"/>
        </horizontal>
      </border>
    </dxf>
    <dxf>
      <fill>
        <patternFill patternType="solid">
          <fgColor auto="1"/>
          <bgColor theme="0" tint="-4.9989318521683403E-2"/>
        </patternFill>
      </fill>
      <border>
        <vertical style="thin">
          <color theme="0"/>
        </vertical>
      </border>
    </dxf>
    <dxf>
      <fill>
        <patternFill>
          <bgColor theme="0" tint="-0.14996795556505021"/>
        </patternFill>
      </fill>
      <border diagonalUp="0" diagonalDown="0">
        <left style="thin">
          <color theme="0" tint="-0.34998626667073579"/>
        </left>
        <right/>
        <top/>
        <bottom style="thin">
          <color theme="4"/>
        </bottom>
        <vertical/>
        <horizontal/>
      </border>
    </dxf>
    <dxf>
      <font>
        <color theme="3"/>
      </font>
      <fill>
        <patternFill>
          <bgColor theme="0" tint="-0.14996795556505021"/>
        </patternFill>
      </fill>
      <border diagonalUp="0" diagonalDown="0">
        <left/>
        <right/>
        <top/>
        <bottom/>
        <vertical style="thin">
          <color theme="0"/>
        </vertical>
        <horizontal/>
      </border>
    </dxf>
    <dxf>
      <fill>
        <patternFill>
          <fgColor theme="0"/>
          <bgColor theme="0" tint="-4.9989318521683403E-2"/>
        </patternFill>
      </fill>
      <border>
        <vertical style="thin">
          <color theme="0"/>
        </vertical>
      </border>
    </dxf>
    <dxf>
      <font>
        <b/>
        <i val="0"/>
        <color theme="0"/>
      </font>
      <fill>
        <patternFill patternType="solid">
          <fgColor auto="1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/>
        <vertical style="thin">
          <color theme="0"/>
        </vertical>
        <horizontal/>
      </border>
    </dxf>
    <dxf>
      <font>
        <color theme="3"/>
      </font>
      <fill>
        <patternFill>
          <bgColor theme="0"/>
        </patternFill>
      </fill>
      <border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  <dxf>
      <font>
        <b/>
        <i/>
        <color theme="1"/>
      </font>
      <fill>
        <patternFill>
          <bgColor theme="0" tint="-0.14996795556505021"/>
        </patternFill>
      </fill>
      <border>
        <bottom style="thin">
          <color theme="4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4"/>
        </top>
        <bottom style="thin">
          <color theme="4"/>
        </bottom>
      </border>
    </dxf>
    <dxf>
      <font>
        <b/>
        <i/>
        <color theme="0"/>
      </font>
      <fill>
        <patternFill>
          <bgColor theme="4"/>
        </patternFill>
      </fill>
      <border>
        <top style="thin">
          <color theme="4"/>
        </top>
        <bottom style="thin">
          <color theme="4"/>
        </bottom>
        <vertical style="medium">
          <color theme="0"/>
        </vertical>
      </border>
    </dxf>
    <dxf>
      <font>
        <color theme="1"/>
      </font>
      <fill>
        <patternFill>
          <bgColor theme="0"/>
        </patternFill>
      </fill>
      <border>
        <bottom style="thin">
          <color theme="4"/>
        </bottom>
        <horizontal style="thin">
          <color theme="4"/>
        </horizontal>
      </border>
    </dxf>
  </dxfs>
  <tableStyles count="4" defaultTableStyle="Visão geral do semestre" defaultPivotStyle="Visão Geral do Semestre - Tabela Dinâmica">
    <tableStyle name="Estilo Dinâmico Leve 2 2" table="0" count="4" xr9:uid="{00000000-0011-0000-FFFF-FFFF00000000}">
      <tableStyleElement type="wholeTable" dxfId="29"/>
      <tableStyleElement type="headerRow" dxfId="28"/>
      <tableStyleElement type="totalRow" dxfId="27"/>
      <tableStyleElement type="firstRowSubheading" dxfId="26"/>
    </tableStyle>
    <tableStyle name="Visão geral do semestre" pivot="0" count="3" xr9:uid="{00000000-0011-0000-FFFF-FFFF01000000}">
      <tableStyleElement type="wholeTable" dxfId="25"/>
      <tableStyleElement type="headerRow" dxfId="24"/>
      <tableStyleElement type="firstRowStripe" dxfId="23"/>
    </tableStyle>
    <tableStyle name="Visão Geral do Semestre - Tabela Dinâmica" table="0" count="6" xr9:uid="{00000000-0011-0000-FFFF-FFFF02000000}">
      <tableStyleElement type="wholeTable" dxfId="22"/>
      <tableStyleElement type="headerRow" dxfId="21"/>
      <tableStyleElement type="firstColumn" dxfId="20"/>
      <tableStyleElement type="firstColumnStripe" dxfId="19"/>
      <tableStyleElement type="firstRowSubheading" dxfId="18"/>
      <tableStyleElement type="secondRowSubheading" dxfId="17"/>
    </tableStyle>
    <tableStyle name="Visão Geral do Semestre - Tabela Dinâmica 2" table="0" count="3" xr9:uid="{00000000-0011-0000-FFFF-FFFF03000000}">
      <tableStyleElement type="wholeTable" dxfId="16"/>
      <tableStyleElement type="header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Restante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'Backlog da Sprint'!$D$25:$N$25</c:f>
              <c:numCache>
                <c:formatCode>0</c:formatCode>
                <c:ptCount val="11"/>
                <c:pt idx="0">
                  <c:v>120</c:v>
                </c:pt>
                <c:pt idx="1">
                  <c:v>117</c:v>
                </c:pt>
                <c:pt idx="2">
                  <c:v>111</c:v>
                </c:pt>
                <c:pt idx="3">
                  <c:v>101</c:v>
                </c:pt>
                <c:pt idx="4">
                  <c:v>98</c:v>
                </c:pt>
                <c:pt idx="5">
                  <c:v>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94-467F-9755-A13F9C06E876}"/>
            </c:ext>
          </c:extLst>
        </c:ser>
        <c:ser>
          <c:idx val="1"/>
          <c:order val="1"/>
          <c:tx>
            <c:v>Estimado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'Backlog da Sprint'!$D$26:$N$26</c:f>
              <c:numCache>
                <c:formatCode>0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94-467F-9755-A13F9C06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355360"/>
        <c:axId val="453359624"/>
      </c:lineChart>
      <c:catAx>
        <c:axId val="45335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359624"/>
        <c:crosses val="autoZero"/>
        <c:auto val="1"/>
        <c:lblAlgn val="ctr"/>
        <c:lblOffset val="100"/>
        <c:noMultiLvlLbl val="0"/>
      </c:catAx>
      <c:valAx>
        <c:axId val="4533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3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1</xdr:row>
      <xdr:rowOff>147637</xdr:rowOff>
    </xdr:from>
    <xdr:to>
      <xdr:col>19</xdr:col>
      <xdr:colOff>371474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47F150-1EF8-4BDE-A79D-9A8B51FB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b55ed5223c79018/0%20-%20Curso%20Gerenciamento%20&#193;gil%20de%20Projetos/MATERIAL%20COMPLEMENTAR/Vai%20para%20a%20Udemy/Gr&#225;fico%20de%20Burn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2">
          <cell r="B12">
            <v>120</v>
          </cell>
          <cell r="C12">
            <v>117</v>
          </cell>
          <cell r="D12">
            <v>111</v>
          </cell>
          <cell r="E12">
            <v>101</v>
          </cell>
          <cell r="F12">
            <v>98</v>
          </cell>
          <cell r="G12">
            <v>86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120</v>
          </cell>
          <cell r="C13">
            <v>108</v>
          </cell>
          <cell r="D13">
            <v>96</v>
          </cell>
          <cell r="E13">
            <v>84</v>
          </cell>
          <cell r="F13">
            <v>72</v>
          </cell>
          <cell r="G13">
            <v>60</v>
          </cell>
          <cell r="H13">
            <v>48</v>
          </cell>
          <cell r="I13">
            <v>36</v>
          </cell>
          <cell r="J13">
            <v>24</v>
          </cell>
          <cell r="K13">
            <v>12</v>
          </cell>
          <cell r="L13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istadeAulas" displayName="tabListadeAulas" ref="B3:N32" totalsRowShown="0" dataDxfId="13">
  <autoFilter ref="B3:N32" xr:uid="{1471E5AF-5EB1-45AE-B17F-C7D7ED153A22}"/>
  <tableColumns count="13">
    <tableColumn id="1" xr3:uid="{00000000-0010-0000-0000-000001000000}" name="ID (Hist)" dataDxfId="12"/>
    <tableColumn id="2" xr3:uid="{00000000-0010-0000-0000-000002000000}" name="Tarefa" dataDxfId="11"/>
    <tableColumn id="4" xr3:uid="{00000000-0010-0000-0000-000004000000}" name="ESTIMATIVA INICIAL" dataDxfId="10"/>
    <tableColumn id="9" xr3:uid="{275E3CE3-1616-4107-A2A0-8838A7FCC1E1}" name="DIA 1" dataDxfId="6"/>
    <tableColumn id="10" xr3:uid="{A24F9AE5-F13A-4BD2-B57D-E2D8054C1110}" name="DIA 2" dataDxfId="5"/>
    <tableColumn id="11" xr3:uid="{BD4BB327-CE1A-4739-B066-3002FCFC2F7D}" name="DIA 3" dataDxfId="4"/>
    <tableColumn id="12" xr3:uid="{50F3A6BC-3D68-4D75-B59C-1923A7458B74}" name="DIA 4" dataDxfId="3"/>
    <tableColumn id="7" xr3:uid="{33F98C46-0304-4B9C-BEAF-57F4ED79840F}" name="DIA 5" dataDxfId="8"/>
    <tableColumn id="13" xr3:uid="{D6F3C6D4-A0C5-4737-BA96-9460D2AA190F}" name="DIA 6" dataDxfId="2"/>
    <tableColumn id="14" xr3:uid="{C066C6A4-9DCA-4D5B-A08F-3B02E410448F}" name="DIA 7" dataDxfId="1"/>
    <tableColumn id="15" xr3:uid="{EDA577B1-4D16-4FC9-AEC4-DEFA77A0F891}" name="DIA 8" dataDxfId="0"/>
    <tableColumn id="8" xr3:uid="{C9A37AD2-968C-40F2-8DB7-D676070BA291}" name="DIA 9" dataDxfId="7"/>
    <tableColumn id="3" xr3:uid="{2E8A8CD3-03BA-4DCA-92B7-0F5EC6302466}" name="DIA 10" dataDxfId="9"/>
  </tableColumns>
  <tableStyleInfo name="Visão geral do semestr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emester at a Glance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DE3800"/>
      </a:accent1>
      <a:accent2>
        <a:srgbClr val="2BB0ED"/>
      </a:accent2>
      <a:accent3>
        <a:srgbClr val="FF9F17"/>
      </a:accent3>
      <a:accent4>
        <a:srgbClr val="17BD97"/>
      </a:accent4>
      <a:accent5>
        <a:srgbClr val="8B7CBD"/>
      </a:accent5>
      <a:accent6>
        <a:srgbClr val="F5C700"/>
      </a:accent6>
      <a:hlink>
        <a:srgbClr val="2BB0ED"/>
      </a:hlink>
      <a:folHlink>
        <a:srgbClr val="DE3800"/>
      </a:folHlink>
    </a:clrScheme>
    <a:fontScheme name="Semester at a Glance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accent2"/>
          </a:solidFill>
        </a:ln>
      </a:spPr>
      <a:bodyPr vertOverflow="clip" horzOverflow="clip" rtlCol="0" anchor="ctr"/>
      <a:lstStyle>
        <a:defPPr algn="l">
          <a:defRPr sz="1100" b="1" i="1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A1:N87"/>
  <sheetViews>
    <sheetView showGridLines="0" tabSelected="1" zoomScaleNormal="100" workbookViewId="0">
      <selection activeCell="D5" sqref="D5"/>
    </sheetView>
  </sheetViews>
  <sheetFormatPr defaultRowHeight="18" customHeight="1" x14ac:dyDescent="0.2"/>
  <cols>
    <col min="1" max="1" width="1.7109375" style="1" customWidth="1"/>
    <col min="2" max="2" width="9.42578125" style="4" customWidth="1"/>
    <col min="3" max="3" width="16" style="4" customWidth="1"/>
    <col min="4" max="4" width="11.7109375" style="5" customWidth="1"/>
    <col min="5" max="5" width="7.28515625" style="5" customWidth="1"/>
    <col min="6" max="6" width="7.42578125" style="5" customWidth="1"/>
    <col min="7" max="9" width="7.5703125" style="5" customWidth="1"/>
    <col min="10" max="10" width="7.7109375" style="5" customWidth="1"/>
    <col min="11" max="11" width="7.42578125" style="5" customWidth="1"/>
    <col min="12" max="12" width="7.5703125" style="5" customWidth="1"/>
    <col min="13" max="13" width="7.85546875" style="5" customWidth="1"/>
    <col min="14" max="14" width="8.7109375" style="5" customWidth="1"/>
    <col min="15" max="15" width="15" style="1" bestFit="1" customWidth="1"/>
    <col min="16" max="16" width="17.5703125" style="1" bestFit="1" customWidth="1"/>
    <col min="17" max="17" width="12.28515625" style="1" customWidth="1"/>
    <col min="18" max="16384" width="9.140625" style="1"/>
  </cols>
  <sheetData>
    <row r="1" spans="1:14" ht="50.25" customHeight="1" x14ac:dyDescent="0.55000000000000004">
      <c r="A1" s="2"/>
      <c r="B1" s="3" t="s">
        <v>1</v>
      </c>
      <c r="G1" s="15" t="s">
        <v>30</v>
      </c>
      <c r="K1" s="14" t="s">
        <v>31</v>
      </c>
    </row>
    <row r="2" spans="1:14" ht="24.75" customHeight="1" x14ac:dyDescent="0.2"/>
    <row r="3" spans="1:14" ht="27.75" customHeight="1" x14ac:dyDescent="0.2">
      <c r="B3" s="12" t="s">
        <v>33</v>
      </c>
      <c r="C3" s="12" t="s">
        <v>32</v>
      </c>
      <c r="D3" s="13" t="s">
        <v>0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  <c r="M3" s="13" t="s">
        <v>10</v>
      </c>
      <c r="N3" s="13" t="s">
        <v>11</v>
      </c>
    </row>
    <row r="4" spans="1:14" ht="18" customHeight="1" x14ac:dyDescent="0.2">
      <c r="B4" s="6" t="s">
        <v>22</v>
      </c>
      <c r="C4" s="8" t="s">
        <v>12</v>
      </c>
      <c r="D4" s="7">
        <v>20</v>
      </c>
      <c r="E4" s="7">
        <v>1</v>
      </c>
      <c r="F4" s="7"/>
      <c r="G4" s="7"/>
      <c r="H4" s="7"/>
      <c r="I4" s="7"/>
      <c r="J4" s="7"/>
      <c r="K4" s="7"/>
      <c r="L4" s="7"/>
      <c r="M4" s="7"/>
      <c r="N4" s="7"/>
    </row>
    <row r="5" spans="1:14" ht="18" customHeight="1" x14ac:dyDescent="0.2">
      <c r="B5" s="6" t="s">
        <v>22</v>
      </c>
      <c r="C5" s="8" t="s">
        <v>13</v>
      </c>
      <c r="D5" s="7">
        <v>10</v>
      </c>
      <c r="E5" s="7">
        <v>2</v>
      </c>
      <c r="F5" s="7"/>
      <c r="G5" s="7"/>
      <c r="H5" s="7"/>
      <c r="I5" s="7"/>
      <c r="J5" s="7"/>
      <c r="K5" s="7"/>
      <c r="L5" s="7"/>
      <c r="M5" s="7"/>
      <c r="N5" s="7"/>
    </row>
    <row r="6" spans="1:14" ht="18" customHeight="1" x14ac:dyDescent="0.2">
      <c r="B6" s="6" t="s">
        <v>22</v>
      </c>
      <c r="C6" s="8" t="s">
        <v>14</v>
      </c>
      <c r="D6" s="7">
        <v>15</v>
      </c>
      <c r="E6" s="7"/>
      <c r="F6" s="7">
        <v>3</v>
      </c>
      <c r="G6" s="7"/>
      <c r="H6" s="7"/>
      <c r="I6" s="7"/>
      <c r="J6" s="7"/>
      <c r="K6" s="7"/>
      <c r="L6" s="7"/>
      <c r="M6" s="7"/>
      <c r="N6" s="7"/>
    </row>
    <row r="7" spans="1:14" ht="18" customHeight="1" x14ac:dyDescent="0.2">
      <c r="B7" s="6" t="s">
        <v>25</v>
      </c>
      <c r="C7" s="8" t="s">
        <v>15</v>
      </c>
      <c r="D7" s="7">
        <v>10</v>
      </c>
      <c r="E7" s="7"/>
      <c r="F7" s="7">
        <v>3</v>
      </c>
      <c r="G7" s="7"/>
      <c r="H7" s="7">
        <v>1</v>
      </c>
      <c r="I7" s="7"/>
      <c r="J7" s="7"/>
      <c r="K7" s="7"/>
      <c r="L7" s="7"/>
      <c r="M7" s="7"/>
      <c r="N7" s="7"/>
    </row>
    <row r="8" spans="1:14" ht="18" customHeight="1" x14ac:dyDescent="0.2">
      <c r="B8" s="6" t="s">
        <v>25</v>
      </c>
      <c r="C8" s="8" t="s">
        <v>16</v>
      </c>
      <c r="D8" s="7">
        <v>8</v>
      </c>
      <c r="E8" s="7"/>
      <c r="F8" s="7"/>
      <c r="G8" s="7">
        <v>4</v>
      </c>
      <c r="H8" s="7">
        <v>2</v>
      </c>
      <c r="I8" s="7"/>
      <c r="J8" s="7"/>
      <c r="K8" s="7"/>
      <c r="L8" s="7"/>
      <c r="M8" s="7"/>
      <c r="N8" s="7"/>
    </row>
    <row r="9" spans="1:14" ht="18" customHeight="1" x14ac:dyDescent="0.2">
      <c r="B9" s="6" t="s">
        <v>25</v>
      </c>
      <c r="C9" s="8" t="s">
        <v>17</v>
      </c>
      <c r="D9" s="7">
        <v>12</v>
      </c>
      <c r="E9" s="7"/>
      <c r="F9" s="7"/>
      <c r="G9" s="7">
        <v>6</v>
      </c>
      <c r="H9" s="7"/>
      <c r="I9" s="7"/>
      <c r="J9" s="7"/>
      <c r="K9" s="7"/>
      <c r="L9" s="7"/>
      <c r="M9" s="7"/>
      <c r="N9" s="7"/>
    </row>
    <row r="10" spans="1:14" ht="18" customHeight="1" x14ac:dyDescent="0.2">
      <c r="B10" s="6" t="s">
        <v>23</v>
      </c>
      <c r="C10" s="8" t="s">
        <v>18</v>
      </c>
      <c r="D10" s="7">
        <v>15</v>
      </c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t="18" customHeight="1" x14ac:dyDescent="0.2">
      <c r="B11" s="6" t="s">
        <v>26</v>
      </c>
      <c r="C11" s="8" t="s">
        <v>19</v>
      </c>
      <c r="D11" s="7">
        <v>8</v>
      </c>
      <c r="E11" s="7"/>
      <c r="F11" s="7"/>
      <c r="G11" s="7"/>
      <c r="H11" s="7"/>
      <c r="I11" s="7">
        <v>12</v>
      </c>
      <c r="J11" s="7"/>
      <c r="K11" s="7"/>
      <c r="L11" s="7"/>
      <c r="M11" s="7"/>
      <c r="N11" s="7"/>
    </row>
    <row r="12" spans="1:14" ht="18" customHeight="1" x14ac:dyDescent="0.2">
      <c r="B12" s="6" t="s">
        <v>24</v>
      </c>
      <c r="C12" s="8" t="s">
        <v>20</v>
      </c>
      <c r="D12" s="7">
        <v>12</v>
      </c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8" customHeight="1" x14ac:dyDescent="0.2">
      <c r="B13" s="6" t="s">
        <v>27</v>
      </c>
      <c r="C13" s="8" t="s">
        <v>21</v>
      </c>
      <c r="D13" s="7">
        <v>10</v>
      </c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ht="18" customHeight="1" x14ac:dyDescent="0.2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8" customHeight="1" x14ac:dyDescent="0.2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8" spans="2:14" ht="18" customHeight="1" x14ac:dyDescent="0.2"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ht="18" customHeight="1" x14ac:dyDescent="0.2">
      <c r="B19" s="6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ht="18" customHeight="1" x14ac:dyDescent="0.2">
      <c r="B20" s="6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ht="18" customHeight="1" x14ac:dyDescent="0.2">
      <c r="B21" s="6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ht="18" customHeight="1" x14ac:dyDescent="0.2">
      <c r="B22" s="6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ht="18" customHeight="1" x14ac:dyDescent="0.2">
      <c r="B23" s="6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ht="18" customHeight="1" x14ac:dyDescent="0.2">
      <c r="B24" s="6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ht="18" customHeight="1" x14ac:dyDescent="0.2">
      <c r="B25" s="6" t="s">
        <v>28</v>
      </c>
      <c r="C25" s="9"/>
      <c r="D25" s="9">
        <f>SUBTOTAL(109,D4:D15)</f>
        <v>120</v>
      </c>
      <c r="E25" s="9">
        <f>IF(SUM(E4:E24)&gt;0,tabListadeAulas[ESTIMATIVA INICIAL]-SUM(E4:E13),0)</f>
        <v>117</v>
      </c>
      <c r="F25" s="9">
        <f>IF(SUM(F4:F24)&gt;0,tabListadeAulas[DIA 1]-SUM(F4:F13),0)</f>
        <v>111</v>
      </c>
      <c r="G25" s="9">
        <f>IF(SUM(G4:G24)&gt;0,tabListadeAulas[DIA 2]-SUM(G4:G13),0)</f>
        <v>101</v>
      </c>
      <c r="H25" s="9">
        <f>IF(SUM(H4:H24)&gt;0,tabListadeAulas[DIA 3]-SUM(H4:H13),0)</f>
        <v>98</v>
      </c>
      <c r="I25" s="9">
        <f>IF(SUM(I4:I24)&gt;0,tabListadeAulas[DIA 4]-SUM(I4:I13),0)</f>
        <v>86</v>
      </c>
      <c r="J25" s="9">
        <f>IF(SUM(J4:J24)&gt;0,tabListadeAulas[DIA 5]-SUM(J4:J13),0)</f>
        <v>0</v>
      </c>
      <c r="K25" s="9">
        <f>IF(SUM(K4:K24)&gt;0,tabListadeAulas[DIA 6]-SUM(K4:K13),0)</f>
        <v>0</v>
      </c>
      <c r="L25" s="9">
        <f>IF(SUM(L4:L24)&gt;0,tabListadeAulas[DIA 7]-SUM(L4:L13),0)</f>
        <v>0</v>
      </c>
      <c r="M25" s="9">
        <f>IF(SUM(M4:M24)&gt;0,tabListadeAulas[DIA 8]-SUM(M4:M13),0)</f>
        <v>0</v>
      </c>
      <c r="N25" s="9">
        <f>IF(SUM(N4:N24)&gt;0,tabListadeAulas[DIA 9]-SUM(N4:N13),0)</f>
        <v>0</v>
      </c>
    </row>
    <row r="26" spans="2:14" ht="18" customHeight="1" x14ac:dyDescent="0.2">
      <c r="B26" s="6" t="s">
        <v>29</v>
      </c>
      <c r="C26" s="9"/>
      <c r="D26" s="9">
        <f>SUBTOTAL(109,D4:D25)</f>
        <v>120</v>
      </c>
      <c r="E26" s="9">
        <f>D26-(tabListadeAulas[[#This Row],[ESTIMATIVA INICIAL]]/COUNTA(D4:D24))</f>
        <v>108</v>
      </c>
      <c r="F26" s="9">
        <f>E26-(tabListadeAulas[[#This Row],[ESTIMATIVA INICIAL]]/COUNTA(D4:D24))</f>
        <v>96</v>
      </c>
      <c r="G26" s="9">
        <f>F26-(tabListadeAulas[[#This Row],[ESTIMATIVA INICIAL]]/COUNTA(D4:D24))</f>
        <v>84</v>
      </c>
      <c r="H26" s="9">
        <f>G26-(tabListadeAulas[ESTIMATIVA INICIAL]/COUNTA(D4:D24))</f>
        <v>72</v>
      </c>
      <c r="I26" s="9">
        <f>H26-(tabListadeAulas[ESTIMATIVA INICIAL]/COUNTA(D4:D24))</f>
        <v>60</v>
      </c>
      <c r="J26" s="9">
        <f>I26-(tabListadeAulas[ESTIMATIVA INICIAL]/COUNTA(D4:D24))</f>
        <v>48</v>
      </c>
      <c r="K26" s="9">
        <f>J26-(tabListadeAulas[ESTIMATIVA INICIAL]/COUNTA(D4:D24))</f>
        <v>36</v>
      </c>
      <c r="L26" s="9">
        <f>K26-(tabListadeAulas[ESTIMATIVA INICIAL]/COUNTA(D4:D24))</f>
        <v>24</v>
      </c>
      <c r="M26" s="9">
        <f>L26-(tabListadeAulas[ESTIMATIVA INICIAL]/COUNTA(D4:D24))</f>
        <v>12</v>
      </c>
      <c r="N26" s="9">
        <f>M26-(tabListadeAulas[ESTIMATIVA INICIAL]/COUNTA(D4:D24))</f>
        <v>0</v>
      </c>
    </row>
    <row r="27" spans="2:14" ht="18" customHeight="1" x14ac:dyDescent="0.2"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ht="18" customHeight="1" x14ac:dyDescent="0.2"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ht="18" customHeight="1" x14ac:dyDescent="0.2"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ht="18" customHeight="1" x14ac:dyDescent="0.2"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2:14" ht="18" customHeight="1" x14ac:dyDescent="0.2"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 ht="18" customHeight="1" x14ac:dyDescent="0.2"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2:14" ht="18" customHeight="1" x14ac:dyDescent="0.2">
      <c r="B33" s="10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2:14" ht="18" customHeight="1" x14ac:dyDescent="0.2">
      <c r="B34" s="10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2:14" ht="18" customHeight="1" x14ac:dyDescent="0.2">
      <c r="B35" s="10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8" customHeight="1" x14ac:dyDescent="0.2"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2:14" ht="18" customHeight="1" x14ac:dyDescent="0.2"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ht="18" customHeight="1" x14ac:dyDescent="0.2"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2:14" ht="18" customHeight="1" x14ac:dyDescent="0.2">
      <c r="B39" s="10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 ht="18" customHeight="1" x14ac:dyDescent="0.2">
      <c r="B40" s="10"/>
      <c r="C40" s="10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 x14ac:dyDescent="0.2">
      <c r="B41" s="10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2:14" ht="18" customHeight="1" x14ac:dyDescent="0.2">
      <c r="B42" s="10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ht="18" customHeight="1" x14ac:dyDescent="0.2">
      <c r="B43" s="10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2:14" ht="18" customHeight="1" x14ac:dyDescent="0.2">
      <c r="B44" s="10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 ht="18" customHeight="1" x14ac:dyDescent="0.2">
      <c r="B45" s="10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 ht="18" customHeight="1" x14ac:dyDescent="0.2">
      <c r="B46" s="10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 ht="18" customHeight="1" x14ac:dyDescent="0.2">
      <c r="B47" s="10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2:14" ht="18" customHeight="1" x14ac:dyDescent="0.2">
      <c r="B48" s="10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2:14" ht="18" customHeight="1" x14ac:dyDescent="0.2">
      <c r="B49" s="10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ht="18" customHeight="1" x14ac:dyDescent="0.2">
      <c r="B50" s="10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2:14" ht="18" customHeight="1" x14ac:dyDescent="0.2">
      <c r="B51" s="10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2:14" ht="18" customHeight="1" x14ac:dyDescent="0.2">
      <c r="B52" s="10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2:14" ht="18" customHeight="1" x14ac:dyDescent="0.2">
      <c r="B53" s="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2:14" ht="18" customHeight="1" x14ac:dyDescent="0.2">
      <c r="B54" s="10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ht="18" customHeight="1" x14ac:dyDescent="0.2">
      <c r="B55" s="10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2:14" ht="18" customHeight="1" x14ac:dyDescent="0.2">
      <c r="B56" s="10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2:14" ht="18" customHeight="1" x14ac:dyDescent="0.2"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2:14" ht="18" customHeight="1" x14ac:dyDescent="0.2">
      <c r="B58" s="10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2:14" ht="18" customHeight="1" x14ac:dyDescent="0.2">
      <c r="B59" s="10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ht="18" customHeight="1" x14ac:dyDescent="0.2"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2:14" ht="18" customHeight="1" x14ac:dyDescent="0.2">
      <c r="B61" s="10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2:14" ht="18" customHeight="1" x14ac:dyDescent="0.2">
      <c r="B62" s="10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2:14" ht="18" customHeight="1" x14ac:dyDescent="0.2">
      <c r="B63" s="10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 ht="18" customHeight="1" x14ac:dyDescent="0.2">
      <c r="B64" s="10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ht="18" customHeight="1" x14ac:dyDescent="0.2">
      <c r="B65" s="10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2:14" ht="18" customHeight="1" x14ac:dyDescent="0.2">
      <c r="B66" s="10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2:14" ht="18" customHeight="1" x14ac:dyDescent="0.2">
      <c r="B67" s="10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ht="18" customHeight="1" x14ac:dyDescent="0.2">
      <c r="B68" s="10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ht="18" customHeight="1" x14ac:dyDescent="0.2">
      <c r="B69" s="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ht="18" customHeight="1" x14ac:dyDescent="0.2">
      <c r="B70" s="10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2:14" ht="18" customHeight="1" x14ac:dyDescent="0.2">
      <c r="B71" s="10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2:14" ht="18" customHeight="1" x14ac:dyDescent="0.2">
      <c r="B72" s="10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2:14" ht="18" customHeight="1" x14ac:dyDescent="0.2">
      <c r="B73" s="10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2:14" ht="18" customHeight="1" x14ac:dyDescent="0.2">
      <c r="B74" s="10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ht="18" customHeight="1" x14ac:dyDescent="0.2">
      <c r="B75" s="10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 ht="18" customHeight="1" x14ac:dyDescent="0.2">
      <c r="B76" s="10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 ht="18" customHeight="1" x14ac:dyDescent="0.2">
      <c r="B77" s="10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2:14" ht="18" customHeight="1" x14ac:dyDescent="0.2">
      <c r="B78" s="10"/>
      <c r="C78" s="1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 ht="18" customHeight="1" x14ac:dyDescent="0.2">
      <c r="B79" s="10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ht="18" customHeight="1" x14ac:dyDescent="0.2">
      <c r="B80" s="10"/>
      <c r="C80" s="1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2:14" ht="18" customHeight="1" x14ac:dyDescent="0.2">
      <c r="B81" s="10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2:14" ht="18" customHeight="1" x14ac:dyDescent="0.2">
      <c r="B82" s="10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2:14" ht="18" customHeight="1" x14ac:dyDescent="0.2">
      <c r="B83" s="10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2:14" ht="18" customHeight="1" x14ac:dyDescent="0.2">
      <c r="B84" s="10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ht="18" customHeight="1" x14ac:dyDescent="0.2">
      <c r="B85" s="10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2:14" ht="18" customHeight="1" x14ac:dyDescent="0.2">
      <c r="B86" s="10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2:14" ht="18" customHeight="1" x14ac:dyDescent="0.2">
      <c r="B87" s="10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</sheetData>
  <printOptions horizontalCentered="1"/>
  <pageMargins left="0.25" right="0.25" top="0.75" bottom="0.75" header="0.3" footer="0.3"/>
  <pageSetup scale="76" fitToHeight="0" orientation="landscape" r:id="rId1"/>
  <headerFooter>
    <oddHeader>&amp;L&amp;20&amp;K04+000CLASS LIST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76BB-3920-4561-80CE-08D722907DBB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5C7A6D7-BFC0-4B29-8493-47FE22705C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Backlog da Sprint</vt:lpstr>
      <vt:lpstr>Planilha1</vt:lpstr>
      <vt:lpstr>'Backlog da Sprint'!Area_de_impressao</vt:lpstr>
      <vt:lpstr>'Backlog da Sprint'!Titulos_de_impressao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Pilar Sanchez</dc:creator>
  <cp:keywords/>
  <cp:lastModifiedBy>Pilar Sanchez</cp:lastModifiedBy>
  <dcterms:created xsi:type="dcterms:W3CDTF">2014-09-17T02:46:05Z</dcterms:created>
  <dcterms:modified xsi:type="dcterms:W3CDTF">2018-11-20T23:26:47Z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TC039870559991</vt:lpwstr>
  </property>
</Properties>
</file>