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_-;_-@_-"/>
  </numFmts>
  <fonts count="7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color rgb="00000000"/>
      <sz val="11"/>
    </font>
    <font>
      <b val="1"/>
      <color rgb="00FF0000"/>
    </font>
    <font>
      <b val="1"/>
      <i val="1"/>
    </font>
    <font>
      <b val="1"/>
      <i val="1"/>
      <color rgb="00FF0000"/>
    </font>
  </fonts>
  <fills count="10">
    <fill>
      <patternFill/>
    </fill>
    <fill>
      <patternFill patternType="gray125"/>
    </fill>
    <fill>
      <patternFill patternType="solid">
        <fgColor rgb="00D6DCE4"/>
        <bgColor rgb="00D6DCE4"/>
      </patternFill>
    </fill>
    <fill>
      <patternFill patternType="solid">
        <fgColor rgb="00BDD7EE"/>
        <bgColor rgb="00BDD7EE"/>
      </patternFill>
    </fill>
    <fill>
      <patternFill patternType="solid">
        <fgColor rgb="00E7E6E6"/>
        <bgColor rgb="00E7E6E6"/>
      </patternFill>
    </fill>
    <fill>
      <patternFill patternType="solid">
        <fgColor rgb="00ED7D31"/>
        <bgColor rgb="00ED7D31"/>
      </patternFill>
    </fill>
    <fill>
      <patternFill patternType="solid">
        <fgColor rgb="00FFFFFF"/>
        <bgColor rgb="00FFFFFF"/>
      </patternFill>
    </fill>
    <fill>
      <patternFill patternType="solid">
        <fgColor rgb="00C5E0B4"/>
        <bgColor rgb="00C5E0B4"/>
      </patternFill>
    </fill>
    <fill>
      <patternFill patternType="solid">
        <fgColor rgb="00FFFF00"/>
        <bgColor rgb="00FFFF00"/>
      </patternFill>
    </fill>
    <fill>
      <patternFill patternType="solid">
        <fgColor rgb="00FFC000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6" fillId="8" borderId="0" applyAlignment="1" pivotButton="0" quotePrefix="0" xfId="0">
      <alignment wrapText="1"/>
    </xf>
    <xf numFmtId="0" fontId="2" fillId="0" borderId="0" applyAlignment="1" pivotButton="0" quotePrefix="0" xfId="0">
      <alignment/>
    </xf>
    <xf numFmtId="0" fontId="3" fillId="0" borderId="0" applyAlignment="1" pivotButton="0" quotePrefix="0" xfId="0">
      <alignment/>
    </xf>
    <xf numFmtId="0" fontId="2" fillId="2" borderId="0" applyAlignment="1" pivotButton="0" quotePrefix="0" xfId="0">
      <alignment/>
    </xf>
    <xf numFmtId="0" fontId="2" fillId="3" borderId="0" applyAlignment="1" pivotButton="0" quotePrefix="0" xfId="0">
      <alignment/>
    </xf>
    <xf numFmtId="0" fontId="2" fillId="4" borderId="0" applyAlignment="1" pivotButton="0" quotePrefix="0" xfId="0">
      <alignment/>
    </xf>
    <xf numFmtId="0" fontId="2" fillId="5" borderId="0" applyAlignment="1" pivotButton="0" quotePrefix="0" xfId="0">
      <alignment/>
    </xf>
    <xf numFmtId="0" fontId="2" fillId="6" borderId="0" applyAlignment="1" pivotButton="0" quotePrefix="0" xfId="0">
      <alignment/>
    </xf>
    <xf numFmtId="0" fontId="2" fillId="2" borderId="0" applyAlignment="1" pivotButton="0" quotePrefix="0" xfId="0">
      <alignment wrapText="1"/>
    </xf>
    <xf numFmtId="0" fontId="2" fillId="7" borderId="0" applyAlignment="1" pivotButton="0" quotePrefix="0" xfId="0">
      <alignment/>
    </xf>
    <xf numFmtId="41" fontId="2" fillId="7" borderId="0" applyAlignment="1" pivotButton="0" quotePrefix="0" xfId="0">
      <alignment/>
    </xf>
    <xf numFmtId="164" fontId="2" fillId="7" borderId="0" applyAlignment="1" pivotButton="0" quotePrefix="0" xfId="0">
      <alignment/>
    </xf>
    <xf numFmtId="41" fontId="3" fillId="0" borderId="0" applyAlignment="1" pivotButton="0" quotePrefix="0" xfId="0">
      <alignment/>
    </xf>
    <xf numFmtId="41" fontId="2" fillId="6" borderId="0" applyAlignment="1" pivotButton="0" quotePrefix="0" xfId="0">
      <alignment/>
    </xf>
    <xf numFmtId="164" fontId="2" fillId="6" borderId="0" applyAlignment="1" pivotButton="0" quotePrefix="0" xfId="0">
      <alignment/>
    </xf>
    <xf numFmtId="38" fontId="3" fillId="0" borderId="0" applyAlignment="1" pivotButton="0" quotePrefix="0" xfId="0">
      <alignment/>
    </xf>
    <xf numFmtId="41" fontId="2" fillId="0" borderId="0" applyAlignment="1" pivotButton="0" quotePrefix="0" xfId="0">
      <alignment/>
    </xf>
    <xf numFmtId="164" fontId="2" fillId="0" borderId="0" applyAlignment="1" pivotButton="0" quotePrefix="0" xfId="0">
      <alignment/>
    </xf>
    <xf numFmtId="0" fontId="4" fillId="0" borderId="0" applyAlignment="1" pivotButton="0" quotePrefix="0" xfId="0">
      <alignment/>
    </xf>
    <xf numFmtId="164" fontId="4" fillId="0" borderId="0" applyAlignment="1" pivotButton="0" quotePrefix="0" xfId="0">
      <alignment/>
    </xf>
    <xf numFmtId="49" fontId="3" fillId="6" borderId="0" applyAlignment="1" pivotButton="0" quotePrefix="0" xfId="0">
      <alignment/>
    </xf>
    <xf numFmtId="164" fontId="4" fillId="6" borderId="0" applyAlignment="1" pivotButton="0" quotePrefix="0" xfId="0">
      <alignment/>
    </xf>
    <xf numFmtId="0" fontId="2" fillId="8" borderId="0" applyAlignment="1" pivotButton="0" quotePrefix="0" xfId="0">
      <alignment/>
    </xf>
    <xf numFmtId="41" fontId="2" fillId="8" borderId="0" applyAlignment="1" pivotButton="0" quotePrefix="0" xfId="0">
      <alignment/>
    </xf>
    <xf numFmtId="164" fontId="2" fillId="8" borderId="0" applyAlignment="1" pivotButton="0" quotePrefix="0" xfId="0">
      <alignment/>
    </xf>
    <xf numFmtId="164" fontId="2" fillId="2" borderId="0" applyAlignment="1" pivotButton="0" quotePrefix="0" xfId="0">
      <alignment/>
    </xf>
    <xf numFmtId="38" fontId="2" fillId="6" borderId="0" applyAlignment="1" pivotButton="0" quotePrefix="0" xfId="0">
      <alignment/>
    </xf>
    <xf numFmtId="0" fontId="4" fillId="9" borderId="0" applyAlignment="1" pivotButton="0" quotePrefix="0" xfId="0">
      <alignment/>
    </xf>
    <xf numFmtId="164" fontId="4" fillId="9" borderId="0" applyAlignment="1" pivotButton="0" quotePrefix="0" xfId="0">
      <alignment/>
    </xf>
    <xf numFmtId="164" fontId="2" fillId="9" borderId="0" applyAlignment="1" pivotButton="0" quotePrefix="0" xfId="0">
      <alignment/>
    </xf>
    <xf numFmtId="165" fontId="2" fillId="0" borderId="0" applyAlignment="1" pivotButton="0" quotePrefix="0" xfId="0">
      <alignment/>
    </xf>
    <xf numFmtId="38" fontId="2" fillId="7" borderId="0" applyAlignment="1" pivotButton="0" quotePrefix="0" xfId="0">
      <alignment/>
    </xf>
    <xf numFmtId="49" fontId="3" fillId="0" borderId="0" applyAlignment="1" pivotButton="0" quotePrefix="0" xfId="0">
      <alignment/>
    </xf>
    <xf numFmtId="41" fontId="2" fillId="2" borderId="0" applyAlignment="1" pivotButton="0" quotePrefix="0" xfId="0">
      <alignment/>
    </xf>
    <xf numFmtId="38" fontId="2" fillId="0" borderId="0" applyAlignment="1" pivotButton="0" quotePrefix="0" xfId="0">
      <alignment/>
    </xf>
    <xf numFmtId="164" fontId="3" fillId="6" borderId="0" applyAlignment="1" pivotButton="0" quotePrefix="0" xfId="0">
      <alignment/>
    </xf>
    <xf numFmtId="0" fontId="3" fillId="6" borderId="0" applyAlignment="1" pivotButton="0" quotePrefix="0" xfId="0">
      <alignment/>
    </xf>
    <xf numFmtId="164" fontId="4" fillId="7" borderId="0" applyAlignment="1" pivotButton="0" quotePrefix="0" xfId="0">
      <alignment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Z49"/>
  <sheetViews>
    <sheetView workbookViewId="0">
      <selection activeCell="A1" sqref="A1"/>
    </sheetView>
  </sheetViews>
  <sheetFormatPr baseColWidth="8" defaultRowHeight="15"/>
  <sheetData>
    <row r="2">
      <c r="B2" s="1" t="inlineStr">
        <is>
          <t>테스트 저장</t>
        </is>
      </c>
    </row>
    <row r="4">
      <c r="A4" s="2" t="inlineStr">
        <is>
          <t>(1) 손익 실적</t>
        </is>
      </c>
      <c r="L4" s="3" t="inlineStr">
        <is>
          <t>(단위 : 백만원)</t>
        </is>
      </c>
      <c r="O4" s="2" t="inlineStr">
        <is>
          <t>(2) 결산시 중요 특기 및 반영사항</t>
        </is>
      </c>
      <c r="Z4" s="3" t="inlineStr">
        <is>
          <t>(단위 : 백만원)</t>
        </is>
      </c>
    </row>
    <row r="5" ht="19" customHeight="1">
      <c r="B5" s="4" t="inlineStr">
        <is>
          <t>과목</t>
        </is>
      </c>
      <c r="D5" s="5" t="inlineStr">
        <is>
          <t>당기</t>
        </is>
      </c>
      <c r="F5" s="6" t="inlineStr">
        <is>
          <t>전기</t>
        </is>
      </c>
      <c r="H5" s="7" t="inlineStr">
        <is>
          <t>전기대비 증감</t>
        </is>
      </c>
      <c r="L5" s="8" t="inlineStr">
        <is>
          <t>비고</t>
        </is>
      </c>
      <c r="P5" s="4" t="inlineStr">
        <is>
          <t>구분</t>
        </is>
      </c>
      <c r="Q5" s="4" t="inlineStr">
        <is>
          <t>세분류</t>
        </is>
      </c>
      <c r="R5" s="9" t="inlineStr">
        <is>
          <t>당기</t>
        </is>
      </c>
      <c r="T5" s="4" t="inlineStr">
        <is>
          <t>전기</t>
        </is>
      </c>
      <c r="V5" s="4" t="inlineStr">
        <is>
          <t>비고</t>
        </is>
      </c>
    </row>
    <row r="6" ht="19" customHeight="1">
      <c r="D6" s="5" t="inlineStr">
        <is>
          <t>2/4분기</t>
        </is>
      </c>
      <c r="E6" s="5" t="inlineStr">
        <is>
          <t>상반기 누적</t>
        </is>
      </c>
      <c r="F6" s="6" t="inlineStr">
        <is>
          <t>2/4분기</t>
        </is>
      </c>
      <c r="G6" s="6" t="inlineStr">
        <is>
          <t>상반기 누적</t>
        </is>
      </c>
      <c r="H6" s="7" t="inlineStr">
        <is>
          <t>2/4분기</t>
        </is>
      </c>
      <c r="J6" s="7" t="inlineStr">
        <is>
          <t>상반기누적</t>
        </is>
      </c>
      <c r="R6" s="9" t="inlineStr">
        <is>
          <t>2/4분기</t>
        </is>
      </c>
      <c r="S6" s="4" t="inlineStr">
        <is>
          <t>상반기누적</t>
        </is>
      </c>
      <c r="T6" s="9" t="inlineStr">
        <is>
          <t>2/4분기</t>
        </is>
      </c>
      <c r="U6" s="4" t="inlineStr">
        <is>
          <t>전반기누적</t>
        </is>
      </c>
    </row>
    <row r="7">
      <c r="H7" s="7" t="inlineStr">
        <is>
          <t>금액</t>
        </is>
      </c>
      <c r="I7" s="7" t="inlineStr">
        <is>
          <t>비율</t>
        </is>
      </c>
      <c r="J7" s="7" t="inlineStr">
        <is>
          <t>금액</t>
        </is>
      </c>
      <c r="K7" s="7" t="inlineStr">
        <is>
          <t>비율</t>
        </is>
      </c>
    </row>
    <row r="8">
      <c r="B8" s="10" t="inlineStr">
        <is>
          <t>매출액</t>
        </is>
      </c>
      <c r="D8" s="11">
        <f>[1]분기별손익계산서!D6/1000000</f>
        <v/>
      </c>
      <c r="E8" s="11">
        <f>[1]분기별손익계산서!E6/1000000</f>
        <v/>
      </c>
      <c r="F8" s="11">
        <f>[1]분기별손익계산서!G6/1000000</f>
        <v/>
      </c>
      <c r="G8" s="11">
        <f>[1]분기별손익계산서!H6/1000000</f>
        <v/>
      </c>
      <c r="H8" s="11">
        <f>D8-F8</f>
        <v/>
      </c>
      <c r="I8" s="12">
        <f>H8/F8</f>
        <v/>
      </c>
      <c r="J8" s="11">
        <f>E8-G8</f>
        <v/>
      </c>
      <c r="K8" s="12">
        <f>J8/G8</f>
        <v/>
      </c>
      <c r="P8" s="3" t="inlineStr">
        <is>
          <t>매출원가</t>
        </is>
      </c>
      <c r="Q8" s="3" t="inlineStr">
        <is>
          <t>제품매출원가</t>
        </is>
      </c>
      <c r="R8" s="13" t="inlineStr">
        <is>
          <t>65.52932932142664</t>
        </is>
      </c>
      <c r="S8" s="13" t="inlineStr">
        <is>
          <t>217.22983223157507</t>
        </is>
      </c>
      <c r="T8" s="13" t="inlineStr">
        <is>
          <t>47.261585638241634</t>
        </is>
      </c>
      <c r="U8" s="13" t="inlineStr">
        <is>
          <t>90.69577779357587</t>
        </is>
      </c>
      <c r="V8" s="3" t="inlineStr">
        <is>
          <t>* 재고자산 폐기</t>
        </is>
      </c>
    </row>
    <row r="9">
      <c r="C9" s="8" t="inlineStr">
        <is>
          <t>제품매출</t>
        </is>
      </c>
      <c r="D9" s="14">
        <f>[1]분기별손익계산서!D7/1000000</f>
        <v/>
      </c>
      <c r="E9" s="14">
        <f>[1]분기별손익계산서!E7/1000000</f>
        <v/>
      </c>
      <c r="F9" s="14">
        <f>[1]분기별손익계산서!G7/1000000</f>
        <v/>
      </c>
      <c r="G9" s="14">
        <f>[1]분기별손익계산서!H7/1000000</f>
        <v/>
      </c>
      <c r="H9" s="14">
        <f>D9-F9</f>
        <v/>
      </c>
      <c r="I9" s="15">
        <f>H9/F9</f>
        <v/>
      </c>
      <c r="J9" s="14">
        <f>E9-G9</f>
        <v/>
      </c>
      <c r="K9" s="15">
        <f>J9/G9</f>
        <v/>
      </c>
      <c r="Q9" s="3" t="inlineStr">
        <is>
          <t>제품매출원가</t>
        </is>
      </c>
      <c r="R9" s="16" t="inlineStr">
        <is>
          <t>-19.303612</t>
        </is>
      </c>
      <c r="S9" s="16" t="inlineStr">
        <is>
          <t>-99.44520033299165</t>
        </is>
      </c>
      <c r="T9" s="13" t="inlineStr">
        <is>
          <t>0</t>
        </is>
      </c>
      <c r="U9" s="13" t="inlineStr">
        <is>
          <t>0</t>
        </is>
      </c>
      <c r="V9" s="3" t="inlineStr">
        <is>
          <t>* 전기말 재고자산손실충당금 설정액 환입분</t>
        </is>
      </c>
    </row>
    <row r="10">
      <c r="C10" s="8" t="inlineStr">
        <is>
          <t>상품매출</t>
        </is>
      </c>
      <c r="D10" s="14">
        <f>[1]분기별손익계산서!D8/1000000</f>
        <v/>
      </c>
      <c r="E10" s="14">
        <f>[1]분기별손익계산서!E8/1000000</f>
        <v/>
      </c>
      <c r="F10" s="14">
        <f>[1]분기별손익계산서!G8/1000000</f>
        <v/>
      </c>
      <c r="G10" s="14">
        <f>[1]분기별손익계산서!H8/1000000</f>
        <v/>
      </c>
      <c r="H10" s="14">
        <f>D10-F10</f>
        <v/>
      </c>
      <c r="I10" s="15">
        <f>H10/F10</f>
        <v/>
      </c>
      <c r="J10" s="14">
        <f>E10-G10</f>
        <v/>
      </c>
      <c r="K10" s="15">
        <f>J10/G10</f>
        <v/>
      </c>
      <c r="Q10" s="3" t="inlineStr">
        <is>
          <t>제품매출원가</t>
        </is>
      </c>
      <c r="R10" s="16" t="inlineStr">
        <is>
          <t>-1.635162</t>
        </is>
      </c>
      <c r="S10" s="16" t="inlineStr">
        <is>
          <t>-1.635162</t>
        </is>
      </c>
      <c r="T10" s="13" t="inlineStr">
        <is>
          <t>12.944989</t>
        </is>
      </c>
      <c r="U10" s="13" t="inlineStr">
        <is>
          <t>12.944989</t>
        </is>
      </c>
      <c r="V10" s="3" t="inlineStr">
        <is>
          <t>* 반기 연차충당부채 반영</t>
        </is>
      </c>
    </row>
    <row r="11">
      <c r="B11" s="8" t="inlineStr">
        <is>
          <t>매출원가</t>
        </is>
      </c>
      <c r="D11" s="14">
        <f>[1]분기별손익계산서!D9/1000000</f>
        <v/>
      </c>
      <c r="E11" s="14">
        <f>[1]분기별손익계산서!E9/1000000</f>
        <v/>
      </c>
      <c r="F11" s="14">
        <f>[1]분기별손익계산서!G9/1000000</f>
        <v/>
      </c>
      <c r="G11" s="14">
        <f>[1]분기별손익계산서!H9/1000000</f>
        <v/>
      </c>
      <c r="H11" s="14">
        <f>D11-F11</f>
        <v/>
      </c>
      <c r="I11" s="15">
        <f>H11/F11</f>
        <v/>
      </c>
      <c r="J11" s="14">
        <f>E11-G11</f>
        <v/>
      </c>
      <c r="K11" s="15">
        <f>J11/G11</f>
        <v/>
      </c>
      <c r="Q11" s="3" t="inlineStr">
        <is>
          <t>상품매출원가</t>
        </is>
      </c>
      <c r="R11" s="16" t="inlineStr">
        <is>
          <t>9.836895102990951</t>
        </is>
      </c>
      <c r="S11" s="13" t="inlineStr">
        <is>
          <t>9.836895102990951</t>
        </is>
      </c>
      <c r="T11" s="13" t="inlineStr">
        <is>
          <t>0</t>
        </is>
      </c>
      <c r="U11" s="13" t="inlineStr">
        <is>
          <t>0</t>
        </is>
      </c>
      <c r="V11" s="3" t="inlineStr">
        <is>
          <t>* 재고자산 폐기</t>
        </is>
      </c>
    </row>
    <row r="12">
      <c r="C12" s="8" t="inlineStr">
        <is>
          <t>(원가율)</t>
        </is>
      </c>
      <c r="D12" s="15">
        <f>D11/D8</f>
        <v/>
      </c>
      <c r="E12" s="15">
        <f>E11/E8</f>
        <v/>
      </c>
      <c r="F12" s="15">
        <f>F11/F8</f>
        <v/>
      </c>
      <c r="G12" s="15">
        <f>G11/G8</f>
        <v/>
      </c>
      <c r="I12" s="15">
        <f>D12-F12</f>
        <v/>
      </c>
      <c r="K12" s="15">
        <f>E12-G12</f>
        <v/>
      </c>
      <c r="P12" s="3" t="inlineStr">
        <is>
          <t>판관비</t>
        </is>
      </c>
      <c r="Q12" s="3" t="inlineStr">
        <is>
          <t>대손상각비</t>
        </is>
      </c>
      <c r="R12" s="16" t="inlineStr">
        <is>
          <t>82.421001</t>
        </is>
      </c>
      <c r="S12" s="16" t="inlineStr">
        <is>
          <t>53.323786</t>
        </is>
      </c>
      <c r="T12" s="16" t="inlineStr">
        <is>
          <t>43.222483</t>
        </is>
      </c>
      <c r="U12" s="16" t="inlineStr">
        <is>
          <t>64.072756</t>
        </is>
      </c>
      <c r="V12" s="3" t="inlineStr">
        <is>
          <t>* 매출채권 대손충당금 설정</t>
        </is>
      </c>
    </row>
    <row r="13">
      <c r="C13" s="2" t="inlineStr">
        <is>
          <t>제품원가</t>
        </is>
      </c>
      <c r="D13" s="17">
        <f>[1]분기별손익계산서!D11/1000000</f>
        <v/>
      </c>
      <c r="E13" s="17">
        <f>[1]분기별손익계산서!E11/1000000</f>
        <v/>
      </c>
      <c r="F13" s="17">
        <f>[1]분기별손익계산서!G11/1000000</f>
        <v/>
      </c>
      <c r="G13" s="17">
        <f>[1]분기별손익계산서!H11/1000000</f>
        <v/>
      </c>
      <c r="H13" s="17">
        <f>D13-F13</f>
        <v/>
      </c>
      <c r="I13" s="18">
        <f>H13/F13</f>
        <v/>
      </c>
      <c r="J13" s="17">
        <f>E13-G13</f>
        <v/>
      </c>
      <c r="K13" s="18">
        <f>J13/G13</f>
        <v/>
      </c>
      <c r="Q13" s="3" t="inlineStr">
        <is>
          <t>급여/경상연구</t>
        </is>
      </c>
      <c r="R13" s="16" t="inlineStr">
        <is>
          <t>4.534476</t>
        </is>
      </c>
      <c r="S13" s="16" t="inlineStr">
        <is>
          <t>8.959</t>
        </is>
      </c>
      <c r="T13" s="16" t="inlineStr">
        <is>
          <t>25.280523</t>
        </is>
      </c>
      <c r="U13" s="16" t="inlineStr">
        <is>
          <t>31.211013</t>
        </is>
      </c>
      <c r="V13" s="3" t="inlineStr">
        <is>
          <t>* 대여금 현재가치평가 상각+연차충당부채</t>
        </is>
      </c>
    </row>
    <row r="14">
      <c r="C14" s="19" t="inlineStr">
        <is>
          <t>(원가율)</t>
        </is>
      </c>
      <c r="D14" s="20">
        <f>D13/D9</f>
        <v/>
      </c>
      <c r="E14" s="20">
        <f>E13/E9</f>
        <v/>
      </c>
      <c r="F14" s="20">
        <f>F13/F9</f>
        <v/>
      </c>
      <c r="G14" s="20">
        <f>G13/G9</f>
        <v/>
      </c>
      <c r="I14" s="18">
        <f>D14-F14</f>
        <v/>
      </c>
      <c r="K14" s="18">
        <f>E14-G14</f>
        <v/>
      </c>
      <c r="Q14" s="3" t="inlineStr">
        <is>
          <t>퇴직급여</t>
        </is>
      </c>
      <c r="R14" s="16" t="inlineStr">
        <is>
          <t>-0.48</t>
        </is>
      </c>
      <c r="S14" s="16" t="inlineStr">
        <is>
          <t>-0.48</t>
        </is>
      </c>
      <c r="T14" s="16" t="inlineStr">
        <is>
          <t>-11.030498</t>
        </is>
      </c>
      <c r="U14" s="16" t="inlineStr">
        <is>
          <t>-11.030498</t>
        </is>
      </c>
      <c r="V14" s="3" t="inlineStr">
        <is>
          <t>* 계리평가 반영액</t>
        </is>
      </c>
    </row>
    <row r="15">
      <c r="C15" s="2" t="inlineStr">
        <is>
          <t>상품원가</t>
        </is>
      </c>
      <c r="D15" s="17">
        <f>[1]분기별손익계산서!D13/1000000</f>
        <v/>
      </c>
      <c r="E15" s="17">
        <f>[1]분기별손익계산서!E13/1000000</f>
        <v/>
      </c>
      <c r="F15" s="17">
        <f>[1]분기별손익계산서!G13/1000000</f>
        <v/>
      </c>
      <c r="G15" s="17">
        <f>[1]분기별손익계산서!H13/1000000</f>
        <v/>
      </c>
      <c r="H15" s="17">
        <f>D15-F15</f>
        <v/>
      </c>
      <c r="I15" s="18">
        <f>H15/F15</f>
        <v/>
      </c>
      <c r="J15" s="17">
        <f>E15-G15</f>
        <v/>
      </c>
      <c r="K15" s="18">
        <f>J15/G15</f>
        <v/>
      </c>
      <c r="L15" s="21" t="inlineStr">
        <is>
          <t>*'24.6월 시린지</t>
        </is>
      </c>
      <c r="Q15" s="3" t="inlineStr">
        <is>
          <t>감가상각비</t>
        </is>
      </c>
      <c r="R15" s="13" t="inlineStr">
        <is>
          <t>17.626257</t>
        </is>
      </c>
      <c r="S15" s="13" t="inlineStr">
        <is>
          <t>34.765254</t>
        </is>
      </c>
      <c r="T15" s="13" t="inlineStr">
        <is>
          <t>17.139003</t>
        </is>
      </c>
      <c r="U15" s="13" t="inlineStr">
        <is>
          <t>34.278006</t>
        </is>
      </c>
      <c r="V15" s="3" t="inlineStr">
        <is>
          <t>* 사용권자산(리스회계) 감가상각 반영</t>
        </is>
      </c>
    </row>
    <row r="16">
      <c r="C16" s="2" t="inlineStr">
        <is>
          <t>(원가율)</t>
        </is>
      </c>
      <c r="D16" s="18">
        <f>D15/D10</f>
        <v/>
      </c>
      <c r="E16" s="18">
        <f>E15/E10</f>
        <v/>
      </c>
      <c r="F16" s="18">
        <f>F15/F10</f>
        <v/>
      </c>
      <c r="G16" s="18">
        <f>G15/G10</f>
        <v/>
      </c>
      <c r="I16" s="18">
        <f>D16-F16</f>
        <v/>
      </c>
      <c r="K16" s="18">
        <f>E16-G16</f>
        <v/>
      </c>
      <c r="L16" s="21" t="inlineStr">
        <is>
          <t xml:space="preserve">  단가인상 효과</t>
        </is>
      </c>
      <c r="Q16" s="3" t="inlineStr">
        <is>
          <t>지급임차료</t>
        </is>
      </c>
      <c r="R16" s="16" t="inlineStr">
        <is>
          <t>-12.75</t>
        </is>
      </c>
      <c r="S16" s="16" t="inlineStr">
        <is>
          <t>-24.75</t>
        </is>
      </c>
      <c r="T16" s="16" t="inlineStr">
        <is>
          <t>-12</t>
        </is>
      </c>
      <c r="U16" s="16" t="inlineStr">
        <is>
          <t>-24</t>
        </is>
      </c>
      <c r="V16" s="3" t="inlineStr">
        <is>
          <t>* 부동산 임대료 차감(리스회계 반영)</t>
        </is>
      </c>
    </row>
    <row r="17">
      <c r="B17" s="8" t="inlineStr">
        <is>
          <t>판관비</t>
        </is>
      </c>
      <c r="D17" s="14">
        <f>[1]분기별손익계산서!D16/1000000</f>
        <v/>
      </c>
      <c r="E17" s="14">
        <f>[1]분기별손익계산서!E16/1000000</f>
        <v/>
      </c>
      <c r="F17" s="14">
        <f>[1]분기별손익계산서!G16/1000000</f>
        <v/>
      </c>
      <c r="G17" s="14">
        <f>[1]분기별손익계산서!H16/1000000</f>
        <v/>
      </c>
      <c r="H17" s="14">
        <f>D17-F17</f>
        <v/>
      </c>
      <c r="I17" s="15">
        <f>H17/F17</f>
        <v/>
      </c>
      <c r="J17" s="14">
        <f>E17-G17</f>
        <v/>
      </c>
      <c r="K17" s="15">
        <f>J17/G17</f>
        <v/>
      </c>
      <c r="Q17" s="3" t="inlineStr">
        <is>
          <t>차량유지비</t>
        </is>
      </c>
      <c r="R17" s="16" t="inlineStr">
        <is>
          <t>-5.79</t>
        </is>
      </c>
      <c r="S17" s="16" t="inlineStr">
        <is>
          <t>-11.58</t>
        </is>
      </c>
      <c r="T17" s="16" t="inlineStr">
        <is>
          <t>-5.79</t>
        </is>
      </c>
      <c r="U17" s="16" t="inlineStr">
        <is>
          <t>-11.58</t>
        </is>
      </c>
      <c r="V17" s="3" t="inlineStr">
        <is>
          <t>* 차량렌트비 차감(리스회계 반영)</t>
        </is>
      </c>
    </row>
    <row r="18">
      <c r="C18" s="8" t="inlineStr">
        <is>
          <t>(판관비율)</t>
        </is>
      </c>
      <c r="D18" s="22">
        <f>D17/D8</f>
        <v/>
      </c>
      <c r="E18" s="22">
        <f>E17/E8</f>
        <v/>
      </c>
      <c r="F18" s="22">
        <f>F17/F8</f>
        <v/>
      </c>
      <c r="G18" s="22">
        <f>G17/G8</f>
        <v/>
      </c>
      <c r="I18" s="15">
        <f>D18-F18</f>
        <v/>
      </c>
      <c r="K18" s="15">
        <f>E18-G18</f>
        <v/>
      </c>
      <c r="P18" s="3" t="inlineStr">
        <is>
          <t>영업외손익</t>
        </is>
      </c>
      <c r="Q18" s="3" t="inlineStr">
        <is>
          <t>이자수익(상각)</t>
        </is>
      </c>
      <c r="R18" s="13" t="inlineStr">
        <is>
          <t>5.143888</t>
        </is>
      </c>
      <c r="S18" s="13" t="inlineStr">
        <is>
          <t>12.285777</t>
        </is>
      </c>
      <c r="T18" s="13" t="inlineStr">
        <is>
          <t>7.315494</t>
        </is>
      </c>
      <c r="U18" s="13" t="inlineStr">
        <is>
          <t>15.601589</t>
        </is>
      </c>
      <c r="V18" s="3" t="inlineStr">
        <is>
          <t>* 리스회계 및 대여금 현재가치 상각 반영</t>
        </is>
      </c>
    </row>
    <row r="19">
      <c r="B19" s="23" t="inlineStr">
        <is>
          <t>영업이익</t>
        </is>
      </c>
      <c r="D19" s="24">
        <f>D8-D11-D17</f>
        <v/>
      </c>
      <c r="E19" s="24">
        <f>E8-E11-E17</f>
        <v/>
      </c>
      <c r="F19" s="24">
        <f>F8-F11-F17</f>
        <v/>
      </c>
      <c r="G19" s="24">
        <f>G8-G11-G17</f>
        <v/>
      </c>
      <c r="H19" s="24">
        <f>D19-F19</f>
        <v/>
      </c>
      <c r="I19" s="25">
        <f>H19/F19</f>
        <v/>
      </c>
      <c r="J19" s="24">
        <f>E19-G19</f>
        <v/>
      </c>
      <c r="K19" s="25">
        <f>J19/G19</f>
        <v/>
      </c>
      <c r="Q19" s="3" t="inlineStr">
        <is>
          <t>이자비용(상각)</t>
        </is>
      </c>
      <c r="R19" s="16" t="inlineStr">
        <is>
          <t>-3.273789</t>
        </is>
      </c>
      <c r="S19" s="16" t="inlineStr">
        <is>
          <t>-5.227774</t>
        </is>
      </c>
      <c r="T19" s="16" t="inlineStr">
        <is>
          <t>-3.597678</t>
        </is>
      </c>
      <c r="U19" s="16" t="inlineStr">
        <is>
          <t>-7.70426</t>
        </is>
      </c>
      <c r="V19" s="3" t="inlineStr">
        <is>
          <t>* 리스회계 반영</t>
        </is>
      </c>
    </row>
    <row r="20">
      <c r="C20" s="4" t="inlineStr">
        <is>
          <t>(총영업이익율)</t>
        </is>
      </c>
      <c r="D20" s="26">
        <f>D19/D8</f>
        <v/>
      </c>
      <c r="E20" s="26">
        <f>E19/E8</f>
        <v/>
      </c>
      <c r="F20" s="26">
        <f>F19/F8</f>
        <v/>
      </c>
      <c r="G20" s="26">
        <f>G19/G8</f>
        <v/>
      </c>
      <c r="I20" s="26">
        <f>D20-F20</f>
        <v/>
      </c>
      <c r="K20" s="26">
        <f>E20-G20</f>
        <v/>
      </c>
      <c r="P20" s="8" t="inlineStr">
        <is>
          <t>[집계]</t>
        </is>
      </c>
      <c r="Q20" s="8" t="inlineStr">
        <is>
          <t>영업이익 영향금액</t>
        </is>
      </c>
      <c r="R20" s="27">
        <f>-SUM(R8:R17)</f>
        <v/>
      </c>
      <c r="S20" s="27">
        <f>-SUM(S8:S17)</f>
        <v/>
      </c>
      <c r="T20" s="27">
        <f>-SUM(T8:T17)</f>
        <v/>
      </c>
      <c r="U20" s="27">
        <f>-SUM(U8:U17)</f>
        <v/>
      </c>
    </row>
    <row r="21">
      <c r="C21" s="28" t="inlineStr">
        <is>
          <t>(제품매출기준)</t>
        </is>
      </c>
      <c r="D21" s="29">
        <f>(D19-(D10-D15))/D9</f>
        <v/>
      </c>
      <c r="E21" s="29">
        <f>(E19-(E10-E15))/E9</f>
        <v/>
      </c>
      <c r="F21" s="29">
        <f>(F19-(F10-F15))/F9</f>
        <v/>
      </c>
      <c r="G21" s="29">
        <f>(G19-(G10-G15))/G9</f>
        <v/>
      </c>
      <c r="I21" s="30">
        <f>D21-F21</f>
        <v/>
      </c>
      <c r="K21" s="30">
        <f>E21-G21</f>
        <v/>
      </c>
      <c r="Q21" s="8" t="inlineStr">
        <is>
          <t>영업외손익 영향금액</t>
        </is>
      </c>
      <c r="R21" s="14">
        <f>R18+R19</f>
        <v/>
      </c>
      <c r="S21" s="14">
        <f>S18+S19</f>
        <v/>
      </c>
      <c r="T21" s="14">
        <f>T18+T19</f>
        <v/>
      </c>
      <c r="U21" s="14">
        <f>U18+U19</f>
        <v/>
      </c>
    </row>
    <row r="22">
      <c r="B22" s="2" t="inlineStr">
        <is>
          <t>영업외수익</t>
        </is>
      </c>
      <c r="D22" s="17">
        <f>[1]분기별손익계산서!D47/1000000</f>
        <v/>
      </c>
      <c r="E22" s="17">
        <f>[1]분기별손익계산서!E47/1000000</f>
        <v/>
      </c>
      <c r="F22" s="17">
        <f>[1]분기별손익계산서!G47/1000000</f>
        <v/>
      </c>
      <c r="G22" s="17">
        <f>[1]분기별손익계산서!H47/1000000</f>
        <v/>
      </c>
      <c r="H22" s="17">
        <f>D22-F22</f>
        <v/>
      </c>
      <c r="I22" s="18">
        <f>H22/F22</f>
        <v/>
      </c>
      <c r="J22" s="17">
        <f>E22-G22</f>
        <v/>
      </c>
      <c r="K22" s="18">
        <f>J22/G22</f>
        <v/>
      </c>
      <c r="Q22" s="8" t="inlineStr">
        <is>
          <t>세전이익 영향금액</t>
        </is>
      </c>
      <c r="R22" s="27">
        <f>R20+R21</f>
        <v/>
      </c>
      <c r="S22" s="27">
        <f>S20+S21</f>
        <v/>
      </c>
      <c r="T22" s="27">
        <f>T20+T21</f>
        <v/>
      </c>
      <c r="U22" s="27">
        <f>U20+U21</f>
        <v/>
      </c>
    </row>
    <row r="23">
      <c r="B23" s="2" t="inlineStr">
        <is>
          <t>영업외비용</t>
        </is>
      </c>
      <c r="D23" s="17">
        <f>[1]분기별손익계산서!D53/1000000</f>
        <v/>
      </c>
      <c r="E23" s="17">
        <f>[1]분기별손익계산서!E53/1000000</f>
        <v/>
      </c>
      <c r="F23" s="17">
        <f>[1]분기별손익계산서!G53/1000000</f>
        <v/>
      </c>
      <c r="G23" s="17">
        <f>[1]분기별손익계산서!H53/1000000</f>
        <v/>
      </c>
      <c r="H23" s="17">
        <f>D23-F23</f>
        <v/>
      </c>
      <c r="I23" s="18">
        <f>H23/F23</f>
        <v/>
      </c>
      <c r="J23" s="17">
        <f>E23-G23</f>
        <v/>
      </c>
      <c r="K23" s="18">
        <f>J23/G23</f>
        <v/>
      </c>
    </row>
    <row r="24" ht="19" customHeight="1">
      <c r="B24" s="23" t="inlineStr">
        <is>
          <t>세전이익</t>
        </is>
      </c>
      <c r="D24" s="24">
        <f>D19+D22-D23</f>
        <v/>
      </c>
      <c r="E24" s="24">
        <f>E19+E22-E23</f>
        <v/>
      </c>
      <c r="F24" s="24">
        <f>F19+F22-F23</f>
        <v/>
      </c>
      <c r="G24" s="24">
        <f>G19+G22-G23</f>
        <v/>
      </c>
      <c r="H24" s="24">
        <f>D24-F24</f>
        <v/>
      </c>
      <c r="I24" s="25">
        <f>H24/F24</f>
        <v/>
      </c>
      <c r="J24" s="24">
        <f>E24-G24</f>
        <v/>
      </c>
      <c r="K24" s="25">
        <f>J24/G24</f>
        <v/>
      </c>
    </row>
    <row r="25" ht="19" customHeight="1">
      <c r="B25" s="3" t="inlineStr">
        <is>
          <t>(*) 특기 사항 : (설립이래 최초) 분기 기준 제품매출 50억 &amp; 영업이익 20억 초과 달성</t>
        </is>
      </c>
    </row>
    <row r="28" ht="19" customHeight="1">
      <c r="A28" s="2" t="inlineStr">
        <is>
          <t>(3) 전반기('24.1h) 대비 당반기('25.1h) 영업이익 중요 증감 분석</t>
        </is>
      </c>
      <c r="L28" s="3" t="inlineStr">
        <is>
          <t>(단위 : 백만원)</t>
        </is>
      </c>
      <c r="O28" s="2" t="inlineStr">
        <is>
          <t>(4) 재무상태 요약</t>
        </is>
      </c>
      <c r="Z28" s="3" t="inlineStr">
        <is>
          <t>(단위 : 백만원)</t>
        </is>
      </c>
    </row>
    <row r="29" ht="19" customHeight="1">
      <c r="B29" s="4" t="inlineStr">
        <is>
          <t>구분</t>
        </is>
      </c>
      <c r="E29" s="4" t="inlineStr">
        <is>
          <t>전반기대비</t>
        </is>
      </c>
      <c r="F29" s="4" t="inlineStr">
        <is>
          <t>비고(직전분기 대비 특기사항)</t>
        </is>
      </c>
      <c r="P29" s="4" t="inlineStr">
        <is>
          <t>구분</t>
        </is>
      </c>
      <c r="R29" s="4" t="inlineStr">
        <is>
          <t>'25.2Q</t>
        </is>
      </c>
      <c r="S29" s="4" t="inlineStr">
        <is>
          <t>전기말</t>
        </is>
      </c>
      <c r="T29" s="4" t="inlineStr">
        <is>
          <t>전기말대비증감</t>
        </is>
      </c>
      <c r="U29" s="4" t="inlineStr">
        <is>
          <t>비고</t>
        </is>
      </c>
    </row>
    <row r="30">
      <c r="B30" s="2" t="inlineStr">
        <is>
          <t xml:space="preserve"> [ 전반기 대비 영업이익 증감액]</t>
        </is>
      </c>
      <c r="E30" s="31">
        <f>E19-G19</f>
        <v/>
      </c>
      <c r="P30" s="2" t="inlineStr">
        <is>
          <t>자산총계</t>
        </is>
      </c>
      <c r="R30" s="17">
        <f>[1]재무상태표!D66/1000000</f>
        <v/>
      </c>
      <c r="S30" s="17">
        <f>[1]재무상태표!F66/1000000</f>
        <v/>
      </c>
      <c r="T30" s="32">
        <f>R30-S30</f>
        <v/>
      </c>
    </row>
    <row r="31">
      <c r="C31" s="13" t="inlineStr">
        <is>
          <t>[1] 제품매출증대효과</t>
        </is>
      </c>
      <c r="E31" s="13" t="inlineStr">
        <is>
          <t>1775.5815011509192</t>
        </is>
      </c>
      <c r="F31" s="33" t="inlineStr">
        <is>
          <t>* 2Q 제품 평균판가 / 평균원가 / 스프레드 :  24,223원 / 9,282원 / 14,941원</t>
        </is>
      </c>
      <c r="J31" s="13" t="inlineStr">
        <is>
          <t xml:space="preserve">   * 2Q 무상제공수량  6,579EA(1,200)</t>
        </is>
      </c>
      <c r="Q31" s="2" t="inlineStr">
        <is>
          <t>[1]유동자산</t>
        </is>
      </c>
      <c r="R31" s="17">
        <f>[1]재무상태표!D7/1000000</f>
        <v/>
      </c>
      <c r="S31" s="17">
        <f>[1]재무상태표!F7/1000000</f>
        <v/>
      </c>
      <c r="T31" s="32">
        <f>R31-S31</f>
        <v/>
      </c>
    </row>
    <row r="32">
      <c r="C32" s="13" t="inlineStr">
        <is>
          <t>[2] 제품원가율 상승 효과</t>
        </is>
      </c>
      <c r="E32" s="16" t="inlineStr">
        <is>
          <t>-67.79375439354448</t>
        </is>
      </c>
      <c r="F32" s="33" t="inlineStr">
        <is>
          <t>* 1Q 제품평균판가 / 평균원가 / 스프레드  :  17,571원 / 8,369원 /  9,202원</t>
        </is>
      </c>
      <c r="J32" s="13" t="inlineStr">
        <is>
          <t xml:space="preserve">   * 1Q 무상제공수량 13,044EA(6,368)</t>
        </is>
      </c>
      <c r="Q32" s="2" t="inlineStr">
        <is>
          <t xml:space="preserve"> (1)당좌자산</t>
        </is>
      </c>
      <c r="R32" s="17">
        <f>[1]재무상태표!D8/1000000</f>
        <v/>
      </c>
      <c r="S32" s="17">
        <f>[1]재무상태표!F8/1000000</f>
        <v/>
      </c>
      <c r="T32" s="32">
        <f>R32-S32</f>
        <v/>
      </c>
    </row>
    <row r="33">
      <c r="C33" s="3" t="inlineStr">
        <is>
          <t xml:space="preserve">  [3] 상품매출증가효과</t>
        </is>
      </c>
      <c r="E33" s="16" t="inlineStr">
        <is>
          <t>306.89162193504853</t>
        </is>
      </c>
      <c r="F33" s="33" t="inlineStr">
        <is>
          <t>* 2Q 대용량 매출수량 및 매출액, 평균판가 : 94,955EA / 4,198백만원 / 44,213원</t>
        </is>
      </c>
      <c r="Q33" s="3" t="inlineStr">
        <is>
          <t xml:space="preserve">   (현금과예금)</t>
        </is>
      </c>
      <c r="R33" s="13">
        <f>([1]재무상태표!D9+[1]재무상태표!D10)/1000000</f>
        <v/>
      </c>
      <c r="S33" s="13">
        <f>[1]재무상태표!F10/1000000</f>
        <v/>
      </c>
      <c r="T33" s="32">
        <f>R33-S33</f>
        <v/>
      </c>
      <c r="U33" s="3" t="inlineStr">
        <is>
          <t>* "(5) 시재 증감 중요 요인" 참조</t>
        </is>
      </c>
    </row>
    <row r="34">
      <c r="C34" s="3" t="inlineStr">
        <is>
          <t xml:space="preserve">  [4] 상품원가율 상승효과</t>
        </is>
      </c>
      <c r="E34" s="16" t="inlineStr">
        <is>
          <t>-304.85527582039936</t>
        </is>
      </c>
      <c r="F34" s="33" t="inlineStr">
        <is>
          <t>* 1Q 대용량 매출수량 및 매출액, 평균판가 : 75,730EA / 3,129백만원 / 41,324원</t>
        </is>
      </c>
      <c r="Q34" s="3" t="inlineStr">
        <is>
          <t xml:space="preserve">   (매출채권)</t>
        </is>
      </c>
      <c r="R34" s="13">
        <f>[1]재무상태표!C11/1000000</f>
        <v/>
      </c>
      <c r="S34" s="13">
        <f>[1]재무상태표!E11/1000000</f>
        <v/>
      </c>
      <c r="T34" s="32">
        <f>R34-S34</f>
        <v/>
      </c>
      <c r="U34" s="3" t="inlineStr">
        <is>
          <t>* 총액 기준 금액(거래처별 현황 별지 시트 참조)</t>
        </is>
      </c>
    </row>
    <row r="35">
      <c r="C35" s="13" t="inlineStr">
        <is>
          <t>[5] 판관비 순증가 효과</t>
        </is>
      </c>
      <c r="E35" s="16" t="inlineStr">
        <is>
          <t>-459.607402</t>
        </is>
      </c>
      <c r="F35" s="33" t="inlineStr">
        <is>
          <t>* 2Q 1CC 매출수량 및 매출액, 평균판가(1Q) : 99,974EA / 505백만원 / 5,058원 (151,567EA / 782백만원 / 5,161원)</t>
        </is>
      </c>
      <c r="Q35" s="2" t="inlineStr">
        <is>
          <t xml:space="preserve"> (2)재고자산</t>
        </is>
      </c>
      <c r="R35" s="17">
        <f>[1]재무상태표!D20/1000000</f>
        <v/>
      </c>
      <c r="S35" s="17">
        <f>[1]재무상태표!F20/1000000</f>
        <v/>
      </c>
      <c r="T35" s="32">
        <f>R35-S35</f>
        <v/>
      </c>
    </row>
    <row r="36">
      <c r="B36" s="13" t="inlineStr">
        <is>
          <t>(주) 제품스프레드 = 제품평균판가-제품평균원가  /  평균판가와 평균원가 : FOC 등 무상출고분 포함기준</t>
        </is>
      </c>
      <c r="Q36" s="2" t="inlineStr">
        <is>
          <t>[2]투자자산</t>
        </is>
      </c>
      <c r="R36" s="17">
        <f>[1]재무상태표!D30/1000000</f>
        <v/>
      </c>
      <c r="S36" s="17">
        <f>[1]재무상태표!F30/1000000</f>
        <v/>
      </c>
      <c r="T36" s="32">
        <f>R36-S36</f>
        <v/>
      </c>
    </row>
    <row r="37">
      <c r="Q37" s="2" t="inlineStr">
        <is>
          <t>[3]유형자산</t>
        </is>
      </c>
      <c r="R37" s="17">
        <f>[1]재무상태표!D34/1000000</f>
        <v/>
      </c>
      <c r="S37" s="17">
        <f>[1]재무상태표!F34/1000000</f>
        <v/>
      </c>
      <c r="T37" s="32">
        <f>R37-S37</f>
        <v/>
      </c>
      <c r="U37" s="3" t="inlineStr">
        <is>
          <t>* 신공장 기계장치, 건설중인자산 등 증가</t>
        </is>
      </c>
    </row>
    <row r="38">
      <c r="A38" s="2" t="inlineStr">
        <is>
          <t>(5) 시재(현금과예금) 증감 중요 요인</t>
        </is>
      </c>
      <c r="J38" s="3" t="inlineStr">
        <is>
          <t>(단위 : 백만원)</t>
        </is>
      </c>
      <c r="P38" s="2" t="inlineStr">
        <is>
          <t>부채총계</t>
        </is>
      </c>
      <c r="R38" s="17">
        <f>[1]재무상태표!D83/1000000</f>
        <v/>
      </c>
      <c r="S38" s="17">
        <f>[1]재무상태표!F83/1000000</f>
        <v/>
      </c>
      <c r="T38" s="32">
        <f>R38-S38</f>
        <v/>
      </c>
    </row>
    <row r="39">
      <c r="B39" s="34" t="inlineStr">
        <is>
          <t>구분</t>
        </is>
      </c>
      <c r="F39" s="34" t="inlineStr">
        <is>
          <t>금액</t>
        </is>
      </c>
      <c r="G39" s="34" t="inlineStr">
        <is>
          <t>비고</t>
        </is>
      </c>
      <c r="Q39" s="2" t="inlineStr">
        <is>
          <t>[1]유동부채</t>
        </is>
      </c>
      <c r="R39" s="17">
        <f>[1]재무상태표!D68/1000000</f>
        <v/>
      </c>
      <c r="S39" s="17">
        <f>[1]재무상태표!F68/1000000</f>
        <v/>
      </c>
      <c r="T39" s="32">
        <f>R39-S39</f>
        <v/>
      </c>
    </row>
    <row r="40">
      <c r="B40" s="18" t="inlineStr">
        <is>
          <t xml:space="preserve"> [1] 당반기 세전순이익</t>
        </is>
      </c>
      <c r="F40" s="17">
        <f>E24</f>
        <v/>
      </c>
      <c r="Q40" s="3" t="inlineStr">
        <is>
          <t xml:space="preserve"> (외상매입금)</t>
        </is>
      </c>
      <c r="R40" s="13">
        <f>[1]재무상태표!D69/1000000</f>
        <v/>
      </c>
      <c r="S40" s="13">
        <f>[1]재무상태표!F69/1000000</f>
        <v/>
      </c>
      <c r="T40" s="32">
        <f>R40-S40</f>
        <v/>
      </c>
    </row>
    <row r="41">
      <c r="B41" s="18" t="inlineStr">
        <is>
          <t xml:space="preserve"> [2] 전기말 대비 당분기말 시재 증감액</t>
        </is>
      </c>
      <c r="F41" s="35">
        <f>T33</f>
        <v/>
      </c>
      <c r="G41" s="18" t="inlineStr">
        <is>
          <t xml:space="preserve">* GAP금액  : </t>
        </is>
      </c>
      <c r="H41" s="35">
        <f>F41-F40</f>
        <v/>
      </c>
      <c r="Q41" s="3" t="inlineStr">
        <is>
          <t xml:space="preserve"> (단기차입금)</t>
        </is>
      </c>
      <c r="R41" s="13">
        <f>[1]재무상태표!D73/1000000</f>
        <v/>
      </c>
      <c r="S41" s="13">
        <f>[1]재무상태표!F73/1000000</f>
        <v/>
      </c>
      <c r="T41" s="32">
        <f>R41-S41</f>
        <v/>
      </c>
    </row>
    <row r="42" ht="19" customHeight="1">
      <c r="B42" s="18" t="inlineStr">
        <is>
          <t xml:space="preserve"> [3] 전기말 대비 시재 증감 중요 사항 및 합계액</t>
        </is>
      </c>
      <c r="F42" s="35">
        <f>SUM(F43:F49)</f>
        <v/>
      </c>
      <c r="Q42" s="3" t="inlineStr">
        <is>
          <t xml:space="preserve"> (법인세부채)</t>
        </is>
      </c>
      <c r="R42" s="13">
        <f>[1]재무상태표!D76/1000000</f>
        <v/>
      </c>
      <c r="S42" s="13">
        <f>[1]재무상태표!F76/1000000</f>
        <v/>
      </c>
      <c r="T42" s="32">
        <f>R42-S42</f>
        <v/>
      </c>
    </row>
    <row r="43" ht="19" customHeight="1">
      <c r="C43" s="21" t="inlineStr">
        <is>
          <t>(1) 매출채권 증가액(순액)</t>
        </is>
      </c>
      <c r="F43" s="27">
        <f>-([1]재무상태표!D12-[1]재무상태표!F12)/1000000</f>
        <v/>
      </c>
      <c r="P43" s="2" t="inlineStr">
        <is>
          <t>자본총계</t>
        </is>
      </c>
      <c r="R43" s="17">
        <f>[1]재무상태표!D100/1000000</f>
        <v/>
      </c>
      <c r="S43" s="17">
        <f>[1]재무상태표!F100/1000000</f>
        <v/>
      </c>
      <c r="T43" s="32">
        <f>R43-S43</f>
        <v/>
      </c>
      <c r="U43" s="3" t="inlineStr">
        <is>
          <t>* 자본금 750</t>
        </is>
      </c>
    </row>
    <row r="44">
      <c r="C44" s="21" t="inlineStr">
        <is>
          <t>(2) 재고자산 증가액(순액기준)</t>
        </is>
      </c>
      <c r="F44" s="27">
        <f>-([1]재무상태표!D20-[1]재무상태표!F20)/1000000</f>
        <v/>
      </c>
      <c r="G44" s="36" t="inlineStr">
        <is>
          <t>* 상품 505 / 재공품 154</t>
        </is>
      </c>
      <c r="Q44" s="3" t="inlineStr">
        <is>
          <t>이익잉여금</t>
        </is>
      </c>
      <c r="R44" s="13">
        <f>[1]재무상태표!D93/1000000</f>
        <v/>
      </c>
      <c r="S44" s="13">
        <f>[1]재무상태표!F93/1000000</f>
        <v/>
      </c>
      <c r="T44" s="32">
        <f>R44-S44</f>
        <v/>
      </c>
      <c r="U44" s="3" t="inlineStr">
        <is>
          <t>* 당반기 순이익(3,034)</t>
        </is>
      </c>
    </row>
    <row r="45">
      <c r="C45" s="21" t="inlineStr">
        <is>
          <t>(3) 기타 당좌자산 증가액</t>
        </is>
      </c>
      <c r="F45" s="27" t="inlineStr">
        <is>
          <t>-404</t>
        </is>
      </c>
      <c r="G45" s="36" t="inlineStr">
        <is>
          <t>* 미수금 244 / 선급금 169</t>
        </is>
      </c>
      <c r="P45" s="2" t="inlineStr">
        <is>
          <t>중요비율</t>
        </is>
      </c>
      <c r="Q45" s="2" t="inlineStr">
        <is>
          <t>유동비율</t>
        </is>
      </c>
      <c r="R45" s="18">
        <f>R31/R39</f>
        <v/>
      </c>
      <c r="S45" s="18">
        <f>S31/S39</f>
        <v/>
      </c>
      <c r="T45" s="12">
        <f>R45-S45</f>
        <v/>
      </c>
    </row>
    <row r="46" ht="19" customHeight="1">
      <c r="C46" s="37" t="inlineStr">
        <is>
          <t>(4) 유형자산 증가액(순액)</t>
        </is>
      </c>
      <c r="F46" s="27" t="inlineStr">
        <is>
          <t>-845</t>
        </is>
      </c>
      <c r="G46" s="37" t="inlineStr">
        <is>
          <t>* 건설중인자산 659 / 기계장치 335</t>
        </is>
      </c>
      <c r="Q46" s="2" t="inlineStr">
        <is>
          <t>부채비율</t>
        </is>
      </c>
      <c r="R46" s="18">
        <f>R38/R43</f>
        <v/>
      </c>
      <c r="S46" s="18">
        <f>S38/S43</f>
        <v/>
      </c>
      <c r="T46" s="38">
        <f>R46-S46</f>
        <v/>
      </c>
    </row>
    <row r="47" ht="19" customHeight="1">
      <c r="C47" s="21" t="inlineStr">
        <is>
          <t>(5) 투자자산 증가</t>
        </is>
      </c>
      <c r="F47" s="27" t="inlineStr">
        <is>
          <t>-125</t>
        </is>
      </c>
      <c r="G47" s="36" t="inlineStr">
        <is>
          <t>* 인피니타 지분 인수</t>
        </is>
      </c>
    </row>
    <row r="48">
      <c r="C48" s="21" t="inlineStr">
        <is>
          <t>(6) 당반기 중 '24년 법인세등 납부 유출액</t>
        </is>
      </c>
      <c r="F48" s="27" t="inlineStr">
        <is>
          <t>-596</t>
        </is>
      </c>
      <c r="G48" s="36" t="inlineStr">
        <is>
          <t>* 법인세/지방소득세/농특세</t>
        </is>
      </c>
    </row>
    <row r="49">
      <c r="C49" s="37" t="inlineStr">
        <is>
          <t>(7) 기타 부채의 증가</t>
        </is>
      </c>
      <c r="F49" s="8" t="inlineStr">
        <is>
          <t>664</t>
        </is>
      </c>
      <c r="G49" s="37" t="inlineStr">
        <is>
          <t>* 외상매입금 258 / 선수금 137</t>
        </is>
      </c>
    </row>
  </sheetData>
  <mergeCells count="34">
    <mergeCell ref="P29:Q29"/>
    <mergeCell ref="T5:U5"/>
    <mergeCell ref="B22:C22"/>
    <mergeCell ref="R6:R7"/>
    <mergeCell ref="B29:D29"/>
    <mergeCell ref="H5:K5"/>
    <mergeCell ref="H6:I6"/>
    <mergeCell ref="B11:C11"/>
    <mergeCell ref="J6:K6"/>
    <mergeCell ref="V5:Z7"/>
    <mergeCell ref="F5:G5"/>
    <mergeCell ref="F29:L29"/>
    <mergeCell ref="B23:C23"/>
    <mergeCell ref="G6:G7"/>
    <mergeCell ref="B30:D30"/>
    <mergeCell ref="P20:P22"/>
    <mergeCell ref="E6:E7"/>
    <mergeCell ref="P5:P7"/>
    <mergeCell ref="B17:C17"/>
    <mergeCell ref="B8:C8"/>
    <mergeCell ref="S6:S7"/>
    <mergeCell ref="L5:L7"/>
    <mergeCell ref="G39:J39"/>
    <mergeCell ref="D6:D7"/>
    <mergeCell ref="B19:C19"/>
    <mergeCell ref="B39:E39"/>
    <mergeCell ref="T6:T7"/>
    <mergeCell ref="Q5:Q7"/>
    <mergeCell ref="B24:C24"/>
    <mergeCell ref="D5:E5"/>
    <mergeCell ref="B5:C7"/>
    <mergeCell ref="U6:U7"/>
    <mergeCell ref="R5:S5"/>
    <mergeCell ref="F6:F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2025-07-31T11:45:04Z</dcterms:created>
  <dcterms:modified xmlns:dcterms="http://purl.org/dc/terms/" xmlns:xsi="http://www.w3.org/2001/XMLSchema-instance" xsi:type="dcterms:W3CDTF">2025-07-31T11:45:04Z</dcterms:modified>
</cp:coreProperties>
</file>