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emf"/>
  <Default Extension="wmf" ContentType="image/wmf"/>
  <Default Extension="rels" ContentType="application/vnd.openxmlformats-package.relationships+xml"/>
  <Default Extension="xml" ContentType="application/xml"/>
  <Default Extension="vml" ContentType="application/vnd.openxmlformats-officedocument.vmlDrawing"/>
  <Default Extension="jpg" ContentType="image/jp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omments2.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omments3.xml" ContentType="application/vnd.openxmlformats-officedocument.spreadsheetml.comments+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defaultThemeVersion="164011"/>
  <bookViews>
    <workbookView xWindow="0" yWindow="0" windowWidth="28800" windowHeight="12330" firstSheet="4" activeTab="8"/>
  </bookViews>
  <sheets>
    <sheet name="Cover" sheetId="190" r:id="rId1"/>
    <sheet name="Index" sheetId="191" r:id="rId2"/>
    <sheet name="Lamination Process" sheetId="263" r:id="rId3"/>
    <sheet name="Common cutting process" sheetId="181" r:id="rId4"/>
    <sheet name="Upper Cutting Die Schedule" sheetId="246" r:id="rId5"/>
    <sheet name="Perforation Specification" sheetId="89" r:id="rId6"/>
    <sheet name="Upper Logo Specification" sheetId="260" r:id="rId7"/>
    <sheet name="Elastic gore Specification" sheetId="249" r:id="rId8"/>
    <sheet name="Upper Heating Pressing Process" sheetId="13" r:id="rId9"/>
    <sheet name="Upper Heating Pressing Process." sheetId="253" r:id="rId10"/>
    <sheet name="Skiving Instructions" sheetId="251" r:id="rId11"/>
    <sheet name="Marking Location" sheetId="250" r:id="rId12"/>
    <sheet name="Common stitching process" sheetId="182" r:id="rId13"/>
    <sheet name="Reinforcement Placement " sheetId="103" r:id="rId14"/>
    <sheet name="Second process" sheetId="217" r:id="rId15"/>
    <sheet name="Computer Stitching Schedule" sheetId="269" r:id="rId16"/>
    <sheet name="Stitching Overview Sketch" sheetId="107" r:id="rId17"/>
    <sheet name="Stitching Instruction" sheetId="267" r:id="rId18"/>
    <sheet name="Common Stockfitting process " sheetId="187" r:id="rId19"/>
    <sheet name="Bottom Cutting Die Schedule" sheetId="258" r:id="rId20"/>
    <sheet name="Bottom Logo Specification" sheetId="109" r:id="rId21"/>
    <sheet name="Bottom Parts Process" sheetId="268" r:id="rId22"/>
    <sheet name="Bottom Silk Screen Process" sheetId="265" r:id="rId23"/>
    <sheet name="Outsole Specification" sheetId="170" r:id="rId24"/>
    <sheet name="Outsole Pressing Process" sheetId="254" r:id="rId25"/>
    <sheet name="Rubber Component Specificat" sheetId="264" r:id="rId26"/>
    <sheet name="Common Silk screen process " sheetId="188" r:id="rId27"/>
    <sheet name="Sockliner Specification" sheetId="121" r:id="rId28"/>
    <sheet name="Heel wedge Specification." sheetId="243" r:id="rId29"/>
    <sheet name="Logo Application  Process" sheetId="259" r:id="rId30"/>
    <sheet name="Sockliner Molding Process " sheetId="185" r:id="rId31"/>
    <sheet name="Sockliner graphic process " sheetId="245" r:id="rId32"/>
    <sheet name="Outside Conveyor Process" sheetId="200" r:id="rId33"/>
    <sheet name="Common assembling process" sheetId="183" r:id="rId34"/>
    <sheet name="Assembly Process" sheetId="255" r:id="rId35"/>
    <sheet name="Pressing Pad Specification" sheetId="126" r:id="rId36"/>
    <sheet name="Production Checklist" sheetId="127" r:id="rId37"/>
    <sheet name="Upper Measurement Spec." sheetId="52" r:id="rId38"/>
    <sheet name="Key Manufacturing Details" sheetId="129" r:id="rId39"/>
    <sheet name="Packing process" sheetId="130" r:id="rId40"/>
  </sheets>
  <externalReferences>
    <externalReference r:id="rId41"/>
  </externalReferences>
  <definedNames>
    <definedName name="_______">'[1]"$#REF'!$A$1:$AK$31</definedName>
    <definedName name="_1Excel_BuiltIn_Print_Area_15_1_1_1_1">'[1]"$#REF'!$A$1:$R$82</definedName>
    <definedName name="_2Excel_BuiltIn_Print_Area_16_1_1">'[1]"$#REF'!$A$1:$E$22</definedName>
    <definedName name="_6Excel_BuiltIn_Print_Area_7_1_1_1_1">'[1]"$#REF'!$A$1:$X$26</definedName>
    <definedName name="Assembling_Process">'[1]"$#REF'!$A$8</definedName>
    <definedName name="Assembling_Process_16">'[1]"$#REF'!$A$8</definedName>
    <definedName name="Assembling_Process_26">'[1]"$#REF'!$A$8</definedName>
    <definedName name="Excel_BuiltIn_Database">'[1]"$#REF'!$A$5:$F$152</definedName>
    <definedName name="Excel_BuiltIn_Print_Area_1_1">'[1]"$#REF'!$A$1:$P$33</definedName>
    <definedName name="Excel_BuiltIn_Print_Area_1_1_1">'[1]"$#REF'!$A$1:$R$36</definedName>
    <definedName name="Excel_BuiltIn_Print_Area_10_1">'[1]"$#REF'!$A$1:$P$31</definedName>
    <definedName name="Excel_BuiltIn_Print_Area_10_1_1">'[1]"$#REF'!$A$1:$AH$31</definedName>
    <definedName name="Excel_BuiltIn_Print_Area_10_1_1_1">'[1]"$#REF'!$A$1:$X$25</definedName>
    <definedName name="Excel_BuiltIn_Print_Area_10_1_1_1_1">'[1]"$#REF'!$A$1:$E$31</definedName>
    <definedName name="Excel_BuiltIn_Print_Area_10_1_1_1_1_1">'[1]"$#REF'!$A$2:$E$24</definedName>
    <definedName name="Excel_BuiltIn_Print_Area_11_1">'[1]"$#REF'!$A$1:$P$29</definedName>
    <definedName name="Excel_BuiltIn_Print_Area_11_1_1">'[1]"$#REF'!$A$1:$P$34</definedName>
    <definedName name="Excel_BuiltIn_Print_Area_11_1_1_1">'[1]"$#REF'!$A$1:$R$37</definedName>
    <definedName name="Excel_BuiltIn_Print_Area_12_1">'[1]"$#REF'!$A$1:$X$24</definedName>
    <definedName name="Excel_BuiltIn_Print_Area_12_1_1">'[1]"$#REF'!$A$1:$E$22</definedName>
    <definedName name="Excel_BuiltIn_Print_Area_12_1_1_1">'[1]"$#REF'!$A$2:$E$23</definedName>
    <definedName name="Excel_BuiltIn_Print_Area_13_1_1">'[1]"$#REF'!$A$1:$R$33</definedName>
    <definedName name="Excel_BuiltIn_Print_Area_13_1_14">'[1]"$#REF'!$A$1:$AK$32</definedName>
    <definedName name="Excel_BuiltIn_Print_Area_13_1_15">'[1]"$#REF'!$A$1:$AK$32</definedName>
    <definedName name="Excel_BuiltIn_Print_Area_13_1_32">'[1]"$#REF'!$A$1:$AK$32</definedName>
    <definedName name="Excel_BuiltIn_Print_Area_13_1_33">'[1]"$#REF'!$A$1:$AK$32</definedName>
    <definedName name="Excel_BuiltIn_Print_Area_13_1_34">'[1]"$#REF'!$A$1:$AK$32</definedName>
    <definedName name="Excel_BuiltIn_Print_Area_13_1_37">'[1]"$#REF'!$A$1:$AK$32</definedName>
    <definedName name="Excel_BuiltIn_Print_Area_13_1_38">'[1]"$#REF'!$A$1:$AK$32</definedName>
    <definedName name="Excel_BuiltIn_Print_Area_13_1_4">'[1]"$#REF'!$A$1:$AK$32</definedName>
    <definedName name="Excel_BuiltIn_Print_Area_13_1_45">'[1]"$#REF'!$A$1:$AK$32</definedName>
    <definedName name="Excel_BuiltIn_Print_Area_13_1_46">'[1]"$#REF'!$A$1:$AK$32</definedName>
    <definedName name="Excel_BuiltIn_Print_Area_13_1_47">'[1]"$#REF'!$A$1:$AK$32</definedName>
    <definedName name="Excel_BuiltIn_Print_Area_13_1_48">'[1]"$#REF'!$A$1:$AK$32</definedName>
    <definedName name="Excel_BuiltIn_Print_Area_13_1_5">'[1]"$#REF'!$A$1:$AK$32</definedName>
    <definedName name="Excel_BuiltIn_Print_Area_13_1_6">'[1]"$#REF'!$A$1:$AK$32</definedName>
    <definedName name="Excel_BuiltIn_Print_Area_13_1_7">'[1]"$#REF'!$A$1:$AK$32</definedName>
    <definedName name="Excel_BuiltIn_Print_Area_13_1_8">'[1]"$#REF'!$A$1:$AK$32</definedName>
    <definedName name="Excel_BuiltIn_Print_Area_14_1">'[1]"$#REF'!$A$1:$X$24</definedName>
    <definedName name="Excel_BuiltIn_Print_Area_14_1_1">'[1]"$#REF'!$A$2:$E$31</definedName>
    <definedName name="Excel_BuiltIn_Print_Area_14_1_1_1_1">'[1]"$#REF'!$A$9:$E$22</definedName>
    <definedName name="Excel_BuiltIn_Print_Area_14_1_17">'[1]"$#REF'!$A$2:$E$31</definedName>
    <definedName name="Excel_BuiltIn_Print_Area_14_1_18">'[1]"$#REF'!$A$2:$E$23</definedName>
    <definedName name="Excel_BuiltIn_Print_Area_15_1_1">'[1]"$#REF'!$A$1:$R$82</definedName>
    <definedName name="Excel_BuiltIn_Print_Area_15_1_1_1">'[1]"$#REF'!$A$1:$E$22</definedName>
    <definedName name="Excel_BuiltIn_Print_Area_15_1_1_1_1">'[1]"$#REF'!$A$1:$E$22</definedName>
    <definedName name="Excel_BuiltIn_Print_Area_15_1_14">'[1]"$#REF'!$A$1:$AK$31</definedName>
    <definedName name="Excel_BuiltIn_Print_Area_15_1_15">'[1]"$#REF'!$A$1:$AK$31</definedName>
    <definedName name="Excel_BuiltIn_Print_Area_15_1_32">'[1]"$#REF'!$A$1:$AK$31</definedName>
    <definedName name="Excel_BuiltIn_Print_Area_15_1_33">'[1]"$#REF'!$A$1:$AK$31</definedName>
    <definedName name="Excel_BuiltIn_Print_Area_15_1_34">'[1]"$#REF'!$A$1:$AK$31</definedName>
    <definedName name="Excel_BuiltIn_Print_Area_15_1_37">'[1]"$#REF'!$A$1:$AK$31</definedName>
    <definedName name="Excel_BuiltIn_Print_Area_15_1_38">'[1]"$#REF'!$A$1:$AK$31</definedName>
    <definedName name="Excel_BuiltIn_Print_Area_15_1_4">'[1]"$#REF'!$A$1:$AK$31</definedName>
    <definedName name="Excel_BuiltIn_Print_Area_15_1_45">'[1]"$#REF'!$A$1:$AK$31</definedName>
    <definedName name="Excel_BuiltIn_Print_Area_15_1_46">'[1]"$#REF'!$A$1:$AK$31</definedName>
    <definedName name="Excel_BuiltIn_Print_Area_15_1_47">'[1]"$#REF'!$A$1:$AK$31</definedName>
    <definedName name="Excel_BuiltIn_Print_Area_15_1_48">'[1]"$#REF'!$A$1:$AK$31</definedName>
    <definedName name="Excel_BuiltIn_Print_Area_15_1_5">'[1]"$#REF'!$A$1:$AK$31</definedName>
    <definedName name="Excel_BuiltIn_Print_Area_15_1_6">'[1]"$#REF'!$A$1:$AK$31</definedName>
    <definedName name="Excel_BuiltIn_Print_Area_15_1_7">'[1]"$#REF'!$A$1:$AK$31</definedName>
    <definedName name="Excel_BuiltIn_Print_Area_15_1_8">'[1]"$#REF'!$A$1:$AK$31</definedName>
    <definedName name="Excel_BuiltIn_Print_Area_16_1">'[1]"$#REF'!$A$1:$E$22</definedName>
    <definedName name="Excel_BuiltIn_Print_Area_16_1_1">'[1]"$#REF'!$A$1:$P$33</definedName>
    <definedName name="Excel_BuiltIn_Print_Area_17_1_1">'[1]"$#REF'!$A$1:$R$45</definedName>
    <definedName name="Excel_BuiltIn_Print_Area_17_1_1_1">'[1]"$#REF'!$A$1:$E$22</definedName>
    <definedName name="Excel_BuiltIn_Print_Area_17_1_1_1_1">'[1]"$#REF'!$A$2:$E$22</definedName>
    <definedName name="Excel_BuiltIn_Print_Area_17_1_1_1_1_1">'[1]"$#REF'!$A$2:$E$22</definedName>
    <definedName name="Excel_BuiltIn_Print_Area_17_1_14">'[1]"$#REF'!$A$1:$AK$31</definedName>
    <definedName name="Excel_BuiltIn_Print_Area_17_1_15">'[1]"$#REF'!$A$1:$AK$31</definedName>
    <definedName name="Excel_BuiltIn_Print_Area_17_1_32">'[1]"$#REF'!$A$1:$AK$31</definedName>
    <definedName name="Excel_BuiltIn_Print_Area_17_1_33">'[1]"$#REF'!$A$1:$AK$31</definedName>
    <definedName name="Excel_BuiltIn_Print_Area_17_1_34">'[1]"$#REF'!$A$1:$AK$31</definedName>
    <definedName name="Excel_BuiltIn_Print_Area_17_1_37">'[1]"$#REF'!$A$1:$AK$31</definedName>
    <definedName name="Excel_BuiltIn_Print_Area_17_1_38">'[1]"$#REF'!$A$1:$AK$31</definedName>
    <definedName name="Excel_BuiltIn_Print_Area_17_1_4">'[1]"$#REF'!$A$1:$AK$31</definedName>
    <definedName name="Excel_BuiltIn_Print_Area_17_1_45">'[1]"$#REF'!$A$1:$AK$31</definedName>
    <definedName name="Excel_BuiltIn_Print_Area_17_1_46">'[1]"$#REF'!$A$1:$AK$31</definedName>
    <definedName name="Excel_BuiltIn_Print_Area_17_1_47">'[1]"$#REF'!$A$1:$AK$31</definedName>
    <definedName name="Excel_BuiltIn_Print_Area_17_1_48">'[1]"$#REF'!$A$1:$AK$31</definedName>
    <definedName name="Excel_BuiltIn_Print_Area_17_1_5">'[1]"$#REF'!$A$1:$AK$31</definedName>
    <definedName name="Excel_BuiltIn_Print_Area_17_1_6">'[1]"$#REF'!$A$1:$AK$31</definedName>
    <definedName name="Excel_BuiltIn_Print_Area_17_1_7">'[1]"$#REF'!$A$1:$AK$31</definedName>
    <definedName name="Excel_BuiltIn_Print_Area_17_1_8">'[1]"$#REF'!$A$1:$AK$31</definedName>
    <definedName name="Excel_BuiltIn_Print_Area_18_1">'[1]"$#REF'!$A$1:$R$72</definedName>
    <definedName name="Excel_BuiltIn_Print_Area_18_1_1">'[1]"$#REF'!$A$2:$E$22</definedName>
    <definedName name="Excel_BuiltIn_Print_Area_18_1_1_1">'[1]"$#REF'!$A$2:$E$22</definedName>
    <definedName name="Excel_BuiltIn_Print_Area_19_1_1">'[1]"$#REF'!$A$1:$E$22</definedName>
    <definedName name="Excel_BuiltIn_Print_Area_19_1_1_1">'[1]"$#REF'!$A$1:$E$22</definedName>
    <definedName name="Excel_BuiltIn_Print_Area_19_1_14">'[1]"$#REF'!$A$1:$AK$31</definedName>
    <definedName name="Excel_BuiltIn_Print_Area_19_1_15">'[1]"$#REF'!$A$1:$AK$31</definedName>
    <definedName name="Excel_BuiltIn_Print_Area_19_1_32">'[1]"$#REF'!$A$1:$AK$31</definedName>
    <definedName name="Excel_BuiltIn_Print_Area_19_1_33">'[1]"$#REF'!$A$1:$AK$31</definedName>
    <definedName name="Excel_BuiltIn_Print_Area_19_1_34">'[1]"$#REF'!$A$1:$AK$31</definedName>
    <definedName name="Excel_BuiltIn_Print_Area_19_1_37">'[1]"$#REF'!$A$1:$AK$31</definedName>
    <definedName name="Excel_BuiltIn_Print_Area_19_1_38">'[1]"$#REF'!$A$1:$AK$31</definedName>
    <definedName name="Excel_BuiltIn_Print_Area_19_1_4">'[1]"$#REF'!$A$1:$AK$31</definedName>
    <definedName name="Excel_BuiltIn_Print_Area_19_1_45">'[1]"$#REF'!$A$1:$AK$31</definedName>
    <definedName name="Excel_BuiltIn_Print_Area_19_1_46">'[1]"$#REF'!$A$1:$AK$31</definedName>
    <definedName name="Excel_BuiltIn_Print_Area_19_1_47">'[1]"$#REF'!$A$1:$AK$31</definedName>
    <definedName name="Excel_BuiltIn_Print_Area_19_1_48">'[1]"$#REF'!$A$1:$AK$31</definedName>
    <definedName name="Excel_BuiltIn_Print_Area_19_1_5">'[1]"$#REF'!$A$1:$AK$31</definedName>
    <definedName name="Excel_BuiltIn_Print_Area_19_1_6">'[1]"$#REF'!$A$1:$AK$31</definedName>
    <definedName name="Excel_BuiltIn_Print_Area_19_1_7">'[1]"$#REF'!$A$1:$AK$31</definedName>
    <definedName name="Excel_BuiltIn_Print_Area_19_1_8">'[1]"$#REF'!$A$1:$AK$31</definedName>
    <definedName name="Excel_BuiltIn_Print_Area_2_1_1_1_1">'[1]"$#REF'!$B$3:$S$40</definedName>
    <definedName name="Excel_BuiltIn_Print_Area_2_1_1_1_1_1_1">'[1]"$#REF'!$B$3:$S$41</definedName>
    <definedName name="Excel_BuiltIn_Print_Area_2_1_1_1_14">'[1]"$#REF'!$B$3:$S$32</definedName>
    <definedName name="Excel_BuiltIn_Print_Area_2_1_1_1_15">'[1]"$#REF'!$B$3:$S$32</definedName>
    <definedName name="Excel_BuiltIn_Print_Area_2_1_1_1_19">'[1]"$#REF'!$B$3:$S$32</definedName>
    <definedName name="Excel_BuiltIn_Print_Area_2_1_1_1_20">'[1]"$#REF'!$B$3:$S$32</definedName>
    <definedName name="Excel_BuiltIn_Print_Area_2_1_1_1_21">'[1]"$#REF'!$B$3:$S$32</definedName>
    <definedName name="Excel_BuiltIn_Print_Area_2_1_1_1_22">'[1]"$#REF'!$B$3:$S$32</definedName>
    <definedName name="Excel_BuiltIn_Print_Area_2_1_1_1_23">'[1]"$#REF'!$B$3:$S$32</definedName>
    <definedName name="Excel_BuiltIn_Print_Area_2_1_1_1_24">'[1]"$#REF'!$B$3:$S$32</definedName>
    <definedName name="Excel_BuiltIn_Print_Area_2_1_1_1_25">'[1]"$#REF'!$B$3:$S$32</definedName>
    <definedName name="Excel_BuiltIn_Print_Area_2_1_1_1_26">'[1]"$#REF'!$B$3:$S$32</definedName>
    <definedName name="Excel_BuiltIn_Print_Area_2_1_1_1_27">'[1]"$#REF'!$B$3:$S$32</definedName>
    <definedName name="Excel_BuiltIn_Print_Area_2_1_1_1_28">'[1]"$#REF'!$B$3:$S$32</definedName>
    <definedName name="Excel_BuiltIn_Print_Area_2_1_1_1_29">'[1]"$#REF'!$B$3:$S$32</definedName>
    <definedName name="Excel_BuiltIn_Print_Area_2_1_1_1_30">'[1]"$#REF'!$B$3:$S$32</definedName>
    <definedName name="Excel_BuiltIn_Print_Area_2_1_1_1_31">'[1]"$#REF'!$B$3:$S$32</definedName>
    <definedName name="Excel_BuiltIn_Print_Area_2_1_1_1_34">'[1]"$#REF'!$B$3:$S$32</definedName>
    <definedName name="Excel_BuiltIn_Print_Area_2_1_1_1_37">'[1]"$#REF'!$B$3:$S$32</definedName>
    <definedName name="Excel_BuiltIn_Print_Area_2_1_1_1_38">'[1]"$#REF'!$B$3:$S$32</definedName>
    <definedName name="Excel_BuiltIn_Print_Area_2_1_1_1_45">'[1]"$#REF'!$B$3:$S$32</definedName>
    <definedName name="Excel_BuiltIn_Print_Area_2_1_1_1_46">'[1]"$#REF'!$B$3:$S$32</definedName>
    <definedName name="Excel_BuiltIn_Print_Area_2_1_1_1_47">'[1]"$#REF'!$B$3:$S$32</definedName>
    <definedName name="Excel_BuiltIn_Print_Area_2_1_1_1_48">'[1]"$#REF'!$B$3:$S$32</definedName>
    <definedName name="Excel_BuiltIn_Print_Area_2_1_1_1_8">'[1]"$#REF'!$B$3:$S$32</definedName>
    <definedName name="Excel_BuiltIn_Print_Area_2_1_1_14">'[1]"$#REF'!$B$3:$S$31</definedName>
    <definedName name="Excel_BuiltIn_Print_Area_2_1_1_15">'[1]"$#REF'!$B$3:$S$31</definedName>
    <definedName name="Excel_BuiltIn_Print_Area_2_1_1_19">'[1]"$#REF'!$B$3:$S$31</definedName>
    <definedName name="Excel_BuiltIn_Print_Area_2_1_1_20">'[1]"$#REF'!$B$3:$S$31</definedName>
    <definedName name="Excel_BuiltIn_Print_Area_2_1_1_21">'[1]"$#REF'!$B$3:$S$31</definedName>
    <definedName name="Excel_BuiltIn_Print_Area_2_1_1_22">'[1]"$#REF'!$B$3:$S$31</definedName>
    <definedName name="Excel_BuiltIn_Print_Area_2_1_1_23">'[1]"$#REF'!$B$3:$S$31</definedName>
    <definedName name="Excel_BuiltIn_Print_Area_2_1_1_24">'[1]"$#REF'!$B$3:$S$31</definedName>
    <definedName name="Excel_BuiltIn_Print_Area_2_1_1_25">'[1]"$#REF'!$B$3:$S$31</definedName>
    <definedName name="Excel_BuiltIn_Print_Area_2_1_1_26">'[1]"$#REF'!$B$3:$S$31</definedName>
    <definedName name="Excel_BuiltIn_Print_Area_2_1_1_27">'[1]"$#REF'!$B$3:$S$31</definedName>
    <definedName name="Excel_BuiltIn_Print_Area_2_1_1_28">'[1]"$#REF'!$B$3:$S$31</definedName>
    <definedName name="Excel_BuiltIn_Print_Area_2_1_1_29">'[1]"$#REF'!$B$3:$S$31</definedName>
    <definedName name="Excel_BuiltIn_Print_Area_2_1_1_30">'[1]"$#REF'!$B$3:$S$31</definedName>
    <definedName name="Excel_BuiltIn_Print_Area_2_1_1_31">'[1]"$#REF'!$B$3:$S$31</definedName>
    <definedName name="Excel_BuiltIn_Print_Area_2_1_1_34">'[1]"$#REF'!$B$3:$S$31</definedName>
    <definedName name="Excel_BuiltIn_Print_Area_2_1_1_37">'[1]"$#REF'!$B$3:$S$31</definedName>
    <definedName name="Excel_BuiltIn_Print_Area_2_1_1_38">'[1]"$#REF'!$B$3:$S$31</definedName>
    <definedName name="Excel_BuiltIn_Print_Area_2_1_1_45">'[1]"$#REF'!$B$3:$S$31</definedName>
    <definedName name="Excel_BuiltIn_Print_Area_2_1_1_46">'[1]"$#REF'!$B$3:$S$31</definedName>
    <definedName name="Excel_BuiltIn_Print_Area_2_1_1_47">'[1]"$#REF'!$B$3:$S$31</definedName>
    <definedName name="Excel_BuiltIn_Print_Area_2_1_1_48">'[1]"$#REF'!$B$3:$S$31</definedName>
    <definedName name="Excel_BuiltIn_Print_Area_2_1_1_8">'[1]"$#REF'!$B$3:$S$31</definedName>
    <definedName name="Excel_BuiltIn_Print_Area_2_1_14">'[1]"$#REF'!$B$1:$S$31</definedName>
    <definedName name="Excel_BuiltIn_Print_Area_2_1_15">'[1]"$#REF'!$B$1:$S$31</definedName>
    <definedName name="Excel_BuiltIn_Print_Area_2_1_19">'[1]"$#REF'!$B$1:$S$31</definedName>
    <definedName name="Excel_BuiltIn_Print_Area_2_1_20">'[1]"$#REF'!$B$1:$S$31</definedName>
    <definedName name="Excel_BuiltIn_Print_Area_2_1_21">'[1]"$#REF'!$B$1:$S$31</definedName>
    <definedName name="Excel_BuiltIn_Print_Area_2_1_22">'[1]"$#REF'!$B$1:$S$31</definedName>
    <definedName name="Excel_BuiltIn_Print_Area_2_1_23">'[1]"$#REF'!$B$1:$S$31</definedName>
    <definedName name="Excel_BuiltIn_Print_Area_2_1_24">'[1]"$#REF'!$B$1:$S$31</definedName>
    <definedName name="Excel_BuiltIn_Print_Area_2_1_25">'[1]"$#REF'!$B$1:$S$31</definedName>
    <definedName name="Excel_BuiltIn_Print_Area_2_1_26">'[1]"$#REF'!$B$1:$S$31</definedName>
    <definedName name="Excel_BuiltIn_Print_Area_2_1_27">'[1]"$#REF'!$B$1:$S$31</definedName>
    <definedName name="Excel_BuiltIn_Print_Area_2_1_28">'[1]"$#REF'!$B$1:$S$31</definedName>
    <definedName name="Excel_BuiltIn_Print_Area_2_1_29">'[1]"$#REF'!$B$1:$S$31</definedName>
    <definedName name="Excel_BuiltIn_Print_Area_2_1_30">'[1]"$#REF'!$B$1:$S$31</definedName>
    <definedName name="Excel_BuiltIn_Print_Area_2_1_31">'[1]"$#REF'!$B$1:$S$31</definedName>
    <definedName name="Excel_BuiltIn_Print_Area_2_1_34">'[1]"$#REF'!$B$1:$S$31</definedName>
    <definedName name="Excel_BuiltIn_Print_Area_2_1_37">'[1]"$#REF'!$B$1:$S$31</definedName>
    <definedName name="Excel_BuiltIn_Print_Area_2_1_38">'[1]"$#REF'!$B$1:$S$31</definedName>
    <definedName name="Excel_BuiltIn_Print_Area_2_1_45">'[1]"$#REF'!$B$1:$S$31</definedName>
    <definedName name="Excel_BuiltIn_Print_Area_2_1_46">'[1]"$#REF'!$B$1:$S$31</definedName>
    <definedName name="Excel_BuiltIn_Print_Area_2_1_47">'[1]"$#REF'!$B$1:$S$31</definedName>
    <definedName name="Excel_BuiltIn_Print_Area_2_1_48">'[1]"$#REF'!$B$1:$S$31</definedName>
    <definedName name="Excel_BuiltIn_Print_Area_2_1_8">'[1]"$#REF'!$B$1:$S$31</definedName>
    <definedName name="Excel_BuiltIn_Print_Area_20_1">'[1]"$#REF'!$A$1:$E$23</definedName>
    <definedName name="Excel_BuiltIn_Print_Area_20_1_1">'[1]"$#REF'!$A$2:$E$22</definedName>
    <definedName name="Excel_BuiltIn_Print_Area_21_1">'[1]"$#REF'!$A$1:$R$63</definedName>
    <definedName name="Excel_BuiltIn_Print_Area_21_1_1">'[1]"$#REF'!$A$1:$E$22</definedName>
    <definedName name="Excel_BuiltIn_Print_Area_21_1_1_1">'[1]"$#REF'!$A$1:$E$23</definedName>
    <definedName name="Excel_BuiltIn_Print_Area_21_1_1_1_1">'[1]"$#REF'!$A$2:$E$23</definedName>
    <definedName name="Excel_BuiltIn_Print_Area_22_1">'[1]"$#REF'!$A$1:$E$22</definedName>
    <definedName name="Excel_BuiltIn_Print_Area_22_1_1">'[1]"$#REF'!$A$2:$E$22</definedName>
    <definedName name="Excel_BuiltIn_Print_Area_23_1">'[1]"$#REF'!$A$1:$P$33</definedName>
    <definedName name="Excel_BuiltIn_Print_Area_23_1_1">'[1]"$#REF'!$A$1:$R$35</definedName>
    <definedName name="Excel_BuiltIn_Print_Area_23_1_1_1">'[1]"$#REF'!$A$2:$E$22</definedName>
    <definedName name="Excel_BuiltIn_Print_Area_23_1_28">'[1]"$#REF'!$A$2:$E$22</definedName>
    <definedName name="Excel_BuiltIn_Print_Area_24_1">'[1]"$#REF'!$A$1:$P$33</definedName>
    <definedName name="Excel_BuiltIn_Print_Area_24_1_1">'[1]"$#REF'!$A$1:$E$22</definedName>
    <definedName name="Excel_BuiltIn_Print_Area_24_1_1_1">'[1]"$#REF'!$A$1:$E$22</definedName>
    <definedName name="Excel_BuiltIn_Print_Area_24_1_1_1_1">'[1]"$#REF'!$A$8:$E$22</definedName>
    <definedName name="Excel_BuiltIn_Print_Area_25_1">'[1]"$#REF'!$A$1:$R$33</definedName>
    <definedName name="Excel_BuiltIn_Print_Area_25_14">'[1]"$#REF'!$A$1:$R$49</definedName>
    <definedName name="Excel_BuiltIn_Print_Area_25_15">'[1]"$#REF'!$A$1:$R$49</definedName>
    <definedName name="Excel_BuiltIn_Print_Area_25_32">'[1]"$#REF'!$A$1:$R$49</definedName>
    <definedName name="Excel_BuiltIn_Print_Area_25_33">'[1]"$#REF'!$A$1:$R$49</definedName>
    <definedName name="Excel_BuiltIn_Print_Area_25_34">'[1]"$#REF'!$A$1:$R$49</definedName>
    <definedName name="Excel_BuiltIn_Print_Area_25_37">'[1]"$#REF'!$A$1:$R$49</definedName>
    <definedName name="Excel_BuiltIn_Print_Area_25_38">'[1]"$#REF'!$A$1:$R$49</definedName>
    <definedName name="Excel_BuiltIn_Print_Area_25_4">'[1]"$#REF'!$A$1:$R$49</definedName>
    <definedName name="Excel_BuiltIn_Print_Area_25_45">'[1]"$#REF'!$A$1:$R$49</definedName>
    <definedName name="Excel_BuiltIn_Print_Area_25_46">'[1]"$#REF'!$A$1:$R$49</definedName>
    <definedName name="Excel_BuiltIn_Print_Area_25_47">'[1]"$#REF'!$A$1:$R$49</definedName>
    <definedName name="Excel_BuiltIn_Print_Area_25_48">'[1]"$#REF'!$A$1:$R$49</definedName>
    <definedName name="Excel_BuiltIn_Print_Area_25_5">'[1]"$#REF'!$A$1:$R$49</definedName>
    <definedName name="Excel_BuiltIn_Print_Area_25_6">'[1]"$#REF'!$A$1:$R$49</definedName>
    <definedName name="Excel_BuiltIn_Print_Area_25_7">'[1]"$#REF'!$A$1:$R$49</definedName>
    <definedName name="Excel_BuiltIn_Print_Area_25_8">'[1]"$#REF'!$A$1:$R$49</definedName>
    <definedName name="Excel_BuiltIn_Print_Area_27_1">'[1]"$#REF'!$A$1:$E$22</definedName>
    <definedName name="Excel_BuiltIn_Print_Area_27_1_1">'[1]"$#REF'!$A$1:$E$22</definedName>
    <definedName name="Excel_BuiltIn_Print_Area_28_1">'[1]"$#REF'!$A$1:$R$35</definedName>
    <definedName name="Excel_BuiltIn_Print_Area_29_1">'[1]"$#REF'!$A$1:$R$35</definedName>
    <definedName name="Excel_BuiltIn_Print_Area_3_1">'[1]"$#REF'!$A$1:$AJ$69</definedName>
    <definedName name="Excel_BuiltIn_Print_Area_3_1_1">'[1]"$#REF'!$A$2:$AJ$69</definedName>
    <definedName name="Excel_BuiltIn_Print_Area_3_1_1_1">'[1]"$#REF'!$A$2:$AJ$70</definedName>
    <definedName name="Excel_BuiltIn_Print_Area_30_1">'[1]"$#REF'!$A$1:$R$36</definedName>
    <definedName name="Excel_BuiltIn_Print_Area_31_1">'[1]"$#REF'!$A$1:$R$35</definedName>
    <definedName name="Excel_BuiltIn_Print_Area_31_1_1">'[1]"$#REF'!$A$8:$E$22</definedName>
    <definedName name="Excel_BuiltIn_Print_Area_32_1">'[1]"$#REF'!$A$1:$R$34</definedName>
    <definedName name="Excel_BuiltIn_Print_Area_33_1">'[1]"$#REF'!$A$1:$R$35</definedName>
    <definedName name="Excel_BuiltIn_Print_Area_34_1">'[1]"$#REF'!$A$1:$R$34</definedName>
    <definedName name="Excel_BuiltIn_Print_Area_35_1">'[1]"$#REF'!$A$1:$R$29</definedName>
    <definedName name="Excel_BuiltIn_Print_Area_36_1">'[1]"$#REF'!$A$1:$R$30</definedName>
    <definedName name="Excel_BuiltIn_Print_Area_36_1_1">'[1]"$#REF'!$A$1:$P$62</definedName>
    <definedName name="Excel_BuiltIn_Print_Area_37_1_1">'[1]"$#REF'!$A$1:$P$62</definedName>
    <definedName name="Excel_BuiltIn_Print_Area_37_1_1_1">'[1]"$#REF'!$A$1:$P$33</definedName>
    <definedName name="Excel_BuiltIn_Print_Area_38_1_1">'[1]"$#REF'!$A$1:$P$33</definedName>
    <definedName name="Excel_BuiltIn_Print_Area_38_1_1_1">'[1]"$#REF'!$A$1:$P$33</definedName>
    <definedName name="Excel_BuiltIn_Print_Area_38_1_14">'[1]"$#REF'!$A$1:$R$39</definedName>
    <definedName name="Excel_BuiltIn_Print_Area_38_1_15">'[1]"$#REF'!$A$1:$R$39</definedName>
    <definedName name="Excel_BuiltIn_Print_Area_38_1_32">'[1]"$#REF'!$A$1:$R$39</definedName>
    <definedName name="Excel_BuiltIn_Print_Area_38_1_33">'[1]"$#REF'!$A$1:$R$39</definedName>
    <definedName name="Excel_BuiltIn_Print_Area_38_1_34">'[1]"$#REF'!$A$1:$R$39</definedName>
    <definedName name="Excel_BuiltIn_Print_Area_38_1_37">'[1]"$#REF'!$A$1:$R$39</definedName>
    <definedName name="Excel_BuiltIn_Print_Area_38_1_38">'[1]"$#REF'!$A$1:$R$39</definedName>
    <definedName name="Excel_BuiltIn_Print_Area_38_1_4">'[1]"$#REF'!$A$1:$R$39</definedName>
    <definedName name="Excel_BuiltIn_Print_Area_38_1_45">'[1]"$#REF'!$A$1:$R$39</definedName>
    <definedName name="Excel_BuiltIn_Print_Area_38_1_46">'[1]"$#REF'!$A$1:$R$39</definedName>
    <definedName name="Excel_BuiltIn_Print_Area_38_1_47">'[1]"$#REF'!$A$1:$R$39</definedName>
    <definedName name="Excel_BuiltIn_Print_Area_38_1_48">'[1]"$#REF'!$A$1:$R$39</definedName>
    <definedName name="Excel_BuiltIn_Print_Area_38_1_5">'[1]"$#REF'!$A$1:$R$39</definedName>
    <definedName name="Excel_BuiltIn_Print_Area_38_1_6">'[1]"$#REF'!$A$1:$R$39</definedName>
    <definedName name="Excel_BuiltIn_Print_Area_38_1_7">'[1]"$#REF'!$A$1:$R$39</definedName>
    <definedName name="Excel_BuiltIn_Print_Area_38_1_8">'[1]"$#REF'!$A$1:$R$39</definedName>
    <definedName name="Excel_BuiltIn_Print_Area_39_1">'[1]"$#REF'!$A$1:$P$33</definedName>
    <definedName name="Excel_BuiltIn_Print_Area_39_1_1">'[1]"$#REF'!$A$1:$W$28</definedName>
    <definedName name="Excel_BuiltIn_Print_Area_4_1_1_1">'[1]"$#REF'!$A$1:$X$25</definedName>
    <definedName name="Excel_BuiltIn_Print_Area_4_1_1_1_1_1">'[1]"$#REF'!$A$1:$X$25</definedName>
    <definedName name="Excel_BuiltIn_Print_Area_4_1_1_1_1_14">'[1]"$#REF'!$A$2:$AL$33</definedName>
    <definedName name="Excel_BuiltIn_Print_Area_4_1_1_1_1_15">'[1]"$#REF'!$A$2:$AL$33</definedName>
    <definedName name="Excel_BuiltIn_Print_Area_4_1_1_1_1_32">'[1]"$#REF'!$A$2:$AL$33</definedName>
    <definedName name="Excel_BuiltIn_Print_Area_4_1_1_1_1_33">'[1]"$#REF'!$A$2:$AL$33</definedName>
    <definedName name="Excel_BuiltIn_Print_Area_4_1_1_1_1_34">'[1]"$#REF'!$A$2:$AL$33</definedName>
    <definedName name="Excel_BuiltIn_Print_Area_4_1_1_1_1_37">'[1]"$#REF'!$A$2:$AL$33</definedName>
    <definedName name="Excel_BuiltIn_Print_Area_4_1_1_1_1_38">'[1]"$#REF'!$A$2:$AL$33</definedName>
    <definedName name="Excel_BuiltIn_Print_Area_4_1_1_1_1_4">'[1]"$#REF'!$A$2:$AL$33</definedName>
    <definedName name="Excel_BuiltIn_Print_Area_4_1_1_1_1_45">'[1]"$#REF'!$A$2:$AL$33</definedName>
    <definedName name="Excel_BuiltIn_Print_Area_4_1_1_1_1_46">'[1]"$#REF'!$A$2:$AL$33</definedName>
    <definedName name="Excel_BuiltIn_Print_Area_4_1_1_1_1_47">'[1]"$#REF'!$A$2:$AL$33</definedName>
    <definedName name="Excel_BuiltIn_Print_Area_4_1_1_1_1_48">'[1]"$#REF'!$A$2:$AL$33</definedName>
    <definedName name="Excel_BuiltIn_Print_Area_4_1_1_1_1_5">'[1]"$#REF'!$A$2:$AL$33</definedName>
    <definedName name="Excel_BuiltIn_Print_Area_4_1_1_1_1_6">'[1]"$#REF'!$A$2:$AL$33</definedName>
    <definedName name="Excel_BuiltIn_Print_Area_4_1_1_1_1_7">'[1]"$#REF'!$A$2:$AL$33</definedName>
    <definedName name="Excel_BuiltIn_Print_Area_4_1_1_1_1_8">'[1]"$#REF'!$A$2:$AL$33</definedName>
    <definedName name="Excel_BuiltIn_Print_Area_4_1_1_14">'[1]"$#REF'!$A$3:$AL$33</definedName>
    <definedName name="Excel_BuiltIn_Print_Area_4_1_1_15">'[1]"$#REF'!$A$3:$AL$33</definedName>
    <definedName name="Excel_BuiltIn_Print_Area_4_1_1_32">'[1]"$#REF'!$A$3:$AL$33</definedName>
    <definedName name="Excel_BuiltIn_Print_Area_4_1_1_33">'[1]"$#REF'!$A$3:$AL$33</definedName>
    <definedName name="Excel_BuiltIn_Print_Area_4_1_1_34">'[1]"$#REF'!$A$3:$AL$33</definedName>
    <definedName name="Excel_BuiltIn_Print_Area_4_1_1_37">'[1]"$#REF'!$A$3:$AL$33</definedName>
    <definedName name="Excel_BuiltIn_Print_Area_4_1_1_38">'[1]"$#REF'!$A$3:$AL$33</definedName>
    <definedName name="Excel_BuiltIn_Print_Area_4_1_1_4">'[1]"$#REF'!$A$3:$AL$33</definedName>
    <definedName name="Excel_BuiltIn_Print_Area_4_1_1_45">'[1]"$#REF'!$A$3:$AL$33</definedName>
    <definedName name="Excel_BuiltIn_Print_Area_4_1_1_46">'[1]"$#REF'!$A$3:$AL$33</definedName>
    <definedName name="Excel_BuiltIn_Print_Area_4_1_1_47">'[1]"$#REF'!$A$3:$AL$33</definedName>
    <definedName name="Excel_BuiltIn_Print_Area_4_1_1_48">'[1]"$#REF'!$A$3:$AL$33</definedName>
    <definedName name="Excel_BuiltIn_Print_Area_4_1_1_5">'[1]"$#REF'!$A$3:$AL$33</definedName>
    <definedName name="Excel_BuiltIn_Print_Area_4_1_1_6">'[1]"$#REF'!$A$3:$AL$33</definedName>
    <definedName name="Excel_BuiltIn_Print_Area_4_1_1_7">'[1]"$#REF'!$A$3:$AL$33</definedName>
    <definedName name="Excel_BuiltIn_Print_Area_4_1_1_8">'[1]"$#REF'!$A$3:$AL$33</definedName>
    <definedName name="Excel_BuiltIn_Print_Area_4_1_14">'[1]"$#REF'!$A$1:$AL$36</definedName>
    <definedName name="Excel_BuiltIn_Print_Area_4_1_15">'[1]"$#REF'!$A$1:$AL$36</definedName>
    <definedName name="Excel_BuiltIn_Print_Area_4_1_32">'[1]"$#REF'!$A$1:$AL$36</definedName>
    <definedName name="Excel_BuiltIn_Print_Area_4_1_33">'[1]"$#REF'!$A$1:$AL$36</definedName>
    <definedName name="Excel_BuiltIn_Print_Area_4_1_34">'[1]"$#REF'!$A$1:$AL$36</definedName>
    <definedName name="Excel_BuiltIn_Print_Area_4_1_37">'[1]"$#REF'!$A$1:$AL$36</definedName>
    <definedName name="Excel_BuiltIn_Print_Area_4_1_38">'[1]"$#REF'!$A$1:$AL$36</definedName>
    <definedName name="Excel_BuiltIn_Print_Area_4_1_4">'[1]"$#REF'!$A$1:$AL$36</definedName>
    <definedName name="Excel_BuiltIn_Print_Area_4_1_45">'[1]"$#REF'!$A$1:$AL$36</definedName>
    <definedName name="Excel_BuiltIn_Print_Area_4_1_46">'[1]"$#REF'!$A$1:$AL$36</definedName>
    <definedName name="Excel_BuiltIn_Print_Area_4_1_47">'[1]"$#REF'!$A$1:$AL$36</definedName>
    <definedName name="Excel_BuiltIn_Print_Area_4_1_48">'[1]"$#REF'!$A$1:$AL$36</definedName>
    <definedName name="Excel_BuiltIn_Print_Area_4_1_5">'[1]"$#REF'!$A$1:$AL$36</definedName>
    <definedName name="Excel_BuiltIn_Print_Area_4_1_6">'[1]"$#REF'!$A$1:$AL$36</definedName>
    <definedName name="Excel_BuiltIn_Print_Area_4_1_7">'[1]"$#REF'!$A$1:$AL$36</definedName>
    <definedName name="Excel_BuiltIn_Print_Area_4_1_8">'[1]"$#REF'!$A$1:$AL$36</definedName>
    <definedName name="Excel_BuiltIn_Print_Area_40_1">'[1]"$#REF'!$A$1:$P$33</definedName>
    <definedName name="Excel_BuiltIn_Print_Area_41_1">'[1]"$#REF'!$A$1:$R$34</definedName>
    <definedName name="Excel_BuiltIn_Print_Area_42_1">'[1]"$#REF'!$A$1:$Q$31</definedName>
    <definedName name="Excel_BuiltIn_Print_Area_44_1">'[1]"$#REF'!$A$1:$Q$28</definedName>
    <definedName name="Excel_BuiltIn_Print_Area_46_1">'[1]"$#REF'!$A$1:$R$34</definedName>
    <definedName name="Excel_BuiltIn_Print_Area_49_1">'[1]"$#REF'!$A$1:$R$36</definedName>
    <definedName name="Excel_BuiltIn_Print_Area_5_1">'[1]"$#REF'!$A$2:$AK$69</definedName>
    <definedName name="Excel_BuiltIn_Print_Area_5_1_1">'[1]"$#REF'!$A$2:$AK$70</definedName>
    <definedName name="Excel_BuiltIn_Print_Area_5_1_1_1">'[1]"$#REF'!$A$2:$AK$70</definedName>
    <definedName name="Excel_BuiltIn_Print_Area_50_1">'[1]"$#REF'!$A$1:$P$33</definedName>
    <definedName name="Excel_BuiltIn_Print_Area_51_1">'[1]"$#REF'!$A$1:$P$37</definedName>
    <definedName name="Excel_BuiltIn_Print_Area_52_1">'[1]"$#REF'!$A$1:$P$31</definedName>
    <definedName name="Excel_BuiltIn_Print_Area_53_1">'[1]"$#REF'!$A$1:$P$31</definedName>
    <definedName name="Excel_BuiltIn_Print_Area_54_1">'[1]"$#REF'!$A$1:$P$31</definedName>
    <definedName name="Excel_BuiltIn_Print_Area_55_14">'[1]"$#REF'!$A$1:$AB$26</definedName>
    <definedName name="Excel_BuiltIn_Print_Area_55_15">'[1]"$#REF'!$A$1:$AB$26</definedName>
    <definedName name="Excel_BuiltIn_Print_Area_55_32">'[1]"$#REF'!$A$1:$AB$26</definedName>
    <definedName name="Excel_BuiltIn_Print_Area_55_33">'[1]"$#REF'!$A$1:$AB$26</definedName>
    <definedName name="Excel_BuiltIn_Print_Area_55_34">'[1]"$#REF'!$A$1:$AB$26</definedName>
    <definedName name="Excel_BuiltIn_Print_Area_55_37">'[1]"$#REF'!$A$1:$AB$26</definedName>
    <definedName name="Excel_BuiltIn_Print_Area_55_38">'[1]"$#REF'!$A$1:$AB$26</definedName>
    <definedName name="Excel_BuiltIn_Print_Area_55_4">'[1]"$#REF'!$A$1:$AB$26</definedName>
    <definedName name="Excel_BuiltIn_Print_Area_55_45">'[1]"$#REF'!$A$1:$AB$26</definedName>
    <definedName name="Excel_BuiltIn_Print_Area_55_46">'[1]"$#REF'!$A$1:$AB$26</definedName>
    <definedName name="Excel_BuiltIn_Print_Area_55_47">'[1]"$#REF'!$A$1:$AB$26</definedName>
    <definedName name="Excel_BuiltIn_Print_Area_55_48">'[1]"$#REF'!$A$1:$AB$26</definedName>
    <definedName name="Excel_BuiltIn_Print_Area_55_5">'[1]"$#REF'!$A$1:$AB$26</definedName>
    <definedName name="Excel_BuiltIn_Print_Area_55_6">'[1]"$#REF'!$A$1:$AB$26</definedName>
    <definedName name="Excel_BuiltIn_Print_Area_55_7">'[1]"$#REF'!$A$1:$AB$26</definedName>
    <definedName name="Excel_BuiltIn_Print_Area_55_8">'[1]"$#REF'!$A$1:$AB$26</definedName>
    <definedName name="Excel_BuiltIn_Print_Area_56">'[1]"$#REF'!$A$1:$P$31</definedName>
    <definedName name="Excel_BuiltIn_Print_Area_57_14">'[1]"$#REF'!$A$1:$R$38</definedName>
    <definedName name="Excel_BuiltIn_Print_Area_57_15">'[1]"$#REF'!$A$1:$R$38</definedName>
    <definedName name="Excel_BuiltIn_Print_Area_57_32">'[1]"$#REF'!$A$1:$R$38</definedName>
    <definedName name="Excel_BuiltIn_Print_Area_57_33">'[1]"$#REF'!$A$1:$R$38</definedName>
    <definedName name="Excel_BuiltIn_Print_Area_57_34">'[1]"$#REF'!$A$1:$R$38</definedName>
    <definedName name="Excel_BuiltIn_Print_Area_57_37">'[1]"$#REF'!$A$1:$R$38</definedName>
    <definedName name="Excel_BuiltIn_Print_Area_57_38">'[1]"$#REF'!$A$1:$R$38</definedName>
    <definedName name="Excel_BuiltIn_Print_Area_57_4">'[1]"$#REF'!$A$1:$R$38</definedName>
    <definedName name="Excel_BuiltIn_Print_Area_57_45">'[1]"$#REF'!$A$1:$R$38</definedName>
    <definedName name="Excel_BuiltIn_Print_Area_57_46">'[1]"$#REF'!$A$1:$R$38</definedName>
    <definedName name="Excel_BuiltIn_Print_Area_57_47">'[1]"$#REF'!$A$1:$R$38</definedName>
    <definedName name="Excel_BuiltIn_Print_Area_57_48">'[1]"$#REF'!$A$1:$R$38</definedName>
    <definedName name="Excel_BuiltIn_Print_Area_57_5">'[1]"$#REF'!$A$1:$R$38</definedName>
    <definedName name="Excel_BuiltIn_Print_Area_57_6">'[1]"$#REF'!$A$1:$R$38</definedName>
    <definedName name="Excel_BuiltIn_Print_Area_57_7">'[1]"$#REF'!$A$1:$R$38</definedName>
    <definedName name="Excel_BuiltIn_Print_Area_57_8">'[1]"$#REF'!$A$1:$R$38</definedName>
    <definedName name="Excel_BuiltIn_Print_Area_6_1">'[1]"$#REF'!$A$2:$U$22</definedName>
    <definedName name="Excel_BuiltIn_Print_Area_6_1_1">'[1]"$#REF'!$A$2:$U$22</definedName>
    <definedName name="Excel_BuiltIn_Print_Area_6_1_1_1">'[1]"$#REF'!$A$1:$P$36</definedName>
    <definedName name="Excel_BuiltIn_Print_Area_6_1_1_1_1">'[1]"$#REF'!$A$2:$U$22</definedName>
    <definedName name="Excel_BuiltIn_Print_Area_6_14">'[1]"$#REF'!$A$1:$AL$36</definedName>
    <definedName name="Excel_BuiltIn_Print_Area_6_15">'[1]"$#REF'!$A$1:$AL$36</definedName>
    <definedName name="Excel_BuiltIn_Print_Area_6_32">'[1]"$#REF'!$A$1:$AL$36</definedName>
    <definedName name="Excel_BuiltIn_Print_Area_6_33">'[1]"$#REF'!$A$1:$AL$36</definedName>
    <definedName name="Excel_BuiltIn_Print_Area_6_34">'[1]"$#REF'!$A$1:$AL$36</definedName>
    <definedName name="Excel_BuiltIn_Print_Area_6_37">'[1]"$#REF'!$A$1:$AL$36</definedName>
    <definedName name="Excel_BuiltIn_Print_Area_6_38">'[1]"$#REF'!$A$1:$AL$36</definedName>
    <definedName name="Excel_BuiltIn_Print_Area_6_4">'[1]"$#REF'!$A$1:$AL$36</definedName>
    <definedName name="Excel_BuiltIn_Print_Area_6_45">'[1]"$#REF'!$A$1:$AL$36</definedName>
    <definedName name="Excel_BuiltIn_Print_Area_6_46">'[1]"$#REF'!$A$1:$AL$36</definedName>
    <definedName name="Excel_BuiltIn_Print_Area_6_47">'[1]"$#REF'!$A$1:$AL$36</definedName>
    <definedName name="Excel_BuiltIn_Print_Area_6_48">'[1]"$#REF'!$A$1:$AL$36</definedName>
    <definedName name="Excel_BuiltIn_Print_Area_6_5">'[1]"$#REF'!$A$1:$AL$36</definedName>
    <definedName name="Excel_BuiltIn_Print_Area_6_6">'[1]"$#REF'!$A$1:$AL$36</definedName>
    <definedName name="Excel_BuiltIn_Print_Area_6_7">'[1]"$#REF'!$A$1:$AL$36</definedName>
    <definedName name="Excel_BuiltIn_Print_Area_6_8">'[1]"$#REF'!$A$1:$AL$36</definedName>
    <definedName name="Excel_BuiltIn_Print_Area_7_1">'[1]"$#REF'!$A$1:$AK$69</definedName>
    <definedName name="Excel_BuiltIn_Print_Area_7_1_1">'[1]"$#REF'!$A$1:$AK$60</definedName>
    <definedName name="Excel_BuiltIn_Print_Area_7_1_1_1">'[1]"$#REF'!$A$1:$X$26</definedName>
    <definedName name="Excel_BuiltIn_Print_Area_8_1_1">'[1]"$#REF'!$A$1:$AK$62</definedName>
    <definedName name="Excel_BuiltIn_Print_Area_8_1_1_1">'[1]"$#REF'!$A$1:$X$25</definedName>
    <definedName name="Excel_BuiltIn_Print_Area_8_1_1_1_1">'[1]"$#REF'!$A$1:$X$25</definedName>
    <definedName name="Excel_BuiltIn_Print_Area_8_1_14">'[1]"$#REF'!$A$1:$AK$32</definedName>
    <definedName name="Excel_BuiltIn_Print_Area_8_1_15">'[1]"$#REF'!$A$1:$AK$32</definedName>
    <definedName name="Excel_BuiltIn_Print_Area_8_1_32">'[1]"$#REF'!$A$1:$AK$32</definedName>
    <definedName name="Excel_BuiltIn_Print_Area_8_1_33">'[1]"$#REF'!$A$1:$AK$32</definedName>
    <definedName name="Excel_BuiltIn_Print_Area_8_1_34">'[1]"$#REF'!$A$1:$AK$32</definedName>
    <definedName name="Excel_BuiltIn_Print_Area_8_1_37">'[1]"$#REF'!$A$1:$AK$32</definedName>
    <definedName name="Excel_BuiltIn_Print_Area_8_1_38">'[1]"$#REF'!$A$1:$AK$32</definedName>
    <definedName name="Excel_BuiltIn_Print_Area_8_1_4">'[1]"$#REF'!$A$1:$AK$32</definedName>
    <definedName name="Excel_BuiltIn_Print_Area_8_1_45">'[1]"$#REF'!$A$1:$AK$32</definedName>
    <definedName name="Excel_BuiltIn_Print_Area_8_1_46">'[1]"$#REF'!$A$1:$AK$32</definedName>
    <definedName name="Excel_BuiltIn_Print_Area_8_1_47">'[1]"$#REF'!$A$1:$AK$32</definedName>
    <definedName name="Excel_BuiltIn_Print_Area_8_1_48">'[1]"$#REF'!$A$1:$AK$32</definedName>
    <definedName name="Excel_BuiltIn_Print_Area_8_1_5">'[1]"$#REF'!$A$1:$AK$32</definedName>
    <definedName name="Excel_BuiltIn_Print_Area_8_1_6">'[1]"$#REF'!$A$1:$AK$32</definedName>
    <definedName name="Excel_BuiltIn_Print_Area_8_1_7">'[1]"$#REF'!$A$1:$AK$32</definedName>
    <definedName name="Excel_BuiltIn_Print_Area_8_1_8">'[1]"$#REF'!$A$1:$AK$32</definedName>
    <definedName name="Excel_BuiltIn_Print_Area_9_1_1">'[1]"$#REF'!$A$1:$E$31</definedName>
    <definedName name="Excel_BuiltIn_Print_Area_9_1_1_1">'[1]"$#REF'!$A$1:$U$22</definedName>
    <definedName name="Excel_BuiltIn_Print_Area_9_1_1_1_1">'[1]"$#REF'!$A$1:$U$22</definedName>
    <definedName name="Excel_BuiltIn_Print_Area_9_1_14">'[1]"$#REF'!$A$1:$AK$32</definedName>
    <definedName name="Excel_BuiltIn_Print_Area_9_1_15">'[1]"$#REF'!$A$1:$AK$32</definedName>
    <definedName name="Excel_BuiltIn_Print_Area_9_1_32">'[1]"$#REF'!$A$1:$AK$32</definedName>
    <definedName name="Excel_BuiltIn_Print_Area_9_1_33">'[1]"$#REF'!$A$1:$AK$32</definedName>
    <definedName name="Excel_BuiltIn_Print_Area_9_1_34">'[1]"$#REF'!$A$1:$AK$32</definedName>
    <definedName name="Excel_BuiltIn_Print_Area_9_1_37">'[1]"$#REF'!$A$1:$AK$32</definedName>
    <definedName name="Excel_BuiltIn_Print_Area_9_1_38">'[1]"$#REF'!$A$1:$AK$32</definedName>
    <definedName name="Excel_BuiltIn_Print_Area_9_1_4">'[1]"$#REF'!$A$1:$AK$32</definedName>
    <definedName name="Excel_BuiltIn_Print_Area_9_1_45">'[1]"$#REF'!$A$1:$AK$32</definedName>
    <definedName name="Excel_BuiltIn_Print_Area_9_1_46">'[1]"$#REF'!$A$1:$AK$32</definedName>
    <definedName name="Excel_BuiltIn_Print_Area_9_1_47">'[1]"$#REF'!$A$1:$AK$32</definedName>
    <definedName name="Excel_BuiltIn_Print_Area_9_1_48">'[1]"$#REF'!$A$1:$AK$32</definedName>
    <definedName name="Excel_BuiltIn_Print_Area_9_1_5">'[1]"$#REF'!$A$1:$AK$32</definedName>
    <definedName name="Excel_BuiltIn_Print_Area_9_1_6">'[1]"$#REF'!$A$1:$AK$32</definedName>
    <definedName name="Excel_BuiltIn_Print_Area_9_1_7">'[1]"$#REF'!$A$1:$AK$32</definedName>
    <definedName name="Excel_BuiltIn_Print_Area_9_1_8">'[1]"$#REF'!$A$1:$AK$32</definedName>
    <definedName name="Excel_BuiltIn_Print_Area_92">'[1]"$#REF'!$A$1:$P$34</definedName>
    <definedName name="Excel_BuiltIn_Print_Area_93">'[1]"$#REF'!$A$1:$R$36</definedName>
    <definedName name="Excel_BuiltIn_Print_Area_94">'[1]"$#REF'!$A$1:$R$36</definedName>
    <definedName name="Excel_BuiltIn_Print_Area_95">'[1]"$#REF'!$A$1:$R$35</definedName>
    <definedName name="Excel_BuiltIn_Print_Titles">'[1]"$#REF'!$A$5:$AMJ$6</definedName>
    <definedName name="Excel_BuiltIn_Print_Titles_8">'[1]"$#REF'!$A$1:$AMJ$3</definedName>
    <definedName name="mei_20">'[1]"$#REF'!$A$8:$B$30</definedName>
    <definedName name="_xlnm.Print_Area" localSheetId="34">'Assembly Process'!$A1:$BR121</definedName>
    <definedName name="_xlnm.Print_Area" localSheetId="19">'Bottom Cutting Die Schedule'!$A1:$BV55</definedName>
    <definedName name="_xlnm.Print_Area" localSheetId="21">'Bottom Parts Process'!$A1:$BR180</definedName>
    <definedName name="_xlnm.Print_Area" localSheetId="22">'Bottom Silk Screen Process'!$A1:$BN38</definedName>
    <definedName name="_xlnm.Print_Area" localSheetId="33">'Common assembling process'!$A1:$BN20</definedName>
    <definedName name="_xlnm.Print_Area" localSheetId="12">'Common stitching process'!$A1:$BN20</definedName>
    <definedName name="_xlnm.Print_Area" localSheetId="15">'Computer Stitching Schedule'!$A1:$BK176</definedName>
    <definedName name="_xlnm.Print_Area" localSheetId="0">Cover!$A$1:$BO$43</definedName>
    <definedName name="_xlnm.Print_Area" localSheetId="7">'Elastic gore Specification'!$A$1:$BL$42</definedName>
    <definedName name="_xlnm.Print_Area" localSheetId="28">'Heel wedge Specification.'!$A1:$BQ39</definedName>
    <definedName name="_xlnm.Print_Area" localSheetId="1">Index!$A1:$BN44</definedName>
    <definedName name="_xlnm.Print_Area" localSheetId="2">'Lamination Process'!$A$1:$BG$36</definedName>
    <definedName name="_xlnm.Print_Area" localSheetId="29">'Logo Application  Process'!$A1:$BN40</definedName>
    <definedName name="_xlnm.Print_Area" localSheetId="32">'Outside Conveyor Process'!$A1:$BR14</definedName>
    <definedName name="_xlnm.Print_Area" localSheetId="24">'Outsole Pressing Process'!$A1:$BG42</definedName>
    <definedName name="_xlnm.Print_Area" localSheetId="23">'Outsole Specification'!$A1:$BN46</definedName>
    <definedName name="_xlnm.Print_Area" localSheetId="39">'Packing process'!$A1:$BQ47</definedName>
    <definedName name="_xlnm.Print_Area" localSheetId="5">'Perforation Specification'!$A$1:$BR$46</definedName>
    <definedName name="_xlnm.Print_Area" localSheetId="35">'Pressing Pad Specification'!$A1:$BA44</definedName>
    <definedName name="_xlnm.Print_Area" localSheetId="36">'Production Checklist'!$A1:$BQ39</definedName>
    <definedName name="_xlnm.Print_Area" localSheetId="13">'Reinforcement Placement '!$A1:$BR42</definedName>
    <definedName name="_xlnm.Print_Area" localSheetId="25">'Rubber Component Specificat'!$A1:$BL162</definedName>
    <definedName name="_xlnm.Print_Area" localSheetId="14">'Second process'!$A1:$BR40</definedName>
    <definedName name="_xlnm.Print_Area" localSheetId="10">'Skiving Instructions'!$A1:$BM45</definedName>
    <definedName name="_xlnm.Print_Area" localSheetId="31">'Sockliner graphic process '!$A1:$BN38</definedName>
    <definedName name="_xlnm.Print_Area" localSheetId="30">'Sockliner Molding Process '!$A1:$BN40</definedName>
    <definedName name="_xlnm.Print_Area" localSheetId="27">'Sockliner Specification'!$A1:$BR46</definedName>
    <definedName name="_xlnm.Print_Area" localSheetId="17">'Stitching Instruction'!$A1:$BD570</definedName>
    <definedName name="_xlnm.Print_Area" localSheetId="4">'Upper Cutting Die Schedule'!$A$1:$BV$55</definedName>
    <definedName name="_xlnm.Print_Area" localSheetId="8">'Upper Heating Pressing Process'!$A1:$BK34</definedName>
    <definedName name="_xlnm.Print_Area" localSheetId="9">'Upper Heating Pressing Process.'!$A1:$BG38</definedName>
    <definedName name="_xlnm.Print_Area" localSheetId="6">'Upper Logo Specification'!$A$1:$BL$42</definedName>
    <definedName name="_xlnm.Print_Area" localSheetId="37">'Upper Measurement Spec.'!$A1:$BR31</definedName>
    <definedName name="sheeti2">'[1]"$#REF'!$A$1:$J$26</definedName>
    <definedName name="sheetI3">'[1]"$#REF'!$A$1:$J$24</definedName>
    <definedName name="value_1">'[1]"$#REF'!$M$21</definedName>
    <definedName name="value_10">'[1]"$#REF'!$M$21</definedName>
    <definedName name="value_11">'[1]"$#REF'!$M$21</definedName>
    <definedName name="value_12">'[1]"$#REF'!$M$21</definedName>
    <definedName name="value_13">'[1]"$#REF'!$M$21</definedName>
    <definedName name="value_17">'[1]"$#REF'!$M$21</definedName>
    <definedName name="value_18">'[1]"$#REF'!$M$21</definedName>
    <definedName name="value_2">'[1]"$#REF'!$M$21</definedName>
    <definedName name="value_3">'[1]"$#REF'!$M$21</definedName>
    <definedName name="value_35">'[1]"$#REF'!$M$21</definedName>
    <definedName name="value_36">'[1]"$#REF'!$M$21</definedName>
    <definedName name="value_41">'[1]"$#REF'!$M$21</definedName>
    <definedName name="value_9">'[1]"$#REF'!$M$21</definedName>
    <definedName name="ZY材料">'[1]"$#REF'!$A$1:$J$26</definedName>
    <definedName name="如果">'[1]"$#REF'!$A$1:$J$24</definedName>
    <definedName name="材料">'[1]"$#REF'!$A$1:$I$24</definedName>
    <definedName name="材料表">'[1]"$#REF'!$A$1:$J$24</definedName>
    <definedName name="材料費用9">'[1]"$#REF'!$A$1:$J$24</definedName>
    <definedName name="材料費用表2">'[1]"$#REF'!$A$1:$J$24</definedName>
    <definedName name="財報2">'[1]"$#REF'!$A$1:$J$24</definedName>
  </definedNames>
  <calcPr calcId="162913"/>
</workbook>
</file>

<file path=xl/calcChain.xml><?xml version="1.0" encoding="utf-8"?>
<calcChain xmlns="http://schemas.openxmlformats.org/spreadsheetml/2006/main">
  <c r="BG47" i="130" l="1"/>
  <c r="BN2" i="130"/>
  <c r="BH42" i="129"/>
  <c r="BN2" i="129"/>
  <c r="BH31" i="52"/>
  <c r="BO2" i="52"/>
  <c r="BH39" i="127"/>
  <c r="BN2" i="127"/>
  <c r="AU44" i="126"/>
  <c r="AT3" i="126"/>
  <c r="G3" i="126"/>
  <c r="AY1" i="126"/>
  <c r="G1" i="126"/>
  <c r="BE121" i="255"/>
  <c r="B121" i="255"/>
  <c r="BO120" i="255"/>
  <c r="BE120" i="255"/>
  <c r="BO119" i="255"/>
  <c r="BE119" i="255"/>
  <c r="B118" i="255"/>
  <c r="B117" i="255"/>
  <c r="B116" i="255"/>
  <c r="B115" i="255"/>
  <c r="B114" i="255"/>
  <c r="B113" i="255"/>
  <c r="B112" i="255"/>
  <c r="B111" i="255"/>
  <c r="B110" i="255"/>
  <c r="B109" i="255"/>
  <c r="B108" i="255"/>
  <c r="B107" i="255"/>
  <c r="AJ106" i="255"/>
  <c r="AG106" i="255"/>
  <c r="AB106" i="255"/>
  <c r="Z106" i="255"/>
  <c r="Y106" i="255"/>
  <c r="T106" i="255"/>
  <c r="BE105" i="255"/>
  <c r="AM105" i="255"/>
  <c r="T105" i="255"/>
  <c r="C105" i="255"/>
  <c r="BP103" i="255"/>
  <c r="BO103" i="255"/>
  <c r="BE101" i="255"/>
  <c r="B101" i="255"/>
  <c r="BO100" i="255"/>
  <c r="BE100" i="255"/>
  <c r="BO99" i="255"/>
  <c r="BE99" i="255"/>
  <c r="B98" i="255"/>
  <c r="B97" i="255"/>
  <c r="B96" i="255"/>
  <c r="B95" i="255"/>
  <c r="B94" i="255"/>
  <c r="B93" i="255"/>
  <c r="B92" i="255"/>
  <c r="B91" i="255"/>
  <c r="B90" i="255"/>
  <c r="B89" i="255"/>
  <c r="B88" i="255"/>
  <c r="AJ87" i="255"/>
  <c r="AG87" i="255"/>
  <c r="AB87" i="255"/>
  <c r="Z87" i="255"/>
  <c r="Y87" i="255"/>
  <c r="T87" i="255"/>
  <c r="BE86" i="255"/>
  <c r="AM86" i="255"/>
  <c r="T86" i="255"/>
  <c r="C86" i="255"/>
  <c r="BP84" i="255"/>
  <c r="BO84" i="255"/>
  <c r="BE82" i="255"/>
  <c r="B82" i="255"/>
  <c r="BO81" i="255"/>
  <c r="BE81" i="255"/>
  <c r="BO80" i="255"/>
  <c r="BE80" i="255"/>
  <c r="B79" i="255"/>
  <c r="B78" i="255"/>
  <c r="B77" i="255"/>
  <c r="B76" i="255"/>
  <c r="B75" i="255"/>
  <c r="B74" i="255"/>
  <c r="B73" i="255"/>
  <c r="B72" i="255"/>
  <c r="B71" i="255"/>
  <c r="AJ70" i="255"/>
  <c r="AG70" i="255"/>
  <c r="AB70" i="255"/>
  <c r="Z70" i="255"/>
  <c r="Y70" i="255"/>
  <c r="T70" i="255"/>
  <c r="BE69" i="255"/>
  <c r="AM69" i="255"/>
  <c r="T69" i="255"/>
  <c r="C69" i="255"/>
  <c r="BP67" i="255"/>
  <c r="BO67" i="255"/>
  <c r="BI65" i="255"/>
  <c r="B65" i="255"/>
  <c r="BO64" i="255"/>
  <c r="BE64" i="255"/>
  <c r="BO63" i="255"/>
  <c r="BE63" i="255"/>
  <c r="B62" i="255"/>
  <c r="B61" i="255"/>
  <c r="B60" i="255"/>
  <c r="B59" i="255"/>
  <c r="B58" i="255"/>
  <c r="B57" i="255"/>
  <c r="B56" i="255"/>
  <c r="B55" i="255"/>
  <c r="B54" i="255"/>
  <c r="B53" i="255"/>
  <c r="AJ52" i="255"/>
  <c r="AG52" i="255"/>
  <c r="AB52" i="255"/>
  <c r="Z52" i="255"/>
  <c r="Y52" i="255"/>
  <c r="T52" i="255"/>
  <c r="BE51" i="255"/>
  <c r="AM51" i="255"/>
  <c r="T51" i="255"/>
  <c r="C51" i="255"/>
  <c r="BP49" i="255"/>
  <c r="BO49" i="255"/>
  <c r="BF47" i="255"/>
  <c r="B47" i="255"/>
  <c r="BO46" i="255"/>
  <c r="BO45" i="255"/>
  <c r="B44" i="255"/>
  <c r="B43" i="255"/>
  <c r="B42" i="255"/>
  <c r="B41" i="255"/>
  <c r="B40" i="255"/>
  <c r="B39" i="255"/>
  <c r="B38" i="255"/>
  <c r="B37" i="255"/>
  <c r="B36" i="255"/>
  <c r="B35" i="255"/>
  <c r="B34" i="255"/>
  <c r="B33" i="255"/>
  <c r="B32" i="255"/>
  <c r="AJ31" i="255"/>
  <c r="AG31" i="255"/>
  <c r="AB31" i="255"/>
  <c r="Z31" i="255"/>
  <c r="Y31" i="255"/>
  <c r="T31" i="255"/>
  <c r="BE30" i="255"/>
  <c r="AM30" i="255"/>
  <c r="T30" i="255"/>
  <c r="C30" i="255"/>
  <c r="BP28" i="255"/>
  <c r="BO28" i="255"/>
  <c r="BF26" i="255"/>
  <c r="AZ25" i="255"/>
  <c r="AZ24" i="255"/>
  <c r="B14" i="255"/>
  <c r="B13" i="255"/>
  <c r="B12" i="255"/>
  <c r="B11" i="255"/>
  <c r="B10" i="255"/>
  <c r="B9" i="255"/>
  <c r="B8" i="255"/>
  <c r="B7" i="255"/>
  <c r="BO2" i="255"/>
  <c r="BD20" i="183"/>
  <c r="AX5" i="183"/>
  <c r="BL2" i="183"/>
  <c r="BI14" i="200"/>
  <c r="BO2" i="200"/>
  <c r="BC38" i="245"/>
  <c r="B22" i="245"/>
  <c r="B20" i="245"/>
  <c r="B18" i="245"/>
  <c r="B16" i="245"/>
  <c r="B14" i="245"/>
  <c r="BJ2" i="245"/>
  <c r="BF40" i="185"/>
  <c r="B28" i="185"/>
  <c r="B26" i="185"/>
  <c r="B24" i="185"/>
  <c r="B22" i="185"/>
  <c r="B20" i="185"/>
  <c r="B18" i="185"/>
  <c r="B16" i="185"/>
  <c r="B14" i="185"/>
  <c r="BK2" i="185"/>
  <c r="BD40" i="259"/>
  <c r="B24" i="259"/>
  <c r="B22" i="259"/>
  <c r="B20" i="259"/>
  <c r="B18" i="259"/>
  <c r="B16" i="259"/>
  <c r="B14" i="259"/>
  <c r="BK2" i="259"/>
  <c r="BH39" i="243"/>
  <c r="BN2" i="243"/>
  <c r="BH46" i="121"/>
  <c r="BN2" i="121"/>
  <c r="BE20" i="188"/>
  <c r="AX5" i="188"/>
  <c r="BL2" i="188"/>
  <c r="BD162" i="264"/>
  <c r="AP157" i="264"/>
  <c r="BK120" i="264"/>
  <c r="BJ120" i="264"/>
  <c r="BD118" i="264"/>
  <c r="BK81" i="264"/>
  <c r="BJ81" i="264"/>
  <c r="BD79" i="264"/>
  <c r="AZ74" i="264"/>
  <c r="AV74" i="264"/>
  <c r="AR74" i="264"/>
  <c r="AN74" i="264"/>
  <c r="AJ74" i="264"/>
  <c r="AF74" i="264"/>
  <c r="AB74" i="264"/>
  <c r="X74" i="264"/>
  <c r="T74" i="264"/>
  <c r="R74" i="264"/>
  <c r="BZ64" i="264"/>
  <c r="BZ61" i="264"/>
  <c r="BZ58" i="264"/>
  <c r="BZ56" i="264"/>
  <c r="BK42" i="264"/>
  <c r="BJ42" i="264"/>
  <c r="BD40" i="264"/>
  <c r="BZ25" i="264"/>
  <c r="BZ22" i="264"/>
  <c r="BZ19" i="264"/>
  <c r="BZ17" i="264"/>
  <c r="BJ2" i="264"/>
  <c r="AY42" i="254"/>
  <c r="BA38" i="254"/>
  <c r="BA34" i="254"/>
  <c r="AY28" i="254"/>
  <c r="BC28" i="254" s="1"/>
  <c r="AY27" i="254"/>
  <c r="BC27" i="254" s="1"/>
  <c r="AY26" i="254"/>
  <c r="BC26" i="254" s="1"/>
  <c r="AY25" i="254"/>
  <c r="BC25" i="254" s="1"/>
  <c r="BC23" i="254"/>
  <c r="AY23" i="254"/>
  <c r="BC22" i="254"/>
  <c r="AY22" i="254"/>
  <c r="BC21" i="254"/>
  <c r="AY21" i="254"/>
  <c r="BC20" i="254"/>
  <c r="AY20" i="254"/>
  <c r="BC19" i="254"/>
  <c r="AY19" i="254"/>
  <c r="BC18" i="254"/>
  <c r="AY18" i="254"/>
  <c r="BC17" i="254"/>
  <c r="AY17" i="254"/>
  <c r="BC16" i="254"/>
  <c r="AY16" i="254"/>
  <c r="BC15" i="254"/>
  <c r="AY15" i="254"/>
  <c r="BC14" i="254"/>
  <c r="AY14" i="254"/>
  <c r="BC13" i="254"/>
  <c r="AY13" i="254"/>
  <c r="BC12" i="254"/>
  <c r="AY12" i="254"/>
  <c r="BC11" i="254"/>
  <c r="AY11" i="254"/>
  <c r="BC10" i="254"/>
  <c r="AY10" i="254"/>
  <c r="BC9" i="254"/>
  <c r="AY9" i="254"/>
  <c r="BC8" i="254"/>
  <c r="AY8" i="254"/>
  <c r="BC7" i="254"/>
  <c r="AY7" i="254"/>
  <c r="BC6" i="254"/>
  <c r="AY6" i="254"/>
  <c r="BD2" i="254"/>
  <c r="BE46" i="170"/>
  <c r="BB45" i="170"/>
  <c r="AZ45" i="170"/>
  <c r="AX45" i="170"/>
  <c r="AV45" i="170"/>
  <c r="AT45" i="170"/>
  <c r="AR45" i="170"/>
  <c r="AP45" i="170"/>
  <c r="AN45" i="170"/>
  <c r="AL45" i="170"/>
  <c r="AJ45" i="170"/>
  <c r="AH45" i="170"/>
  <c r="AF45" i="170"/>
  <c r="AD45" i="170"/>
  <c r="AB45" i="170"/>
  <c r="Z45" i="170"/>
  <c r="X45" i="170"/>
  <c r="V45" i="170"/>
  <c r="T45" i="170"/>
  <c r="BB39" i="170"/>
  <c r="AZ39" i="170"/>
  <c r="AX39" i="170"/>
  <c r="AV39" i="170"/>
  <c r="AT39" i="170"/>
  <c r="AR39" i="170"/>
  <c r="BB38" i="170"/>
  <c r="AZ38" i="170"/>
  <c r="AX38" i="170"/>
  <c r="AV38" i="170"/>
  <c r="AT38" i="170"/>
  <c r="AR38" i="170"/>
  <c r="AP38" i="170"/>
  <c r="AN38" i="170"/>
  <c r="AL38" i="170"/>
  <c r="AJ38" i="170"/>
  <c r="AH38" i="170"/>
  <c r="AF38" i="170"/>
  <c r="AD38" i="170"/>
  <c r="AB38" i="170"/>
  <c r="Z38" i="170"/>
  <c r="X38" i="170"/>
  <c r="V38" i="170"/>
  <c r="T38" i="170"/>
  <c r="BK2" i="170"/>
  <c r="BB38" i="265"/>
  <c r="BJ37" i="265"/>
  <c r="BJ36" i="265"/>
  <c r="B26" i="265"/>
  <c r="B24" i="265"/>
  <c r="B22" i="265"/>
  <c r="B20" i="265"/>
  <c r="B18" i="265"/>
  <c r="B16" i="265"/>
  <c r="B14" i="265"/>
  <c r="BK2" i="265"/>
  <c r="BG227" i="268"/>
  <c r="B225" i="268"/>
  <c r="B223" i="268"/>
  <c r="B221" i="268"/>
  <c r="BP182" i="268"/>
  <c r="BO182" i="268"/>
  <c r="BI180" i="268"/>
  <c r="B176" i="268"/>
  <c r="B174" i="268"/>
  <c r="B139" i="268"/>
  <c r="B138" i="268"/>
  <c r="BP135" i="268"/>
  <c r="BO135" i="268"/>
  <c r="BI133" i="268"/>
  <c r="B94" i="268"/>
  <c r="B93" i="268"/>
  <c r="BP90" i="268"/>
  <c r="BO90" i="268"/>
  <c r="BI88" i="268"/>
  <c r="B49" i="268"/>
  <c r="B48" i="268"/>
  <c r="BP45" i="268"/>
  <c r="BO45" i="268"/>
  <c r="BI43" i="268"/>
  <c r="BO2" i="268"/>
  <c r="BG44" i="109"/>
  <c r="BM2" i="109"/>
  <c r="BM55" i="258"/>
  <c r="Z21" i="258"/>
  <c r="H21" i="258"/>
  <c r="B21" i="258"/>
  <c r="BP19" i="258"/>
  <c r="AR19" i="258"/>
  <c r="BP17" i="258"/>
  <c r="AR17" i="258"/>
  <c r="BD4" i="258"/>
  <c r="AX4" i="258"/>
  <c r="AF4" i="258"/>
  <c r="BS2" i="258"/>
  <c r="BE20" i="187"/>
  <c r="AX5" i="187"/>
  <c r="BL2" i="187"/>
  <c r="AW570" i="267"/>
  <c r="AY567" i="267"/>
  <c r="X567" i="267"/>
  <c r="AY563" i="267"/>
  <c r="X563" i="267"/>
  <c r="AZ554" i="267"/>
  <c r="AV554" i="267"/>
  <c r="AR554" i="267"/>
  <c r="AN554" i="267"/>
  <c r="AK554" i="267"/>
  <c r="AH554" i="267"/>
  <c r="AC554" i="267"/>
  <c r="Y554" i="267"/>
  <c r="U554" i="267"/>
  <c r="Q554" i="267"/>
  <c r="M554" i="267"/>
  <c r="J554" i="267"/>
  <c r="G554" i="267"/>
  <c r="B554" i="267"/>
  <c r="AC553" i="267"/>
  <c r="B553" i="267"/>
  <c r="AY550" i="267"/>
  <c r="X550" i="267"/>
  <c r="AY546" i="267"/>
  <c r="X546" i="267"/>
  <c r="AZ537" i="267"/>
  <c r="AV537" i="267"/>
  <c r="AR537" i="267"/>
  <c r="AN537" i="267"/>
  <c r="AK537" i="267"/>
  <c r="AH537" i="267"/>
  <c r="AC537" i="267"/>
  <c r="Y537" i="267"/>
  <c r="U537" i="267"/>
  <c r="Q537" i="267"/>
  <c r="M537" i="267"/>
  <c r="J537" i="267"/>
  <c r="G537" i="267"/>
  <c r="B537" i="267"/>
  <c r="AC536" i="267"/>
  <c r="BB534" i="267"/>
  <c r="BA534" i="267"/>
  <c r="AW532" i="267"/>
  <c r="AY529" i="267"/>
  <c r="X529" i="267"/>
  <c r="AY525" i="267"/>
  <c r="X525" i="267"/>
  <c r="AZ516" i="267"/>
  <c r="AV516" i="267"/>
  <c r="AR516" i="267"/>
  <c r="AN516" i="267"/>
  <c r="AK516" i="267"/>
  <c r="AH516" i="267"/>
  <c r="AC516" i="267"/>
  <c r="Y516" i="267"/>
  <c r="U516" i="267"/>
  <c r="Q516" i="267"/>
  <c r="M516" i="267"/>
  <c r="J516" i="267"/>
  <c r="G516" i="267"/>
  <c r="B516" i="267"/>
  <c r="AC515" i="267"/>
  <c r="B515" i="267"/>
  <c r="AY512" i="267"/>
  <c r="X512" i="267"/>
  <c r="AY508" i="267"/>
  <c r="X508" i="267"/>
  <c r="AZ499" i="267"/>
  <c r="AV499" i="267"/>
  <c r="AR499" i="267"/>
  <c r="AN499" i="267"/>
  <c r="AK499" i="267"/>
  <c r="AH499" i="267"/>
  <c r="AC499" i="267"/>
  <c r="Y499" i="267"/>
  <c r="U499" i="267"/>
  <c r="Q499" i="267"/>
  <c r="M499" i="267"/>
  <c r="J499" i="267"/>
  <c r="G499" i="267"/>
  <c r="B499" i="267"/>
  <c r="AC498" i="267"/>
  <c r="BB496" i="267"/>
  <c r="BA496" i="267"/>
  <c r="AW494" i="267"/>
  <c r="AY491" i="267"/>
  <c r="X491" i="267"/>
  <c r="AY487" i="267"/>
  <c r="X487" i="267"/>
  <c r="AZ478" i="267"/>
  <c r="AV478" i="267"/>
  <c r="AR478" i="267"/>
  <c r="AN478" i="267"/>
  <c r="AK478" i="267"/>
  <c r="AH478" i="267"/>
  <c r="AC478" i="267"/>
  <c r="Y478" i="267"/>
  <c r="U478" i="267"/>
  <c r="Q478" i="267"/>
  <c r="M478" i="267"/>
  <c r="J478" i="267"/>
  <c r="G478" i="267"/>
  <c r="B478" i="267"/>
  <c r="AC477" i="267"/>
  <c r="B477" i="267"/>
  <c r="AY474" i="267"/>
  <c r="X474" i="267"/>
  <c r="AY470" i="267"/>
  <c r="X470" i="267"/>
  <c r="AZ461" i="267"/>
  <c r="AV461" i="267"/>
  <c r="AR461" i="267"/>
  <c r="AN461" i="267"/>
  <c r="AK461" i="267"/>
  <c r="AH461" i="267"/>
  <c r="AC461" i="267"/>
  <c r="Y461" i="267"/>
  <c r="U461" i="267"/>
  <c r="Q461" i="267"/>
  <c r="M461" i="267"/>
  <c r="J461" i="267"/>
  <c r="G461" i="267"/>
  <c r="B461" i="267"/>
  <c r="AC460" i="267"/>
  <c r="B460" i="267"/>
  <c r="BB458" i="267"/>
  <c r="BA458" i="267"/>
  <c r="AW456" i="267"/>
  <c r="AY453" i="267"/>
  <c r="X453" i="267"/>
  <c r="AY449" i="267"/>
  <c r="X449" i="267"/>
  <c r="AZ440" i="267"/>
  <c r="AV440" i="267"/>
  <c r="AR440" i="267"/>
  <c r="AN440" i="267"/>
  <c r="AK440" i="267"/>
  <c r="AH440" i="267"/>
  <c r="AC440" i="267"/>
  <c r="Y440" i="267"/>
  <c r="U440" i="267"/>
  <c r="Q440" i="267"/>
  <c r="M440" i="267"/>
  <c r="J440" i="267"/>
  <c r="G440" i="267"/>
  <c r="B440" i="267"/>
  <c r="AC439" i="267"/>
  <c r="B439" i="267"/>
  <c r="AY436" i="267"/>
  <c r="X436" i="267"/>
  <c r="AY432" i="267"/>
  <c r="X432" i="267"/>
  <c r="AZ423" i="267"/>
  <c r="AV423" i="267"/>
  <c r="AR423" i="267"/>
  <c r="AN423" i="267"/>
  <c r="AK423" i="267"/>
  <c r="AH423" i="267"/>
  <c r="AC423" i="267"/>
  <c r="Y423" i="267"/>
  <c r="U423" i="267"/>
  <c r="Q423" i="267"/>
  <c r="M423" i="267"/>
  <c r="J423" i="267"/>
  <c r="G423" i="267"/>
  <c r="B423" i="267"/>
  <c r="AC422" i="267"/>
  <c r="BB420" i="267"/>
  <c r="BA420" i="267"/>
  <c r="AW418" i="267"/>
  <c r="AY415" i="267"/>
  <c r="X415" i="267"/>
  <c r="AY411" i="267"/>
  <c r="X411" i="267"/>
  <c r="AZ402" i="267"/>
  <c r="AV402" i="267"/>
  <c r="AR402" i="267"/>
  <c r="AN402" i="267"/>
  <c r="AK402" i="267"/>
  <c r="AH402" i="267"/>
  <c r="AC402" i="267"/>
  <c r="Y402" i="267"/>
  <c r="U402" i="267"/>
  <c r="Q402" i="267"/>
  <c r="M402" i="267"/>
  <c r="J402" i="267"/>
  <c r="G402" i="267"/>
  <c r="B402" i="267"/>
  <c r="AC401" i="267"/>
  <c r="B401" i="267"/>
  <c r="AY398" i="267"/>
  <c r="X398" i="267"/>
  <c r="AY394" i="267"/>
  <c r="X394" i="267"/>
  <c r="AZ385" i="267"/>
  <c r="AV385" i="267"/>
  <c r="AR385" i="267"/>
  <c r="AN385" i="267"/>
  <c r="AK385" i="267"/>
  <c r="AH385" i="267"/>
  <c r="AC385" i="267"/>
  <c r="Y385" i="267"/>
  <c r="U385" i="267"/>
  <c r="Q385" i="267"/>
  <c r="M385" i="267"/>
  <c r="J385" i="267"/>
  <c r="G385" i="267"/>
  <c r="B385" i="267"/>
  <c r="AC384" i="267"/>
  <c r="BB382" i="267"/>
  <c r="BA382" i="267"/>
  <c r="AW380" i="267"/>
  <c r="AY377" i="267"/>
  <c r="X377" i="267"/>
  <c r="AY373" i="267"/>
  <c r="X373" i="267"/>
  <c r="AZ364" i="267"/>
  <c r="AV364" i="267"/>
  <c r="AR364" i="267"/>
  <c r="AN364" i="267"/>
  <c r="AK364" i="267"/>
  <c r="AH364" i="267"/>
  <c r="AC364" i="267"/>
  <c r="Y364" i="267"/>
  <c r="U364" i="267"/>
  <c r="Q364" i="267"/>
  <c r="M364" i="267"/>
  <c r="J364" i="267"/>
  <c r="G364" i="267"/>
  <c r="B364" i="267"/>
  <c r="AC363" i="267"/>
  <c r="B363" i="267"/>
  <c r="AY360" i="267"/>
  <c r="X360" i="267"/>
  <c r="AY356" i="267"/>
  <c r="X356" i="267"/>
  <c r="AZ347" i="267"/>
  <c r="AV347" i="267"/>
  <c r="AR347" i="267"/>
  <c r="AN347" i="267"/>
  <c r="AK347" i="267"/>
  <c r="AH347" i="267"/>
  <c r="AC347" i="267"/>
  <c r="Y347" i="267"/>
  <c r="U347" i="267"/>
  <c r="Q347" i="267"/>
  <c r="M347" i="267"/>
  <c r="J347" i="267"/>
  <c r="G347" i="267"/>
  <c r="B347" i="267"/>
  <c r="AC346" i="267"/>
  <c r="BB344" i="267"/>
  <c r="BA344" i="267"/>
  <c r="AW342" i="267"/>
  <c r="AY339" i="267"/>
  <c r="X339" i="267"/>
  <c r="AY335" i="267"/>
  <c r="X335" i="267"/>
  <c r="AZ326" i="267"/>
  <c r="AV326" i="267"/>
  <c r="AR326" i="267"/>
  <c r="AN326" i="267"/>
  <c r="AK326" i="267"/>
  <c r="AH326" i="267"/>
  <c r="AC326" i="267"/>
  <c r="Y326" i="267"/>
  <c r="U326" i="267"/>
  <c r="Q326" i="267"/>
  <c r="M326" i="267"/>
  <c r="J326" i="267"/>
  <c r="G326" i="267"/>
  <c r="B326" i="267"/>
  <c r="AC325" i="267"/>
  <c r="B325" i="267"/>
  <c r="AY322" i="267"/>
  <c r="X322" i="267"/>
  <c r="AY318" i="267"/>
  <c r="X318" i="267"/>
  <c r="AZ309" i="267"/>
  <c r="AV309" i="267"/>
  <c r="AR309" i="267"/>
  <c r="AN309" i="267"/>
  <c r="AK309" i="267"/>
  <c r="AH309" i="267"/>
  <c r="AC309" i="267"/>
  <c r="Y309" i="267"/>
  <c r="U309" i="267"/>
  <c r="Q309" i="267"/>
  <c r="M309" i="267"/>
  <c r="J309" i="267"/>
  <c r="G309" i="267"/>
  <c r="B309" i="267"/>
  <c r="AC308" i="267"/>
  <c r="B308" i="267"/>
  <c r="BB306" i="267"/>
  <c r="BA306" i="267"/>
  <c r="AW304" i="267"/>
  <c r="AY301" i="267"/>
  <c r="X301" i="267"/>
  <c r="AY297" i="267"/>
  <c r="X297" i="267"/>
  <c r="AZ288" i="267"/>
  <c r="AV288" i="267"/>
  <c r="AR288" i="267"/>
  <c r="AN288" i="267"/>
  <c r="AK288" i="267"/>
  <c r="AH288" i="267"/>
  <c r="AC288" i="267"/>
  <c r="Y288" i="267"/>
  <c r="U288" i="267"/>
  <c r="Q288" i="267"/>
  <c r="M288" i="267"/>
  <c r="J288" i="267"/>
  <c r="G288" i="267"/>
  <c r="B288" i="267"/>
  <c r="AC287" i="267"/>
  <c r="B287" i="267"/>
  <c r="AY284" i="267"/>
  <c r="X284" i="267"/>
  <c r="AY280" i="267"/>
  <c r="X280" i="267"/>
  <c r="AZ271" i="267"/>
  <c r="AV271" i="267"/>
  <c r="AR271" i="267"/>
  <c r="AN271" i="267"/>
  <c r="AK271" i="267"/>
  <c r="AH271" i="267"/>
  <c r="AC271" i="267"/>
  <c r="Y271" i="267"/>
  <c r="U271" i="267"/>
  <c r="Q271" i="267"/>
  <c r="M271" i="267"/>
  <c r="J271" i="267"/>
  <c r="G271" i="267"/>
  <c r="B271" i="267"/>
  <c r="AC270" i="267"/>
  <c r="BB268" i="267"/>
  <c r="BA268" i="267"/>
  <c r="AW266" i="267"/>
  <c r="AY263" i="267"/>
  <c r="X263" i="267"/>
  <c r="AY259" i="267"/>
  <c r="X259" i="267"/>
  <c r="AZ250" i="267"/>
  <c r="AV250" i="267"/>
  <c r="AR250" i="267"/>
  <c r="AN250" i="267"/>
  <c r="AK250" i="267"/>
  <c r="AH250" i="267"/>
  <c r="AC250" i="267"/>
  <c r="Y250" i="267"/>
  <c r="U250" i="267"/>
  <c r="Q250" i="267"/>
  <c r="M250" i="267"/>
  <c r="J250" i="267"/>
  <c r="G250" i="267"/>
  <c r="B250" i="267"/>
  <c r="AC249" i="267"/>
  <c r="B249" i="267"/>
  <c r="AY246" i="267"/>
  <c r="X246" i="267"/>
  <c r="AY242" i="267"/>
  <c r="X242" i="267"/>
  <c r="AZ233" i="267"/>
  <c r="AV233" i="267"/>
  <c r="AR233" i="267"/>
  <c r="AN233" i="267"/>
  <c r="AK233" i="267"/>
  <c r="AH233" i="267"/>
  <c r="AC233" i="267"/>
  <c r="Y233" i="267"/>
  <c r="U233" i="267"/>
  <c r="Q233" i="267"/>
  <c r="M233" i="267"/>
  <c r="J233" i="267"/>
  <c r="G233" i="267"/>
  <c r="B233" i="267"/>
  <c r="AC232" i="267"/>
  <c r="BB230" i="267"/>
  <c r="BA230" i="267"/>
  <c r="AW228" i="267"/>
  <c r="AY225" i="267"/>
  <c r="X225" i="267"/>
  <c r="AY221" i="267"/>
  <c r="X221" i="267"/>
  <c r="AZ212" i="267"/>
  <c r="AV212" i="267"/>
  <c r="AR212" i="267"/>
  <c r="AN212" i="267"/>
  <c r="AK212" i="267"/>
  <c r="AH212" i="267"/>
  <c r="AC212" i="267"/>
  <c r="Y212" i="267"/>
  <c r="U212" i="267"/>
  <c r="Q212" i="267"/>
  <c r="M212" i="267"/>
  <c r="J212" i="267"/>
  <c r="G212" i="267"/>
  <c r="B212" i="267"/>
  <c r="AC211" i="267"/>
  <c r="B211" i="267"/>
  <c r="AY208" i="267"/>
  <c r="X208" i="267"/>
  <c r="AY204" i="267"/>
  <c r="X204" i="267"/>
  <c r="AZ195" i="267"/>
  <c r="AV195" i="267"/>
  <c r="AR195" i="267"/>
  <c r="AN195" i="267"/>
  <c r="AK195" i="267"/>
  <c r="AH195" i="267"/>
  <c r="AC195" i="267"/>
  <c r="Y195" i="267"/>
  <c r="U195" i="267"/>
  <c r="Q195" i="267"/>
  <c r="M195" i="267"/>
  <c r="J195" i="267"/>
  <c r="G195" i="267"/>
  <c r="B195" i="267"/>
  <c r="AC194" i="267"/>
  <c r="B194" i="267"/>
  <c r="BB192" i="267"/>
  <c r="BA192" i="267"/>
  <c r="AW190" i="267"/>
  <c r="AY187" i="267"/>
  <c r="X187" i="267"/>
  <c r="AY183" i="267"/>
  <c r="X183" i="267"/>
  <c r="AZ174" i="267"/>
  <c r="AV174" i="267"/>
  <c r="AR174" i="267"/>
  <c r="AN174" i="267"/>
  <c r="AK174" i="267"/>
  <c r="AH174" i="267"/>
  <c r="AC174" i="267"/>
  <c r="Y174" i="267"/>
  <c r="U174" i="267"/>
  <c r="Q174" i="267"/>
  <c r="M174" i="267"/>
  <c r="J174" i="267"/>
  <c r="G174" i="267"/>
  <c r="B174" i="267"/>
  <c r="AC173" i="267"/>
  <c r="B173" i="267"/>
  <c r="AY170" i="267"/>
  <c r="X170" i="267"/>
  <c r="AY166" i="267"/>
  <c r="X166" i="267"/>
  <c r="AZ157" i="267"/>
  <c r="AV157" i="267"/>
  <c r="AR157" i="267"/>
  <c r="AN157" i="267"/>
  <c r="AK157" i="267"/>
  <c r="AH157" i="267"/>
  <c r="AC157" i="267"/>
  <c r="Y157" i="267"/>
  <c r="U157" i="267"/>
  <c r="Q157" i="267"/>
  <c r="M157" i="267"/>
  <c r="J157" i="267"/>
  <c r="G157" i="267"/>
  <c r="B157" i="267"/>
  <c r="AC156" i="267"/>
  <c r="B156" i="267"/>
  <c r="BB154" i="267"/>
  <c r="BA154" i="267"/>
  <c r="AW152" i="267"/>
  <c r="AY149" i="267"/>
  <c r="X149" i="267"/>
  <c r="AY145" i="267"/>
  <c r="X145" i="267"/>
  <c r="AZ136" i="267"/>
  <c r="AV136" i="267"/>
  <c r="AR136" i="267"/>
  <c r="AN136" i="267"/>
  <c r="AK136" i="267"/>
  <c r="AH136" i="267"/>
  <c r="AC136" i="267"/>
  <c r="Y136" i="267"/>
  <c r="U136" i="267"/>
  <c r="Q136" i="267"/>
  <c r="M136" i="267"/>
  <c r="J136" i="267"/>
  <c r="G136" i="267"/>
  <c r="B136" i="267"/>
  <c r="AC135" i="267"/>
  <c r="B135" i="267"/>
  <c r="AY132" i="267"/>
  <c r="X132" i="267"/>
  <c r="AY128" i="267"/>
  <c r="X128" i="267"/>
  <c r="AZ119" i="267"/>
  <c r="AV119" i="267"/>
  <c r="AR119" i="267"/>
  <c r="AN119" i="267"/>
  <c r="AK119" i="267"/>
  <c r="AH119" i="267"/>
  <c r="AC119" i="267"/>
  <c r="Y119" i="267"/>
  <c r="U119" i="267"/>
  <c r="Q119" i="267"/>
  <c r="M119" i="267"/>
  <c r="J119" i="267"/>
  <c r="G119" i="267"/>
  <c r="B119" i="267"/>
  <c r="AC118" i="267"/>
  <c r="BB116" i="267"/>
  <c r="BA116" i="267"/>
  <c r="AW114" i="267"/>
  <c r="AY111" i="267"/>
  <c r="X111" i="267"/>
  <c r="AY107" i="267"/>
  <c r="X107" i="267"/>
  <c r="AZ98" i="267"/>
  <c r="AV98" i="267"/>
  <c r="AR98" i="267"/>
  <c r="AN98" i="267"/>
  <c r="AK98" i="267"/>
  <c r="AH98" i="267"/>
  <c r="AC98" i="267"/>
  <c r="Y98" i="267"/>
  <c r="U98" i="267"/>
  <c r="Q98" i="267"/>
  <c r="M98" i="267"/>
  <c r="J98" i="267"/>
  <c r="G98" i="267"/>
  <c r="B98" i="267"/>
  <c r="AC97" i="267"/>
  <c r="B97" i="267"/>
  <c r="AY94" i="267"/>
  <c r="X94" i="267"/>
  <c r="AY90" i="267"/>
  <c r="X90" i="267"/>
  <c r="AZ81" i="267"/>
  <c r="AV81" i="267"/>
  <c r="AR81" i="267"/>
  <c r="AN81" i="267"/>
  <c r="AK81" i="267"/>
  <c r="AH81" i="267"/>
  <c r="AC81" i="267"/>
  <c r="Y81" i="267"/>
  <c r="U81" i="267"/>
  <c r="Q81" i="267"/>
  <c r="M81" i="267"/>
  <c r="J81" i="267"/>
  <c r="G81" i="267"/>
  <c r="B81" i="267"/>
  <c r="AC80" i="267"/>
  <c r="B80" i="267"/>
  <c r="BB78" i="267"/>
  <c r="BA78" i="267"/>
  <c r="AW76" i="267"/>
  <c r="DC73" i="267"/>
  <c r="CB73" i="267"/>
  <c r="AY73" i="267"/>
  <c r="X73" i="267"/>
  <c r="DC69" i="267"/>
  <c r="CB69" i="267"/>
  <c r="AY69" i="267"/>
  <c r="X69" i="267"/>
  <c r="DD60" i="267"/>
  <c r="CZ60" i="267"/>
  <c r="CV60" i="267"/>
  <c r="CR60" i="267"/>
  <c r="CO60" i="267"/>
  <c r="CL60" i="267"/>
  <c r="CG60" i="267"/>
  <c r="CC60" i="267"/>
  <c r="BY60" i="267"/>
  <c r="BU60" i="267"/>
  <c r="BQ60" i="267"/>
  <c r="BN60" i="267"/>
  <c r="BK60" i="267"/>
  <c r="BF60" i="267"/>
  <c r="AZ60" i="267"/>
  <c r="AV60" i="267"/>
  <c r="AR60" i="267"/>
  <c r="AN60" i="267"/>
  <c r="AK60" i="267"/>
  <c r="AH60" i="267"/>
  <c r="AC60" i="267"/>
  <c r="Y60" i="267"/>
  <c r="U60" i="267"/>
  <c r="Q60" i="267"/>
  <c r="M60" i="267"/>
  <c r="J60" i="267"/>
  <c r="G60" i="267"/>
  <c r="B60" i="267"/>
  <c r="CG59" i="267"/>
  <c r="AC59" i="267"/>
  <c r="B59" i="267"/>
  <c r="AY56" i="267"/>
  <c r="X56" i="267"/>
  <c r="AY52" i="267"/>
  <c r="X52" i="267"/>
  <c r="AZ43" i="267"/>
  <c r="AV43" i="267"/>
  <c r="AR43" i="267"/>
  <c r="AN43" i="267"/>
  <c r="AK43" i="267"/>
  <c r="AH43" i="267"/>
  <c r="AC43" i="267"/>
  <c r="Y43" i="267"/>
  <c r="U43" i="267"/>
  <c r="Q43" i="267"/>
  <c r="M43" i="267"/>
  <c r="J43" i="267"/>
  <c r="G43" i="267"/>
  <c r="B43" i="267"/>
  <c r="AC42" i="267"/>
  <c r="BB40" i="267"/>
  <c r="BA40" i="267"/>
  <c r="AW38" i="267"/>
  <c r="AY35" i="267"/>
  <c r="X35" i="267"/>
  <c r="AY31" i="267"/>
  <c r="X31" i="267"/>
  <c r="AZ22" i="267"/>
  <c r="AV22" i="267"/>
  <c r="AR22" i="267"/>
  <c r="AN22" i="267"/>
  <c r="AK22" i="267"/>
  <c r="AH22" i="267"/>
  <c r="AC22" i="267"/>
  <c r="Y22" i="267"/>
  <c r="U22" i="267"/>
  <c r="Q22" i="267"/>
  <c r="M22" i="267"/>
  <c r="J22" i="267"/>
  <c r="G22" i="267"/>
  <c r="B22" i="267"/>
  <c r="AC21" i="267"/>
  <c r="AY18" i="267"/>
  <c r="AY14" i="267"/>
  <c r="AC4" i="267"/>
  <c r="BH46" i="107"/>
  <c r="BB176" i="269"/>
  <c r="D140" i="269"/>
  <c r="D139" i="269"/>
  <c r="D138" i="269"/>
  <c r="B136" i="269"/>
  <c r="BJ134" i="269"/>
  <c r="BB132" i="269"/>
  <c r="AH96" i="269"/>
  <c r="D96" i="269"/>
  <c r="AH95" i="269"/>
  <c r="D95" i="269"/>
  <c r="AH94" i="269"/>
  <c r="D94" i="269"/>
  <c r="AG92" i="269"/>
  <c r="B92" i="269"/>
  <c r="BJ90" i="269"/>
  <c r="BB88" i="269"/>
  <c r="AH52" i="269"/>
  <c r="D52" i="269"/>
  <c r="AH51" i="269"/>
  <c r="D51" i="269"/>
  <c r="AH50" i="269"/>
  <c r="D50" i="269"/>
  <c r="AG48" i="269"/>
  <c r="B48" i="269"/>
  <c r="BJ46" i="269"/>
  <c r="BB44" i="269"/>
  <c r="AG30" i="269"/>
  <c r="AH8" i="269"/>
  <c r="AH7" i="269"/>
  <c r="AH6" i="269"/>
  <c r="AG4" i="269"/>
  <c r="BI40" i="217"/>
  <c r="BG28" i="217"/>
  <c r="Y28" i="217"/>
  <c r="AJ22" i="217"/>
  <c r="B22" i="217"/>
  <c r="BG10" i="217"/>
  <c r="AJ4" i="217"/>
  <c r="BI42" i="103"/>
  <c r="BE20" i="182"/>
  <c r="AX5" i="182"/>
  <c r="B43" i="250"/>
  <c r="B40" i="250"/>
  <c r="B24" i="250"/>
  <c r="BA23" i="250"/>
  <c r="AJ23" i="250"/>
  <c r="S23" i="250"/>
  <c r="BA20" i="250"/>
  <c r="AJ20" i="250"/>
  <c r="S20" i="250"/>
  <c r="AJ19" i="250"/>
  <c r="S19" i="250"/>
  <c r="BA4" i="250"/>
  <c r="AJ4" i="250"/>
  <c r="S4" i="250"/>
  <c r="AR7" i="251"/>
  <c r="W7" i="251"/>
  <c r="B22" i="253"/>
  <c r="B20" i="253"/>
  <c r="B18" i="253"/>
  <c r="B16" i="253"/>
  <c r="B14" i="253"/>
  <c r="B12" i="253"/>
  <c r="BA34" i="13"/>
  <c r="BE45" i="251" s="1"/>
  <c r="BH44" i="250" s="1"/>
  <c r="B22" i="13"/>
  <c r="B20" i="13"/>
  <c r="B18" i="13"/>
  <c r="B16" i="13"/>
  <c r="B14" i="13"/>
  <c r="B12" i="13"/>
  <c r="BD42" i="249"/>
  <c r="BB42" i="260"/>
  <c r="BH46" i="89"/>
  <c r="BI2" i="260"/>
  <c r="BJ2" i="249" s="1"/>
  <c r="BG2" i="13" s="1"/>
  <c r="BN55" i="246"/>
  <c r="AX38" i="246"/>
  <c r="Z38" i="246"/>
  <c r="B38" i="246"/>
  <c r="AX21" i="246"/>
  <c r="Z21" i="246"/>
  <c r="B21" i="246"/>
  <c r="AX4" i="246"/>
  <c r="AF4" i="246"/>
  <c r="BD4" i="246" s="1"/>
  <c r="H21" i="246" s="1"/>
  <c r="AF21" i="246" s="1"/>
  <c r="BD21" i="246" s="1"/>
  <c r="H38" i="246" s="1"/>
  <c r="AF38" i="246" s="1"/>
  <c r="BD38" i="246" s="1"/>
  <c r="Z4" i="246"/>
  <c r="BE20" i="181"/>
  <c r="B20" i="181"/>
  <c r="AX5" i="181"/>
  <c r="AW36" i="263"/>
  <c r="BJ4" i="191"/>
  <c r="AK4" i="191"/>
  <c r="I3" i="191"/>
  <c r="J3" i="182" s="1"/>
  <c r="G2" i="191"/>
  <c r="H2" i="187" s="1"/>
  <c r="G2" i="258" s="1"/>
  <c r="B1" i="191"/>
  <c r="B1" i="127" s="1"/>
  <c r="AX38" i="253" l="1"/>
  <c r="G2" i="109"/>
  <c r="H2" i="268" s="1"/>
  <c r="H2" i="265" s="1"/>
  <c r="H2" i="181"/>
  <c r="K3" i="170"/>
  <c r="I3" i="254" s="1"/>
  <c r="J3" i="264" s="1"/>
  <c r="J43" i="264" s="1"/>
  <c r="J82" i="264" s="1"/>
  <c r="J121" i="264" s="1"/>
  <c r="K3" i="187"/>
  <c r="I3" i="258" s="1"/>
  <c r="K3" i="183"/>
  <c r="H2" i="183"/>
  <c r="H2" i="129"/>
  <c r="I2" i="103"/>
  <c r="H2" i="121"/>
  <c r="B1" i="217"/>
  <c r="B1" i="269" s="1"/>
  <c r="B45" i="269" s="1"/>
  <c r="B89" i="269" s="1"/>
  <c r="B133" i="269" s="1"/>
  <c r="B1" i="200"/>
  <c r="B1" i="107"/>
  <c r="B1" i="267" s="1"/>
  <c r="B1" i="187"/>
  <c r="B1" i="258" s="1"/>
  <c r="B1" i="181"/>
  <c r="B1" i="103"/>
  <c r="B1" i="188"/>
  <c r="B1" i="52"/>
  <c r="B1" i="170"/>
  <c r="B1" i="254" s="1"/>
  <c r="B1" i="264" s="1"/>
  <c r="B41" i="264" s="1"/>
  <c r="B80" i="264" s="1"/>
  <c r="B119" i="264" s="1"/>
  <c r="B1" i="129"/>
  <c r="B1" i="243"/>
  <c r="B1" i="259" s="1"/>
  <c r="B1" i="185"/>
  <c r="B1" i="245" s="1"/>
  <c r="B1" i="130"/>
  <c r="B1" i="183"/>
  <c r="B1" i="13"/>
  <c r="B1" i="182"/>
  <c r="B1" i="109"/>
  <c r="B1" i="268" s="1"/>
  <c r="B1" i="121"/>
  <c r="BD2" i="253"/>
  <c r="BJ2" i="251"/>
  <c r="BO2" i="250" s="1"/>
  <c r="BL2" i="182" s="1"/>
  <c r="BO2" i="103" s="1"/>
  <c r="BO2" i="217" s="1"/>
  <c r="BH2" i="269" s="1"/>
  <c r="J3" i="52"/>
  <c r="J3" i="181"/>
  <c r="K3" i="107"/>
  <c r="I3" i="267" s="1"/>
  <c r="J3" i="13"/>
  <c r="K3" i="121"/>
  <c r="J3" i="259" s="1"/>
  <c r="J3" i="129"/>
  <c r="J3" i="200"/>
  <c r="K3" i="103"/>
  <c r="I3" i="109"/>
  <c r="J3" i="268" s="1"/>
  <c r="J3" i="243"/>
  <c r="K3" i="217"/>
  <c r="J3" i="269" s="1"/>
  <c r="J47" i="269" s="1"/>
  <c r="J91" i="269" s="1"/>
  <c r="J135" i="269" s="1"/>
  <c r="L3" i="127"/>
  <c r="K3" i="188"/>
  <c r="J3" i="185"/>
  <c r="J3" i="245" s="1"/>
  <c r="K3" i="130"/>
  <c r="H45" i="268"/>
  <c r="H90" i="268" s="1"/>
  <c r="H2" i="170"/>
  <c r="G2" i="254" s="1"/>
  <c r="G2" i="264" s="1"/>
  <c r="G42" i="264" s="1"/>
  <c r="G81" i="264" s="1"/>
  <c r="G120" i="264" s="1"/>
  <c r="I2" i="107"/>
  <c r="G2" i="267" s="1"/>
  <c r="H2" i="243"/>
  <c r="H2" i="259" s="1"/>
  <c r="I2" i="127"/>
  <c r="H2" i="182"/>
  <c r="H2" i="200"/>
  <c r="G2" i="130"/>
  <c r="H2" i="188"/>
  <c r="H2" i="185"/>
  <c r="H2" i="245" s="1"/>
  <c r="I2" i="217"/>
  <c r="H2" i="269" s="1"/>
  <c r="H46" i="269" s="1"/>
  <c r="H90" i="269" s="1"/>
  <c r="H134" i="269" s="1"/>
  <c r="G2" i="13"/>
  <c r="H2" i="52"/>
  <c r="B1" i="265" l="1"/>
  <c r="B44" i="268"/>
  <c r="B89" i="268" s="1"/>
  <c r="B1" i="251"/>
  <c r="B1" i="250" s="1"/>
  <c r="B1" i="253"/>
  <c r="B419" i="267"/>
  <c r="B229" i="267"/>
  <c r="B153" i="267"/>
  <c r="B267" i="267"/>
  <c r="B533" i="267"/>
  <c r="B343" i="267"/>
  <c r="B457" i="267"/>
  <c r="B381" i="267"/>
  <c r="B77" i="267"/>
  <c r="B191" i="267"/>
  <c r="B495" i="267"/>
  <c r="B39" i="267"/>
  <c r="B305" i="267"/>
  <c r="B115" i="267"/>
  <c r="B66" i="255"/>
  <c r="B83" i="255" s="1"/>
  <c r="B102" i="255" s="1"/>
  <c r="B1" i="255"/>
  <c r="B27" i="255" s="1"/>
  <c r="B48" i="255" s="1"/>
  <c r="BH46" i="269"/>
  <c r="BH90" i="269" s="1"/>
  <c r="BH134" i="269" s="1"/>
  <c r="BO2" i="107"/>
  <c r="J3" i="265"/>
  <c r="J46" i="268"/>
  <c r="J91" i="268" s="1"/>
  <c r="I68" i="255"/>
  <c r="I85" i="255" s="1"/>
  <c r="I104" i="255" s="1"/>
  <c r="I3" i="255"/>
  <c r="I29" i="255" s="1"/>
  <c r="I50" i="255" s="1"/>
  <c r="I3" i="251"/>
  <c r="I3" i="250" s="1"/>
  <c r="I3" i="253"/>
  <c r="I231" i="267"/>
  <c r="I79" i="267"/>
  <c r="I497" i="267"/>
  <c r="I117" i="267"/>
  <c r="I41" i="267"/>
  <c r="I383" i="267"/>
  <c r="I155" i="267"/>
  <c r="I269" i="267"/>
  <c r="I535" i="267"/>
  <c r="I345" i="267"/>
  <c r="I421" i="267"/>
  <c r="I459" i="267"/>
  <c r="I307" i="267"/>
  <c r="I193" i="267"/>
  <c r="G344" i="267"/>
  <c r="G154" i="267"/>
  <c r="G534" i="267"/>
  <c r="G192" i="267"/>
  <c r="G306" i="267"/>
  <c r="G382" i="267"/>
  <c r="G230" i="267"/>
  <c r="G40" i="267"/>
  <c r="G420" i="267"/>
  <c r="G268" i="267"/>
  <c r="G78" i="267"/>
  <c r="G458" i="267"/>
  <c r="G116" i="267"/>
  <c r="G496" i="267"/>
  <c r="G2" i="255"/>
  <c r="G28" i="255" s="1"/>
  <c r="G49" i="255" s="1"/>
  <c r="G67" i="255"/>
  <c r="G84" i="255" s="1"/>
  <c r="G103" i="255" s="1"/>
  <c r="G2" i="253"/>
  <c r="G2" i="251"/>
  <c r="G2" i="250" s="1"/>
  <c r="H135" i="268"/>
  <c r="H182" i="268"/>
  <c r="B134" i="268" l="1"/>
  <c r="B181" i="268"/>
  <c r="J136" i="268"/>
  <c r="J183" i="268"/>
</calcChain>
</file>

<file path=xl/comments1.xml><?xml version="1.0" encoding="utf-8"?>
<comments xmlns="http://schemas.openxmlformats.org/spreadsheetml/2006/main">
  <authors>
    <author>Author</author>
  </authors>
  <commentList>
    <comment ref="B2" authorId="0" shapeId="0">
      <text>
        <r>
          <rPr>
            <b/>
            <sz val="9"/>
            <color indexed="81"/>
            <rFont val="Tahoma"/>
            <family val="2"/>
          </rPr>
          <t>PRODUCTION CONFIRMATION</t>
        </r>
      </text>
    </comment>
  </commentList>
</comments>
</file>

<file path=xl/comments2.xml><?xml version="1.0" encoding="utf-8"?>
<comments xmlns="http://schemas.openxmlformats.org/spreadsheetml/2006/main">
  <authors>
    <author>Author</author>
  </authors>
  <commentList>
    <comment ref="B283" authorId="0" shapeId="0">
      <text>
        <r>
          <rPr>
            <b/>
            <sz val="9"/>
            <color indexed="81"/>
            <rFont val="Tahoma"/>
            <family val="2"/>
          </rPr>
          <t>Nguyen thi hong lien:</t>
        </r>
        <r>
          <rPr>
            <sz val="9"/>
            <color indexed="81"/>
            <rFont val="Tahoma"/>
            <family val="2"/>
          </rPr>
          <t xml:space="preserve">
thêm 14/4/2021</t>
        </r>
      </text>
    </comment>
    <comment ref="AN434" authorId="0" shapeId="0">
      <text>
        <r>
          <rPr>
            <b/>
            <sz val="9"/>
            <color indexed="81"/>
            <rFont val="Tahoma"/>
            <family val="2"/>
          </rPr>
          <t>Nguyen thi hong lien:</t>
        </r>
        <r>
          <rPr>
            <sz val="9"/>
            <color indexed="81"/>
            <rFont val="Tahoma"/>
            <family val="2"/>
          </rPr>
          <t xml:space="preserve">
thêm 14/4/2021</t>
        </r>
      </text>
    </comment>
  </commentList>
</comments>
</file>

<file path=xl/comments3.xml><?xml version="1.0" encoding="utf-8"?>
<comments xmlns="http://schemas.openxmlformats.org/spreadsheetml/2006/main">
  <authors>
    <author>Author</author>
  </authors>
  <commentList>
    <comment ref="AP35" authorId="0" shapeId="0">
      <text>
        <r>
          <rPr>
            <b/>
            <sz val="9"/>
            <color indexed="81"/>
            <rFont val="Tahoma"/>
            <family val="2"/>
          </rPr>
          <t>trục 25mm theo 1G A471</t>
        </r>
      </text>
    </comment>
    <comment ref="AP113" authorId="0" shapeId="0">
      <text>
        <r>
          <rPr>
            <sz val="9"/>
            <color indexed="81"/>
            <rFont val="Tahoma"/>
            <family val="2"/>
          </rPr>
          <t>trục 25mm theo 1G</t>
        </r>
      </text>
    </comment>
    <comment ref="AP157" authorId="0" shapeId="0">
      <text>
        <r>
          <rPr>
            <b/>
            <sz val="9"/>
            <color indexed="81"/>
            <rFont val="Tahoma"/>
            <family val="2"/>
          </rPr>
          <t>WELCOME:</t>
        </r>
        <r>
          <rPr>
            <sz val="9"/>
            <color indexed="81"/>
            <rFont val="Tahoma"/>
            <family val="2"/>
          </rPr>
          <t xml:space="preserve">
theo trục 1g cơ bản</t>
        </r>
      </text>
    </comment>
  </commentList>
</comments>
</file>

<file path=xl/sharedStrings.xml><?xml version="1.0" encoding="utf-8"?>
<sst xmlns="http://schemas.openxmlformats.org/spreadsheetml/2006/main" count="3191" uniqueCount="1345">
  <si>
    <t>PROCESS FLOW CHART</t>
  </si>
  <si>
    <t>K-IDs: 5-10C</t>
  </si>
  <si>
    <t>K-IDs: 10.5C-3Y</t>
  </si>
  <si>
    <t>MODEL SUMMARY</t>
  </si>
  <si>
    <t>MODEL PICTURES</t>
  </si>
  <si>
    <t>K-IDs: 11C-3Y</t>
  </si>
  <si>
    <t>IDS</t>
  </si>
  <si>
    <t>K-IDs: 1-3Y    Adult IDS: 3.5-7Y</t>
  </si>
  <si>
    <t>Ms</t>
  </si>
  <si>
    <t>mm</t>
  </si>
  <si>
    <t>K-IDs: 10C-5.5Y Adult IDS: 6Y</t>
  </si>
  <si>
    <t>Date :</t>
  </si>
  <si>
    <t>Medial side view</t>
  </si>
  <si>
    <t>Front view</t>
  </si>
  <si>
    <t>10T</t>
  </si>
  <si>
    <t>N/A</t>
  </si>
  <si>
    <t>K-IDs: 3.5-5.5# Adult IDS: 6-13#</t>
  </si>
  <si>
    <t>Model Name :</t>
  </si>
  <si>
    <t>Adult IDS: 3.5-7Y</t>
  </si>
  <si>
    <t>Model ID:</t>
  </si>
  <si>
    <t>11T</t>
  </si>
  <si>
    <t>Adult IDS: 4-7Y</t>
  </si>
  <si>
    <t>Colorway ID:</t>
  </si>
  <si>
    <t>Adult IDS: 4-13#</t>
  </si>
  <si>
    <t>Material Number</t>
  </si>
  <si>
    <t>12T</t>
  </si>
  <si>
    <t>Adult IDS: 4-15#</t>
  </si>
  <si>
    <t>BOM ID#:</t>
  </si>
  <si>
    <t>Adult IDS: 4-18#</t>
  </si>
  <si>
    <t>Size Range :</t>
  </si>
  <si>
    <t>10T~#6</t>
  </si>
  <si>
    <t>13T</t>
  </si>
  <si>
    <t>Adult IDS: 5-12#</t>
  </si>
  <si>
    <t>Last Code. :</t>
  </si>
  <si>
    <t>Adult IDS: 5-13#</t>
  </si>
  <si>
    <t xml:space="preserve">Tool Code : </t>
  </si>
  <si>
    <t>1T</t>
  </si>
  <si>
    <t>Adult IDS: 6-12#</t>
  </si>
  <si>
    <t>Pattern filename:</t>
  </si>
  <si>
    <t>Lateral side view</t>
  </si>
  <si>
    <t>Adult IDS: 6-13#</t>
  </si>
  <si>
    <t>First Source :</t>
  </si>
  <si>
    <t>LYN</t>
  </si>
  <si>
    <t>2T</t>
  </si>
  <si>
    <t>Adult IDS: 6-14#</t>
  </si>
  <si>
    <t>Adult IDS: 6-15#</t>
  </si>
  <si>
    <t>3T</t>
  </si>
  <si>
    <t>Adult IDS: 6-18#</t>
  </si>
  <si>
    <t>Adult IDS: 7-13#</t>
  </si>
  <si>
    <t>Key Manufacturing Processes:</t>
  </si>
  <si>
    <t>Heel view</t>
  </si>
  <si>
    <t>4T</t>
  </si>
  <si>
    <t>Adult IDS: 7-14#</t>
  </si>
  <si>
    <t>Adult IDS: 7-15#</t>
  </si>
  <si>
    <t>5T</t>
  </si>
  <si>
    <t>Adult IDS: 7-16#</t>
  </si>
  <si>
    <t>See Key Manufacturing Processes Details page for more details.</t>
  </si>
  <si>
    <t>Adult IDS: 7-18#</t>
  </si>
  <si>
    <t>Bottom view</t>
  </si>
  <si>
    <t>Adult IDS: 8-16#</t>
  </si>
  <si>
    <t>Measuring Tool</t>
  </si>
  <si>
    <t xml:space="preserve"> </t>
  </si>
  <si>
    <t>FACTORY MANAGERS/ENGINEERS</t>
  </si>
  <si>
    <t xml:space="preserve">PATTERN MANAGER  </t>
  </si>
  <si>
    <t>TECH/COM MANAGER</t>
  </si>
  <si>
    <t xml:space="preserve">PROD MANAGER  </t>
  </si>
  <si>
    <t>CHEMICAL ENGINEER</t>
  </si>
  <si>
    <t>CONVERSE CE</t>
  </si>
  <si>
    <t xml:space="preserve">INDEX
目录 MỤC LỤC </t>
  </si>
  <si>
    <t>MODEL NAME :</t>
  </si>
  <si>
    <t>MATERIAL NUMBER :</t>
  </si>
  <si>
    <t xml:space="preserve">Description
内容 Nội dung </t>
  </si>
  <si>
    <t>Page NO
页数 Số trang</t>
  </si>
  <si>
    <t>Lamination Process 贴合流程 LƯU TRÌNH GIA CÔNG</t>
  </si>
  <si>
    <t>Bottom Printing Components Process / Spec 各橡胶料部件印刷流程 LƯU TRÌNH IN CÁC CHI TIẾT CAO SU</t>
  </si>
  <si>
    <t xml:space="preserve">Common cutting process 裁断流程共用LƯU TRÌNH CHẶT DÙNG CHUNG </t>
  </si>
  <si>
    <t xml:space="preserve">Outsole Specification 大底规格 QUY CÁCH ĐẾ LỚN </t>
  </si>
  <si>
    <t>Upper Cutting Die Schedule  面部斩刀明细表 BẢNG CHI TIẾT DAO CHẶT MẶT GIÀY</t>
  </si>
  <si>
    <t>3-1~3-2</t>
  </si>
  <si>
    <t>Outsole Pressing Process 压大底流程 LƯU TRÌNH ÉP ĐẾ LỚN</t>
  </si>
  <si>
    <t>Perforation Specification 冲孔规格 QUY CÁCH ĐỤC LỔ</t>
  </si>
  <si>
    <t xml:space="preserve">Autoclave- rubber component specification  加硫橡胶料部位规格 QUY CÁCH CHI TIẾT CAO SU HẤP </t>
  </si>
  <si>
    <t>23-1~23-4</t>
  </si>
  <si>
    <t>Upper Logo Specification 面部logo规格 QUY CÁCH LOGO MẶT GIÀY</t>
  </si>
  <si>
    <t xml:space="preserve">Common Silk screen process 印刷流程共用 LƯU TRÌNH IN LỤA DÙNG CHUNG </t>
  </si>
  <si>
    <t xml:space="preserve"> Elastic gore Specification 松紧带规格 QUY CÁCH DÂY THUN</t>
  </si>
  <si>
    <t>Sockliner Specification 鞋垫规格 QUY CÁCH ĐẾ TRUNG THÁO</t>
  </si>
  <si>
    <t xml:space="preserve">Upper heating pressing process/spec 面部热压流程/规格LƯU TRÌNH/ QUY CÁCH ÉP NHIỆT MẶT GIÀY  </t>
  </si>
  <si>
    <t>7-1~7-2</t>
  </si>
  <si>
    <t xml:space="preserve"> Heel Wedge Specification 半叉规格 QUY CÁCH MIẾNG ĐỆM ĐẾ </t>
  </si>
  <si>
    <t xml:space="preserve">Skiving Instructions 削边流程 LƯU TRÌNH LẠNG </t>
  </si>
  <si>
    <t xml:space="preserve">Sockliner Graphic / Logo Application  Process  流程鞋垫印logo LƯU TRÌNH  IN LOGO ĐẾ TRUNG THÁO  </t>
  </si>
  <si>
    <t xml:space="preserve"> Marking Location  画线 ĐỊNH VỊ </t>
  </si>
  <si>
    <t xml:space="preserve"> Sockliner molding process/spec 鞋垫定型流程 LƯU TRÌNH ĐỊNH HÌNH ĐẾ TRUNG THÁO </t>
  </si>
  <si>
    <t xml:space="preserve"> Common stitching process 针车流程共用 LƯU TRÌNH MAY DÙNG CHUNG </t>
  </si>
  <si>
    <t xml:space="preserve"> Sockliner graphic process 鞋垫logo流程 LƯU TRÌNH LOGO ĐẾ TRUNG THÁO </t>
  </si>
  <si>
    <t xml:space="preserve">Reinforcement Placement 贴补强流程 LƯU TRÌNH DÁN TĂNG CƯỜNG   </t>
  </si>
  <si>
    <t xml:space="preserve"> Outside Conveyor Process 线外加工流程 LƯU TRÌNH GIA CÔNG NGOÀI CHUYỀN </t>
  </si>
  <si>
    <t>Second process 加工 GIA CÔNG</t>
  </si>
  <si>
    <t xml:space="preserve"> Common assembling process 成型流程共用 LƯU TRÌNH GÒ DÙNG CHUNG </t>
  </si>
  <si>
    <t xml:space="preserve">Computer Stitching Schedule 电脑车明细表 BẢNG CHI TIẾT MAY LẬP TRÌNH </t>
  </si>
  <si>
    <t>13-1~13-4</t>
  </si>
  <si>
    <t xml:space="preserve"> Assembling Process 成型流程 LƯU TRÌNH GÒ </t>
  </si>
  <si>
    <t>32-1~32-6</t>
  </si>
  <si>
    <t xml:space="preserve">                   </t>
  </si>
  <si>
    <t xml:space="preserve">Stitching Overview Sketch 针车总视图 PHÁC HỌA TỔNG THÀNH HÌNH MAY </t>
  </si>
  <si>
    <t xml:space="preserve">Pressing Pad Specification 压机模具规格 QUY CÁCH KHUÔN MÁY ÉP </t>
  </si>
  <si>
    <t xml:space="preserve">Stitching Instruction 针车部件 LƯU TRÌNH MAY </t>
  </si>
  <si>
    <t>15-1~15-15</t>
  </si>
  <si>
    <t xml:space="preserve"> Production Checklist 量产对照表 BẢNG ĐỐI CHIẾU SẢN XUẤT </t>
  </si>
  <si>
    <t xml:space="preserve"> Common Stockfitting process 大车流程共用 LƯU TRÌNH CÁN CAO SU DÙNG CHUNG  </t>
  </si>
  <si>
    <t>Upper Measurement Specification 鞋面测量规格 QUY CÁCH SỐ ĐO MẶT GIÀY</t>
  </si>
  <si>
    <t>Bottom Cutting Die Schedule 底部斩刀明细表 BẢNG CHI TIẾT DAO CHẶT BỘ PHẬN ĐẾ</t>
  </si>
  <si>
    <t xml:space="preserve">Key Manufacturing Processes Details 生产重点问题点CÁC CHI TIẾT LƯU TRÌNH SẢN XUẤT TRỌNG ĐIỂM </t>
  </si>
  <si>
    <t xml:space="preserve">Bottom Logo Specification 橡胶料部位的 LOGO规格  QUY CÁCH LOGO CÁC CHI TIẾT CAO SU </t>
  </si>
  <si>
    <t xml:space="preserve"> Packing Process 包装流程 LƯU TRÌNH ĐÓNG GÓI </t>
  </si>
  <si>
    <t>Bottom Patrs Process 橡胶料流程 LƯU TRÌNH CHI TIẾT CAO SU</t>
  </si>
  <si>
    <t>19-1~19-4</t>
  </si>
  <si>
    <t>PATTERN MANAGER</t>
  </si>
  <si>
    <t xml:space="preserve"> TECH/COM MANAGER</t>
  </si>
  <si>
    <t>COMPILER: LIÊN/A-KT-WQ826</t>
  </si>
  <si>
    <t>Lamination Process
 贴合流程 LƯU TRÌNH GIA CÔNG</t>
  </si>
  <si>
    <t>Page:</t>
  </si>
  <si>
    <t>Lamination Process 贴合流程 Lưu Trình Gia Công</t>
  </si>
  <si>
    <r>
      <t xml:space="preserve">Adhesive </t>
    </r>
    <r>
      <rPr>
        <sz val="12"/>
        <rFont val="細明體"/>
        <family val="3"/>
        <charset val="136"/>
      </rPr>
      <t>胶水</t>
    </r>
    <r>
      <rPr>
        <sz val="12"/>
        <rFont val="Arial"/>
        <family val="2"/>
      </rPr>
      <t xml:space="preserve"> Keo</t>
    </r>
  </si>
  <si>
    <r>
      <t xml:space="preserve">Component 
Name
</t>
    </r>
    <r>
      <rPr>
        <sz val="12"/>
        <rFont val="細明體"/>
        <family val="3"/>
        <charset val="136"/>
      </rPr>
      <t xml:space="preserve">部件名称
</t>
    </r>
    <r>
      <rPr>
        <sz val="12"/>
        <rFont val="Arial"/>
        <family val="2"/>
      </rPr>
      <t>Tên bộ vị</t>
    </r>
  </si>
  <si>
    <r>
      <t xml:space="preserve">Material Description
</t>
    </r>
    <r>
      <rPr>
        <sz val="12"/>
        <rFont val="細明體"/>
        <family val="3"/>
        <charset val="136"/>
      </rPr>
      <t xml:space="preserve">材料描述
</t>
    </r>
    <r>
      <rPr>
        <sz val="12"/>
        <rFont val="Arial"/>
        <family val="2"/>
      </rPr>
      <t>Miêu tả vật tư</t>
    </r>
  </si>
  <si>
    <r>
      <t xml:space="preserve">1st Roll
</t>
    </r>
    <r>
      <rPr>
        <sz val="12"/>
        <rFont val="細明體"/>
        <family val="3"/>
        <charset val="136"/>
      </rPr>
      <t xml:space="preserve">第一次滚轮
</t>
    </r>
    <r>
      <rPr>
        <sz val="12"/>
        <rFont val="Arial"/>
        <family val="2"/>
      </rPr>
      <t>Cuộn thứ nhất</t>
    </r>
  </si>
  <si>
    <t>2nd Roll
第二次滚轮
Cuộn thứ hai</t>
  </si>
  <si>
    <t>Winding
风干
Cuộn</t>
  </si>
  <si>
    <t>Cooling
冷却
Làm mát</t>
  </si>
  <si>
    <t>WB Cement</t>
  </si>
  <si>
    <t>HM Film</t>
  </si>
  <si>
    <t>Other Type</t>
  </si>
  <si>
    <t>南宝</t>
  </si>
  <si>
    <r>
      <t xml:space="preserve">Vendor </t>
    </r>
    <r>
      <rPr>
        <sz val="12"/>
        <rFont val="細明體"/>
        <family val="3"/>
        <charset val="136"/>
      </rPr>
      <t xml:space="preserve">厂商
</t>
    </r>
    <r>
      <rPr>
        <sz val="12"/>
        <rFont val="Arial"/>
        <family val="2"/>
      </rPr>
      <t>Nhà cung ứng</t>
    </r>
  </si>
  <si>
    <r>
      <t xml:space="preserve">Adhesive </t>
    </r>
    <r>
      <rPr>
        <sz val="12"/>
        <rFont val="細明體"/>
        <family val="3"/>
        <charset val="136"/>
      </rPr>
      <t>胶水</t>
    </r>
    <r>
      <rPr>
        <sz val="12"/>
        <rFont val="Arial"/>
        <family val="2"/>
      </rPr>
      <t>Keo</t>
    </r>
  </si>
  <si>
    <t>Type
类型
Loại</t>
  </si>
  <si>
    <r>
      <t xml:space="preserve">Other Type
</t>
    </r>
    <r>
      <rPr>
        <sz val="12"/>
        <rFont val="細明體"/>
        <family val="3"/>
        <charset val="136"/>
      </rPr>
      <t xml:space="preserve">另外类型
</t>
    </r>
    <r>
      <rPr>
        <sz val="12"/>
        <rFont val="Arial"/>
        <family val="2"/>
      </rPr>
      <t>Khác</t>
    </r>
  </si>
  <si>
    <r>
      <t xml:space="preserve">Winding
</t>
    </r>
    <r>
      <rPr>
        <sz val="12"/>
        <rFont val="細明體"/>
        <family val="3"/>
        <charset val="136"/>
      </rPr>
      <t xml:space="preserve">风干
</t>
    </r>
    <r>
      <rPr>
        <sz val="12"/>
        <rFont val="Arial"/>
        <family val="2"/>
      </rPr>
      <t>cuộn</t>
    </r>
  </si>
  <si>
    <r>
      <t xml:space="preserve">Cooling
</t>
    </r>
    <r>
      <rPr>
        <sz val="12"/>
        <rFont val="細明體"/>
        <family val="3"/>
        <charset val="136"/>
      </rPr>
      <t xml:space="preserve">冷却
</t>
    </r>
    <r>
      <rPr>
        <sz val="12"/>
        <rFont val="Arial"/>
        <family val="2"/>
      </rPr>
      <t>Làm mát</t>
    </r>
  </si>
  <si>
    <r>
      <t xml:space="preserve">Vendor
</t>
    </r>
    <r>
      <rPr>
        <sz val="12"/>
        <rFont val="細明體"/>
        <family val="3"/>
        <charset val="136"/>
      </rPr>
      <t xml:space="preserve">厂商
</t>
    </r>
    <r>
      <rPr>
        <sz val="12"/>
        <rFont val="Arial"/>
        <family val="2"/>
      </rPr>
      <t>Nhà cung ứng</t>
    </r>
  </si>
  <si>
    <t xml:space="preserve">Common cutting process
裁断流程共用 LƯU TRÌNH CHẶT DÙNG CHUNG </t>
  </si>
  <si>
    <t xml:space="preserve">COMMON MODEL NAMES  形体共用 DÙNG CHUNG VỚI CÁC DẠNG </t>
  </si>
  <si>
    <t>SKU#</t>
  </si>
  <si>
    <t xml:space="preserve"> Remarks 备注 GHI CHÚ </t>
  </si>
  <si>
    <t>669289C/F</t>
  </si>
  <si>
    <t xml:space="preserve">Component Name 
部件名称 Tên chi tiết </t>
  </si>
  <si>
    <t>BOM#</t>
  </si>
  <si>
    <t>6G</t>
  </si>
  <si>
    <t>3G</t>
  </si>
  <si>
    <t>¶</t>
  </si>
  <si>
    <r>
      <t xml:space="preserve"> Remarks </t>
    </r>
    <r>
      <rPr>
        <sz val="10"/>
        <rFont val="細明體"/>
        <family val="3"/>
        <charset val="136"/>
      </rPr>
      <t>备注</t>
    </r>
    <r>
      <rPr>
        <sz val="10"/>
        <rFont val="Arial"/>
        <family val="2"/>
      </rPr>
      <t xml:space="preserve"> Chú thích </t>
    </r>
  </si>
  <si>
    <r>
      <t xml:space="preserve">Left &amp; Right are same 
</t>
    </r>
    <r>
      <rPr>
        <sz val="10"/>
        <rFont val="細明體"/>
        <family val="3"/>
        <charset val="136"/>
      </rPr>
      <t>左右脚共用</t>
    </r>
    <r>
      <rPr>
        <sz val="10"/>
        <rFont val="Arial"/>
        <family val="2"/>
      </rPr>
      <t xml:space="preserve"> 
Trái phải dùng chung </t>
    </r>
  </si>
  <si>
    <r>
      <t xml:space="preserve">Number of Layers </t>
    </r>
    <r>
      <rPr>
        <sz val="10"/>
        <rFont val="細明體"/>
        <family val="3"/>
        <charset val="136"/>
      </rPr>
      <t>层数</t>
    </r>
    <r>
      <rPr>
        <sz val="10"/>
        <rFont val="Arial"/>
        <family val="2"/>
      </rPr>
      <t xml:space="preserve"> Số lớp </t>
    </r>
  </si>
  <si>
    <t xml:space="preserve">Page:  </t>
  </si>
  <si>
    <t xml:space="preserve"> Component 部件名称 Tên chi tiết :  </t>
  </si>
  <si>
    <r>
      <t xml:space="preserve">Size Group
</t>
    </r>
    <r>
      <rPr>
        <sz val="10"/>
        <rFont val="細明體"/>
        <family val="3"/>
        <charset val="136"/>
      </rPr>
      <t>分段</t>
    </r>
    <r>
      <rPr>
        <sz val="10"/>
        <rFont val="Arial"/>
        <family val="2"/>
      </rPr>
      <t xml:space="preserve"> Phân đoạn size </t>
    </r>
  </si>
  <si>
    <r>
      <t xml:space="preserve">Perforation Size </t>
    </r>
    <r>
      <rPr>
        <sz val="10"/>
        <rFont val="細明體"/>
        <family val="3"/>
        <charset val="136"/>
      </rPr>
      <t>冲孔尺寸</t>
    </r>
    <r>
      <rPr>
        <sz val="10"/>
        <rFont val="Arial"/>
        <family val="2"/>
      </rPr>
      <t xml:space="preserve"> Kích cỡ lổ đục </t>
    </r>
  </si>
  <si>
    <t>A</t>
  </si>
  <si>
    <t>B</t>
  </si>
  <si>
    <t>C</t>
  </si>
  <si>
    <t>D</t>
  </si>
  <si>
    <t>E</t>
  </si>
  <si>
    <t>Component
部件名称 Tên chi tiết</t>
  </si>
  <si>
    <r>
      <t xml:space="preserve">Vendor
</t>
    </r>
    <r>
      <rPr>
        <sz val="10"/>
        <rFont val="細明體"/>
        <family val="3"/>
        <charset val="136"/>
      </rPr>
      <t>厂商</t>
    </r>
    <r>
      <rPr>
        <sz val="10"/>
        <rFont val="Arial"/>
        <family val="2"/>
      </rPr>
      <t xml:space="preserve"> Nhà cung ứng </t>
    </r>
  </si>
  <si>
    <t>Model</t>
  </si>
  <si>
    <t>SIZE</t>
  </si>
  <si>
    <r>
      <t xml:space="preserve">Material &amp; Application </t>
    </r>
    <r>
      <rPr>
        <sz val="10"/>
        <rFont val="細明體"/>
        <family val="3"/>
        <charset val="136"/>
      </rPr>
      <t>材料</t>
    </r>
    <r>
      <rPr>
        <sz val="10"/>
        <rFont val="Arial"/>
        <family val="2"/>
      </rPr>
      <t xml:space="preserve"> Vật tư </t>
    </r>
  </si>
  <si>
    <t xml:space="preserve">Component
 部件名称 Tên chi tiết </t>
  </si>
  <si>
    <t>Genesis (China)</t>
  </si>
  <si>
    <t>Size</t>
  </si>
  <si>
    <r>
      <t xml:space="preserve">Material &amp; Application </t>
    </r>
    <r>
      <rPr>
        <b/>
        <sz val="10"/>
        <rFont val="細明體"/>
        <family val="3"/>
        <charset val="136"/>
      </rPr>
      <t>材料</t>
    </r>
    <r>
      <rPr>
        <b/>
        <sz val="10"/>
        <rFont val="Arial"/>
        <family val="2"/>
      </rPr>
      <t xml:space="preserve"> Vật tư </t>
    </r>
  </si>
  <si>
    <t xml:space="preserve">UPPER HEATING PRESSING PROCESS/SPEC (1)
面部热压流程/规格 LƯU TRÌNH/ QUY CÁCH ÉP NHIỆT MẶT GIÀY </t>
  </si>
  <si>
    <t xml:space="preserve">Page:   </t>
  </si>
  <si>
    <t xml:space="preserve"> Remarks</t>
  </si>
  <si>
    <t>Component Name
Tên chi tiết 部件名称</t>
  </si>
  <si>
    <t xml:space="preserve">Size Label  尺寸标 Tem size </t>
  </si>
  <si>
    <t xml:space="preserve">Material 材料
Vật tư </t>
  </si>
  <si>
    <t>Paxar size label "32*32mm" without Patent Lines,Base/Letters</t>
  </si>
  <si>
    <t xml:space="preserve"> Vendor 厂商
Nhà cung ứng </t>
  </si>
  <si>
    <t>Avery Dennison (China)</t>
  </si>
  <si>
    <t xml:space="preserve"> Process 工段 Công đoạn </t>
  </si>
  <si>
    <t xml:space="preserve">Process details 明细流程 Chi tiết lưu trình </t>
  </si>
  <si>
    <t>Current Intensity
 电流
Cường độ dòng điện</t>
  </si>
  <si>
    <t xml:space="preserve"> Temp(actual temp. for mold) 温度(模具实际温度) Nhiệt độ (nhiệt độ thực tế của khuôn)</t>
  </si>
  <si>
    <t xml:space="preserve">Time
时间
Thời gian </t>
  </si>
  <si>
    <t>Pressure
 压力
Lực ép</t>
  </si>
  <si>
    <t xml:space="preserve">Comments
备注
Ghi chú </t>
  </si>
  <si>
    <t>Material preparation
准备材料 Chuẩn bị vật tư</t>
  </si>
  <si>
    <t>Put components onto heating pressing machine 放部件进热压机 Đặt bộ vị vào trong máy ép nhiệt</t>
  </si>
  <si>
    <t>Top Plate down
下板 Hạ cần</t>
  </si>
  <si>
    <t>2"</t>
  </si>
  <si>
    <t>Heating pressing process
热压流程 Lưu trình ép nhiệt</t>
  </si>
  <si>
    <r>
      <t>240</t>
    </r>
    <r>
      <rPr>
        <vertAlign val="superscript"/>
        <sz val="10"/>
        <rFont val="Arial"/>
        <family val="2"/>
      </rPr>
      <t>o</t>
    </r>
    <r>
      <rPr>
        <sz val="10"/>
        <rFont val="Arial"/>
        <family val="2"/>
      </rPr>
      <t>C ~ 280</t>
    </r>
    <r>
      <rPr>
        <vertAlign val="superscript"/>
        <sz val="10"/>
        <rFont val="Arial"/>
        <family val="2"/>
      </rPr>
      <t>o</t>
    </r>
    <r>
      <rPr>
        <sz val="10"/>
        <rFont val="Arial"/>
        <family val="2"/>
      </rPr>
      <t>C</t>
    </r>
  </si>
  <si>
    <t>2.5" ~ 3"</t>
  </si>
  <si>
    <r>
      <t>3.5~4.5 kg/cm</t>
    </r>
    <r>
      <rPr>
        <vertAlign val="superscript"/>
        <sz val="10"/>
        <rFont val="Arial"/>
        <family val="2"/>
      </rPr>
      <t>2</t>
    </r>
  </si>
  <si>
    <t>Top plate up
升板 Nâng cần</t>
  </si>
  <si>
    <t>Take the finished parts out
拿成品出来 Lấy thành phẩm ra</t>
  </si>
  <si>
    <t xml:space="preserve">Inspecting &amp; packing
检查&amp;包装 Kiểm tra và đóng gói </t>
  </si>
  <si>
    <t xml:space="preserve">Upper Heating Pressing process / Spec (2)
面部热压流程/规格 LƯU TRÌNH/ QUY CÁCH ÉP NHIỆT MẶT GIÀY </t>
  </si>
  <si>
    <t xml:space="preserve">Remarks 备注
Ghi chú </t>
  </si>
  <si>
    <t xml:space="preserve">Component Name 部件名称 Tên chi tiết </t>
  </si>
  <si>
    <t xml:space="preserve">Elastic Gore Pressing
壓松紧带 ÉP DÂY THUN </t>
  </si>
  <si>
    <t xml:space="preserve"> Material 材料 Vật tư</t>
  </si>
  <si>
    <t>Elastic 20mm SJ0492 55% Polyester, 45% Latex</t>
  </si>
  <si>
    <t>32mm</t>
  </si>
  <si>
    <t>Vendor 厂商 Nhà cung ứng</t>
  </si>
  <si>
    <t xml:space="preserve">Process 工段 Công đoạn </t>
  </si>
  <si>
    <t>Current Intensity 电流
Cường độ dòng
điện</t>
  </si>
  <si>
    <t>Temp℃
(actual temp. for mold)  温度(模具实际温度) Nhiệt độ (nhiệt độ thực tế của khuôn)</t>
  </si>
  <si>
    <t>Chemical
化品名称
 Hóa chất</t>
  </si>
  <si>
    <t>Material preparation 准备材料 Chuẩn bị vật tư</t>
  </si>
  <si>
    <t xml:space="preserve">Put components onto heating pressing machine
放部件进热压机 Đặt bộ vị vào trong máy ép nhiệt </t>
  </si>
  <si>
    <t xml:space="preserve">Top Plate down
下板 Hạ cần </t>
  </si>
  <si>
    <t>2s</t>
  </si>
  <si>
    <t xml:space="preserve"> Heating pressing process
热压流程 Lưu trình ép nhiệt </t>
  </si>
  <si>
    <r>
      <t>300</t>
    </r>
    <r>
      <rPr>
        <vertAlign val="superscript"/>
        <sz val="10"/>
        <rFont val="Arial"/>
        <family val="2"/>
      </rPr>
      <t>o</t>
    </r>
    <r>
      <rPr>
        <sz val="10"/>
        <rFont val="Arial"/>
        <family val="2"/>
      </rPr>
      <t>C</t>
    </r>
  </si>
  <si>
    <t>20~25 kg/cm2</t>
  </si>
  <si>
    <t xml:space="preserve">Top plate up
升板 Nâng cần </t>
  </si>
  <si>
    <t xml:space="preserve">Take the finished parts out
拿成品出来 Lấy thành phẩm ra </t>
  </si>
  <si>
    <t>Remark : Based on machine conditions to adjust the temperature, pressure and current intencsity. 
备注：按照机器的条件调整温度，压力及电流。
Ghi chú: Dựa theo điều kiện máy để điều chỉnh nhiệtđộ, lực ép và cường độ dòng điện.</t>
  </si>
  <si>
    <t>Skiving Instructions
削边流程 LƯU TRÌNH LẠNG</t>
  </si>
  <si>
    <t>KEY 记号 Ký hiệu</t>
  </si>
  <si>
    <t>: Skiving inside (thin) 削内面（薄） Lạng mặt trong (mỏng)</t>
  </si>
  <si>
    <t xml:space="preserve">:Skiving inside (medium 削内面（中平） Lạng mặt trong( vừa ) </t>
  </si>
  <si>
    <t>Heel counter 後襯 PHO</t>
  </si>
  <si>
    <t xml:space="preserve">Tongue padding
鞋舌泡棉 MOUSE LƯỠI GÀ </t>
  </si>
  <si>
    <t>Collar foam
外反口泡棉MOUSE VÒNG CỔ</t>
  </si>
  <si>
    <t xml:space="preserve">Skiving the laminated side
削皮面有夹布 Lạng mặt có cán vải </t>
  </si>
  <si>
    <t>Skiving non-cement side
削不上胶面 Lạng mặt không lên keo</t>
  </si>
  <si>
    <t>Skived Edge Thickness
削边出尾 Độ dày lạng biên</t>
  </si>
  <si>
    <t>A=0.4mm ±0.1mm</t>
  </si>
  <si>
    <t>A= 5mm, B=3mm</t>
  </si>
  <si>
    <t>A=0-2mm</t>
  </si>
  <si>
    <t>Skiving width
削边宽度 Độ rộng lạng</t>
  </si>
  <si>
    <t>A = 5mm</t>
  </si>
  <si>
    <t>A= 15mm, B=25mm</t>
  </si>
  <si>
    <t>A = 15mm</t>
  </si>
  <si>
    <t>Marking Location
画线 ĐỊNH VỊ</t>
  </si>
  <si>
    <t>Component  部件名称
Tên chi tiết</t>
  </si>
  <si>
    <t xml:space="preserve"> Media quarter
鞋身内腰 THÂN  HT</t>
  </si>
  <si>
    <t xml:space="preserve"> Lateral quarter
鞋身外腰 THÂN  HN </t>
  </si>
  <si>
    <t xml:space="preserve"> Tongue
鞋舌 LƯỠI GÀ</t>
  </si>
  <si>
    <t xml:space="preserve">Tongue Elastic
 鞋舌松紧带 DÂY THUN LƯỠI GÀ  </t>
  </si>
  <si>
    <t>Marking on right surface 画线正面 Định vị mặt phải</t>
  </si>
  <si>
    <t>Left and Right use same screen  左右共用印刷网版
Trái và phải sử dụng cùng khuôn in</t>
  </si>
  <si>
    <t xml:space="preserve">Trái và phải sử dụng cùng rập giấy 左右脚共用纸板
Left and right use the same paper pattern </t>
  </si>
  <si>
    <t xml:space="preserve"> 2 pieces / 1 frame 2片/1板 2 miếng/1 khuôn </t>
  </si>
  <si>
    <t>2 pieces / 1 frame 2片/1板 2 miếng/1 khuôn .</t>
  </si>
  <si>
    <t xml:space="preserve"> 2 pieces / 1 frame2片/1板 2 miếng/1 khuôn . </t>
  </si>
  <si>
    <t xml:space="preserve">Process
工段 Công đoạn </t>
  </si>
  <si>
    <t>Screen marking  印刷 Kéo lụa</t>
  </si>
  <si>
    <t xml:space="preserve"> Screen marking 印刷 Kéo lụa</t>
  </si>
  <si>
    <t xml:space="preserve"> marking 划线 Định vị </t>
  </si>
  <si>
    <t xml:space="preserve">Backstay
后跟条 DÂY GÓT </t>
  </si>
  <si>
    <t>Left and right use the same paper pattern 左右脚共用纸板Trái và phải sử dụng cùng rập giấy</t>
  </si>
  <si>
    <t>marking 划线 Định vị</t>
  </si>
  <si>
    <r>
      <t xml:space="preserve">COMMON STITCHING PROCESS
</t>
    </r>
    <r>
      <rPr>
        <b/>
        <sz val="16"/>
        <rFont val="細明體"/>
        <family val="3"/>
        <charset val="136"/>
      </rPr>
      <t>针车流程共用</t>
    </r>
    <r>
      <rPr>
        <b/>
        <sz val="16"/>
        <rFont val="Arial"/>
        <family val="2"/>
      </rPr>
      <t xml:space="preserve"> LƯU TRÌNH MAY DÙNG CHUNG</t>
    </r>
  </si>
  <si>
    <r>
      <t xml:space="preserve">COMMON MODEL NAMES  </t>
    </r>
    <r>
      <rPr>
        <b/>
        <sz val="20"/>
        <rFont val="細明體"/>
        <family val="3"/>
        <charset val="136"/>
      </rPr>
      <t>形体共用</t>
    </r>
    <r>
      <rPr>
        <b/>
        <sz val="20"/>
        <rFont val="Arial"/>
        <family val="2"/>
      </rPr>
      <t xml:space="preserve"> DÙNG CHUNG VỚI CÁC DẠNG</t>
    </r>
  </si>
  <si>
    <r>
      <t xml:space="preserve">Remarks </t>
    </r>
    <r>
      <rPr>
        <b/>
        <sz val="20"/>
        <rFont val="細明體"/>
        <family val="3"/>
        <charset val="136"/>
      </rPr>
      <t>备注</t>
    </r>
    <r>
      <rPr>
        <b/>
        <sz val="20"/>
        <rFont val="Arial"/>
        <family val="2"/>
      </rPr>
      <t xml:space="preserve"> GHI CHÚ</t>
    </r>
  </si>
  <si>
    <t>REINFORCEMENT PLACEMENT
贴补强流程 LƯU TRÌNH DÁN TĂNG CƯỜNG</t>
  </si>
  <si>
    <t xml:space="preserve"> Eyestay reinf. Attaching
貼鞋眼補強 DÁN TĂNG CƯỜNG ĐỆM</t>
  </si>
  <si>
    <t>Material 材料 Vật tư : SHP170AD 1.0mm - 100% Polyester - 54.00 in</t>
  </si>
  <si>
    <t xml:space="preserve">Adhesive 胶水 Keo : </t>
  </si>
  <si>
    <t xml:space="preserve">Attaching method 贴法 Phương pháp dán: </t>
  </si>
  <si>
    <t>By hand 手工 Bằng tay</t>
  </si>
  <si>
    <t>Temp 温度 Nhiệt độ:</t>
  </si>
  <si>
    <t xml:space="preserve"> N/A</t>
  </si>
  <si>
    <t xml:space="preserve">Pressure 压力 Lực ép: </t>
  </si>
  <si>
    <t>Time 时间 Thời gian:</t>
  </si>
  <si>
    <t>Second process 加工GIA CÔNG</t>
  </si>
  <si>
    <t xml:space="preserve">Backstay cutting
剪后吊 CẮT DÂY GÓT </t>
  </si>
  <si>
    <t xml:space="preserve"> Elastic cutting
剪松紧带 CẮT DÂY THUN </t>
  </si>
  <si>
    <t>Photo of Jig / Machine
机器/Jig 图片 Hình rập Jig/ máy</t>
  </si>
  <si>
    <t>Material 材料Vật tư  : Polyester Webbing 20mm UTT0245 100% Polyester</t>
  </si>
  <si>
    <t>Material 材料 Vật tư : Elastic 20mm SJ0492AD 55% Polyester, 45% Latex</t>
  </si>
  <si>
    <t xml:space="preserve">Method 方法 Phương pháp: By machine  用机器 Dùng máy </t>
  </si>
  <si>
    <t>Method 方法 Phương pháp:  By hand 手工 Bằng tay</t>
  </si>
  <si>
    <t>Heel Loop cutting
剪后提带 CẮT DÂY XÁCH</t>
  </si>
  <si>
    <t>Heelp loop reinf Cutting
剪后提带补强 CẮT TĂNG CƯỜNG DÂY XÁCH</t>
  </si>
  <si>
    <t>Material 材料Vật tư  : Round Polyester Webbing 3mm YC-5312 100% Polyester</t>
  </si>
  <si>
    <t>Material 材料 Vật tư : Canvas 245VIII 44" Width - 100% Cotton - Woven - Plain Weave - 44.00 in</t>
  </si>
  <si>
    <t>COMPUTER STITCHING SCHEDULE 
电脑车明细表 BẢNG CHI TIẾT MAY LẬP TRÌNH (1)</t>
  </si>
  <si>
    <t xml:space="preserve">Zigzag deco stitching eyestay 
眼片万能饰线 ZÍC ZẮC TRANG TRÍ ĐỆM </t>
  </si>
  <si>
    <t>Backstay stitching
車後吊 MAY DÂY GÓT</t>
  </si>
  <si>
    <r>
      <t xml:space="preserve">Stitching margin </t>
    </r>
    <r>
      <rPr>
        <sz val="10"/>
        <rFont val="細明體"/>
        <family val="3"/>
        <charset val="136"/>
      </rPr>
      <t>边距</t>
    </r>
    <r>
      <rPr>
        <sz val="10"/>
        <rFont val="Arial"/>
        <family val="2"/>
      </rPr>
      <t xml:space="preserve"> Cách biên</t>
    </r>
  </si>
  <si>
    <t>1.5mm</t>
  </si>
  <si>
    <r>
      <t xml:space="preserve">Needle Type &amp; Size </t>
    </r>
    <r>
      <rPr>
        <sz val="10"/>
        <rFont val="細明體"/>
        <family val="3"/>
        <charset val="136"/>
      </rPr>
      <t>针类与尺寸</t>
    </r>
    <r>
      <rPr>
        <sz val="10"/>
        <rFont val="Arial"/>
        <family val="2"/>
      </rPr>
      <t xml:space="preserve"> Loại và kích cỡ kim</t>
    </r>
  </si>
  <si>
    <t>16 R</t>
  </si>
  <si>
    <t>SPI (Stitch Per Inch) 针数/英寸
Số mũi/inch</t>
  </si>
  <si>
    <t>7</t>
  </si>
  <si>
    <t>7 - 8</t>
  </si>
  <si>
    <t>1=&gt;2=&gt;3=&gt;4=&gt;5=&gt;2=&gt;3=&gt;6</t>
  </si>
  <si>
    <t>10T~#3</t>
  </si>
  <si>
    <t>10T-1T</t>
  </si>
  <si>
    <t>3T~#6</t>
  </si>
  <si>
    <t>#2-#6</t>
  </si>
  <si>
    <t>Picture of the Jig 电脑版图片 Hình khuôn lập trình</t>
  </si>
  <si>
    <t>COMPUTER STITCHING SCHEDULE 
电脑车明细表 BẢNG CHI TIẾT MAY LẬP TRÌNH (2)</t>
  </si>
  <si>
    <t>Collar lining deco stitching (inserting elastic gore area)
车饰领口内里（穿松紧带位置）
MAY TRANG TRÍ LÓT VÒNG CỔ (CHỔ XỎ DÂY THUN)</t>
  </si>
  <si>
    <t xml:space="preserve">Crossing elastic gore / Fixed stitching elastic gore and  quarter media lining
穿松紧带/松紧带 与鞋身内里外腰固定车合
XỎ DÂY THUN/ MAY CỐ ĐỊNH DÂY THUN VÀO LÓT THÂN HN </t>
  </si>
  <si>
    <t>2mm</t>
  </si>
  <si>
    <t>16R</t>
  </si>
  <si>
    <t>7-8</t>
  </si>
  <si>
    <t>Back stitching should refer to CFM sample
回针参考确认鞋
Lại mũi tham khảo giày mẫu</t>
  </si>
  <si>
    <t xml:space="preserve">Crossing elastic gore follow marking line on elastic gore
穿松紧带按照画线在松紧带
Xỏ dây thun dựa theo định vị trên dây thun </t>
  </si>
  <si>
    <t>Overlap elastic marking 0.5mm
盖记号点松紧带0.5mm
Lắp định vị dây thun 0.5mm</t>
  </si>
  <si>
    <t>COMPUTER STITCHING SCHEDULE 
电脑车明细表 BẢNG CHI TIẾT MAY LẬP TRÌNH (3)</t>
  </si>
  <si>
    <t xml:space="preserve">Tongue logo zig-zag stitching
鞋舌LOGO 合万能  ZÍC- ZẮC LOGO LƯỠI GÀ </t>
  </si>
  <si>
    <t xml:space="preserve">Tongue deco stitching
车饰鞋舌 MAY TRANG TRÍ LƯỠI GÀ </t>
  </si>
  <si>
    <t>#16 R</t>
  </si>
  <si>
    <t xml:space="preserve">Start and end position need back stitching with 3-4 stitches (I) 开始与结束车重叠3-4针(I) 
Bắt đầu và kết thúc may chồng 3-4 mũi (I) </t>
  </si>
  <si>
    <t>Start and end need back stitching
2-3 stitches
起收点需倒针2-3针
May bắt đầu và kết thúc lại 2-3 mũi.</t>
  </si>
  <si>
    <t>COMPUTER STITCHING SCHEDULE 
电脑车明细表 BẢNG CHI TIẾT MAY LẬP TRÌNH (4)</t>
  </si>
  <si>
    <t>Box stitching 
车夹头 MAY ĐÍNH BỌ</t>
  </si>
  <si>
    <t xml:space="preserve"> STITCHING OVERVIEW SKETCH
针车总视图 PHÁC HỌA TỔNG THÀNH HÌNH MAY</t>
  </si>
  <si>
    <t xml:space="preserve">Page: </t>
  </si>
  <si>
    <t>COMPONENT 部件名称 Tên chi tiết :</t>
  </si>
  <si>
    <t>Tongue 
鞋舌 LƯỠI GÀ</t>
  </si>
  <si>
    <t xml:space="preserve"> TONGUE LOGO
鞋舌 logo LOGO LƯỠI GÀ</t>
  </si>
  <si>
    <t>Elastic
松紧带 DÂY THUN</t>
  </si>
  <si>
    <t>QUARTER
鞋身 Thân</t>
  </si>
  <si>
    <t>BACKSTAY
後吊 DÂY GÓT</t>
  </si>
  <si>
    <t>Eyelet
鞋眼扣 Ô DÊ</t>
  </si>
  <si>
    <t>Eyelets-Vent  透气扣
Ô DÊ THÔNG HƠI</t>
  </si>
  <si>
    <t xml:space="preserve">Foxing Tape Skirt 围条挡布
TĂNG CƯỜNG TALON THÂN </t>
  </si>
  <si>
    <t xml:space="preserve">Toe Cap Skirt 前包挡布
TĂNG CƯỜNG BAO MŨI </t>
  </si>
  <si>
    <t>Strobel Sock
中底布 VẢI ĐẾ TRUNG</t>
  </si>
  <si>
    <t>RIGHT FOOT 右脚 Chân phải</t>
  </si>
  <si>
    <t>Stitching Guide Detail Information</t>
  </si>
  <si>
    <t>Photo</t>
  </si>
  <si>
    <t>STITCHING INSTRUCTION
针车部件LƯU TRÌNH MAY (1)</t>
  </si>
  <si>
    <t xml:space="preserve">Seam stitching quarter 
鞋身车合 MAY NỐI THÂN HN/HT </t>
  </si>
  <si>
    <t>M/C Type
机器
Loại máy</t>
  </si>
  <si>
    <t xml:space="preserve">Needle
System
针类 Loại kim </t>
  </si>
  <si>
    <t>Needle Size
尺寸
Kích cỡ kim</t>
  </si>
  <si>
    <t xml:space="preserve">Needle Point Type
针型头类
Loại đầu kim  </t>
  </si>
  <si>
    <t>Thread Type
车线
Loại chỉ</t>
  </si>
  <si>
    <t>Stitching Margin 边距
 Cách biên  (mm)</t>
  </si>
  <si>
    <r>
      <rPr>
        <sz val="8"/>
        <rFont val="Arial"/>
        <family val="2"/>
      </rPr>
      <t>SPI (Stitch Per Inch)</t>
    </r>
    <r>
      <rPr>
        <sz val="9"/>
        <rFont val="Arial"/>
        <family val="2"/>
      </rPr>
      <t xml:space="preserve">
针数/英寸
Số mũi/inch</t>
    </r>
  </si>
  <si>
    <t xml:space="preserve">Needle
Point Type
针型头类
Loại đầu kim  </t>
  </si>
  <si>
    <t>Stitching Margin 边距 Cách biên  (mm)</t>
  </si>
  <si>
    <t>Computer stitching machine
電腦車 Máy lập trình</t>
  </si>
  <si>
    <t>DPx17</t>
  </si>
  <si>
    <t>16#</t>
  </si>
  <si>
    <t>R</t>
  </si>
  <si>
    <t>250D/3 #30</t>
  </si>
  <si>
    <t>Single needle stitching machine 单针车 Máy 1 kim</t>
  </si>
  <si>
    <t>DPx5</t>
  </si>
  <si>
    <t xml:space="preserve">250D/3 #30 </t>
  </si>
  <si>
    <t>5</t>
  </si>
  <si>
    <t>10</t>
  </si>
  <si>
    <t>Start and end need back stitching 2-3 stitches
起收点需倒针2-3针
May bắt đầu và kết thúc lại 2-3 mũi.</t>
  </si>
  <si>
    <t xml:space="preserve">Attaching Method
贴法 Phương pháp dán </t>
  </si>
  <si>
    <t>Stitching Guide Name  靠边机名称Tên cử may</t>
  </si>
  <si>
    <t>LYN inhouse guider</t>
  </si>
  <si>
    <t>Applying cement on seam stitching area 
接合位置刷胶 THOA KEO VỊ TRÍ MAY NỐI</t>
  </si>
  <si>
    <t>Seam stitching area hammering
 接车处捶平 ĐẬP TẺ VỊ TRÍ MAY NỐI</t>
  </si>
  <si>
    <t>By hand
手工
Bằng tay</t>
  </si>
  <si>
    <t>Hammering machine
捶平機
Máy đập bằng</t>
  </si>
  <si>
    <t>Dark-color V-HM-101,
Light-color C-237FK
深色V-HM-101、淺色C-237FK
Màu tối V-HM-101, Màu sáng C-237FK</t>
  </si>
  <si>
    <t>STITCHING INSTRUCTION
针车部件LƯU TRÌNH MAY (2)</t>
  </si>
  <si>
    <t>Attach reinf at seam stitching area
贴补强在车接合位置 DÁN TĂNG CƯỜNG VỊ TRÍ MAY NỐI</t>
  </si>
  <si>
    <t xml:space="preserve">Quarter Zig-Zag stitching
鞋身合萬能 ZÍC ZẮC NỐI THÂN </t>
  </si>
  <si>
    <t>3-points zig zag machine
三點式 萬能车
Máy zíc zắc 3 điểm</t>
  </si>
  <si>
    <t>20/2</t>
  </si>
  <si>
    <t>3</t>
  </si>
  <si>
    <t xml:space="preserve">Attach backside. Need to rip off kraft-paper before attaching
贴反面. 贴之前要撕自粘纸
Dán mặt trái. Trước khi dán cần xé giấy tự dán </t>
  </si>
  <si>
    <t>1=&gt;2=&gt;3=&gt;4=&gt;5=&gt;6</t>
  </si>
  <si>
    <t xml:space="preserve">This operation only applies to models that SPEC has the request 
此工段只应用对于SPEC有要求的形体 
Công đoạn này chỉ sử dụng cho những dạng giày SPEC có yêu cầu </t>
  </si>
  <si>
    <t>Cementing/attaching heel loop and heel loop reinf 
刷胶/贴提带与提带补强THOA KEO / DÁN DÂY XỎ DÂY XÁCH VÀ TĂNG CƯỜNG DÂY XỎ DÂY XÁCH</t>
  </si>
  <si>
    <t>Stitching heel loop reinf to heel loop 
车提带补强进入提带MAY TĂNG CƯỜNG DÂY XỎ DÂY XÁCH VÀO DÂY XỎ DÂY XÁCH</t>
  </si>
  <si>
    <t xml:space="preserve">Zigzag stitching loop 
万能提带 ZÍC ZẮC DÂY XÁCH </t>
  </si>
  <si>
    <t xml:space="preserve">Crossing/ stitching reinf reinf to heel loop
 穿/车后吊补强入提带 XỎ / MAY TĂNG CƯỜNG DÂY GÓT VÀO DÂY XÁCH </t>
  </si>
  <si>
    <t>8-9</t>
  </si>
  <si>
    <t>8</t>
  </si>
  <si>
    <t>Stitching line should be in the center of heel loop. Stitching back and forth stitching 3 times 
车在提带中间位置。车来回3次
Đường may ở giữa dây xách. May qua lại 3 lần</t>
  </si>
  <si>
    <t>May qua lại 3 lần</t>
  </si>
  <si>
    <t>Dark-color C-237FK,Light-color 6326K-3
深色C-237FK、淺色6326K-3
Màu tối C-237FK, Màu sáng 6326K-3</t>
  </si>
  <si>
    <t>STITCHING INSTRUCTION
针车部件LƯU TRÌNH MAY (3)</t>
  </si>
  <si>
    <t>Cementing heel loop and backstay top area/ inserting – attaching backstay to heel loop 
刷胶提带补强与后吊头/穿-贴后吊进入提带 THOA KEO TĂNG CƯỜNG DÂY XỎ DÂY XÁCH VÀ ĐẦU TRÊN DÂY GÓT/ XỎ- DÁN DÂY GÓT VÀO DÂY XỎ DÂY XÁCH</t>
  </si>
  <si>
    <t>Cementing/ attaching backstay to quarter 
刷胶/贴后吊进入鞋身 THOA KEO/ DÁN DÂY GÓT VÀO THÂN</t>
  </si>
  <si>
    <t>250D/3</t>
  </si>
  <si>
    <t>9-10</t>
  </si>
  <si>
    <t xml:space="preserve"> Foxing tape skirt seam stitching 
鞋身擋片內外接合 MAY NỐI TĂNG CƯỜNG TALON THÂN  </t>
  </si>
  <si>
    <t>14#</t>
  </si>
  <si>
    <t>It need to cross the end of backstay inside.
Follow marking 
需要塞后吊头进去内里.
按照画线位置
Cần nhét đầu dây gót vào trong.
Dựa theo vị trí định vị</t>
  </si>
  <si>
    <t>STITCHING INSTRUCTION
针车部件LƯU TRÌNH MAY(4)</t>
  </si>
  <si>
    <t xml:space="preserve">Hammering 
捶平 ĐẬP TẺ </t>
  </si>
  <si>
    <t xml:space="preserve"> Skirt cementing 
档布刷胶 THOA KEO TĂNG CƯỜNG </t>
  </si>
  <si>
    <t xml:space="preserve">Dark-color C-237FK/ 
light-color 6326K-3
深色C-237FK/ 淺色6326K-3
Màu tối C-237FK/ màu sáng 6326K-3 </t>
  </si>
  <si>
    <t>Skirt folding
折边档布 GẤP BIÊN TĂNG CƯỜNG</t>
  </si>
  <si>
    <t>Stitching foxing tape skirt and quarter 
车边条挡布与鞋身 MAY TĂNG CƯỜNG TALON VÀO THÂN</t>
  </si>
  <si>
    <t>Folding machine
折边机
Máy gấp biên</t>
  </si>
  <si>
    <t>1</t>
  </si>
  <si>
    <t>Stitching is even up the marking line
平齐画线车
May bằng định vị</t>
  </si>
  <si>
    <t>STITCHING INSTRUCTION
针车部件LƯU TRÌNH MAY(5)</t>
  </si>
  <si>
    <t>Margin stitching foxing tape skirt to quarter
车边条挡布与鞋身车压线 DẰN TĂNG CƯỜNG TALON VÀO THÂN</t>
  </si>
  <si>
    <t xml:space="preserve">Counter zig zag
后套合万能 ZÍC ZẮC PHO </t>
  </si>
  <si>
    <t>It can use computer stitching machine 
可以使用电脑车
Có thể sử dụng máy lập trình</t>
  </si>
  <si>
    <t xml:space="preserve">Margin stitching 1 line with 7mm spacing from upper margin to avoid peeling off 
离帮脚7mm车一条压边线以免挡布脱落 
May dằn một đường cách chân gò lên 7mm tránh tăng cường bị tróc lớp. </t>
  </si>
  <si>
    <t xml:space="preserve"> Fixed stitching counter and quarter
 内后套与鞋身固定 CỐ ĐỊNH PHO VÀO THÂN</t>
  </si>
  <si>
    <t>Collar lining deco stitching (inserting elastic gore area)
车饰领口内里（穿松紧带位置）MAY TRANG TRÍ LÓT VÒNG CỔ (CHỔ XỎ DÂY THUN)</t>
  </si>
  <si>
    <t>LỘN LÓT LƯỠI GÀ 翻鞋舌内里 Tongue lining turning</t>
  </si>
  <si>
    <t>2</t>
  </si>
  <si>
    <t>Putting heel counter with textile side contacts with quarter 有布对面
Đặt pho mặt có cán vải vào thân</t>
  </si>
  <si>
    <t>Start and end points stitch over heel counter edge from 3stitches 
起收针,车过内后套,3针
Điểm đầu và cuối may qua biên pho 3 mũi</t>
  </si>
  <si>
    <t>STITCHING INSTRUCTION
针车部件LƯU TRÌNH MAY(6)</t>
  </si>
  <si>
    <t xml:space="preserve"> M/L quarter lining seam stitching
鞋身內裡 內外腰接合MAY NỐI LÓT THÂN HT/HN</t>
  </si>
  <si>
    <t>Apply cement at seam area
接合位置刷胶 THOA KEO VỊ TRÍ MAY NỐI</t>
  </si>
  <si>
    <t xml:space="preserve">Seam stitching area hammering
接车处捶平 ĐẬP TẺ VỊ TRÍ MAY NỐI </t>
  </si>
  <si>
    <t>Collar lining and quarter lining seam stitching
鞋身內里與領口內里反接 MAY NỐI LÓT VÒNG CỔ VỚI LÓT THÂN</t>
  </si>
  <si>
    <t>STITCHING INSTRUCTION
针车部件LƯU TRÌNH MAY (7)</t>
  </si>
  <si>
    <t xml:space="preserve">Crossing elastic gore / Fixed stitching elastic gore and  quarter media lining
 穿松紧带/松紧带与鞋 身内里外腰 固定车合XỎ DÂY THUN/ MAY CỐ ĐỊNH DÂY THUN VÀO LÓT THÂN HN  </t>
  </si>
  <si>
    <t>Quarter and quarter lining stitching
鞋身與領口里車反 MAY ÉP LÓT</t>
  </si>
  <si>
    <t>Computer stitching machine 電腦車 
Máy lập trình</t>
  </si>
  <si>
    <t>9 - 10</t>
  </si>
  <si>
    <t>3mm collar gathering reinforcement should be put and stitched at the same time with seam stitching. (this operation only applies to models that SPEC has the request) 
 将领口补强3mm同时一起车（此工段只应用对于SPEC有要求的形体）
Đặt dây tăng cường vòng cổ 3mm may cùng lúc ( Công đoạn này chỉ sử dụng cho những dạng giày SPEC có yêu cầu ) .</t>
  </si>
  <si>
    <t>STITCHING INSTRUCTION
针车部件LƯU TRÌNH MAY (8)</t>
  </si>
  <si>
    <t>Attaching collar padding
貼外反口泡棉 DÁN MOUSE VÒNG CỔ</t>
  </si>
  <si>
    <t>Spraying cement on quarter
鞋身喷胶 PHUN KEO THÂN</t>
  </si>
  <si>
    <t>Cement spraying machine
 喷胶机 Máy phun keo</t>
  </si>
  <si>
    <t xml:space="preserve">Attach backside. Need to rip off kraft-paper before attaching
贴反面. 贴之前要撕自粘纸 
Dán mặt trái. Trước khi dán cần xé giấy tự dán </t>
  </si>
  <si>
    <t xml:space="preserve">Temperature of machine
机器温度 Nhiệt độ máy 
180°C-200°C
</t>
  </si>
  <si>
    <t>Hot-melt HM-115
热熔胶HM-115
Keo nóng chảy HM-115</t>
  </si>
  <si>
    <t>Remark: attaching collar foam and then do margin stitching 
注意： 貼外反口泡棉好后领口泡棉走边  
Chú ý: dán mouse xong dằn mouse vòng cổ.</t>
  </si>
  <si>
    <t>Collar turning  
翻领口LỘN VÒNG CỔ</t>
  </si>
  <si>
    <t xml:space="preserve">Quarter and quarter lining attaching
鞋身与鞋身内里贴合 DÁN THÂN VỚI LÓT THÂN </t>
  </si>
  <si>
    <t>STITCHING INSTRUCTION
针车部件LƯU TRÌNH MAY (9)</t>
  </si>
  <si>
    <t>Hammering
捶平 ĐẬP BẰNG</t>
  </si>
  <si>
    <t xml:space="preserve"> Eyestay margin stitching
车压眼片 MAY DẰN BIÊN ĐỆM</t>
  </si>
  <si>
    <t>1.5</t>
  </si>
  <si>
    <t xml:space="preserve">Stitching position follow marking line 
车的位置 定位
Vị trí may dựa theo định vị 
</t>
  </si>
  <si>
    <t>Collar decoration stitching
車領口飾線 MAY TRANG TRÍ VÒNG CỔ</t>
  </si>
  <si>
    <t>Outer upper margin stitching
鞋身-车帮脚压线 MAY DẰN CHÂN GÒ THÂN</t>
  </si>
  <si>
    <t>6</t>
  </si>
  <si>
    <t xml:space="preserve">Follow marking 
按照画线位置
Dựa theo vị trí định vị
</t>
  </si>
  <si>
    <t>Start and end need back stitching 3 stitches
起收点需倒针3针
May bắt đầu và kết thúc lại 3 mũi.</t>
  </si>
  <si>
    <t>STITCHING INSTRUCTION
针车部件LƯU TRÌNH MAY(10)</t>
  </si>
  <si>
    <t>Eyestay L deco stitching (elastic gore area)
车眼片饰线外腰（在松紧带位置）MAY TRANG TRÍ ĐỆM HN (VỊ TRÍ DÂY THUN)</t>
  </si>
  <si>
    <t>Tongue logo zig-zag stitching
鞋舌LOGO 合万能 ZÍC- ZẮC LOGO LƯỠI GÀ</t>
  </si>
  <si>
    <t xml:space="preserve">Stitching back and forth 3 times
车来回3 次
May qua lại 3 lần
</t>
  </si>
  <si>
    <t xml:space="preserve">Toe cap skirt seam stitching
车包头挡布  MAY NỐI TĂNG CƯỜNG BAO MŨI </t>
  </si>
  <si>
    <t>Single needle stitching machine
单针车 Máy 1 kim</t>
  </si>
  <si>
    <t xml:space="preserve"> 250D/3 #30</t>
  </si>
  <si>
    <t>Start and end position need back stitching with 3-4 stitches(I)
开始与结束车重叠3-4针(I)
Bắt đầu và kết thúc may chồng 3-4 mũi(I)</t>
  </si>
  <si>
    <t>Start and end need back stitching 2-3 stitches.
起收点需倒针2-3针
May bắt đầu và kết thúc lại 2-3 mũi</t>
  </si>
  <si>
    <t>STITCHING INSTRUCTION
针车部件LƯU TRÌNH MAY(11)</t>
  </si>
  <si>
    <t>Spraying cement on tongue (toe cap skirt attaching area)
鞋舌喷胶（在贴包头补强位置）PHUN KEO LƯỠI GÀ (VỊ TRÍ DÁN TĂNG CƯỜNG BAO MŨI)</t>
  </si>
  <si>
    <t xml:space="preserve">Toe cap skirt attaching
贴包头挡布 DÁN TĂNG CƯỜNG BAO MŨI </t>
  </si>
  <si>
    <t>Cement spraying machine 喷胶机 Máy phun keo</t>
  </si>
  <si>
    <t>Temperature of machine   
机器温度 Nhiệt độ máy
180°C-200°C</t>
  </si>
  <si>
    <t>Hammering 
捶平 ĐẬP BẰNG</t>
  </si>
  <si>
    <t xml:space="preserve">Tongue and tongue lining stitching
鞋舌反車 MAY ÉP LÓT LƯỠI GÀ </t>
  </si>
  <si>
    <t>Hammering machine   捶平機 
Máy đập bằng</t>
  </si>
  <si>
    <t>3mm gathering reinforcement should be put and stitched at the same time. (this operation only applies to models that SPEC has the request) 
放补强3mm同时一起车（这工段只应用对SPEC有要求的形体） 
Đặt dây tăng cường 3mm may cùng lúc (Công đoạn này chỉ sử dụng cho những dạng giày SPEC có yêu cầu).</t>
  </si>
  <si>
    <t>STITCHING INSTRUCTION
针车部件LƯU TRÌNH MAY(12)</t>
  </si>
  <si>
    <t>Attaching tongue reinf on tongue foam
贴鞋舌补强进泡棉鞋舌 DÁN TĂNG CƯỜNG LƯỠI GÀ VÀO MOUSE LƯỜI GÀ</t>
  </si>
  <si>
    <t>Tongue foam attaching
贴鞋舌泡棉 DÁN MOUSSE LƯỠI GÀ</t>
  </si>
  <si>
    <t>Attaching reinf follow notch  
贴补强按照记号点
Dán tăng cường dựa theo dấu bấm dao</t>
  </si>
  <si>
    <t xml:space="preserve">Need to rip off kraft-paper before attaching 
贴之前要撕自粘纸
Trước khi dán cần xé giấy tự dán </t>
  </si>
  <si>
    <t>Remark: attaching tongue foam and then do margin stitching 
注意： 貼外鞋舌泡棉好鞋舌泡棉走边  
Chú ý: dán mouse lưỡi gà rồi dằn mouse lưỡi gà</t>
  </si>
  <si>
    <t>Attaching reinf to cementing side
贴补强上表面有胶
Dán tăng cường lên mặt có keo</t>
  </si>
  <si>
    <t>Spraying on tongue cementing
鞋舌喷胶 PHUN KEO LƯỠI GÀ</t>
  </si>
  <si>
    <t>Tongue lining turning
翻鞋舌内里 LỘN LÓT LƯỠI GÀ</t>
  </si>
  <si>
    <t xml:space="preserve">Cement spraying machine
喷胶机 Máy phun keo </t>
  </si>
  <si>
    <t xml:space="preserve">Temperature of machine 
机器温度 
Nhiệt độ máy
180°C-200°C </t>
  </si>
  <si>
    <t xml:space="preserve">Temperature of machine
机器温度
Nhiệt độ máy
180°C-200°C </t>
  </si>
  <si>
    <t>STITCHING INSTRUCTION
针车部件LƯU TRÌNH MAY(13)</t>
  </si>
  <si>
    <t>Tongue and tongue lining attaching
鞋舌内里与鞋舌贴合 DÁN LƯỠI GÀ VÀO LÓT LƯỠI GÀ</t>
  </si>
  <si>
    <t xml:space="preserve">Hammering
捶平 ĐẬP BẰNG </t>
  </si>
  <si>
    <t>Tongue margin stitching
鞋舌走邊 DẰN LƯỠI GÀ</t>
  </si>
  <si>
    <t xml:space="preserve"> Inserting elastic gore to tongue
穿鬆緊帶過鞋舌 XỎ DÂY THUN QUA LƯỠI GÀ </t>
  </si>
  <si>
    <t>Start and end need back stitching 3 stitches 起收针需倒针3针
May bắt đầu và kết thúc lại 3 mũi.</t>
  </si>
  <si>
    <t>STITCHING INSTRUCTION
针车部件LƯU TRÌNH MAY(14)</t>
  </si>
  <si>
    <t>Inserting elastic gore to quarter M/ eyestay M deco stitching  (elastic gore area)
穿松紧带进入鞋身内里内腰/车眼片饰线内腰（在松紧带位置）
XỎ DÂY THUN VÀO LÓT THÂN HT / MAY TRANG TRÍ ĐỆM  HT ( VỊ TRÍ DÂY THUN)</t>
  </si>
  <si>
    <t xml:space="preserve">Punching 
沖孔 ĐỤC LỔ </t>
  </si>
  <si>
    <t>Punching machine
冲孔
Máy đục lổ</t>
  </si>
  <si>
    <t>Crossing elastic gore follow marking line on elastic gore
 穿松紧带按照画线在松紧带
Xỏ dây thun dựa theo định vị trên dây thun</t>
  </si>
  <si>
    <t>Follow marking 
按照画线位置
Dựa theo vị trí định vị</t>
  </si>
  <si>
    <t xml:space="preserve">
</t>
  </si>
  <si>
    <t xml:space="preserve">Eyeleting 
打扣子 TÁN Ô DÊ </t>
  </si>
  <si>
    <t xml:space="preserve"> Vent eyelet hole punching
沖透气孔 ĐỤC LỔ THÔNG HƠI</t>
  </si>
  <si>
    <t>Eyeleting machine
打扣子机器
Máy tán ô dê</t>
  </si>
  <si>
    <t>STITCHING INSTRUCTION
针车部件LƯU TRÌNH MAY(15)</t>
  </si>
  <si>
    <t xml:space="preserve"> Vent eyelet inserting
打透氣孔 TÁN Ô DÊ THÔNG HƠI</t>
  </si>
  <si>
    <t xml:space="preserve"> Box stitching
车夹头 MAY ĐÍNH BỌ </t>
  </si>
  <si>
    <t>Stitching is even up the marking line. Double needle stitching width is 2.5-2.8mm.
平齐画线车.双针间距2.5-2.8mm.
May bằng định vị. Độ rộng hai kim 2.5-2.8mm</t>
  </si>
  <si>
    <t xml:space="preserve">Adjustment /pairing 
整理／配雙 CHỈNH LÝ/ PHỐI ĐÔI </t>
  </si>
  <si>
    <r>
      <t xml:space="preserve">COMMON STOCKFITTING PROCESS
</t>
    </r>
    <r>
      <rPr>
        <b/>
        <sz val="16"/>
        <rFont val="細明體"/>
        <family val="3"/>
        <charset val="136"/>
      </rPr>
      <t>大车流程共用</t>
    </r>
    <r>
      <rPr>
        <b/>
        <sz val="16"/>
        <rFont val="Arial"/>
        <family val="2"/>
      </rPr>
      <t xml:space="preserve">  LƯU TRÌNH CÁN CAO SU DÙNG CHUNG</t>
    </r>
  </si>
  <si>
    <t>Page</t>
  </si>
  <si>
    <r>
      <t xml:space="preserve"> COMMON MODEL NAMES </t>
    </r>
    <r>
      <rPr>
        <b/>
        <sz val="20"/>
        <rFont val="細明體"/>
        <family val="3"/>
        <charset val="136"/>
      </rPr>
      <t>形体共用</t>
    </r>
    <r>
      <rPr>
        <b/>
        <sz val="20"/>
        <rFont val="Arial"/>
        <family val="2"/>
      </rPr>
      <t xml:space="preserve"> DÙNG CHUNG VỚI CÁC DẠNG</t>
    </r>
  </si>
  <si>
    <r>
      <t xml:space="preserve">Remarks </t>
    </r>
    <r>
      <rPr>
        <b/>
        <sz val="20"/>
        <rFont val="細明體"/>
        <family val="3"/>
        <charset val="136"/>
      </rPr>
      <t>备注</t>
    </r>
    <r>
      <rPr>
        <b/>
        <sz val="20"/>
        <rFont val="Arial"/>
        <family val="2"/>
      </rPr>
      <t xml:space="preserve"> GHI CHÚ </t>
    </r>
  </si>
  <si>
    <t>Bottom Cutting Die Schedule
底部斩刀明细表 BẢNG CHI TIẾT DAO CHẶT BỘ PHẬN ĐẾ</t>
  </si>
  <si>
    <t>Component Name 部件名称 Tên chi tiết</t>
  </si>
  <si>
    <t>Sockliner
鞋垫 ĐẾ TRUNG THÁO</t>
  </si>
  <si>
    <t xml:space="preserve"> Component Name 部件名称 Tên chi tiết</t>
  </si>
  <si>
    <t>Toe cap
前包頭 MIẾNG BAO MŨI</t>
  </si>
  <si>
    <t xml:space="preserve">  Toe Bumper
前九齒 DÂY TALON MŨI</t>
  </si>
  <si>
    <t>Remarks
备注 Chú thích</t>
  </si>
  <si>
    <r>
      <t xml:space="preserve">Left &amp; Right are same 
</t>
    </r>
    <r>
      <rPr>
        <sz val="10"/>
        <rFont val="細明體"/>
        <family val="3"/>
        <charset val="136"/>
      </rPr>
      <t>左右脚共用</t>
    </r>
    <r>
      <rPr>
        <sz val="10"/>
        <rFont val="Arial"/>
        <family val="2"/>
      </rPr>
      <t xml:space="preserve"> 
Trái phải dùng chung</t>
    </r>
  </si>
  <si>
    <r>
      <t xml:space="preserve">Number of Layers
</t>
    </r>
    <r>
      <rPr>
        <sz val="10"/>
        <rFont val="細明體"/>
        <family val="3"/>
        <charset val="136"/>
      </rPr>
      <t xml:space="preserve">层数 </t>
    </r>
    <r>
      <rPr>
        <sz val="10"/>
        <rFont val="Arial"/>
        <family val="2"/>
      </rPr>
      <t xml:space="preserve">Số lớp </t>
    </r>
  </si>
  <si>
    <r>
      <t xml:space="preserve">Thickness </t>
    </r>
    <r>
      <rPr>
        <sz val="12"/>
        <rFont val="細明體"/>
        <family val="3"/>
        <charset val="136"/>
      </rPr>
      <t>厚度</t>
    </r>
    <r>
      <rPr>
        <sz val="12"/>
        <rFont val="Arial"/>
        <family val="2"/>
      </rPr>
      <t xml:space="preserve"> Độ dày: 1.8-2.0mm
Hardness </t>
    </r>
    <r>
      <rPr>
        <sz val="12"/>
        <rFont val="細明體"/>
        <family val="3"/>
        <charset val="136"/>
      </rPr>
      <t xml:space="preserve">硬度 </t>
    </r>
    <r>
      <rPr>
        <sz val="12"/>
        <rFont val="Arial"/>
        <family val="2"/>
      </rPr>
      <t>Độ cứng:  65 - 70 shoreA</t>
    </r>
  </si>
  <si>
    <r>
      <t xml:space="preserve">Thickness </t>
    </r>
    <r>
      <rPr>
        <sz val="12"/>
        <rFont val="細明體"/>
        <family val="3"/>
        <charset val="136"/>
      </rPr>
      <t>厚度</t>
    </r>
    <r>
      <rPr>
        <sz val="12"/>
        <rFont val="Arial"/>
        <family val="2"/>
      </rPr>
      <t xml:space="preserve"> Độ dầy : 2.0mm 
Width </t>
    </r>
    <r>
      <rPr>
        <sz val="12"/>
        <rFont val="細明體"/>
        <family val="3"/>
        <charset val="136"/>
      </rPr>
      <t>宽度</t>
    </r>
    <r>
      <rPr>
        <sz val="12"/>
        <rFont val="Arial"/>
        <family val="2"/>
      </rPr>
      <t xml:space="preserve"> Rộng : 10T~#3= 21mm, 3T~#6= 25mm
Hardness </t>
    </r>
    <r>
      <rPr>
        <sz val="12"/>
        <rFont val="細明體"/>
        <family val="3"/>
        <charset val="136"/>
      </rPr>
      <t>硬度</t>
    </r>
    <r>
      <rPr>
        <sz val="12"/>
        <rFont val="Arial"/>
        <family val="2"/>
      </rPr>
      <t>Độ cứng:  65 - 70 shore A</t>
    </r>
  </si>
  <si>
    <t xml:space="preserve">Foxing tape
單围条 DÂY TALON THÂN </t>
  </si>
  <si>
    <t xml:space="preserve">Heel License plate Logo
后跟Logo标 Logo nhãn gót </t>
  </si>
  <si>
    <r>
      <t xml:space="preserve">Thickness </t>
    </r>
    <r>
      <rPr>
        <sz val="12"/>
        <rFont val="細明體"/>
        <family val="3"/>
        <charset val="136"/>
      </rPr>
      <t>厚度</t>
    </r>
    <r>
      <rPr>
        <sz val="12"/>
        <rFont val="Arial"/>
        <family val="2"/>
      </rPr>
      <t xml:space="preserve"> Độ dầy: 1.7-3.0mm
 Width </t>
    </r>
    <r>
      <rPr>
        <sz val="12"/>
        <rFont val="細明體"/>
        <family val="3"/>
        <charset val="136"/>
      </rPr>
      <t>宽度</t>
    </r>
    <r>
      <rPr>
        <sz val="12"/>
        <rFont val="Arial"/>
        <family val="2"/>
      </rPr>
      <t xml:space="preserve">Rộng: 10T~#3= 26mm, 3T~#6= 30mm
 Hardness </t>
    </r>
    <r>
      <rPr>
        <sz val="12"/>
        <rFont val="細明體"/>
        <family val="3"/>
        <charset val="136"/>
      </rPr>
      <t>硬度</t>
    </r>
    <r>
      <rPr>
        <sz val="12"/>
        <rFont val="Arial"/>
        <family val="2"/>
      </rPr>
      <t>Độ cứng: 65 - 70 shore A</t>
    </r>
  </si>
  <si>
    <r>
      <t xml:space="preserve"> Thickness</t>
    </r>
    <r>
      <rPr>
        <sz val="12"/>
        <rFont val="細明體"/>
        <family val="3"/>
        <charset val="136"/>
      </rPr>
      <t>厚度</t>
    </r>
    <r>
      <rPr>
        <sz val="12"/>
        <rFont val="Arial"/>
        <family val="2"/>
      </rPr>
      <t xml:space="preserve"> Độ dầy : 1.3-1.5mm 
Width </t>
    </r>
    <r>
      <rPr>
        <sz val="12"/>
        <rFont val="細明體"/>
        <family val="3"/>
        <charset val="136"/>
      </rPr>
      <t>宽度</t>
    </r>
    <r>
      <rPr>
        <sz val="12"/>
        <rFont val="Arial"/>
        <family val="2"/>
      </rPr>
      <t xml:space="preserve"> Rộng : 10T~#3= 35*20mm, 3T~#6= 41*23mm
 Hardness </t>
    </r>
    <r>
      <rPr>
        <sz val="12"/>
        <rFont val="細明體"/>
        <family val="3"/>
        <charset val="136"/>
      </rPr>
      <t>硬度</t>
    </r>
    <r>
      <rPr>
        <sz val="12"/>
        <rFont val="Arial"/>
        <family val="2"/>
      </rPr>
      <t>Độ cứng:  65 - 70 shore A</t>
    </r>
  </si>
  <si>
    <t xml:space="preserve">Bottom Logo Specification
 橡胶料部位的 LOGO规格
QUY CÁCH LOGO CÁC CHI TIẾT CAO SU </t>
  </si>
  <si>
    <r>
      <t xml:space="preserve">Component  </t>
    </r>
    <r>
      <rPr>
        <sz val="10"/>
        <rFont val="細明體"/>
        <family val="3"/>
        <charset val="136"/>
      </rPr>
      <t xml:space="preserve">部件名称
</t>
    </r>
    <r>
      <rPr>
        <sz val="10"/>
        <rFont val="Arial"/>
        <family val="2"/>
      </rPr>
      <t>T</t>
    </r>
    <r>
      <rPr>
        <sz val="10"/>
        <rFont val="細明體"/>
        <family val="3"/>
        <charset val="136"/>
      </rPr>
      <t>ê</t>
    </r>
    <r>
      <rPr>
        <sz val="10"/>
        <rFont val="Arial"/>
        <family val="2"/>
      </rPr>
      <t>n chi ti</t>
    </r>
    <r>
      <rPr>
        <sz val="10"/>
        <rFont val="細明體"/>
        <family val="3"/>
        <charset val="136"/>
      </rPr>
      <t>ế</t>
    </r>
    <r>
      <rPr>
        <sz val="10"/>
        <rFont val="Arial"/>
        <family val="2"/>
      </rPr>
      <t>t:</t>
    </r>
  </si>
  <si>
    <r>
      <t xml:space="preserve">Heel License plate Logo 
</t>
    </r>
    <r>
      <rPr>
        <b/>
        <sz val="10"/>
        <rFont val="細明體"/>
        <family val="3"/>
        <charset val="136"/>
      </rPr>
      <t>后跟</t>
    </r>
    <r>
      <rPr>
        <b/>
        <sz val="10"/>
        <rFont val="Arial"/>
        <family val="2"/>
      </rPr>
      <t>Logo</t>
    </r>
    <r>
      <rPr>
        <b/>
        <sz val="10"/>
        <rFont val="細明體"/>
        <family val="3"/>
        <charset val="136"/>
      </rPr>
      <t xml:space="preserve">标 </t>
    </r>
    <r>
      <rPr>
        <b/>
        <sz val="10"/>
        <rFont val="Arial"/>
        <family val="2"/>
      </rPr>
      <t>Logo nhãn gót</t>
    </r>
  </si>
  <si>
    <r>
      <t xml:space="preserve"> Vendor </t>
    </r>
    <r>
      <rPr>
        <sz val="10"/>
        <rFont val="細明體"/>
        <family val="3"/>
        <charset val="136"/>
      </rPr>
      <t xml:space="preserve">厂商
</t>
    </r>
    <r>
      <rPr>
        <sz val="10"/>
        <rFont val="Arial"/>
        <family val="2"/>
      </rPr>
      <t xml:space="preserve"> Nhà cung ứng</t>
    </r>
  </si>
  <si>
    <t>In-House</t>
  </si>
  <si>
    <r>
      <t xml:space="preserve">Material &amp; Application </t>
    </r>
    <r>
      <rPr>
        <sz val="10"/>
        <rFont val="細明體"/>
        <family val="3"/>
        <charset val="136"/>
      </rPr>
      <t>材料</t>
    </r>
    <r>
      <rPr>
        <sz val="10"/>
        <rFont val="Arial"/>
        <family val="2"/>
      </rPr>
      <t xml:space="preserve"> Vật tư  </t>
    </r>
  </si>
  <si>
    <t>Rubber FOX-1 1.3-1.5 mm - - Durometer : 65 - 70 - Shore A</t>
  </si>
  <si>
    <t>BOTTOM PATRS PROCESS  
橡胶料流程 LƯU TRÌNH CHI TIẾT CAO SU (1)</t>
  </si>
  <si>
    <t xml:space="preserve"> Remarks
 备注 Ghi chú</t>
  </si>
  <si>
    <t>Component
部件名称Tên chi tiết</t>
  </si>
  <si>
    <r>
      <t xml:space="preserve"> Foxing tape </t>
    </r>
    <r>
      <rPr>
        <sz val="11"/>
        <rFont val="Arial"/>
        <family val="2"/>
      </rPr>
      <t>單围条 DÂY TALON THÂN</t>
    </r>
  </si>
  <si>
    <t xml:space="preserve"> Vendor
 厂商 Nhà cung ứng</t>
  </si>
  <si>
    <t>Material材料 Vật tư</t>
  </si>
  <si>
    <t>1.7-3.0mm Rubber (A418)</t>
  </si>
  <si>
    <t>No</t>
  </si>
  <si>
    <t xml:space="preserve"> Process
 工段
Công đoạn</t>
  </si>
  <si>
    <t xml:space="preserve">Pressing 
压 Ép </t>
  </si>
  <si>
    <t>#11~11T</t>
  </si>
  <si>
    <t>#11~ 11T</t>
  </si>
  <si>
    <t>Temp
 温度 Nhiệt độ</t>
  </si>
  <si>
    <t xml:space="preserve">Time
时间Thời gian </t>
  </si>
  <si>
    <t xml:space="preserve">Pressure
 压力Lực ép </t>
  </si>
  <si>
    <t>#12~12T</t>
  </si>
  <si>
    <t>#12~ 12T</t>
  </si>
  <si>
    <t xml:space="preserve">Weigh material 
原料磅重 Cân nguyên vật liệu </t>
  </si>
  <si>
    <t>#13~13T</t>
  </si>
  <si>
    <t>#13~ 13T</t>
  </si>
  <si>
    <t>#1~ 1T</t>
  </si>
  <si>
    <t>Banbury 
万马力 Máy vạn mã lực pha trộn keo</t>
  </si>
  <si>
    <r>
      <t>125-&gt;135</t>
    </r>
    <r>
      <rPr>
        <vertAlign val="superscript"/>
        <sz val="10"/>
        <rFont val="Arial"/>
        <family val="2"/>
      </rPr>
      <t>o</t>
    </r>
    <r>
      <rPr>
        <sz val="10"/>
        <rFont val="Arial"/>
        <family val="2"/>
      </rPr>
      <t>C</t>
    </r>
  </si>
  <si>
    <t>330"</t>
  </si>
  <si>
    <r>
      <t>6-7kg/cm</t>
    </r>
    <r>
      <rPr>
        <sz val="10"/>
        <rFont val="Times New Roman"/>
        <family val="1"/>
      </rPr>
      <t>²</t>
    </r>
  </si>
  <si>
    <t>#1~1T</t>
  </si>
  <si>
    <t>#2~ 2T</t>
  </si>
  <si>
    <t>#3</t>
  </si>
  <si>
    <t xml:space="preserve"> Two-roller machine 
大车 Máy 2 trục ra tấm</t>
  </si>
  <si>
    <r>
      <t>55</t>
    </r>
    <r>
      <rPr>
        <sz val="10"/>
        <rFont val="新細明體"/>
        <family val="1"/>
        <charset val="136"/>
      </rPr>
      <t>±</t>
    </r>
    <r>
      <rPr>
        <sz val="10"/>
        <rFont val="Arial"/>
        <family val="2"/>
      </rPr>
      <t>10</t>
    </r>
    <r>
      <rPr>
        <sz val="10"/>
        <rFont val="細明體"/>
        <family val="3"/>
        <charset val="136"/>
      </rPr>
      <t>℃</t>
    </r>
  </si>
  <si>
    <t>240"</t>
  </si>
  <si>
    <t>#2~2T</t>
  </si>
  <si>
    <t>#4 ~ 4T</t>
  </si>
  <si>
    <t xml:space="preserve">Output sheet
出片 Ra tấm </t>
  </si>
  <si>
    <r>
      <t>50</t>
    </r>
    <r>
      <rPr>
        <sz val="10"/>
        <rFont val="細明體"/>
        <family val="3"/>
        <charset val="136"/>
      </rPr>
      <t>℃</t>
    </r>
    <r>
      <rPr>
        <sz val="10"/>
        <rFont val="新細明體"/>
        <family val="1"/>
        <charset val="136"/>
      </rPr>
      <t>↓</t>
    </r>
  </si>
  <si>
    <t>#3~3T</t>
  </si>
  <si>
    <t>#5~ 5T</t>
  </si>
  <si>
    <t>#6</t>
  </si>
  <si>
    <t>Mixing color 
调色 Pha màu</t>
  </si>
  <si>
    <t>#4~4T</t>
  </si>
  <si>
    <t>Add sulphur  
加硫磺Vô lưu huỳnh</t>
  </si>
  <si>
    <t>900"</t>
  </si>
  <si>
    <t>#5~5T</t>
  </si>
  <si>
    <t>Cooling down 
冷却机器Làm lạnh</t>
  </si>
  <si>
    <r>
      <t>20</t>
    </r>
    <r>
      <rPr>
        <sz val="10"/>
        <rFont val="細明體"/>
        <family val="3"/>
        <charset val="136"/>
      </rPr>
      <t>℃</t>
    </r>
    <r>
      <rPr>
        <sz val="10"/>
        <rFont val="新細明體"/>
        <family val="1"/>
        <charset val="136"/>
      </rPr>
      <t>↓</t>
    </r>
  </si>
  <si>
    <t xml:space="preserve">Output sheet 
出片Ra tấm  </t>
  </si>
  <si>
    <t>Checking vulcanizer  
检查硫变 Kiểm tra lưu hóa</t>
  </si>
  <si>
    <r>
      <t>150</t>
    </r>
    <r>
      <rPr>
        <sz val="10"/>
        <rFont val="細明體"/>
        <family val="3"/>
        <charset val="136"/>
      </rPr>
      <t>℃</t>
    </r>
  </si>
  <si>
    <t>360''</t>
  </si>
  <si>
    <t xml:space="preserve">Checking color 
检查颜色Kiểm tra màu sắc </t>
  </si>
  <si>
    <t>150"</t>
  </si>
  <si>
    <t xml:space="preserve">16# Rubber inserting machine
 开练机16# Máy cán keo16#  </t>
  </si>
  <si>
    <t>Cement inserting machine 
炮管機 Máy đầu ói</t>
  </si>
  <si>
    <r>
      <t>65</t>
    </r>
    <r>
      <rPr>
        <sz val="10"/>
        <rFont val="新細明體"/>
        <family val="1"/>
        <charset val="136"/>
      </rPr>
      <t>±</t>
    </r>
    <r>
      <rPr>
        <sz val="10"/>
        <rFont val="Arial"/>
        <family val="2"/>
      </rPr>
      <t>15</t>
    </r>
    <r>
      <rPr>
        <sz val="10"/>
        <rFont val="細明體"/>
        <family val="3"/>
        <charset val="136"/>
      </rPr>
      <t>℃</t>
    </r>
  </si>
  <si>
    <t>The 3-axis machine  
三轴机器 Máy 3 trục</t>
  </si>
  <si>
    <t xml:space="preserve"> Sheet  cutting machine 
裁片机 Máy cắt tấm </t>
  </si>
  <si>
    <t>Finished part  
成品 Thành phẩm</t>
  </si>
  <si>
    <t>BOTTOM PATRS PROCESS  
橡胶料流程 LƯU TRÌNH CHI TIẾT CAO SU (2)</t>
  </si>
  <si>
    <t xml:space="preserve"> Remarks 
备注 Ghi chú</t>
  </si>
  <si>
    <r>
      <t xml:space="preserve">Toe bumper </t>
    </r>
    <r>
      <rPr>
        <sz val="11"/>
        <rFont val="Arial"/>
        <family val="2"/>
      </rPr>
      <t xml:space="preserve">前九齒 TALON MŨI </t>
    </r>
  </si>
  <si>
    <t>2.0mm  Rubber (19F-CT001J-P1-A)</t>
  </si>
  <si>
    <t xml:space="preserve">Pressing
压 Ép </t>
  </si>
  <si>
    <t xml:space="preserve">Pressure
 压力 Lực ép </t>
  </si>
  <si>
    <t>Two-roller machine   
大车 Máy 2 trục ra tấm</t>
  </si>
  <si>
    <t>Add sulphur 
加硫磺Vô lưu huỳnh</t>
  </si>
  <si>
    <t>Cooling down 
冷却机器 Làm lạnh</t>
  </si>
  <si>
    <r>
      <t>20</t>
    </r>
    <r>
      <rPr>
        <vertAlign val="superscript"/>
        <sz val="10"/>
        <rFont val="Arial"/>
        <family val="2"/>
      </rPr>
      <t>o</t>
    </r>
    <r>
      <rPr>
        <sz val="10"/>
        <rFont val="Arial"/>
        <family val="2"/>
      </rPr>
      <t>C↓</t>
    </r>
  </si>
  <si>
    <r>
      <t>50</t>
    </r>
    <r>
      <rPr>
        <vertAlign val="superscript"/>
        <sz val="10"/>
        <rFont val="Arial"/>
        <family val="2"/>
      </rPr>
      <t>o</t>
    </r>
    <r>
      <rPr>
        <sz val="10"/>
        <rFont val="Arial"/>
        <family val="2"/>
      </rPr>
      <t>C↓</t>
    </r>
  </si>
  <si>
    <r>
      <t>65±15</t>
    </r>
    <r>
      <rPr>
        <vertAlign val="superscript"/>
        <sz val="10"/>
        <rFont val="Arial"/>
        <family val="2"/>
      </rPr>
      <t>o</t>
    </r>
    <r>
      <rPr>
        <sz val="10"/>
        <rFont val="Arial"/>
        <family val="2"/>
      </rPr>
      <t>C</t>
    </r>
  </si>
  <si>
    <t xml:space="preserve">Sheet  cutting machine 
裁片机 Máy cắt tấm </t>
  </si>
  <si>
    <t>Cutting / scheduling
 裁料/分段 Chặt liệu/ phân đoạn</t>
  </si>
  <si>
    <t>BOTTOM PATRS PROCESS  
橡胶料流程 LƯU TRÌNH CHI TIẾT CAO SU (3)</t>
  </si>
  <si>
    <t xml:space="preserve"> TOE CAP 
前包頭 MIẾNG BAO MŨI</t>
  </si>
  <si>
    <t xml:space="preserve"> Vendor
 厂商 
Nhà cung ứng</t>
  </si>
  <si>
    <t>IN HOUSE</t>
  </si>
  <si>
    <t>1.8-2.0mm Rubber  (B496)</t>
  </si>
  <si>
    <t xml:space="preserve"> Process 
工段
Công đoạn</t>
  </si>
  <si>
    <t xml:space="preserve">Pressing压 Ép </t>
  </si>
  <si>
    <t>Banbury 
万马力Máy vạn mã lực pha trộn keo</t>
  </si>
  <si>
    <t xml:space="preserve">Two-roller machine 
大车 Máy 2 trục ra tấm  </t>
  </si>
  <si>
    <t xml:space="preserve">Output sheet
 出片Ra tấm  </t>
  </si>
  <si>
    <t xml:space="preserve">16# Rubber inserting machine 
开练机16# Máy cán keo16#  </t>
  </si>
  <si>
    <t>Cutting / scheduling 
裁料/分段 Chặt liệu/ phân đoạn</t>
  </si>
  <si>
    <t>Finished part  
成品Thành phẩm</t>
  </si>
  <si>
    <t>BOTTOM PATRS PROCESS  
橡胶料流程 LƯU TRÌNH CHI TIẾT CAO SU (4)</t>
  </si>
  <si>
    <t>Remarks 备注 Ghi chú</t>
  </si>
  <si>
    <t xml:space="preserve">Heel License plate Logo
后跟Logo标 LOGO NHÃN GÓT  </t>
  </si>
  <si>
    <r>
      <t xml:space="preserve">VENDOR
</t>
    </r>
    <r>
      <rPr>
        <sz val="11"/>
        <rFont val="細明體"/>
        <family val="3"/>
        <charset val="136"/>
      </rPr>
      <t>厂商</t>
    </r>
    <r>
      <rPr>
        <sz val="11"/>
        <rFont val="Arial"/>
        <family val="2"/>
      </rPr>
      <t xml:space="preserve"> 
Nhà cung ứng</t>
    </r>
  </si>
  <si>
    <t>1.3-1.5mm rubber (CT-L-002N)</t>
  </si>
  <si>
    <t>#9</t>
  </si>
  <si>
    <t xml:space="preserve"> Process 工段Công đoạn</t>
  </si>
  <si>
    <t>Weigh material 原料磅重Cân nguyên vật liệu</t>
  </si>
  <si>
    <t>Banbury 万马力 Máy vạn mã lực pha trộn keo</t>
  </si>
  <si>
    <r>
      <t>6-7kg/cm</t>
    </r>
    <r>
      <rPr>
        <vertAlign val="superscript"/>
        <sz val="10"/>
        <rFont val="Arial"/>
        <family val="2"/>
      </rPr>
      <t>2</t>
    </r>
  </si>
  <si>
    <t xml:space="preserve"> Two-roller machine 大车Máy 2 trục ra tấm</t>
  </si>
  <si>
    <t>Output sheet  出片 Ra tấm</t>
  </si>
  <si>
    <t>Mixing color  调色 Pha màu</t>
  </si>
  <si>
    <t>Add sulfur 加硫磺 Vô lưu huỳnh</t>
  </si>
  <si>
    <t>Cooling down 冷却机Làm lạnh</t>
  </si>
  <si>
    <t xml:space="preserve">Output sheet  出片 Ra tấm </t>
  </si>
  <si>
    <t>Checking vulcanizer 检查硫变 Kiểm tra lưu hóa</t>
  </si>
  <si>
    <t>Checking color 检查颜色 Kiểm tra màu sắc</t>
  </si>
  <si>
    <t xml:space="preserve">16# Rubber inserting machine  开练机16# Máy cán keo16# </t>
  </si>
  <si>
    <r>
      <t>55±10</t>
    </r>
    <r>
      <rPr>
        <vertAlign val="superscript"/>
        <sz val="10"/>
        <rFont val="Arial"/>
        <family val="2"/>
      </rPr>
      <t>o</t>
    </r>
    <r>
      <rPr>
        <sz val="10"/>
        <rFont val="Arial"/>
        <family val="2"/>
      </rPr>
      <t>C</t>
    </r>
  </si>
  <si>
    <t xml:space="preserve">Rubber injecting machine 炮管機Máy đầu ói </t>
  </si>
  <si>
    <t>The 3-axis machine  三轴机 Máy 3 trục</t>
  </si>
  <si>
    <t xml:space="preserve">Sheet  cutting machine 切片机 Máy cắt tấm </t>
  </si>
  <si>
    <t>Cutting / scheduling 裁料/分段 Chặt liệu/ phân đoạn</t>
  </si>
  <si>
    <t>Printing 印  In</t>
  </si>
  <si>
    <t>Finished part  成品Thành phẩm</t>
  </si>
  <si>
    <t>BOTTOM PATRS PROCESS  
橡胶料流程 LƯU TRÌNH CHI TIẾT CAO SU (5)</t>
  </si>
  <si>
    <t>Ghi chú 备注 Remarks</t>
  </si>
  <si>
    <r>
      <t xml:space="preserve">Tên chi tiết </t>
    </r>
    <r>
      <rPr>
        <sz val="11"/>
        <rFont val="細明體"/>
        <family val="3"/>
        <charset val="136"/>
      </rPr>
      <t>部件名称</t>
    </r>
    <r>
      <rPr>
        <sz val="11"/>
        <rFont val="Arial"/>
        <family val="2"/>
      </rPr>
      <t xml:space="preserve"> 
Component Name</t>
    </r>
  </si>
  <si>
    <t>NHÃN GÓT 后跟标  Heel logo</t>
  </si>
  <si>
    <r>
      <t xml:space="preserve">Nhà cung ứng
</t>
    </r>
    <r>
      <rPr>
        <sz val="11"/>
        <rFont val="細明體"/>
        <family val="3"/>
        <charset val="136"/>
      </rPr>
      <t>厂商</t>
    </r>
    <r>
      <rPr>
        <sz val="11"/>
        <rFont val="Arial"/>
        <family val="2"/>
      </rPr>
      <t xml:space="preserve"> VENDOR:</t>
    </r>
  </si>
  <si>
    <t xml:space="preserve">Vật tư 材料  Material </t>
  </si>
  <si>
    <t>FOX-1 1.3-1.5mm -Durometer : 65 - 70 - Shore A  (B496)</t>
  </si>
  <si>
    <t>Công đoạn 工段 Process</t>
  </si>
  <si>
    <t>Ép 压 Pressing</t>
  </si>
  <si>
    <t>Thông tin thêm 
副信息
Additional Information</t>
  </si>
  <si>
    <t>Nhiệt độ 温度Temp℃</t>
  </si>
  <si>
    <t>Thời gian
时间 Time</t>
  </si>
  <si>
    <t>Lực ép
压力Pressure</t>
  </si>
  <si>
    <t xml:space="preserve">Cân nguyên vật liệu  原料磅重 Weigh material </t>
  </si>
  <si>
    <t>Máy vạn mã lực pha trộn keo 万马力 Banbury</t>
  </si>
  <si>
    <t>Máy 2 trục ra tấm 大车 Two-roller machine</t>
  </si>
  <si>
    <t>Ra tấm  出片 Output sheet</t>
  </si>
  <si>
    <t xml:space="preserve"> Pha màu 调色 Mixing color</t>
  </si>
  <si>
    <t>Vô lưu huỳnh 加硫磺 Add sulfur</t>
  </si>
  <si>
    <t>Làm lạnh  冷却机Cooling down</t>
  </si>
  <si>
    <t>Kiểm tra lưu hóa 检查硫变 Checking vulcanizer</t>
  </si>
  <si>
    <t>Kiểm tra màu sắc检查颜色 Checking color</t>
  </si>
  <si>
    <t xml:space="preserve">Máy cán keo16#  开练机16# 16# Rubber inserting machine </t>
  </si>
  <si>
    <t xml:space="preserve">Máy đầu ói 炮管機Rubber injecting machine </t>
  </si>
  <si>
    <t xml:space="preserve">Máy 3 trục 三轴机 The 3-axis machine </t>
  </si>
  <si>
    <t>Máy cắt tấm 切片机 Sheet  cutting machine</t>
  </si>
  <si>
    <t>Chặt liệu/ phân đoạn 裁料/分段 Cutting / scheduling</t>
  </si>
  <si>
    <t>In 印 Printing</t>
  </si>
  <si>
    <t xml:space="preserve">Thành phẩm 成品Finished part </t>
  </si>
  <si>
    <t xml:space="preserve">Nhập kho 入库 Storing </t>
  </si>
  <si>
    <r>
      <t xml:space="preserve">Bottom Printing Components Process / Spec
</t>
    </r>
    <r>
      <rPr>
        <b/>
        <sz val="20"/>
        <rFont val="細明體"/>
        <family val="3"/>
        <charset val="136"/>
      </rPr>
      <t xml:space="preserve">各橡胶料部件印刷流程 </t>
    </r>
    <r>
      <rPr>
        <b/>
        <sz val="20"/>
        <rFont val="Arial"/>
        <family val="2"/>
      </rPr>
      <t>LƯU TRÌNH IN CÁC CHI TIẾT CAO SU.</t>
    </r>
  </si>
  <si>
    <r>
      <t xml:space="preserve">Remarks </t>
    </r>
    <r>
      <rPr>
        <b/>
        <sz val="12"/>
        <rFont val="細明體"/>
        <family val="3"/>
        <charset val="136"/>
      </rPr>
      <t>备注</t>
    </r>
    <r>
      <rPr>
        <b/>
        <sz val="12"/>
        <rFont val="Arial"/>
        <family val="2"/>
      </rPr>
      <t xml:space="preserve"> Ghi chú</t>
    </r>
  </si>
  <si>
    <r>
      <t xml:space="preserve">Component Name
</t>
    </r>
    <r>
      <rPr>
        <sz val="12"/>
        <rFont val="細明體"/>
        <family val="3"/>
        <charset val="136"/>
      </rPr>
      <t>部件名称</t>
    </r>
    <r>
      <rPr>
        <sz val="12"/>
        <rFont val="Arial"/>
        <family val="2"/>
      </rPr>
      <t xml:space="preserve"> Tên chi tiết</t>
    </r>
  </si>
  <si>
    <t>Heel License plate Logo
后跟Logo标  LOGO NHÃN GÓT</t>
  </si>
  <si>
    <r>
      <t xml:space="preserve">VENDOR
</t>
    </r>
    <r>
      <rPr>
        <sz val="12"/>
        <rFont val="細明體"/>
        <family val="3"/>
        <charset val="136"/>
      </rPr>
      <t>厂商</t>
    </r>
    <r>
      <rPr>
        <sz val="12"/>
        <rFont val="Arial"/>
        <family val="2"/>
      </rPr>
      <t xml:space="preserve">
Nhà cung ứng:</t>
    </r>
  </si>
  <si>
    <t xml:space="preserve"> In-House</t>
  </si>
  <si>
    <t>Material  材料  Vật tư</t>
  </si>
  <si>
    <t>1.3-1.5mm rubber (CT-F-001N)</t>
  </si>
  <si>
    <t>10T~#3
3T~#6</t>
  </si>
  <si>
    <r>
      <t xml:space="preserve"> Process </t>
    </r>
    <r>
      <rPr>
        <sz val="12"/>
        <rFont val="細明體"/>
        <family val="3"/>
        <charset val="136"/>
      </rPr>
      <t>工段</t>
    </r>
    <r>
      <rPr>
        <sz val="12"/>
        <rFont val="Arial"/>
        <family val="2"/>
      </rPr>
      <t xml:space="preserve"> Công đoạn</t>
    </r>
  </si>
  <si>
    <r>
      <t xml:space="preserve">Process details </t>
    </r>
    <r>
      <rPr>
        <sz val="12"/>
        <rFont val="細明體"/>
        <family val="3"/>
        <charset val="136"/>
      </rPr>
      <t>明细流程</t>
    </r>
    <r>
      <rPr>
        <sz val="12"/>
        <rFont val="Arial"/>
        <family val="2"/>
      </rPr>
      <t xml:space="preserve"> Chi tiết lưu trình</t>
    </r>
  </si>
  <si>
    <t xml:space="preserve">Chemical
化品
Hóa chất </t>
  </si>
  <si>
    <t>Hardener
 硬化剂
Chất đông cứng</t>
  </si>
  <si>
    <t>WB/SB</t>
  </si>
  <si>
    <r>
      <t>Temp℃
温度
Nhiệt độ</t>
    </r>
    <r>
      <rPr>
        <sz val="11"/>
        <rFont val="Arial"/>
        <family val="2"/>
      </rPr>
      <t/>
    </r>
  </si>
  <si>
    <t>Time
时间
Thời gian</t>
  </si>
  <si>
    <t xml:space="preserve">Mesh
网 
Lưới  # </t>
  </si>
  <si>
    <t xml:space="preserve">Material Preparation
准备材料 Chuẩn bị vật tư </t>
  </si>
  <si>
    <t>Attaching material follows the marking position . It can not off-position after attaching
按画线位置将材片贴好，不可移位。
Dựa theo vị trí định vị vật tư dán xong không được lệch.</t>
  </si>
  <si>
    <t>Apply primer 1st
刷处理剂1 次 Thoa  xử lý lần 1</t>
  </si>
  <si>
    <t>SB</t>
  </si>
  <si>
    <t xml:space="preserve">Airdry
自然干燥  Khô tự nhiên </t>
  </si>
  <si>
    <t>Apply primer 2nd
刷处理剂2 次 Thoa  xử lý lần 2</t>
  </si>
  <si>
    <t>Color Printing (4 times / 12knives)
印彩色 （4次/ 12刀）
In màu (4 lần/ 12 dao)</t>
  </si>
  <si>
    <t>Lemon Venom 74Y</t>
  </si>
  <si>
    <t>5%YC-180R-110-50 +10%YC-180-11</t>
  </si>
  <si>
    <t>WB</t>
  </si>
  <si>
    <t>20'</t>
  </si>
  <si>
    <t>Varnish printing (1 times / 3knives)
印亮油（1次/3刀）In dầu bóng (1 lần/3 dao)</t>
  </si>
  <si>
    <t>YC-180-LTS-110</t>
  </si>
  <si>
    <t>5%YC-180R-110-50 +30%YC-180-1113</t>
  </si>
  <si>
    <t xml:space="preserve">Remark : 
Printing follows the printing screen's the order. Every printing time is separated in 5 minutes. Every printing color is seperated in 10 minutes.
备注:
按照网板号码印刷。第一次與第二次印刷間隔時間為５分鐘，第一種顏色與第二種顏色間隔時間為１０分鐘.
Chú ý :
1. In theo thứ tự của khung in. In lần thứ nhất với lần thứ 2 thời gian cách nhau là 5 phút, màu thứ nhất với màu thứ 2 thời gian cách nhau là 10 phút.
Remark: Cleaning the mold for each printing
注意每次印刷需清洗网版
Chú ý: Mỗi lần in cần rửa khuôn </t>
  </si>
  <si>
    <t>Take finished part out 拿成品片出来 Lấy thành phẩm ra</t>
  </si>
  <si>
    <t>Inspecting &amp; packing 检查&amp;包装Kiểm tra và đóng gói</t>
  </si>
  <si>
    <t>Total WB Processes:</t>
  </si>
  <si>
    <t>Total SB Processes:</t>
  </si>
  <si>
    <t>STOCKFITTING MANAGER</t>
  </si>
  <si>
    <t>OUTSOLE SPECIFICATION
大底规格  QUY CÁCH ĐẾ LỚN</t>
  </si>
  <si>
    <t>:NON ORDER</t>
  </si>
  <si>
    <t>Section  部件Chi tiết</t>
  </si>
  <si>
    <t xml:space="preserve"> Material  材料 Vật tư</t>
  </si>
  <si>
    <t xml:space="preserve">Hardness 硬度Độ cứng </t>
  </si>
  <si>
    <t>S.G.(G/CC)</t>
  </si>
  <si>
    <t>MCS #</t>
  </si>
  <si>
    <t>Outsole  大底 Đế lớn (TD-035)</t>
  </si>
  <si>
    <t>Rubber Outsole One Star - - Durometer : 60 - 65 - Shore A</t>
  </si>
  <si>
    <t>60 - 65 - Shore A</t>
  </si>
  <si>
    <t>1.15~1.2</t>
  </si>
  <si>
    <t>One Star</t>
  </si>
  <si>
    <t>Preform parts &amp; Nesting Diagram 大底与垫片还没压 Đế lớn và miếng chêm chưa ép</t>
  </si>
  <si>
    <t xml:space="preserve">Final part 成品 Thành phẩm </t>
  </si>
  <si>
    <t>Preform Part</t>
  </si>
  <si>
    <t xml:space="preserve">Thickness 厚度Độ dầy </t>
  </si>
  <si>
    <t>Weight Type</t>
  </si>
  <si>
    <t>Weight per Size(Grams/ Half Pair) 号码重量（grams/只）Trọng lượng trên size (grams trên chiếc)</t>
  </si>
  <si>
    <t>Gross</t>
  </si>
  <si>
    <t>Net</t>
  </si>
  <si>
    <t>Tổng trọng lượng trên size 号码总重量 Total Weight per Size</t>
  </si>
  <si>
    <t>Outsole Pressing Process
压大底流程 LƯU TRÌNH ÉP ĐẾ LỚN</t>
  </si>
  <si>
    <t>Process 工段 Công đoạn</t>
  </si>
  <si>
    <t xml:space="preserve">Pressimg 压 Ép </t>
  </si>
  <si>
    <t>Additional Information
副信息
Thông tin thêm</t>
  </si>
  <si>
    <t>Part Size</t>
  </si>
  <si>
    <t>Preform Weight
起初重量Trọng lượng
ban đầu</t>
  </si>
  <si>
    <t xml:space="preserve">Part Weight
剩下重量
Trọng lượng
còn lại </t>
  </si>
  <si>
    <t>Weight
耗損重量 Waste Trọng lượng
hao hụt</t>
  </si>
  <si>
    <t>Waste rate
耗損率
Tỷ lệ hao hụt</t>
  </si>
  <si>
    <t>Temp℃
 温度
nhiệt độ</t>
  </si>
  <si>
    <t>Pressure
压力
Lực ép</t>
  </si>
  <si>
    <t>Weigh material 原料磅重 Cân nguyên vật liệu</t>
  </si>
  <si>
    <t>#11</t>
  </si>
  <si>
    <t>125-&gt;135ºC</t>
  </si>
  <si>
    <t>6-7 kg/cm²</t>
  </si>
  <si>
    <t>#12</t>
  </si>
  <si>
    <t>Two-roller machine 大车 Máy 2 trục ra tấm</t>
  </si>
  <si>
    <t>50±10ºC</t>
  </si>
  <si>
    <t>#13</t>
  </si>
  <si>
    <t>Making sheet 出片 Thành tấm</t>
  </si>
  <si>
    <t>50 ℃↓</t>
  </si>
  <si>
    <t>#1</t>
  </si>
  <si>
    <t>Inspection 品检 Kiểm phẩm</t>
  </si>
  <si>
    <t>#2</t>
  </si>
  <si>
    <t>720"</t>
  </si>
  <si>
    <t xml:space="preserve">Slicing machine 出片机轮台温度 Máy chạy miếng </t>
  </si>
  <si>
    <t>#4</t>
  </si>
  <si>
    <t>Passing cool water 过冷冻水 Qua nước lạnh</t>
  </si>
  <si>
    <t>20℃ ↓</t>
  </si>
  <si>
    <t>#5</t>
  </si>
  <si>
    <t>Drying 风干 Phơi khô</t>
  </si>
  <si>
    <t xml:space="preserve">Room condition
房间条件 
Điều kiện phòng </t>
  </si>
  <si>
    <t>150ºC</t>
  </si>
  <si>
    <t xml:space="preserve">Checking color 检查颜色 Kiểm tra màu sắc </t>
  </si>
  <si>
    <t>240''</t>
  </si>
  <si>
    <t xml:space="preserve">Cutting machine 裁斷機 Máy chặt </t>
  </si>
  <si>
    <t xml:space="preserve">Outsole mould pressing machine 热压台 Máy ép nhiệt </t>
  </si>
  <si>
    <t>150ºC±5ºC</t>
  </si>
  <si>
    <t>135kg/cm³</t>
  </si>
  <si>
    <t>Inspection  品检 Kiểm phẩm</t>
  </si>
  <si>
    <r>
      <t xml:space="preserve">AVERAGE  WASTE PER PART
</t>
    </r>
    <r>
      <rPr>
        <sz val="11"/>
        <rFont val="Arial"/>
        <family val="2"/>
      </rPr>
      <t>每部分的耗損量平均
Lượng hao hụt trung bình trên từng phần:</t>
    </r>
  </si>
  <si>
    <t>Trimming machine修边 Máy xén biên</t>
  </si>
  <si>
    <t>gr</t>
  </si>
  <si>
    <r>
      <t xml:space="preserve">VERAGE  WASTE RATE PER PART
</t>
    </r>
    <r>
      <rPr>
        <sz val="11"/>
        <rFont val="Arial"/>
        <family val="2"/>
      </rPr>
      <t>每部分的耗損率平均
Tỷ lệ hao hụt trung bình trên từng phầnA:</t>
    </r>
  </si>
  <si>
    <t xml:space="preserve">Metal detector金屬檢測 Qua máy rà kim </t>
  </si>
  <si>
    <t>%</t>
  </si>
  <si>
    <t xml:space="preserve">Packing &amp; Storing包装&amp;储存 Đóng gói &amp; Lưu trữ </t>
  </si>
  <si>
    <t>Autoclave- Rubber Component Specification 
加硫橡胶料部位规格 QUY CÁCH CHI TIẾT CAO SU HẤP (1)</t>
  </si>
  <si>
    <t xml:space="preserve"> Hardness 硬度Độ cứng</t>
  </si>
  <si>
    <t>FOXING TAPE
單围条 DÂY TALON THÂN (A418)</t>
  </si>
  <si>
    <t>Rubber Foxing FOX-1 1.7-3.0mm - - Durometer : 65 - 70 - Shore A</t>
  </si>
  <si>
    <t>65 - 70 - Shore A</t>
  </si>
  <si>
    <t>Max1.4</t>
  </si>
  <si>
    <t>FOX-1</t>
  </si>
  <si>
    <t>Part Information 部位通讯Thông tin bộ vị</t>
  </si>
  <si>
    <t>Length Grading 长度规格 Qui cách chiều dài</t>
  </si>
  <si>
    <t>Foxing Tape  Length Grading  内边条长度规格 Qui cách chiều talon thân trong (mm)</t>
  </si>
  <si>
    <t>Group</t>
  </si>
  <si>
    <t>Length
长度 Chiều dài</t>
  </si>
  <si>
    <t>Length 长度
chiều dài</t>
  </si>
  <si>
    <t>#4 - 4T</t>
  </si>
  <si>
    <t>3# - 3T</t>
  </si>
  <si>
    <t>3#</t>
  </si>
  <si>
    <t>11# - 11T</t>
  </si>
  <si>
    <t>11#</t>
  </si>
  <si>
    <t>#11 - 11T</t>
  </si>
  <si>
    <t>#5 - 5T</t>
  </si>
  <si>
    <t>4# - 4T</t>
  </si>
  <si>
    <t>4#</t>
  </si>
  <si>
    <t xml:space="preserve">12# </t>
  </si>
  <si>
    <t>#12 - 12T</t>
  </si>
  <si>
    <t>5# - 5T</t>
  </si>
  <si>
    <t>5#</t>
  </si>
  <si>
    <t>13#</t>
  </si>
  <si>
    <t>#13 - 13T</t>
  </si>
  <si>
    <t>6# - 6T</t>
  </si>
  <si>
    <t>6#</t>
  </si>
  <si>
    <t>6T</t>
  </si>
  <si>
    <t>#1 - 1T</t>
  </si>
  <si>
    <t>7# - 7T</t>
  </si>
  <si>
    <t>7#</t>
  </si>
  <si>
    <t xml:space="preserve">15# </t>
  </si>
  <si>
    <t>7T</t>
  </si>
  <si>
    <t>#2 -2T</t>
  </si>
  <si>
    <t>8# -8T</t>
  </si>
  <si>
    <t>8#</t>
  </si>
  <si>
    <t>8T</t>
  </si>
  <si>
    <t>#3 - 3T</t>
  </si>
  <si>
    <t>9# - 9T</t>
  </si>
  <si>
    <t>9#</t>
  </si>
  <si>
    <t>9T</t>
  </si>
  <si>
    <t>10# - 10T</t>
  </si>
  <si>
    <t>10#</t>
  </si>
  <si>
    <t xml:space="preserve"> Thickness 厚度 Độ dầy </t>
  </si>
  <si>
    <t xml:space="preserve">Weight per Size (Grams/ Half Pair) 号码重量（grams/只) Trọng lượng trên size (grams trên chiếc) </t>
  </si>
  <si>
    <t>1.7-3.0mm</t>
  </si>
  <si>
    <t>Autoclave- Rubber Component Specification 
加硫橡胶料部位规格 QUY CÁCH CHI TIẾT CAO SU HẤP (2)</t>
  </si>
  <si>
    <t>Section  部件 Chi tiết</t>
  </si>
  <si>
    <t xml:space="preserve"> Hardness 硬度 Độ cứng</t>
  </si>
  <si>
    <t>Toe Bumper 前九齒 TALON MŨI (19F-CT001J-P1-A)</t>
  </si>
  <si>
    <t>Rubber Toe Bumper FOX-1 2.0mm - - Durometer : 65 - 70 - Shore A</t>
  </si>
  <si>
    <t>Length Grading 长度规格Qui cách chiều dài</t>
  </si>
  <si>
    <t>Toe Bumper Length Grading 前九齿长度规格 Qui cách chiều dài talon mũi(mm)</t>
  </si>
  <si>
    <t xml:space="preserve">Weight per Size(Grams/ Half Pair)号码重量（grams/只Trọng lượng trên size (grams trên chiếc) </t>
  </si>
  <si>
    <t>1.8-2.0mm</t>
  </si>
  <si>
    <t>Autoclave- Rubber Component Specification 
加硫橡胶料部位规格 QUY CÁCH CHI TIẾT CAO SU HẤP (3)</t>
  </si>
  <si>
    <t>TOE CAP  前包 MIẾNG BAO MŨI (B496)</t>
  </si>
  <si>
    <t>Rubber Toe Cap FOX-1 1.8-2.0mm - - Durometer : 65 - 70 - Shore A</t>
  </si>
  <si>
    <t>Part Information 部位通讯 Thông tin bộ vị</t>
  </si>
  <si>
    <r>
      <t xml:space="preserve">Thickness </t>
    </r>
    <r>
      <rPr>
        <sz val="14"/>
        <color rgb="FF000000"/>
        <rFont val="新細明體"/>
        <family val="1"/>
        <charset val="136"/>
      </rPr>
      <t xml:space="preserve">厚度 </t>
    </r>
    <r>
      <rPr>
        <sz val="14"/>
        <color rgb="FF000000"/>
        <rFont val="Calibri"/>
        <family val="2"/>
      </rPr>
      <t>Độ dầy: 1.8-2.0mm</t>
    </r>
  </si>
  <si>
    <t>Autoclave- Rubber Component Specification 
加硫橡胶料部位规格 QUY CÁCH CHI TIẾT CAO SU HẤP (4)</t>
  </si>
  <si>
    <t>Logo-Heel Patch
后跟Logo标 LOGO NHÃN GÓT (CT-L-002N)</t>
  </si>
  <si>
    <t>10T~#3 = 35mm * 20mm</t>
  </si>
  <si>
    <r>
      <t xml:space="preserve">Thickness </t>
    </r>
    <r>
      <rPr>
        <sz val="14"/>
        <color rgb="FF000000"/>
        <rFont val="新細明體"/>
        <family val="1"/>
        <charset val="136"/>
      </rPr>
      <t xml:space="preserve">厚度 </t>
    </r>
    <r>
      <rPr>
        <sz val="14"/>
        <color rgb="FF000000"/>
        <rFont val="Calibri"/>
        <family val="2"/>
      </rPr>
      <t>Độ dầy: 1.3-1.5mm</t>
    </r>
  </si>
  <si>
    <t>3T~#6 = 41mm * 23mm</t>
  </si>
  <si>
    <t>1.3-1.5mm</t>
  </si>
  <si>
    <r>
      <t xml:space="preserve">COMMON SILK SCREEN PROCESS 
</t>
    </r>
    <r>
      <rPr>
        <b/>
        <sz val="20"/>
        <rFont val="細明體"/>
        <family val="3"/>
        <charset val="136"/>
      </rPr>
      <t>印刷流程共用</t>
    </r>
    <r>
      <rPr>
        <b/>
        <sz val="20"/>
        <rFont val="Arial"/>
        <family val="2"/>
      </rPr>
      <t xml:space="preserve"> LƯU TRÌNH IN LỤA DÙNG CHUNG</t>
    </r>
  </si>
  <si>
    <t>COMMON MODEL NAMES   形体共用 DÙNG CHUNG VỚI CÁC DẠNG</t>
  </si>
  <si>
    <t xml:space="preserve">Remarks 备注 GHI CHÚ </t>
  </si>
  <si>
    <t>SOCKLINER SPECIFICATION
鞋垫规格 QUY CÁCH ĐẾ TRUNG THÁO</t>
  </si>
  <si>
    <t xml:space="preserve">SIZE </t>
  </si>
  <si>
    <t>Trước 前 Front</t>
  </si>
  <si>
    <t>Sau 后 Back</t>
  </si>
  <si>
    <t>Component 部件名称 Tên chi tiết</t>
  </si>
  <si>
    <t xml:space="preserve">Material  材料 Vật tư </t>
  </si>
  <si>
    <t xml:space="preserve"> Logo Dimensions 规格Qui cách logo logo</t>
  </si>
  <si>
    <t>Sockliner 鞋垫 Đế trung tháo</t>
  </si>
  <si>
    <t>CPU(Open Cell) Smart Foam 5mm- BASF-Durometer: 29 - 37 - Asker C</t>
  </si>
  <si>
    <t>S/FO 101</t>
  </si>
  <si>
    <t xml:space="preserve">Size </t>
  </si>
  <si>
    <t>Remarks</t>
  </si>
  <si>
    <t xml:space="preserve">A </t>
  </si>
  <si>
    <t xml:space="preserve"> Top cloth 鞋垫面 Vải mặt đế trung</t>
  </si>
  <si>
    <t>50% Recycled CK Mesh 200g Unbacked - 100% Polyester - 185.00 gm/m2 - 46.00 in</t>
  </si>
  <si>
    <t>65mm</t>
  </si>
  <si>
    <t>6mm</t>
  </si>
  <si>
    <t>20mm</t>
  </si>
  <si>
    <t>Logo</t>
  </si>
  <si>
    <t>Transfer Print</t>
  </si>
  <si>
    <t>PRINTING MANAGER</t>
  </si>
  <si>
    <t>Heel Wedge Specification
半叉规格 QUY CÁCH MIẾNG ĐỆM ĐẾ</t>
  </si>
  <si>
    <r>
      <t xml:space="preserve">Section </t>
    </r>
    <r>
      <rPr>
        <sz val="11"/>
        <rFont val="Arial"/>
        <family val="2"/>
      </rPr>
      <t xml:space="preserve">部件 Chi tiết </t>
    </r>
  </si>
  <si>
    <t>Mold</t>
  </si>
  <si>
    <r>
      <t xml:space="preserve">Material </t>
    </r>
    <r>
      <rPr>
        <sz val="11"/>
        <rFont val="Arial"/>
        <family val="2"/>
      </rPr>
      <t>材料 Vật tư</t>
    </r>
  </si>
  <si>
    <r>
      <t xml:space="preserve">Hardness </t>
    </r>
    <r>
      <rPr>
        <sz val="11"/>
        <rFont val="Arial"/>
        <family val="2"/>
      </rPr>
      <t xml:space="preserve">硬度Độ cứng </t>
    </r>
  </si>
  <si>
    <t>MCS#</t>
  </si>
  <si>
    <t xml:space="preserve">Heel Wedge
半叉 Miếng đệm đế </t>
  </si>
  <si>
    <t>CV-465</t>
  </si>
  <si>
    <t>Latex Sponge</t>
  </si>
  <si>
    <t xml:space="preserve"> 10 - 12 - Asker C</t>
  </si>
  <si>
    <t>0.27~0.33</t>
  </si>
  <si>
    <t>Thickness 厚度 Độ dày:
 0.5 - 5mm</t>
  </si>
  <si>
    <t>Sockliner Graphic / Logo Application  Process
流程鞋垫 logo LƯU TRÌNH  IN LOGO ĐẾ TRUNG THÁO</t>
  </si>
  <si>
    <r>
      <t xml:space="preserve">Component Name </t>
    </r>
    <r>
      <rPr>
        <sz val="11"/>
        <rFont val="Arial"/>
        <family val="2"/>
      </rPr>
      <t xml:space="preserve">部件名称 Tên chi tiết </t>
    </r>
  </si>
  <si>
    <t xml:space="preserve"> Logo-Sockliner 鞋垫Logo/ LOGO ĐẾ TRUNG</t>
  </si>
  <si>
    <t>VENDOR
厂商 Nhà cung ứng:</t>
  </si>
  <si>
    <t>BOM #</t>
  </si>
  <si>
    <t xml:space="preserve">Process 工段Công đoạn  </t>
  </si>
  <si>
    <t xml:space="preserve">Chemical 
化品
Hóa chất </t>
  </si>
  <si>
    <t>Hardener
硬化剂
Chất đông cứng</t>
  </si>
  <si>
    <t>Temp℃ 温度Nhiệt độ
(Movable oven
移动烤箱
Lò sấy di động )</t>
  </si>
  <si>
    <t>Material Preparation
准备材料 Chuẩn bị vật tư</t>
  </si>
  <si>
    <t>Attaching material follows the marking position. It can not off-position after attaching
按画线位置将材片贴好，不可移位。
Dựa theo vị trí định vị vật tư dán xong không được lệch.</t>
  </si>
  <si>
    <t xml:space="preserve">Color Printing  (2 times / 4 knives)
印刷彩色（2次/4刀）
In màu( 2lần/ 4 dao) </t>
  </si>
  <si>
    <t>5%YC-280-5523</t>
  </si>
  <si>
    <t>50±5ºC</t>
  </si>
  <si>
    <t>10'</t>
  </si>
  <si>
    <t xml:space="preserve">Printing cement  (3 times / 9 knives) 
印刷金油  （3次/9刀）
In keo (3 lần/ 9 dao) </t>
  </si>
  <si>
    <t>YC-280-110L</t>
  </si>
  <si>
    <t>15'</t>
  </si>
  <si>
    <t xml:space="preserve">Printing : print transfer cement (3 times / 9 knives)
印转印胶 （3次/9刀）In keo chuyển in (3 lần/ 9 dao) </t>
  </si>
  <si>
    <t>YC-180-026</t>
  </si>
  <si>
    <t>Take finished part out
拿成品片出来 Lấy thành phẩm ra</t>
  </si>
  <si>
    <t>Inspecting &amp; packing
检查&amp;包装 Kiểm tra và đóng gói</t>
  </si>
  <si>
    <t xml:space="preserve"> Remark 备注Chú ý  : 
1. Printing follows the printing screen's the order. Every printing time is separated in 5 minutes. Every printing color is seperated in 10 minutes.
2. Printing ink belongs to Phu Thanh company.
1.按照网板号码印刷。第一次與第二次印刷間隔時間為５分鐘，第一種顏色與第二種顏色間隔時間為１０分鐘.
2.油墨厂商 富诚.
1. In theo thứ tự của khung in. In lần thứ nhất với lần thứ 2 thời gian cách nhau là 5 phút, màu thứ nhất với màu thứ 2 thời gian cách nhau là 10 phút.
2. Mực in của công ty Phú Thành
Remark: Washing the mold for each printing
注意每次印刷需清洗网版
Chú ý: Mỗi lần in cần rửa khuôn </t>
  </si>
  <si>
    <t>PRINTING  MANAGER</t>
  </si>
  <si>
    <t xml:space="preserve">SOCKLINER ASSEMBLING PROCESS/SPEC
鞋垫定型流程 LƯU TRÌNH ĐỊNH HÌNH ĐẾ TRUNG THÁO </t>
  </si>
  <si>
    <t>Raw Material  Name 
原材料名称
Tên vật tư gốc</t>
  </si>
  <si>
    <t>50% Recycled CK Mesh 200g Unbacked - 100% Polyester - 185.00 gm/m2 - 46.00 in+ PU(Open Cell) Smart Foam 5mm - BASF - Durometer : 29 - 37 - Asker C+Latex Sponge Heel Wedge  0-5mm - - Durometer : 10 - 12 - Asker C</t>
  </si>
  <si>
    <t>VENDOR
厂商
Nhà cung ứng</t>
  </si>
  <si>
    <t xml:space="preserve">Process details 明细流程Chi tiết lưu trình </t>
  </si>
  <si>
    <t>Temp℃
温度
Nhiệt độ</t>
  </si>
  <si>
    <t xml:space="preserve"> Cutting 冲裁Chặt</t>
  </si>
  <si>
    <t>Heat pressing Sockliner Logo 
热压鞋垫logo Ép nhiệt logo đế trung tháo</t>
  </si>
  <si>
    <t xml:space="preserve">Sockliner cementing
鞋垫上胶 Lên keo đế trung </t>
  </si>
  <si>
    <t xml:space="preserve">Latex cement /Latex  胶/Keo  Latex </t>
  </si>
  <si>
    <t xml:space="preserve">Heel wedge cementing
后半插上胶 Lên keo mouse đệm sau </t>
  </si>
  <si>
    <t>Latex cement /
Latex 胶/Keo Latex</t>
  </si>
  <si>
    <t xml:space="preserve">Passing oven  过烘箱 Qua lò sấy </t>
  </si>
  <si>
    <t>65℃ ± 5℃</t>
  </si>
  <si>
    <t>100-120"</t>
  </si>
  <si>
    <t>PU Foam and heel wedge attaching
與半叉貼合 Dán PU Foam và mousse đệm PU Foam</t>
  </si>
  <si>
    <t xml:space="preserve">Sockliner through roller pressing machine
鞋墊過滾輪壓機 Đế trung  qua trục lăn máy ép </t>
  </si>
  <si>
    <t>3" - 4"</t>
  </si>
  <si>
    <t>15 kg</t>
  </si>
  <si>
    <t xml:space="preserve">Metal detector
过验针机 Qua máy rà kim </t>
  </si>
  <si>
    <t>Sockliners collected &amp; stored
收鞋墊&amp; 儲存 Lưu trữ và bảo quản</t>
  </si>
  <si>
    <t xml:space="preserve"> Remark : 备注Ghi chú  
1. The sockliner must pass  the metal detector to check whether they have metal objects. If having the metal objects, they should be disposed immediately.
2. The B standard for the sensitiveness of the metal detector is at 3-4  level.
3. Checking sockliner if the printed logo label  is clear and correct ; no overcement or lack of cement. 
1. 鞋垫需过验针机检验是否含有金属物,如有金属需即时处理;
2. 机器所定标准:B型标准3-4级;
3. 品检鞋垫时要注意logo标印刷是否清晰正确，不可有欠胶、溢胶现象;
1. Đế trung tháo phải qua máy rà kim để kiểm xem có kim loại hay không. Nếu có phải xử lý ngay
2. Tiêu chuẩn B cho độ nhạy của máy rà kim ở mức 3-4
3. Kiểm tra đế trung tháo xem nhãn logo có in rõ ràng và chính xác hay không,không được có hiện tượng lem keo, thiếu keo. </t>
  </si>
  <si>
    <t>Sockliner graphic process 
鞋垫logo流程 LƯU TRÌNH LOGO ĐẾ TRUNG THÁO</t>
  </si>
  <si>
    <t xml:space="preserve">Remarks
 备注 Ghi chú </t>
  </si>
  <si>
    <r>
      <t xml:space="preserve">Component Name </t>
    </r>
    <r>
      <rPr>
        <sz val="11"/>
        <rFont val="Arial"/>
        <family val="2"/>
      </rPr>
      <t xml:space="preserve">部件名称Tên chi tiết </t>
    </r>
  </si>
  <si>
    <t xml:space="preserve"> Sockliner Logo 鞋垫Logo Logo đế trung </t>
  </si>
  <si>
    <r>
      <t xml:space="preserve">VENDOR
</t>
    </r>
    <r>
      <rPr>
        <sz val="11"/>
        <rFont val="Arial"/>
        <family val="2"/>
      </rPr>
      <t xml:space="preserve">厂商
Nhà cung ứng </t>
    </r>
  </si>
  <si>
    <r>
      <t xml:space="preserve"> Process </t>
    </r>
    <r>
      <rPr>
        <sz val="11"/>
        <rFont val="Arial"/>
        <family val="2"/>
      </rPr>
      <t xml:space="preserve">工段 Công đoạn  </t>
    </r>
  </si>
  <si>
    <r>
      <t xml:space="preserve"> Process details  </t>
    </r>
    <r>
      <rPr>
        <sz val="11"/>
        <rFont val="Arial"/>
        <family val="2"/>
      </rPr>
      <t>明细流程Chi tiết lưu trình</t>
    </r>
  </si>
  <si>
    <r>
      <t xml:space="preserve">Current Intensity
</t>
    </r>
    <r>
      <rPr>
        <sz val="11"/>
        <rFont val="Arial"/>
        <family val="2"/>
      </rPr>
      <t>电流
Cường độ dòng điện</t>
    </r>
    <r>
      <rPr>
        <sz val="11"/>
        <rFont val="細明體"/>
        <family val="3"/>
        <charset val="136"/>
      </rPr>
      <t/>
    </r>
  </si>
  <si>
    <r>
      <t xml:space="preserve"> Temp</t>
    </r>
    <r>
      <rPr>
        <sz val="11"/>
        <rFont val="Arial"/>
        <family val="2"/>
      </rPr>
      <t>℃温度
Nhiệt độ
(Movable oven
移动烤箱 Lò sấy di động)</t>
    </r>
  </si>
  <si>
    <r>
      <t xml:space="preserve">Time
</t>
    </r>
    <r>
      <rPr>
        <sz val="11"/>
        <rFont val="Arial"/>
        <family val="2"/>
      </rPr>
      <t>时间
Thời gian</t>
    </r>
  </si>
  <si>
    <r>
      <t xml:space="preserve">Pressure
</t>
    </r>
    <r>
      <rPr>
        <sz val="11"/>
        <rFont val="Arial"/>
        <family val="2"/>
      </rPr>
      <t>压力
Lực ép</t>
    </r>
  </si>
  <si>
    <r>
      <t xml:space="preserve">Comments
</t>
    </r>
    <r>
      <rPr>
        <sz val="11"/>
        <rFont val="Arial"/>
        <family val="2"/>
      </rPr>
      <t>备注
Ghi chú</t>
    </r>
  </si>
  <si>
    <r>
      <t xml:space="preserve">Material preparation
</t>
    </r>
    <r>
      <rPr>
        <sz val="11"/>
        <rFont val="Arial"/>
        <family val="2"/>
      </rPr>
      <t>准备材料 Chuẩn bị vật tư</t>
    </r>
  </si>
  <si>
    <t>Put Sockliner component on heating machine
将鞋垫材 料入热压机
Đưa vật tư đế trung tháo vào trong máy ép nhiệt</t>
  </si>
  <si>
    <t xml:space="preserve">Correct Logo &amp; Sockliner component's positions on heating machine
整logo与鞋垫对位
Điều chỉnh logo và đế trung tháo đúng vị trí  </t>
  </si>
  <si>
    <r>
      <t xml:space="preserve">Heat pressing Sockliner Logo
</t>
    </r>
    <r>
      <rPr>
        <sz val="11"/>
        <rFont val="Arial"/>
        <family val="2"/>
      </rPr>
      <t xml:space="preserve">热压鞋垫logo
Ép nhiệt logo đế trung tháo 
</t>
    </r>
  </si>
  <si>
    <r>
      <t>130</t>
    </r>
    <r>
      <rPr>
        <sz val="11"/>
        <rFont val="Arial"/>
        <family val="2"/>
      </rPr>
      <t>ºC±5</t>
    </r>
  </si>
  <si>
    <t>1-2s</t>
  </si>
  <si>
    <t>4-5 kg/cm²</t>
  </si>
  <si>
    <r>
      <t xml:space="preserve">Take finished part out
</t>
    </r>
    <r>
      <rPr>
        <sz val="11"/>
        <rFont val="Arial"/>
        <family val="2"/>
      </rPr>
      <t xml:space="preserve">拿成品出来
Lấy thành phẩm ra 
</t>
    </r>
  </si>
  <si>
    <r>
      <t xml:space="preserve">Inspecting and packing
</t>
    </r>
    <r>
      <rPr>
        <sz val="11"/>
        <rFont val="Arial"/>
        <family val="2"/>
      </rPr>
      <t xml:space="preserve">检查及包装
Kiểm tra và đóng gói 
</t>
    </r>
  </si>
  <si>
    <r>
      <rPr>
        <sz val="11"/>
        <rFont val="Arial"/>
        <family val="2"/>
      </rPr>
      <t xml:space="preserve">
Remark : Based on machine conditions to adjust the temperature, pressure and current intensity.
备注：按照机器的条件调整温度，压力及电流。Ghi chú: Dựa theo điều kiện máy để điều chỉnh nhiệt độ,lực ép và cường độ dòng điện。</t>
    </r>
  </si>
  <si>
    <t xml:space="preserve">Outside Conveyor Process
线外加工流程 LƯU TRÌNH GIA CÔNG NGOÀI CHUYỀN </t>
  </si>
  <si>
    <t xml:space="preserve">Component Name
部件名称 Tên chi tiết 
</t>
  </si>
  <si>
    <t xml:space="preserve"> Outsole 打粗 Đế lớn</t>
  </si>
  <si>
    <t xml:space="preserve"> Rubber TD-035</t>
  </si>
  <si>
    <t xml:space="preserve"> Process 工段Công đoạn </t>
  </si>
  <si>
    <t xml:space="preserve"> Remarks 备注 Ghi chú </t>
  </si>
  <si>
    <t xml:space="preserve">Pictures 图示Hình </t>
  </si>
  <si>
    <r>
      <t xml:space="preserve">Buffing outsole
</t>
    </r>
    <r>
      <rPr>
        <sz val="11"/>
        <rFont val="Arial"/>
        <family val="2"/>
      </rPr>
      <t xml:space="preserve">打粗
Mài đế lớn </t>
    </r>
  </si>
  <si>
    <r>
      <t xml:space="preserve">
Buffing outsole inside then sidewall
</t>
    </r>
    <r>
      <rPr>
        <sz val="11"/>
        <rFont val="Arial"/>
        <family val="2"/>
      </rPr>
      <t xml:space="preserve">先打粗大底内仁再打粗大底外边墙。
Mài bên trong đế trước sau đó mài biên ngoài đế. </t>
    </r>
    <r>
      <rPr>
        <sz val="11"/>
        <rFont val="細明體"/>
        <family val="3"/>
        <charset val="136"/>
      </rPr>
      <t/>
    </r>
  </si>
  <si>
    <r>
      <t xml:space="preserve">Clean up 
</t>
    </r>
    <r>
      <rPr>
        <sz val="11"/>
        <rFont val="Arial"/>
        <family val="2"/>
      </rPr>
      <t>除尘
Làm sạch bụi</t>
    </r>
  </si>
  <si>
    <r>
      <t xml:space="preserve">
Using air-gun to blow dust on inner and outer of outsole cleanly
</t>
    </r>
    <r>
      <rPr>
        <sz val="11"/>
        <rFont val="Arial"/>
        <family val="2"/>
      </rPr>
      <t>用气管吹大底内外要吹干净
Dùng ống hơi xịt bụi bên trong và bên ngoài đế lớn sạch sẽ</t>
    </r>
  </si>
  <si>
    <r>
      <t xml:space="preserve">Metal detector
</t>
    </r>
    <r>
      <rPr>
        <sz val="11"/>
        <rFont val="Arial"/>
        <family val="2"/>
      </rPr>
      <t xml:space="preserve">金屬檢測
Qua máy rà kim </t>
    </r>
  </si>
  <si>
    <r>
      <t xml:space="preserve">
The sockliner/ outsole should be crossed metal detector to check whether they have metal objects. If they have any the metal objects, it   should be disposed immediately. Grade 3-5
</t>
    </r>
    <r>
      <rPr>
        <sz val="11"/>
        <rFont val="Arial"/>
        <family val="2"/>
      </rPr>
      <t>大底需过验针机检验是否含有金属物,如有金属需即时处理;3-5级
Đế cần phải qua máy rà kim kiểm tra, nếu có vật kim loại phải xử lí ngay . Mức 3-5</t>
    </r>
    <r>
      <rPr>
        <sz val="11"/>
        <rFont val="細明體"/>
        <family val="3"/>
        <charset val="136"/>
      </rPr>
      <t/>
    </r>
  </si>
  <si>
    <r>
      <t xml:space="preserve">COMMON ASSEMBLING PROCESS
 </t>
    </r>
    <r>
      <rPr>
        <b/>
        <sz val="18"/>
        <rFont val="細明體"/>
        <family val="3"/>
        <charset val="136"/>
      </rPr>
      <t>成型流程共用</t>
    </r>
    <r>
      <rPr>
        <b/>
        <sz val="18"/>
        <rFont val="Arial"/>
        <family val="2"/>
      </rPr>
      <t xml:space="preserve"> LƯU TRÌNH GÒ DÙNG CHUNG</t>
    </r>
  </si>
  <si>
    <t>Page :</t>
  </si>
  <si>
    <t>COMMON MODEL NAMES  形体共用 DÙNG CHUNG VỚI CÁC DẠNG</t>
  </si>
  <si>
    <t xml:space="preserve">Remarks 备注 GHI CHÚ  </t>
  </si>
  <si>
    <t xml:space="preserve">Sử dụng 2 tờ giấy gói 使用2张包装纸
Use 2 pieces of tissue paper </t>
  </si>
  <si>
    <t xml:space="preserve">Assembling Process 成型流程 LƯU TRÌNH GÒ  (1) </t>
  </si>
  <si>
    <t xml:space="preserve"> Assembling Process  成型流程 Lưu trình gò</t>
  </si>
  <si>
    <t xml:space="preserve">Process information 流程信息Thông tin lưu trình  </t>
  </si>
  <si>
    <t xml:space="preserve">Comments  备注Ghi chú  </t>
  </si>
  <si>
    <r>
      <t xml:space="preserve">
Lasting Lace/Clip Instruction
绑鞋带/绑鞋带指南
Dây gò/ Hướng dẫn buộc dây</t>
    </r>
    <r>
      <rPr>
        <b/>
        <sz val="12"/>
        <rFont val="細明體"/>
        <family val="3"/>
        <charset val="136"/>
      </rPr>
      <t/>
    </r>
  </si>
  <si>
    <t>Chemical
化品名称
Hóa chất</t>
  </si>
  <si>
    <t>Hardener 
硬化剂
Chất đông cứng</t>
  </si>
  <si>
    <r>
      <t>Surface Temp
温度表面
Nhiệt độ bề mặt</t>
    </r>
    <r>
      <rPr>
        <sz val="12"/>
        <rFont val="細明體"/>
        <family val="3"/>
        <charset val="136"/>
      </rPr>
      <t/>
    </r>
  </si>
  <si>
    <t>Last, upper &amp; strobel preparing: TV-01L-1
準備楦頭-鞋面 - 中底
Chuẩn bị phom , mũ giày , đế trung</t>
  </si>
  <si>
    <t>Size need to be correct and matching in pair, check medial / lateral Height. 
尺寸需正确与配双，检查内腰和外腰的高度. 
Kích cỡ phải đúng và phối đôi, kiểm tra độ cao hong trong và hong ngoài.</t>
  </si>
  <si>
    <r>
      <t xml:space="preserve">Toe gathering stitching
 </t>
    </r>
    <r>
      <rPr>
        <sz val="11"/>
        <rFont val="Arial"/>
        <family val="2"/>
      </rPr>
      <t xml:space="preserve">車鞋头缩头 
May rút mũi giày </t>
    </r>
  </si>
  <si>
    <t xml:space="preserve"> Stitching margin:2mm,needle size: 16#round needle, 1"=10
 车边距2mm， 16# 针圆头，车1"=10 针.
May cách biên 2mm, kim 16# đầu tròn, may 1"=10 mũi.</t>
  </si>
  <si>
    <t>Strobel stitching
中底拉幚
May cóp đế</t>
  </si>
  <si>
    <t>Stitching margin:3mm,needle size：21#round needle, 1"=8-10  车边距3mm， 21# 针圆头，车1"=8-10 针. 
May cách biên 3mm, kim 21# đầu tròn, may 1"=8-10 mũi.</t>
  </si>
  <si>
    <t xml:space="preserve">Last- Upper match in pair 
楦头-鞋面配双
Phối phom - mũ giày </t>
  </si>
  <si>
    <t xml:space="preserve">Last and upper size must be the same. Left and right foot needs to match in pair.
 楦头size號與鞋面size號一致。
Size phom và size mũ giày phải giống nhau, đúng chân trái phải. </t>
  </si>
  <si>
    <t xml:space="preserve">Last inserting
入楦頭
Nong phom  </t>
  </si>
  <si>
    <t>Punch holes on the strobel should match in the red marks on last bottom.
拉帮中底孔吻合楦头红色孔. 
Lỗ đục trên đế trung labang khớp với định vị màu đỏ trên đế phom.</t>
  </si>
  <si>
    <t xml:space="preserve">Lacing
穿鞋帶 Xỏ dây  </t>
  </si>
  <si>
    <t>Upper: Lacing through all holes
鞋面 :穿满孔。Mủ giày : Xỏ đầy lỗ.</t>
  </si>
  <si>
    <t>Heel lasting 
打后幫 Gò gót</t>
  </si>
  <si>
    <t>35 -40 
kg/cm²</t>
  </si>
  <si>
    <t>4''</t>
  </si>
  <si>
    <t>Heel lasting must be even up the heel height mark on the last.. 后跟条要平齐楦头后跟定位的高度.
Gò gót phải bằng với đường định vị độ cao gót trên phom</t>
  </si>
  <si>
    <r>
      <t xml:space="preserve">Lace tightening
绑鞋带 Cột dây giày </t>
    </r>
    <r>
      <rPr>
        <sz val="12"/>
        <rFont val="細明體"/>
        <family val="3"/>
        <charset val="136"/>
      </rPr>
      <t/>
    </r>
  </si>
  <si>
    <t>Eyelets can not get deformed. Tongue is free from wrinkles
扣子不变形，鞋舌不打皱.
Ô dê không bị biến dạng. Lưỡi gà không bị nhăn</t>
  </si>
  <si>
    <t xml:space="preserve">Vamp priming
鞋頭刷處理劑
Quét xử lý vòng mũi  </t>
  </si>
  <si>
    <t>NA-036</t>
  </si>
  <si>
    <t>5%E766R</t>
  </si>
  <si>
    <t xml:space="preserve">Apply the primer back and forth evenly.
来回刷处理剂需均匀
Quét xử lý qua lại đều. </t>
  </si>
  <si>
    <t xml:space="preserve">Additional Instructions 指南Chỉ dẫn thêm  </t>
  </si>
  <si>
    <t>Lasting Lace Type</t>
  </si>
  <si>
    <t>Lasting Clip Schedule</t>
  </si>
  <si>
    <t>A ( Trên 上Top)</t>
  </si>
  <si>
    <t>B( Dưới 下 Bottom)</t>
  </si>
  <si>
    <t>Chiller Mold Specification</t>
  </si>
  <si>
    <t>Kích cỡ mặt giày
鞋面尺寸
Upper Size</t>
  </si>
  <si>
    <t>Mã khuôn
 模具编号
Mold Code</t>
  </si>
  <si>
    <t>Kích cỡ khuôn
模具尺寸
Mold Size</t>
  </si>
  <si>
    <t xml:space="preserve"> Total WB Processes: 使用总工段 WBTổng số công đoạn sử dụng</t>
  </si>
  <si>
    <t>Total SB Processes: 使用总工段 SB Tổng số công đoạn sử dụng</t>
  </si>
  <si>
    <t>Assembling Process 
成型流程LƯU TRÌNH GÒ  (2)</t>
  </si>
  <si>
    <t>Upper bottom and margin cementing
鞋身幫腳刷膠/ 幫腳底部刷膠 
Quét keo chân gò thân/ Thoa keo chân gò</t>
  </si>
  <si>
    <t>NA-058</t>
  </si>
  <si>
    <t>10% NA-025B</t>
  </si>
  <si>
    <t xml:space="preserve">Apply cement back and forth evenly.
来回刷胶需均匀。
Quét keo qua lại đều. </t>
  </si>
  <si>
    <t>Outsole inner cementing
大底內仁刷膠 Thoa keo bên trong đế</t>
  </si>
  <si>
    <t xml:space="preserve">Apply cement back and forth evenly.
来回刷胶需均匀。Quét keo qua lại đều. 
</t>
  </si>
  <si>
    <t xml:space="preserve">Passing oven
過烘箱 Qua lò sấy  </t>
  </si>
  <si>
    <t>45±5ºC</t>
  </si>
  <si>
    <t>1'30''-2'</t>
  </si>
  <si>
    <t>Cement must dry well after passing oven
胶过烤箱要干. Keo phải khô sau khi qua lò sấy</t>
  </si>
  <si>
    <t xml:space="preserve">Outsole attaching
貼大底
Dán đế </t>
  </si>
  <si>
    <t xml:space="preserve">Attaching outsole in order: toe – heel – lateral - medial.
贴大底顺序：鞋头，后跟，外腰，内腰 .
Trình tự dán đế: Mũi-gót-hong ngoài-hong trong </t>
  </si>
  <si>
    <t xml:space="preserve">Outsole pressing
壓大底 Ép đế </t>
  </si>
  <si>
    <t>30±5 kg/cm²</t>
  </si>
  <si>
    <r>
      <t>Outsole sidewall should be smooth and closed with the upper. 大底边墙需平，紧贴于鞋面。
Thành đế phải bằng phẳng và ôm chặt vào mặt giày.</t>
    </r>
    <r>
      <rPr>
        <sz val="12"/>
        <rFont val="細明體"/>
        <family val="3"/>
        <charset val="136"/>
      </rPr>
      <t/>
    </r>
  </si>
  <si>
    <t xml:space="preserve">Outsole sidewall roller pressing
手輪大底
Cà lăn đế  </t>
  </si>
  <si>
    <t xml:space="preserve">Roller pressing at outsole sidewall and joint areas closely. Gap is not allowed.
輪壓大底邊墻與鞋面接合處，使之密合 不欠暴開.
Cà lăn vành đế với chổ mối nối mũ giày, phải khít mí không được nhô ra.  </t>
  </si>
  <si>
    <t>Upper gauge marking 
鞋身劃線 Định vị thân</t>
  </si>
  <si>
    <t>Dimension 规格 Quy cách: 10T~#3=26mm, 3T~#6= 30mm.</t>
  </si>
  <si>
    <t xml:space="preserve">Upper priming
鞋身刷處理劑 Quét xử lý thân  </t>
  </si>
  <si>
    <t xml:space="preserve">Vamp cementing
鞋頭刷膠 Quét keo vòng mũi </t>
  </si>
  <si>
    <t>NA-047</t>
  </si>
  <si>
    <t>10%NA-015B</t>
  </si>
  <si>
    <t xml:space="preserve"> Apply cement back and forth evenly.
来回刷胶需均匀。Quét keo qua lại đều.</t>
  </si>
  <si>
    <t xml:space="preserve">Passing oven
過烘箱Qua lò sấy </t>
  </si>
  <si>
    <t>55ºC ± 5ºC</t>
  </si>
  <si>
    <t xml:space="preserve">Knocking
 敲平(重疊處) Gõ </t>
  </si>
  <si>
    <r>
      <t>Unflat areas must be hammered (box stitch, backstay) 捶平在不平的位置,（夹角，后跟条）
Đập bằng các vị trí không bằng phẳng (bọ, dây gót)</t>
    </r>
    <r>
      <rPr>
        <sz val="12"/>
        <rFont val="細明體"/>
        <family val="3"/>
        <charset val="136"/>
      </rPr>
      <t/>
    </r>
  </si>
  <si>
    <t>Toe cap priming
前包头刷處
Quét xử lý bao mũi</t>
  </si>
  <si>
    <t xml:space="preserve">KP-102 </t>
  </si>
  <si>
    <t xml:space="preserve">Airdry 
 自然干燥
Khô tự nhiên  </t>
  </si>
  <si>
    <t>30"-1'</t>
  </si>
  <si>
    <t>Apply the primer back and forth evenly
来回刷处理剂需均匀 Quét xử lý qua lại đều.
Light color 浅色 Màu nhạt : KP-102
Dark color深色 Màu đậm : KP-102 + 6%KP-115B</t>
  </si>
  <si>
    <t>Total WB Processes:
使用总工段 WB
Tổng số công đoạn sử dụng WB</t>
  </si>
  <si>
    <t>Total SB Processes:
使用总工段 SB
Tổng số công đoạn sử dụng SB</t>
  </si>
  <si>
    <t>Assembling Process 
成型流程LƯU TRÌNH GÒ  (3)</t>
  </si>
  <si>
    <t>Toe cap attching
貼前包頭
Dán bao mũi</t>
  </si>
  <si>
    <t xml:space="preserve">Toe cap attaching is even up the glue line,pull slightly and stroke 2 sides smoothly,Stroke toe cap slightly 贴包头平齐胶线，轻拉和按两边平顺，轻按包头.
Dán bao mũi bằng với đường keo, kéo nhẹ và vuốt 2 bên bằng phẳng. Vuốt nhẹ bao mũi. </t>
  </si>
  <si>
    <t xml:space="preserve">Toe cap rolling
手輪前包頭
Cà lăn bao mũi </t>
  </si>
  <si>
    <t>Press tighten on the topline of toe cap.
手轮轮死包头最上边缘。
Cà lăn chặt đường trên cùng của bao mũi.</t>
  </si>
  <si>
    <r>
      <t xml:space="preserve">Toe cap pressing
前包頭压机 Ép bao mũi </t>
    </r>
    <r>
      <rPr>
        <sz val="12"/>
        <rFont val="細明體"/>
        <family val="3"/>
        <charset val="136"/>
      </rPr>
      <t/>
    </r>
  </si>
  <si>
    <t>0.3-0.35 Mpa
(3-3.5kg/cm²)</t>
  </si>
  <si>
    <t>4"</t>
  </si>
  <si>
    <t>Toe cap can't get damaged after pressing.
不可压伤包头片. Không được ép bao mũi bị hư.</t>
  </si>
  <si>
    <t xml:space="preserve">Upperline cementing 
鞋身刷膠 Quét keo thân </t>
  </si>
  <si>
    <t>Apply cement back and forth evenly
来回刷胶需均匀
Quét keo qua lại đều. .</t>
  </si>
  <si>
    <t xml:space="preserve"> Outsole sidewall cementing
大底外邊牆刷膠 Quét keo vành biên đế </t>
  </si>
  <si>
    <t xml:space="preserve">Apply cement back and forth evenly
来回刷胶需均匀
Quét keo qua lại đều. </t>
  </si>
  <si>
    <t>Foxing tape priming
邊條刷處理劑
Quét xử lý talon thân</t>
  </si>
  <si>
    <t>Apply the primer back and forth evenly.
来回刷处理剂需均匀 Quét xử lý qua lại đều.
Light color浅色 Màu nhạt: KP-102
Dark color深色Màu đậm: KP-102 + 6%KP-115B</t>
  </si>
  <si>
    <t>Foxing tape cementing
 邊條刷膠
Quét keo talon thân</t>
  </si>
  <si>
    <t>Apply cement back and forth evenly.
来回刷胶需均匀。Quét keo qua lại đều.</t>
  </si>
  <si>
    <t>Passing oven
過烘箱 Qua lò sấy</t>
  </si>
  <si>
    <r>
      <t>Toe cap priming (the area to attach foxing tape) 包頭外落刷處理劑(貼邊條位置）
Quét xử lý bao mũi  (vị trí dán talon thân)</t>
    </r>
    <r>
      <rPr>
        <sz val="12"/>
        <rFont val="細明體"/>
        <family val="3"/>
        <charset val="136"/>
      </rPr>
      <t/>
    </r>
  </si>
  <si>
    <t>30''-1'</t>
  </si>
  <si>
    <t>Apply the primer back and forth evenly
来回刷处理剂需均匀 Quét xử lý qua lại đều
Light color 浅色 Màu nhạt KP-102
Dark color 深色 Màu đậm : KP-102 + 6%KP-115B</t>
  </si>
  <si>
    <t>Assembling Process 
成型流程 LƯU TRÌNH GÒ (4)</t>
  </si>
  <si>
    <t>Foxing tape attaching
貼邊條
Dán dây talon thân</t>
  </si>
  <si>
    <t>The joint of foxing tape need to be trimmed by 45º angle, then applying the primer on the foxing end. Foxing tape attaching position must should refer to the confirmed shoe. oth start and end should be trimed with a 45º angle and overlapped by 3mm.Foxing tape bottom edge must be even up outsole edge or hove 0.5mm. 
將一端向外斜剪3ｍｍ(45º) 上溶劑，邊條起收位置參照確認鞋逆
時針貼合 ,接 兩邊各斜剪３ｍｍ重疊并壓死,邊條下沿平齊大底 邊或大底外露0.5ｍｍ. Cắt xéo 1 đoạn dây 3mm (45º) rồi thoa dung dịch lên đầu dây, vị trí dán talon thân xin tham khảo giày mẫu. Hai bên chỗ mối cắt xéo 3mm chồng lên nhau dán cố định, biên dưới dây talon thân bằng hoặc đế lớn loe ra 0.5mm.</t>
  </si>
  <si>
    <t xml:space="preserve">Foxing tape roller pressing
手輪邊條
Cà lăn dây talon thân </t>
  </si>
  <si>
    <r>
      <t xml:space="preserve">Using 10mm rolling the foxing. It needs to close up to the upper position. Then, using 30mm roller to roll the foxing. Operation should be moderate. Ensure friction tape is not deformed. 先用10mm手輪均匀用力轮壓邊條與大底/鞋面粘着的位置， 再以30mm手轮全面滚压，力度适中，边条不可变形。
Dùng cà lăn (10mm) dây talon thân với đế lớn bám sát vào vị trí mũ giày, sau đó dùng cà lăn 30mm, lực cần điều chỉnh thích hợp, talon thân không được biên dạng. </t>
    </r>
    <r>
      <rPr>
        <sz val="12"/>
        <rFont val="細明體"/>
        <family val="3"/>
        <charset val="136"/>
      </rPr>
      <t/>
    </r>
  </si>
  <si>
    <t xml:space="preserve">Toe bumper/ heel logo area priming 貼前九齒&amp;後跟標處擦處理劑
Quét xử lý vị trí dán talon mũi - nhãn gót </t>
  </si>
  <si>
    <t>KP-102</t>
  </si>
  <si>
    <t xml:space="preserve">Airdry 
 自然干燥
Khô tự nhiên </t>
  </si>
  <si>
    <t>Apply the primer back and forth evenly.
来回刷处理剂需均匀 Quét xử lý qua lại đều
Light color 浅色 Màu nhạt  : KP-102
 Dark color深色Màu đậm: KP-102 + 6%KP-115B</t>
  </si>
  <si>
    <t xml:space="preserve">Toe bumper priming
前九齒刷處理劑
Quét xử lý talon mũi </t>
  </si>
  <si>
    <t>Apply the primer back and forth evenly.
来回刷处理剂需均匀 Quét xử lý qua lại đều.
 Light color浅色Màu nhạt : KP-102
 Dark color: 深色Màu đậm KP-102 + 6%KP-115B</t>
  </si>
  <si>
    <t xml:space="preserve">Toe bumper attaching
貼前九齒 Dán dây talon mũi </t>
  </si>
  <si>
    <t>Start and end point must follow up the marks on outsole. 起收点按照大底点。
Điểm bắt đầu và kết thúc phải dựa theo định vị trên đế lớn.
Dimension 规格Quy cách :10T~#3 =21mm, 3T~#6= 25mm.</t>
  </si>
  <si>
    <t xml:space="preserve">Priming heel logo / cutting heel logo
後跟標刷处理 / 割后跟标
Quét xử lý nhãn gót / cắt nhãn gót </t>
  </si>
  <si>
    <t>Apply the primer back and forth evenly.
来回刷处理剂需均匀。Quét xử lý qua lại đều.</t>
  </si>
  <si>
    <t xml:space="preserve">Heel logo attaching
貼後跟標
Dán nhãn gót </t>
  </si>
  <si>
    <t>Attach heel logo 1mm above the foxing edge.
贴后跟条上边条. Dán logo nhãn gót trên biên talon 1mm.
Dimension 规格 Quy cách: 10T~#3= 35*20mm, 3T~#6= 41*23mm.</t>
  </si>
  <si>
    <t xml:space="preserve">Cross pressing (left  foot)
十字壓 (左腳) Ép chữ thập (chân trái) 
</t>
  </si>
  <si>
    <t>25±5 kg/cm²</t>
  </si>
  <si>
    <t>6"</t>
  </si>
  <si>
    <t>Deformed Foxing is not accepted
不接收边条变形
Không chấp nhận talon bị biến dạng</t>
  </si>
  <si>
    <t xml:space="preserve"> Assembling Process
成型流程 LƯU TRÌNH GÒ (5)</t>
  </si>
  <si>
    <t xml:space="preserve">Cross pressing (right foot)
十字壓 (右腳) Ép chữ thập (chân phải ) </t>
  </si>
  <si>
    <t>Deformed Foxing is not accepted 
不接收边条变形
Không chấp nhận talon bị biến dạng</t>
  </si>
  <si>
    <t>Pressing roller toe bumper, heel logo 手輪前久齒和後跟標
Cà lăn talon mũi, nhãn gót</t>
  </si>
  <si>
    <r>
      <t xml:space="preserve">Using 30mm roller. Pressing roller with a proper and moderate manner. </t>
    </r>
    <r>
      <rPr>
        <sz val="11"/>
        <rFont val="Arial"/>
        <family val="2"/>
      </rPr>
      <t>使用30mm手轮均匀用力全面轮压，力度适中
Dùng cà lăn 30mm dùng lực cà đều, lực cần điều chỉnh thích hợp</t>
    </r>
    <r>
      <rPr>
        <sz val="11"/>
        <rFont val="細明體"/>
        <family val="3"/>
        <charset val="136"/>
      </rPr>
      <t/>
    </r>
  </si>
  <si>
    <t xml:space="preserve">Cleaning
清潔
Vệ sinh </t>
  </si>
  <si>
    <t>297-1</t>
  </si>
  <si>
    <r>
      <t>Use a piece of white textile to apply a suitable amount of gas and clean the upper and rubber. 用白色碎布以适量清洁剂清洗鞋面与橡胶料有污染的地方。
Dùng vải trắng nhúng một lượng xăng thích hợp chùi sạch sẽ mũ giày với chổ cao su bị dơ</t>
    </r>
    <r>
      <rPr>
        <sz val="12"/>
        <rFont val="細明體"/>
        <family val="3"/>
        <charset val="136"/>
      </rPr>
      <t/>
    </r>
  </si>
  <si>
    <r>
      <t>Inspection
品檢
Kiểm phẩm</t>
    </r>
    <r>
      <rPr>
        <sz val="12"/>
        <rFont val="細明體"/>
        <family val="3"/>
        <charset val="136"/>
      </rPr>
      <t/>
    </r>
  </si>
  <si>
    <t>Check the Foxing Tape no deform
检查边条不可变形。
Kiểm tra dây talon không biến dạng</t>
  </si>
  <si>
    <t xml:space="preserve">Hanging-Vulcanizing
掛鞋  - 加硫
Máng giày - hấp giày  </t>
  </si>
  <si>
    <r>
      <t xml:space="preserve">
Dark color 120℃, 
Light color:120ºC 深色120度，
浅色：110度Màu đậm 120 độ, Màu nhạt 110 độ</t>
    </r>
    <r>
      <rPr>
        <sz val="10"/>
        <rFont val="細明體"/>
        <family val="3"/>
        <charset val="136"/>
      </rPr>
      <t/>
    </r>
  </si>
  <si>
    <t>3-3.5Kg/cm²</t>
  </si>
  <si>
    <t xml:space="preserve">Màu đậm 60-70' 
Màu nhạt 65-75'
深色60-70分钟/ 浅色：65-75分钟
Dark color: 
60 - 70 minutes
Light color: 
65 - 75 minutes </t>
  </si>
  <si>
    <t xml:space="preserve">Lace should not tighten too tight before vulcanizing, need to adjust in a proper tension to avoid impacting on the quality of shoe鞋子加硫前不能绑鞋带太紧，要调整松紧度适合，避免影响鞋子品质. Giày trước khi hấp dây không được buột quá chặt ,cần điều chỉnh chặt lỏng thích hợp, tránh ảnh hưởng chất lượng của giày  </t>
  </si>
  <si>
    <t xml:space="preserve">Removing Lasting Laces
拔鞋带
Tháo dây giày </t>
  </si>
  <si>
    <t>Use the proper pressure,Eyestay cannot get damaged. Eyelet cannot get deformed.. 用力适合，鞋眼和扣子不能变形.Dùng lực thích hợp. Điệm và ô dê không bị biến dạng</t>
  </si>
  <si>
    <r>
      <t>De-lasting
脫楦
Nhổ phom</t>
    </r>
    <r>
      <rPr>
        <sz val="12"/>
        <rFont val="細明體"/>
        <family val="3"/>
        <charset val="136"/>
      </rPr>
      <t/>
    </r>
  </si>
  <si>
    <r>
      <t>Last temperature should be lower than 45ºC. 
楦头温度需低于45度方可脱楦。
Nhiệt độ phom cần phải thấp hơn 45º mới có thể tháo phom.</t>
    </r>
    <r>
      <rPr>
        <sz val="12"/>
        <rFont val="細明體"/>
        <family val="3"/>
        <charset val="136"/>
      </rPr>
      <t/>
    </r>
  </si>
  <si>
    <t xml:space="preserve">Pair matching
配雙
So đồng đôi  </t>
  </si>
  <si>
    <t xml:space="preserve">Check outsole size and upper size. Left and right foot needs to be the same. 检查大底号码和鞋面号码一样左右脚一样 .
Kiểm tra size đế lớn và size mặt giày. Chân trái và chân phải giống nhau. </t>
  </si>
  <si>
    <t>Sockliner cementing
鞋墊過膠
Qua keo đế trung</t>
  </si>
  <si>
    <t>HM-533B</t>
  </si>
  <si>
    <t>170℃ ± 5℃</t>
  </si>
  <si>
    <r>
      <t>Supplier: NanPao. 100% sockliner pass hotmelt M/C
厂商: NanPao. 鞋垫100%过胶. Nhà cung ứng: NanPao. 100% đế trung tháo qua máy keo nóng chảy.</t>
    </r>
    <r>
      <rPr>
        <sz val="12"/>
        <rFont val="細明體"/>
        <family val="3"/>
        <charset val="136"/>
      </rPr>
      <t/>
    </r>
  </si>
  <si>
    <t xml:space="preserve">Sockliner inserting
入鞋墊 Vô đế trung </t>
  </si>
  <si>
    <t xml:space="preserve">Attach sockliner from heel to vamp
上鞋垫从后跟到鞋头 Dán đế trung tháo từ gót đến mũi </t>
  </si>
  <si>
    <t>Assembling Process
成型流程LƯU TRÌNH GÒ   (6)</t>
  </si>
  <si>
    <t xml:space="preserve">Sockliner pressing
鞋墊压機
Ép đế trung tháo </t>
  </si>
  <si>
    <t>(5 - 6 kg/cm²)
0.35-0.4MPa</t>
  </si>
  <si>
    <t>Using the correct mold for each size:10T=10T-13T;#1=#1-#6. Pressing vamp and heel part.各码使用正确模具:10T=10T-13T;#1=#1-#6. 压鞋头和后跟. Sử dụng đúng khuôn cho mỗi size:10T=10T-13T;#1=#1-#6. Ép mũi và gót</t>
  </si>
  <si>
    <t>Sử dụng đúng khuôn cho mỗi size:10T=10T-13T;#1=#1-#3.Ép mũi và gót各码使用正确模具:10T=10T-13T;#1=#1-#3.压鞋头和后跟.Using the correct mold for each size:10T=10T-13T;#1=#1-#3. Pressing vamp and heel part.</t>
  </si>
  <si>
    <t>Cleaning
清潔
Vệ sinh</t>
  </si>
  <si>
    <t>Using brush and white textile to clean stained upper areas clearly.
使用刷子与白翠布清洁污染位置。
Dùng bàn chải và vải vụn màu trắng vệ sinh chổ giày bị dơ。</t>
  </si>
  <si>
    <t xml:space="preserve">Inspection
品檢
Kiểm phẩm </t>
  </si>
  <si>
    <t xml:space="preserve">The shoes cleaness must be paid high attention.
需特别注意清潔度. 
Cần đặc biệt chú ý vệ sinh </t>
  </si>
  <si>
    <t xml:space="preserve">Inner box folding
折内盒
Xếp hộp </t>
  </si>
  <si>
    <r>
      <t>To use the suitable operation of inner box diameter,  it should follow the schedules in the BOM. 根据指令表分段使用对应规格的内盒作业
Căn cứ vào phân đoạn trong bảng chỉ lệnh mà sử dụng thao tác của qui cách hộp cho phù hợp.</t>
    </r>
    <r>
      <rPr>
        <sz val="12"/>
        <rFont val="細明體"/>
        <family val="3"/>
        <charset val="136"/>
      </rPr>
      <t/>
    </r>
  </si>
  <si>
    <r>
      <t xml:space="preserve">Inner box label attaching
貼内盒標 Dán nhãn hộp </t>
    </r>
    <r>
      <rPr>
        <sz val="12"/>
        <rFont val="細明體"/>
        <family val="3"/>
        <charset val="136"/>
      </rPr>
      <t/>
    </r>
  </si>
  <si>
    <t>Follow exact position to attach label.
贴内盒标需到位。Dán tem đúng vị trí.</t>
  </si>
  <si>
    <t xml:space="preserve">Lacing
穿鞋帶
Xỏ dây giày </t>
  </si>
  <si>
    <t>Leave top eyelet after lacing,Length  after tied 55mm 穿鞋带留一孔上面，鞋帶長度打結后55mm.
Xỏ chừa lỗ ô dê trên cùng, Độ dài dây sau khi thắt còn lại 55mm.</t>
  </si>
  <si>
    <t>Hanging hangtag 掛吊牌 Treo mạc treo
(This operation only applies for models requiring by SPEC. 
这工段只应用对于形体有要求的 Công đoạn này chỉ sử dụng cho những dạng giày SPEC có yêu cầu).</t>
  </si>
  <si>
    <t>Hanging hang tag on first lace of right foot
掛吊牌入第一鞋帶在鞋頭右腳
Treo mạc treo vào dây giày đầu tiên chân phải</t>
  </si>
  <si>
    <t>Tissue paper wrapping
包裝鞋子 Gói giày</t>
  </si>
  <si>
    <t xml:space="preserve"> Using：1 piece  使用1 张Sử dụng 1 tờ</t>
  </si>
  <si>
    <t xml:space="preserve">Inner  box packing
入內盒
Vô hộp </t>
  </si>
  <si>
    <t>Right foot-medial must face down and Left foot-medial face up. Then, attaching QC label at the inner of box cover.
右脚内腰朝下,左脚内腰朝上,然后在内盒的盖子里面贴QC标。
Hong trong chân phải hướng xuống. Hong trong chân trái hướng lên và Sau đó dán nhãn QC bên trong nắp hộp.</t>
  </si>
  <si>
    <t xml:space="preserve">Metal Detector
金屬檢測 Qua máy rà kim </t>
  </si>
  <si>
    <t xml:space="preserve">Grade 5-6 5-6级Mức 5-6 </t>
  </si>
  <si>
    <t>Packing
裝箱  Đóng thùng</t>
  </si>
  <si>
    <t>Attach Trade-Mark Sticker &amp; Outer Carton Sticker. 贴商标与外箱标。Dán tem thương hiệu và tem thùng</t>
  </si>
  <si>
    <t>SR#:</t>
  </si>
  <si>
    <t xml:space="preserve">PRESSING PAD SPECIFICATION
 压机模具规格 QUY CÁCH KHUÔN MÁY ÉP
</t>
  </si>
  <si>
    <t>Tech Level :</t>
  </si>
  <si>
    <t>NM</t>
  </si>
  <si>
    <t>Name:</t>
  </si>
  <si>
    <t>Style Code:</t>
  </si>
  <si>
    <t>PCC/Factory:</t>
  </si>
  <si>
    <t xml:space="preserve">Process
工段 Công đoạn 
</t>
  </si>
  <si>
    <t xml:space="preserve"> Photos 图片 Hình</t>
  </si>
  <si>
    <t xml:space="preserve">Pad Material 
Information 材料模压信息Thông tin vật tư khuôn ép </t>
  </si>
  <si>
    <t xml:space="preserve">Top View上面 Mặt trên  </t>
  </si>
  <si>
    <t xml:space="preserve">Side View 侧腰面 Mặt bên hong </t>
  </si>
  <si>
    <t xml:space="preserve">Outsole pressing
压底
Ép đế
</t>
  </si>
  <si>
    <t xml:space="preserve">  Material Type 材料类 Loại vật tư:
PU</t>
  </si>
  <si>
    <t>Hardness: 硬度Độ cứng 
65-70 AskerC</t>
  </si>
  <si>
    <t xml:space="preserve">  Features: 特点 Đặc điểm</t>
  </si>
  <si>
    <t xml:space="preserve"> Toe cap pressing mold 压包头模
KHUÔN ÉP BAO MŨI</t>
  </si>
  <si>
    <t xml:space="preserve">  Material Type 材料类 Loại vật tư 
Press sponge 泡棉模具 Thun ép </t>
  </si>
  <si>
    <t>Hardness 硬度 Độ cứng: 
60-65 AskerC</t>
  </si>
  <si>
    <t>Features 特点 Đặc điểm:</t>
  </si>
  <si>
    <r>
      <t xml:space="preserve">
Cross pressing mold
十字压机模
Khuôn ép chữ thập</t>
    </r>
    <r>
      <rPr>
        <b/>
        <sz val="10"/>
        <color indexed="8"/>
        <rFont val="細明體"/>
        <family val="3"/>
        <charset val="136"/>
      </rPr>
      <t/>
    </r>
  </si>
  <si>
    <t xml:space="preserve"> Material Type 材料类 Loại vật tư
  Press sponge 压模 Thun ép:  PU</t>
  </si>
  <si>
    <t xml:space="preserve">
 Features 特点 Đặc điểm:</t>
  </si>
  <si>
    <t xml:space="preserve">PRODUCTION CHECKLIST
量产对照表 BẢNG ĐỐI CHIẾU SẢN XUẤT </t>
  </si>
  <si>
    <t xml:space="preserve">Shoe Lacing Instruction 穿鞋带方法 Cách thức xỏ dây giày </t>
  </si>
  <si>
    <t>IDS Measurement</t>
  </si>
  <si>
    <t xml:space="preserve">Top View 前面 Mặt trước </t>
  </si>
  <si>
    <t xml:space="preserve">Back View 后面 Mặt sau </t>
  </si>
  <si>
    <t>RLF</t>
  </si>
  <si>
    <t>GTM</t>
  </si>
  <si>
    <t>Thử RFC
RFC试作
RFC trial</t>
  </si>
  <si>
    <t>Thử size chuẩn
基本码试作
MST Trial</t>
  </si>
  <si>
    <t>Thử lớn trung nhỏ
大中小试作 EST trial</t>
  </si>
  <si>
    <t>Thử dao
斩刀试作
FSR trial</t>
  </si>
  <si>
    <t xml:space="preserve">INNER BOX SCHEDULE
内盒分段
Phân đoạn hộp </t>
  </si>
  <si>
    <t>SIZES</t>
  </si>
  <si>
    <t xml:space="preserve">INNER BOX SCHEDULE 内盒规格 Quy cách hộp </t>
  </si>
  <si>
    <t>10T~13T</t>
  </si>
  <si>
    <t>231*171*95MM(BM-2) PBX-30762-1-CB-B130</t>
  </si>
  <si>
    <t>10T~#1</t>
  </si>
  <si>
    <t>231*171*95MM(BM-2)</t>
  </si>
  <si>
    <t>#1~3T</t>
  </si>
  <si>
    <t>253*183*101MM(BM-3) PBX-30762-1-CB-B240</t>
  </si>
  <si>
    <t>1T~#3</t>
  </si>
  <si>
    <t>253*183*101MM(BM-3)</t>
  </si>
  <si>
    <t>#4~#6</t>
  </si>
  <si>
    <t>275*195*107MM(BM-4) PBX-30762-1-CB-B270</t>
  </si>
  <si>
    <t xml:space="preserve">LACE SCHEDULE 鞋带分段 Phân đoạn dây giày </t>
  </si>
  <si>
    <t>LENGTH</t>
  </si>
  <si>
    <t xml:space="preserve">Wrapping paper schedule 包装纸分段 Phân đoạn giấy gói </t>
  </si>
  <si>
    <t xml:space="preserve">Paper size 纸尺寸 Kích cỡ giấy </t>
  </si>
  <si>
    <t xml:space="preserve">Other Accessory info 其它辅料通讯 Thông tin phụ liệu khác </t>
  </si>
  <si>
    <t>860*290MM (T08)</t>
  </si>
  <si>
    <t>Type</t>
  </si>
  <si>
    <t>View</t>
  </si>
  <si>
    <t>Instruction</t>
  </si>
  <si>
    <t>#1~#6</t>
  </si>
  <si>
    <t>780*310MM (T11)</t>
  </si>
  <si>
    <t xml:space="preserve">Using 使用 Sử dụng: 1piece 張 tờ </t>
  </si>
  <si>
    <t>ARCH COOKIE SCHEDULE</t>
  </si>
  <si>
    <t>ARCH SIZE</t>
  </si>
  <si>
    <t>Foot form Style / Schedule</t>
  </si>
  <si>
    <t>Cardboard Foot form</t>
  </si>
  <si>
    <t>Molded Foot form</t>
  </si>
  <si>
    <t xml:space="preserve">Stuffing Paper 土報紙 Giấy độn </t>
  </si>
  <si>
    <t>Footform Code</t>
  </si>
  <si>
    <t>Footform Type</t>
  </si>
  <si>
    <t xml:space="preserve"> Size</t>
  </si>
  <si>
    <t xml:space="preserve">Stuffing paper Size
土报纸规格
Qui cách giấy độn </t>
  </si>
  <si>
    <t xml:space="preserve">Number of stuffing paper 
土报纸数量
Số miếng giấy độn </t>
  </si>
  <si>
    <t xml:space="preserve">Upper Measurement Specification
鞋面测量规格 QUY CÁCH SỐ ĐO MẶT GIÀY </t>
  </si>
  <si>
    <r>
      <t xml:space="preserve">Component </t>
    </r>
    <r>
      <rPr>
        <sz val="10"/>
        <rFont val="細明體"/>
        <family val="3"/>
        <charset val="136"/>
      </rPr>
      <t>部件名称</t>
    </r>
    <r>
      <rPr>
        <sz val="10"/>
        <rFont val="Arial"/>
        <family val="2"/>
      </rPr>
      <t xml:space="preserve"> Tên chi tiết</t>
    </r>
  </si>
  <si>
    <r>
      <t xml:space="preserve">Back Height </t>
    </r>
    <r>
      <rPr>
        <sz val="10"/>
        <rFont val="細明體"/>
        <family val="3"/>
        <charset val="136"/>
      </rPr>
      <t>后跟高度</t>
    </r>
    <r>
      <rPr>
        <sz val="10"/>
        <rFont val="Arial"/>
        <family val="2"/>
      </rPr>
      <t xml:space="preserve"> Độ cao gót</t>
    </r>
  </si>
  <si>
    <t>Medial Height 内腰高度 Độ cao HT</t>
  </si>
  <si>
    <t xml:space="preserve">Lateral Height 外腰高度 Độ cao HN </t>
  </si>
  <si>
    <t>Tongue Length 鞋舌长 Chiều dài lưỡi gà</t>
  </si>
  <si>
    <r>
      <t xml:space="preserve">Toe cap length </t>
    </r>
    <r>
      <rPr>
        <sz val="10"/>
        <rFont val="細明體"/>
        <family val="3"/>
        <charset val="136"/>
      </rPr>
      <t>前包頭长度</t>
    </r>
    <r>
      <rPr>
        <sz val="10"/>
        <rFont val="Arial"/>
        <family val="2"/>
      </rPr>
      <t xml:space="preserve"> 
Chiều dài bao mũi</t>
    </r>
  </si>
  <si>
    <t xml:space="preserve"> KEY MANUFACTURING PROCESSES DETAILS
生产重点问题点 CÁC CHI TIẾT LƯU TRÌNH SẢN XUẤT TRỌNG ĐIỂM </t>
  </si>
  <si>
    <r>
      <t xml:space="preserve">Key Manufacturing Process
生产重点流程
Lưu trình sản xuất trọng điểm </t>
    </r>
    <r>
      <rPr>
        <b/>
        <sz val="10"/>
        <rFont val="細明體"/>
        <family val="3"/>
        <charset val="136"/>
      </rPr>
      <t/>
    </r>
  </si>
  <si>
    <r>
      <t xml:space="preserve"> Detail Picture  图示</t>
    </r>
    <r>
      <rPr>
        <sz val="10"/>
        <rFont val="Arial"/>
        <family val="2"/>
      </rPr>
      <t>Hình ảnh chi tiết</t>
    </r>
  </si>
  <si>
    <t xml:space="preserve">Process Detail / Key Check point  流程明细/重点需注意 Chi tiết lưu trình/ trọng điểm cần chú ý </t>
  </si>
  <si>
    <t xml:space="preserve">
1. Pay high attention to heel loop stitching to prevent loosen
Cementing/ Attaching heel loop and heel loop reinf → Heel loop and heel loop reinf margin stitching → Backstay stitching.
2. Eyelet zigzag deco stitching is 5mm width.
1. 操作车后吊织带补强要注意让避免爆开刷胶/贴织带与织带
补强→车压织带与织带补强→车后吊.
2. 眼片合万能饰线宽度5mm.
1. Chú ý thao tác may tăng cường dây xỏ dây gót để tránh bị bung Quét keo/ Dán dây xỏ và tăng cường dây xỏ → May dằn dây xỏ và tăng cường dây xỏ → May dây gót.
2. Đường may zigzag trang trí đệm độ rộng 5mm
</t>
  </si>
  <si>
    <t xml:space="preserve"> Detail Picture  图示Hình ảnh chi tiết</t>
  </si>
  <si>
    <t xml:space="preserve"> Process Detail / Key Check point 流程明细/重点需注意Chi tiết lưu trình/ trọng điểm cần chú ý </t>
  </si>
  <si>
    <t xml:space="preserve">PACKING PROCESS
包装流程 LƯU TRÌNH ĐÓNG GÓI </t>
  </si>
  <si>
    <t>Step 1: Folding the InnerBox. 
The Inner Box's size must be correct with shoe's size.
第一步：折内盒。
内盒号码与鞋子号码需一致
Bước 1:  Gấp hộp. 
Size số hộp và size số giày phải giống nhau.</t>
  </si>
  <si>
    <r>
      <t xml:space="preserve">
Step2: Attaching inner box label. 
Inner box label must be correct with all information of this model
第2步：贴内盒标。 内盒标跟形体名称需正确。
Bước 2: Dán nhãn hộp. 
Nhãn hộp phải đúng với mỗi tên hình thể.</t>
    </r>
    <r>
      <rPr>
        <sz val="10"/>
        <rFont val="細明體"/>
        <family val="3"/>
        <charset val="136"/>
      </rPr>
      <t/>
    </r>
  </si>
  <si>
    <r>
      <t xml:space="preserve">
Step 3: Do inspection and put onto the inner box
第3步：检查外观与放鞋子入内盒。
Bước 3: Kiểm tra ngoại quan và đặt giày vào trong hộp.</t>
    </r>
    <r>
      <rPr>
        <sz val="10"/>
        <rFont val="細明體"/>
        <family val="3"/>
        <charset val="136"/>
      </rPr>
      <t/>
    </r>
  </si>
  <si>
    <r>
      <t xml:space="preserve">
Step 4: Wrapping shoe.
Right foot-medial face down and left foot-medial face up. (For SKU, E-BOM/SPEC requests using 2 sheets of tissue papers, using 1 sheet for ech foot)
第四步：包装鞋子。
先放右脚入包装纸，内腰朝下。用纸包起来然后放左脚入包装纸，内腰朝上。（针对 SKU, EBOM/SPEC 有要 求使用2张 包装纸。那么包1脚1 张包装纸）
Bước 4: Gói giày.
Chân phải hong trong hướng xuống.Chân trái hong trong hướng lên. (Đối với SKU, EBOM/SPEC yêu cầu sử dụng 2 tờ .Thì gói mỗi chân 1 tờ )</t>
    </r>
    <r>
      <rPr>
        <sz val="10"/>
        <rFont val="細明體"/>
        <family val="3"/>
        <charset val="136"/>
      </rPr>
      <t/>
    </r>
  </si>
  <si>
    <t xml:space="preserve">Remark 注意Chú ý
1.Tissue follows spec of develop 
2. Method of packing shoe follows to package manual
1. 包装纸按开发SPEC
2. 包装方式按照业务包装手册
1. Giấy gói dựa theo SPEC khai thác
2. Phương thức gói giày dựa theo sổ tay đóng gói 
</t>
  </si>
  <si>
    <r>
      <t xml:space="preserve">
Step 7: Follow the carton packing description details.
第七步：按装箱方法作业。
Bước 7: Chiếu theo thao tác đóng thùng. </t>
    </r>
    <r>
      <rPr>
        <sz val="10"/>
        <rFont val="細明體"/>
        <family val="3"/>
        <charset val="136"/>
      </rPr>
      <t/>
    </r>
  </si>
  <si>
    <r>
      <t xml:space="preserve">
Step 6: The machine's sensitiveness standard is at 5-6 level. Inner box must go through the metal detector for checking whether it has metal inside or not.
第六步：灵敏度标准为5,6类别。内盒需放于验针机上检测里面是否有金属物体。
Bước 6: Tiêu chuẩn độ nhạy của máy ở mức 5-6. Hộp giày phải đi qua máy rà kim để kiểm tra xem có kim loại bên trong hay không.</t>
    </r>
    <r>
      <rPr>
        <sz val="10"/>
        <rFont val="細明體"/>
        <family val="3"/>
        <charset val="136"/>
      </rPr>
      <t/>
    </r>
  </si>
  <si>
    <r>
      <t xml:space="preserve">
Step 5: Put wrapped shoes onto the Inner.Right foot-medial must face down and Left foot-medial face up. Then, attaching QC label at the inner of box cover.
第五步：将鞋子已包好放进内盒。右脚内腰朝下,左脚内腰朝上,然后在内盒的盖子里面贴QC标。
Bước 5: Đặt giày đã gói vào hộp.  
Hong trong chân phải hướng xuống. Hong trong chân trái hướng lên và Sau đó dán nhãn QC bên trong nắp hộp.</t>
    </r>
    <r>
      <rPr>
        <sz val="10"/>
        <rFont val="細明體"/>
        <family val="3"/>
        <charset val="136"/>
      </rPr>
      <t/>
    </r>
  </si>
  <si>
    <t>{{Date}}</t>
    <phoneticPr fontId="60" type="noConversion"/>
  </si>
  <si>
    <t>{{ModelID}}</t>
    <phoneticPr fontId="60" type="noConversion"/>
  </si>
  <si>
    <t>{{ColorWayID}}</t>
    <phoneticPr fontId="60" type="noConversion"/>
  </si>
  <si>
    <t>{{BOMID}}</t>
    <phoneticPr fontId="60" type="noConversion"/>
  </si>
  <si>
    <t>{{SizeRange}}</t>
    <phoneticPr fontId="60" type="noConversion"/>
  </si>
  <si>
    <t>{{LastCode}}</t>
    <phoneticPr fontId="60" type="noConversion"/>
  </si>
  <si>
    <t>{{ToolCode}}</t>
    <phoneticPr fontId="60" type="noConversion"/>
  </si>
  <si>
    <t>{{PatternFileName}}</t>
    <phoneticPr fontId="60" type="noConversion"/>
  </si>
  <si>
    <t>{{FirstSource}}</t>
    <phoneticPr fontId="60" type="noConversion"/>
  </si>
  <si>
    <t>{{KeyManufacturingProcesses}}</t>
    <phoneticPr fontId="60" type="noConversion"/>
  </si>
  <si>
    <t>{{Converse}}</t>
    <phoneticPr fontId="60" type="noConversion"/>
  </si>
  <si>
    <t>{{MedialSideView}}</t>
    <phoneticPr fontId="60" type="noConversion"/>
  </si>
  <si>
    <t>{{FrontView}}</t>
    <phoneticPr fontId="60" type="noConversion"/>
  </si>
  <si>
    <t>{{LateralSideView}}</t>
    <phoneticPr fontId="60" type="noConversion"/>
  </si>
  <si>
    <t>{{BottomView}}</t>
    <phoneticPr fontId="60" type="noConversion"/>
  </si>
  <si>
    <t>{{Ms0}}</t>
    <phoneticPr fontId="60" type="noConversion"/>
  </si>
  <si>
    <t>{{Ms1}}</t>
    <phoneticPr fontId="60" type="noConversion"/>
  </si>
  <si>
    <t>{{Ms2}}</t>
    <phoneticPr fontId="60" type="noConversion"/>
  </si>
  <si>
    <t>{{Ms3}}</t>
    <phoneticPr fontId="60" type="noConversion"/>
  </si>
  <si>
    <t>{{Ms4}}</t>
    <phoneticPr fontId="60" type="noConversion"/>
  </si>
  <si>
    <t>{{Ms5}}</t>
    <phoneticPr fontId="60" type="noConversion"/>
  </si>
  <si>
    <t>{{Ms6}}</t>
    <phoneticPr fontId="60" type="noConversion"/>
  </si>
  <si>
    <t>{{Ms7}}</t>
    <phoneticPr fontId="60" type="noConversion"/>
  </si>
  <si>
    <t>{{Ms8}}</t>
    <phoneticPr fontId="60" type="noConversion"/>
  </si>
  <si>
    <t>{{Ms9}}</t>
    <phoneticPr fontId="60" type="noConversion"/>
  </si>
  <si>
    <t>{{Ms10}}</t>
    <phoneticPr fontId="60" type="noConversion"/>
  </si>
  <si>
    <t>{{Ms11}}</t>
    <phoneticPr fontId="60" type="noConversion"/>
  </si>
  <si>
    <t>{{Ms12}}</t>
    <phoneticPr fontId="60" type="noConversion"/>
  </si>
  <si>
    <t>{{Ms13}}</t>
    <phoneticPr fontId="60" type="noConversion"/>
  </si>
  <si>
    <t>{{Ms14}}</t>
    <phoneticPr fontId="60" type="noConversion"/>
  </si>
  <si>
    <t>{{Ms15}}</t>
    <phoneticPr fontId="60" type="noConversion"/>
  </si>
  <si>
    <t>{{Ms16}}</t>
    <phoneticPr fontId="60" type="noConversion"/>
  </si>
  <si>
    <t>{{Ms17}}</t>
    <phoneticPr fontId="60" type="noConversion"/>
  </si>
  <si>
    <t>{{HeelView}}</t>
    <phoneticPr fontId="60" type="noConversion"/>
  </si>
  <si>
    <t>{{ModelType}}</t>
    <phoneticPr fontId="60" type="noConversion"/>
  </si>
  <si>
    <t>{{ModelType}}</t>
    <phoneticPr fontId="60" type="noConversion"/>
  </si>
  <si>
    <t>{{ModelName}}</t>
    <phoneticPr fontId="60" type="noConversion"/>
  </si>
  <si>
    <t>{{ModelName}}</t>
    <phoneticPr fontId="60" type="noConversion"/>
  </si>
  <si>
    <t>{{MaterialNumber}}</t>
    <phoneticPr fontId="60" type="noConversion"/>
  </si>
  <si>
    <t>{{MaterialNumber}}</t>
    <phoneticPr fontId="60" type="noConversion"/>
  </si>
  <si>
    <t>{{MaterialDescriptionMat0}}</t>
    <phoneticPr fontId="60" type="noConversion"/>
  </si>
  <si>
    <t>{{MaterialDescriptionName0}}</t>
    <phoneticPr fontId="60" type="noConversion"/>
  </si>
  <si>
    <t>{{MaterialDescriptionName1}}</t>
    <phoneticPr fontId="60" type="noConversion"/>
  </si>
  <si>
    <t>{{MaterialDescriptionMat1}}</t>
    <phoneticPr fontId="60" type="noConversion"/>
  </si>
  <si>
    <t>{{ComponentName}}</t>
    <phoneticPr fontId="60" type="noConversion"/>
  </si>
  <si>
    <t>{{Vendor}}</t>
    <phoneticPr fontId="60" type="noConversion"/>
  </si>
  <si>
    <t>{{AdhesiveTypeType}}</t>
    <phoneticPr fontId="60" type="noConversion"/>
  </si>
  <si>
    <t>{{AdhesiveOtherTypeName}}</t>
    <phoneticPr fontId="60" type="noConversion"/>
  </si>
  <si>
    <t>{{AdhesiveTypeName}}</t>
    <phoneticPr fontId="60" type="noConversion"/>
  </si>
  <si>
    <t>{{AdhesiveTypeThickness}}</t>
    <phoneticPr fontId="60" type="noConversion"/>
  </si>
  <si>
    <t>{{AdhesiveTypeMeltingPoint}}</t>
    <phoneticPr fontId="60" type="noConversion"/>
  </si>
  <si>
    <t>{{AdhesiveTypeVendor}}</t>
    <phoneticPr fontId="60" type="noConversion"/>
  </si>
  <si>
    <t>{{AdhesiveOtherTypeDescription}}</t>
    <phoneticPr fontId="60" type="noConversion"/>
  </si>
  <si>
    <t>{{RollsTemp0}}</t>
    <phoneticPr fontId="60" type="noConversion"/>
  </si>
  <si>
    <t>{{RollsRollSize0}}</t>
    <phoneticPr fontId="60" type="noConversion"/>
  </si>
  <si>
    <t>{{RollsTime0}}</t>
    <phoneticPr fontId="60" type="noConversion"/>
  </si>
  <si>
    <t>{{RollsTemp1}}</t>
    <phoneticPr fontId="60" type="noConversion"/>
  </si>
  <si>
    <t>{{RollsRollSize1}}</t>
    <phoneticPr fontId="60" type="noConversion"/>
  </si>
  <si>
    <t>{{RollsTime1}}</t>
    <phoneticPr fontId="60" type="noConversion"/>
  </si>
  <si>
    <t>{{Winding}}</t>
    <phoneticPr fontId="60" type="noConversion"/>
  </si>
  <si>
    <t>{{Cooling}}</t>
    <phoneticPr fontId="60" type="noConversion"/>
  </si>
  <si>
    <t>{{EndStep}}</t>
    <phoneticPr fontId="60" type="noConversion"/>
  </si>
  <si>
    <t>{{MaterialNumber0}}</t>
    <phoneticPr fontId="60" type="noConversion"/>
  </si>
  <si>
    <t>{{Remark0}}</t>
    <phoneticPr fontId="60" type="noConversion"/>
  </si>
  <si>
    <t>{{PageIndex0}}</t>
    <phoneticPr fontId="60" type="noConversion"/>
  </si>
  <si>
    <t>{{ModelType0}}</t>
    <phoneticPr fontId="60" type="noConversion"/>
  </si>
  <si>
    <t>{{ModelName0}}</t>
    <phoneticPr fontId="60" type="noConversion"/>
  </si>
  <si>
    <t>{{ComponentName0}}</t>
    <phoneticPr fontId="60" type="noConversion"/>
  </si>
  <si>
    <t>{{ImageRemark0}}</t>
    <phoneticPr fontId="60" type="noConversion"/>
  </si>
  <si>
    <t>{{ItemComponentName01}}</t>
    <phoneticPr fontId="60" type="noConversion"/>
  </si>
  <si>
    <t>{{ItemImageContent01}}</t>
    <phoneticPr fontId="60" type="noConversion"/>
  </si>
  <si>
    <t>{{ItemImageRemark01}}</t>
    <phoneticPr fontId="60" type="noConversion"/>
  </si>
  <si>
    <t>{{ItemNumberofLayers01}}</t>
    <phoneticPr fontId="60" type="noConversion"/>
  </si>
  <si>
    <t>{{ItemComponentName02}}</t>
    <phoneticPr fontId="60" type="noConversion"/>
  </si>
  <si>
    <t>{{ItemImageContent02}}</t>
    <phoneticPr fontId="60" type="noConversion"/>
  </si>
  <si>
    <t>{{ItemImageRemark02}}</t>
    <phoneticPr fontId="60" type="noConversion"/>
  </si>
  <si>
    <t>{{ItemNumberofLayers02}}</t>
    <phoneticPr fontId="60" type="noConversion"/>
  </si>
  <si>
    <t>{{ItemComponentName03}}</t>
    <phoneticPr fontId="60" type="noConversion"/>
  </si>
  <si>
    <t>{{ItemImageContent03}}</t>
    <phoneticPr fontId="60" type="noConversion"/>
  </si>
  <si>
    <t>{{ItemImageRemark03}}</t>
    <phoneticPr fontId="60" type="noConversion"/>
  </si>
  <si>
    <t>{{ItemNumberofLayers03}}</t>
    <phoneticPr fontId="60" type="noConversion"/>
  </si>
  <si>
    <t>{{ItemComponentName04}}</t>
    <phoneticPr fontId="60" type="noConversion"/>
  </si>
  <si>
    <t>{{ItemImageContent04}}</t>
    <phoneticPr fontId="60" type="noConversion"/>
  </si>
  <si>
    <t>{{ItemImageRemark04}}</t>
    <phoneticPr fontId="60" type="noConversion"/>
  </si>
  <si>
    <t>{{ItemNumberofLayers04}}</t>
    <phoneticPr fontId="60" type="noConversion"/>
  </si>
  <si>
    <t>{{ItemComponentName05}}</t>
    <phoneticPr fontId="60" type="noConversion"/>
  </si>
  <si>
    <t>{{ItemImageContent05}}</t>
    <phoneticPr fontId="60" type="noConversion"/>
  </si>
  <si>
    <t>{{ItemImageRemark05}}</t>
    <phoneticPr fontId="60" type="noConversion"/>
  </si>
  <si>
    <t>{{ItemNumberofLayers05}}</t>
    <phoneticPr fontId="60" type="noConversion"/>
  </si>
  <si>
    <t>{{ItemComponentName06}}</t>
    <phoneticPr fontId="60" type="noConversion"/>
  </si>
  <si>
    <t>{{ItemImageContent06}}</t>
    <phoneticPr fontId="60" type="noConversion"/>
  </si>
  <si>
    <t>{{ItemNumberofLayers06}}</t>
    <phoneticPr fontId="60" type="noConversion"/>
  </si>
  <si>
    <t>{{ItemImageContent07}}</t>
    <phoneticPr fontId="60" type="noConversion"/>
  </si>
  <si>
    <t>{{ItemComponentName07}}</t>
    <phoneticPr fontId="60" type="noConversion"/>
  </si>
  <si>
    <t>{{ItemNumberofLayers07}}</t>
    <phoneticPr fontId="60" type="noConversion"/>
  </si>
  <si>
    <t>{{ItemImageContent08}}</t>
    <phoneticPr fontId="60" type="noConversion"/>
  </si>
  <si>
    <t>{{ItemComponentName08}}</t>
    <phoneticPr fontId="60" type="noConversion"/>
  </si>
  <si>
    <t>{{ItemImageRemark08}}</t>
    <phoneticPr fontId="60" type="noConversion"/>
  </si>
  <si>
    <t>{{ItemNumberofLayers08}}</t>
    <phoneticPr fontId="60" type="noConversion"/>
  </si>
  <si>
    <t>{{ItemComponentName00}}</t>
    <phoneticPr fontId="60" type="noConversion"/>
  </si>
  <si>
    <t>{{ItemImageContent00}}</t>
    <phoneticPr fontId="60" type="noConversion"/>
  </si>
  <si>
    <t>{{ItemImageRemark00}}</t>
    <phoneticPr fontId="60" type="noConversion"/>
  </si>
  <si>
    <t>{{ItemNumberofLayers00}}</t>
    <phoneticPr fontId="60" type="noConversion"/>
  </si>
  <si>
    <t>{{SizeRange100}}</t>
    <phoneticPr fontId="60" type="noConversion"/>
  </si>
  <si>
    <t>{{SizeRange200}}</t>
    <phoneticPr fontId="60" type="noConversion"/>
  </si>
  <si>
    <t>{{SizeRange101}}</t>
    <phoneticPr fontId="60" type="noConversion"/>
  </si>
  <si>
    <t>{{SizeRange201}}</t>
    <phoneticPr fontId="60" type="noConversion"/>
  </si>
  <si>
    <t>{{SizeRange102}}</t>
    <phoneticPr fontId="60" type="noConversion"/>
  </si>
  <si>
    <t>{{SizeRange202}}</t>
    <phoneticPr fontId="60" type="noConversion"/>
  </si>
  <si>
    <t>{{SizeRange103}}</t>
    <phoneticPr fontId="60" type="noConversion"/>
  </si>
  <si>
    <t>{{SizeRange203}}</t>
    <phoneticPr fontId="60" type="noConversion"/>
  </si>
  <si>
    <t>{{SizeRange104}}</t>
    <phoneticPr fontId="60" type="noConversion"/>
  </si>
  <si>
    <t>{{SizeRange204}}</t>
    <phoneticPr fontId="60" type="noConversion"/>
  </si>
  <si>
    <t>{{SizeRange105}}</t>
    <phoneticPr fontId="60" type="noConversion"/>
  </si>
  <si>
    <t>{{SizeRange205}}</t>
    <phoneticPr fontId="60" type="noConversion"/>
  </si>
  <si>
    <t>{{SizeRange106}}</t>
    <phoneticPr fontId="60" type="noConversion"/>
  </si>
  <si>
    <t>{{SizeRange206}}</t>
    <phoneticPr fontId="60" type="noConversion"/>
  </si>
  <si>
    <t>{{SizeRange107}}</t>
    <phoneticPr fontId="60" type="noConversion"/>
  </si>
  <si>
    <t>{{SizeRange207}}</t>
    <phoneticPr fontId="60" type="noConversion"/>
  </si>
  <si>
    <t>{{SizeRange108}}</t>
    <phoneticPr fontId="60" type="noConversion"/>
  </si>
  <si>
    <t>{{SizeRange208}}</t>
    <phoneticPr fontId="60" type="noConversion"/>
  </si>
  <si>
    <t>{{ItemImageRemark06}}</t>
    <phoneticPr fontId="60" type="noConversion"/>
  </si>
  <si>
    <t>{{ItemImageRemark07}}</t>
    <phoneticPr fontId="60" type="noConversion"/>
  </si>
  <si>
    <t>`</t>
    <phoneticPr fontId="60" type="noConversion"/>
  </si>
  <si>
    <t xml:space="preserve">Page: 1  </t>
    <phoneticPr fontId="60" type="noConversion"/>
  </si>
  <si>
    <t>Model</t>
    <phoneticPr fontId="60" type="noConversion"/>
  </si>
  <si>
    <t>SIZE</t>
    <phoneticPr fontId="60" type="noConversion"/>
  </si>
  <si>
    <t>Model</t>
    <phoneticPr fontId="60" type="noConversion"/>
  </si>
  <si>
    <t>Model</t>
    <phoneticPr fontId="6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</si>
</sst>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76" formatCode="[$-409]mmm\-d\-yyyy;@"/>
    <numFmt numFmtId="177" formatCode="dd&quot;-&quot;mmm&quot;-&quot;yy"/>
    <numFmt numFmtId="178" formatCode="General&quot;mm&quot;"/>
    <numFmt numFmtId="179" formatCode="0.0%"/>
    <numFmt numFmtId="180" formatCode="0.0"/>
    <numFmt numFmtId="181" formatCode="_(&quot;$&quot;* #,##0.00_);_(&quot;$&quot;* \(#,##0.00\);_(&quot;$&quot;* &quot;-&quot;??_);_(@_)"/>
    <numFmt numFmtId="182" formatCode="General\T"/>
  </numFmts>
  <fonts count="62">
    <font>
      <sz val="11"/>
      <color theme="1"/>
      <name val="新細明體"/>
      <family val="2"/>
      <scheme val="minor"/>
    </font>
    <font>
      <sz val="11"/>
      <name val="Arial"/>
      <family val="2"/>
    </font>
    <font>
      <sz val="12"/>
      <name val="Arial"/>
      <family val="2"/>
    </font>
    <font>
      <b/>
      <sz val="36"/>
      <name val="Arial"/>
      <family val="2"/>
    </font>
    <font>
      <b/>
      <sz val="48"/>
      <name val="Arial"/>
      <family val="2"/>
    </font>
    <font>
      <b/>
      <sz val="11"/>
      <name val="Arial"/>
      <family val="2"/>
    </font>
    <font>
      <sz val="20"/>
      <name val="Arial"/>
      <family val="2"/>
    </font>
    <font>
      <b/>
      <sz val="12"/>
      <name val="Arial"/>
      <family val="2"/>
    </font>
    <font>
      <sz val="14"/>
      <name val="Arial"/>
      <family val="2"/>
    </font>
    <font>
      <sz val="12"/>
      <color indexed="10"/>
      <name val="Arial"/>
      <family val="2"/>
    </font>
    <font>
      <u/>
      <sz val="16"/>
      <color indexed="12"/>
      <name val="Arial"/>
      <family val="2"/>
    </font>
    <font>
      <sz val="9"/>
      <name val="Arial"/>
      <family val="2"/>
    </font>
    <font>
      <b/>
      <sz val="20"/>
      <name val="Arial"/>
      <family val="2"/>
    </font>
    <font>
      <sz val="10"/>
      <name val="Arial"/>
      <family val="2"/>
    </font>
    <font>
      <b/>
      <sz val="13"/>
      <name val="Arial"/>
      <family val="2"/>
    </font>
    <font>
      <b/>
      <sz val="22"/>
      <name val="Arial"/>
      <family val="2"/>
    </font>
    <font>
      <b/>
      <sz val="14"/>
      <name val="Arial"/>
      <family val="2"/>
    </font>
    <font>
      <sz val="12"/>
      <color indexed="9"/>
      <name val="Arial"/>
      <family val="2"/>
    </font>
    <font>
      <b/>
      <sz val="18"/>
      <name val="Arial"/>
      <family val="2"/>
    </font>
    <font>
      <sz val="13"/>
      <name val="Arial"/>
      <family val="2"/>
    </font>
    <font>
      <b/>
      <sz val="13"/>
      <name val="Wingdings"/>
      <charset val="2"/>
    </font>
    <font>
      <b/>
      <sz val="16"/>
      <name val="Arial"/>
      <family val="2"/>
    </font>
    <font>
      <b/>
      <sz val="10"/>
      <name val="Arial"/>
      <family val="2"/>
    </font>
    <font>
      <sz val="8"/>
      <name val="Arial"/>
      <family val="2"/>
    </font>
    <font>
      <sz val="11"/>
      <name val="돋움"/>
      <family val="3"/>
      <charset val="129"/>
    </font>
    <font>
      <sz val="12"/>
      <name val="돋움"/>
      <family val="3"/>
      <charset val="129"/>
    </font>
    <font>
      <sz val="20"/>
      <name val="돋움"/>
      <family val="3"/>
      <charset val="129"/>
    </font>
    <font>
      <sz val="10"/>
      <name val="돋움"/>
      <family val="3"/>
      <charset val="129"/>
    </font>
    <font>
      <b/>
      <sz val="19"/>
      <name val="Arial"/>
      <family val="2"/>
    </font>
    <font>
      <sz val="7"/>
      <name val="Arial"/>
      <family val="2"/>
    </font>
    <font>
      <sz val="10"/>
      <color theme="1"/>
      <name val="Arial"/>
      <family val="2"/>
    </font>
    <font>
      <sz val="10"/>
      <color indexed="8"/>
      <name val="Arial"/>
      <family val="2"/>
    </font>
    <font>
      <sz val="6"/>
      <name val="Arial"/>
      <family val="2"/>
    </font>
    <font>
      <sz val="11"/>
      <color indexed="10"/>
      <name val="Arial"/>
      <family val="2"/>
    </font>
    <font>
      <sz val="12"/>
      <color rgb="FFFF0000"/>
      <name val="Arial"/>
      <family val="2"/>
    </font>
    <font>
      <sz val="10"/>
      <color rgb="FFFF0000"/>
      <name val="Arial"/>
      <family val="2"/>
    </font>
    <font>
      <sz val="10"/>
      <color indexed="9"/>
      <name val="Arial"/>
      <family val="2"/>
    </font>
    <font>
      <sz val="14"/>
      <color rgb="FF000000"/>
      <name val="Calibri"/>
      <family val="2"/>
    </font>
    <font>
      <sz val="24"/>
      <name val="Arial"/>
      <family val="2"/>
    </font>
    <font>
      <sz val="11"/>
      <color indexed="9"/>
      <name val="Arial"/>
      <family val="2"/>
    </font>
    <font>
      <b/>
      <sz val="24"/>
      <name val="Arial"/>
      <family val="2"/>
    </font>
    <font>
      <b/>
      <sz val="10"/>
      <color indexed="9"/>
      <name val="Arial"/>
      <family val="2"/>
    </font>
    <font>
      <b/>
      <sz val="10"/>
      <color indexed="8"/>
      <name val="Arial"/>
      <family val="2"/>
    </font>
    <font>
      <sz val="10"/>
      <color indexed="10"/>
      <name val="Arial"/>
      <family val="2"/>
    </font>
    <font>
      <sz val="10"/>
      <color rgb="FF000000"/>
      <name val="Arial"/>
      <family val="2"/>
    </font>
    <font>
      <b/>
      <sz val="12"/>
      <name val="細明體"/>
      <family val="3"/>
      <charset val="136"/>
    </font>
    <font>
      <sz val="11"/>
      <name val="細明體"/>
      <family val="3"/>
      <charset val="136"/>
    </font>
    <font>
      <sz val="12"/>
      <name val="細明體"/>
      <family val="3"/>
      <charset val="136"/>
    </font>
    <font>
      <sz val="10"/>
      <name val="細明體"/>
      <family val="3"/>
      <charset val="136"/>
    </font>
    <font>
      <b/>
      <sz val="16"/>
      <name val="細明體"/>
      <family val="3"/>
      <charset val="136"/>
    </font>
    <font>
      <b/>
      <sz val="10"/>
      <name val="細明體"/>
      <family val="3"/>
      <charset val="136"/>
    </font>
    <font>
      <vertAlign val="superscript"/>
      <sz val="10"/>
      <name val="Arial"/>
      <family val="2"/>
    </font>
    <font>
      <b/>
      <sz val="20"/>
      <name val="細明體"/>
      <family val="3"/>
      <charset val="136"/>
    </font>
    <font>
      <sz val="10"/>
      <name val="Times New Roman"/>
      <family val="1"/>
    </font>
    <font>
      <sz val="10"/>
      <name val="新細明體"/>
      <family val="1"/>
      <charset val="136"/>
    </font>
    <font>
      <sz val="14"/>
      <color rgb="FF000000"/>
      <name val="新細明體"/>
      <family val="1"/>
      <charset val="136"/>
    </font>
    <font>
      <b/>
      <sz val="18"/>
      <name val="細明體"/>
      <family val="3"/>
      <charset val="136"/>
    </font>
    <font>
      <b/>
      <sz val="10"/>
      <color indexed="8"/>
      <name val="細明體"/>
      <family val="3"/>
      <charset val="136"/>
    </font>
    <font>
      <b/>
      <sz val="9"/>
      <color indexed="81"/>
      <name val="Tahoma"/>
      <family val="2"/>
    </font>
    <font>
      <sz val="9"/>
      <color indexed="81"/>
      <name val="Tahoma"/>
      <family val="2"/>
    </font>
    <font>
      <sz val="9"/>
      <name val="新細明體"/>
      <family val="3"/>
      <charset val="136"/>
      <scheme val="minor"/>
    </font>
    <font>
      <b/>
      <sz val="11"/>
      <name val="Wingdings"/>
      <charset val="2"/>
    </font>
  </fonts>
  <fills count="15">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2"/>
        <bgColor indexed="64"/>
      </patternFill>
    </fill>
    <fill>
      <patternFill patternType="solid">
        <fgColor indexed="22"/>
        <bgColor indexed="64"/>
      </patternFill>
    </fill>
    <fill>
      <patternFill patternType="solid">
        <fgColor theme="0"/>
        <bgColor indexed="64"/>
      </patternFill>
    </fill>
    <fill>
      <patternFill patternType="solid">
        <fgColor theme="6" tint="0.79998168889431442"/>
        <bgColor indexed="64"/>
      </patternFill>
    </fill>
    <fill>
      <patternFill patternType="solid">
        <fgColor rgb="FFFFFFFF"/>
        <bgColor indexed="64"/>
      </patternFill>
    </fill>
    <fill>
      <patternFill patternType="solid">
        <fgColor rgb="FFFFFF66"/>
        <bgColor indexed="64"/>
      </patternFill>
    </fill>
    <fill>
      <patternFill patternType="solid">
        <fgColor theme="3" tint="0.39997558519241921"/>
        <bgColor indexed="64"/>
      </patternFill>
    </fill>
    <fill>
      <patternFill patternType="solid">
        <fgColor rgb="FFFFFF99"/>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indexed="27"/>
        <bgColor indexed="64"/>
      </patternFill>
    </fill>
  </fills>
  <borders count="432">
    <border>
      <left/>
      <right/>
      <top/>
      <bottom/>
      <diagonal/>
    </border>
    <border>
      <left style="medium">
        <color indexed="64"/>
      </left>
      <right/>
      <top style="medium">
        <color indexed="64"/>
      </top>
      <bottom/>
      <diagonal/>
    </border>
    <border>
      <left/>
      <right/>
      <top style="medium">
        <color indexed="64"/>
      </top>
      <bottom/>
      <diagonal/>
    </border>
    <border>
      <left/>
      <right/>
      <top style="medium">
        <color auto="1"/>
      </top>
      <bottom/>
      <diagonal/>
    </border>
    <border>
      <left/>
      <right style="medium">
        <color indexed="64"/>
      </right>
      <top style="medium">
        <color indexed="64"/>
      </top>
      <bottom/>
      <diagonal/>
    </border>
    <border>
      <left style="medium">
        <color indexed="64"/>
      </left>
      <right/>
      <top/>
      <bottom/>
      <diagonal/>
    </border>
    <border>
      <left style="medium">
        <color auto="1"/>
      </left>
      <right/>
      <top style="medium">
        <color auto="1"/>
      </top>
      <bottom style="medium">
        <color auto="1"/>
      </bottom>
      <diagonal/>
    </border>
    <border>
      <left/>
      <right/>
      <top style="medium">
        <color indexed="64"/>
      </top>
      <bottom style="medium">
        <color indexed="64"/>
      </bottom>
      <diagonal/>
    </border>
    <border>
      <left/>
      <right style="medium">
        <color indexed="8"/>
      </right>
      <top style="medium">
        <color indexed="64"/>
      </top>
      <bottom style="medium">
        <color indexed="64"/>
      </bottom>
      <diagonal/>
    </border>
    <border>
      <left/>
      <right style="medium">
        <color indexed="64"/>
      </right>
      <top/>
      <bottom/>
      <diagonal/>
    </border>
    <border>
      <left/>
      <right/>
      <top/>
      <bottom style="medium">
        <color indexed="64"/>
      </bottom>
      <diagonal/>
    </border>
    <border>
      <left/>
      <right style="double">
        <color indexed="64"/>
      </right>
      <top style="medium">
        <color indexed="64"/>
      </top>
      <bottom/>
      <diagonal/>
    </border>
    <border>
      <left style="double">
        <color indexed="64"/>
      </left>
      <right/>
      <top style="medium">
        <color indexed="64"/>
      </top>
      <bottom/>
      <diagonal/>
    </border>
    <border>
      <left/>
      <right style="medium">
        <color indexed="8"/>
      </right>
      <top style="medium">
        <color indexed="64"/>
      </top>
      <bottom/>
      <diagonal/>
    </border>
    <border>
      <left/>
      <right/>
      <top style="medium">
        <color indexed="8"/>
      </top>
      <bottom/>
      <diagonal/>
    </border>
    <border>
      <left/>
      <right style="medium">
        <color indexed="64"/>
      </right>
      <top style="medium">
        <color indexed="8"/>
      </top>
      <bottom/>
      <diagonal/>
    </border>
    <border>
      <left style="medium">
        <color indexed="64"/>
      </left>
      <right/>
      <top/>
      <bottom style="medium">
        <color indexed="8"/>
      </bottom>
      <diagonal/>
    </border>
    <border>
      <left/>
      <right/>
      <top/>
      <bottom style="medium">
        <color indexed="8"/>
      </bottom>
      <diagonal/>
    </border>
    <border>
      <left/>
      <right style="double">
        <color indexed="64"/>
      </right>
      <top/>
      <bottom style="medium">
        <color indexed="8"/>
      </bottom>
      <diagonal/>
    </border>
    <border>
      <left style="double">
        <color indexed="64"/>
      </left>
      <right/>
      <top/>
      <bottom style="medium">
        <color indexed="8"/>
      </bottom>
      <diagonal/>
    </border>
    <border>
      <left/>
      <right style="medium">
        <color indexed="8"/>
      </right>
      <top/>
      <bottom style="medium">
        <color indexed="8"/>
      </bottom>
      <diagonal/>
    </border>
    <border>
      <left/>
      <right/>
      <top style="medium">
        <color auto="1"/>
      </top>
      <bottom style="medium">
        <color auto="1"/>
      </bottom>
      <diagonal/>
    </border>
    <border>
      <left/>
      <right style="thin">
        <color indexed="8"/>
      </right>
      <top style="medium">
        <color indexed="64"/>
      </top>
      <bottom style="medium">
        <color indexed="64"/>
      </bottom>
      <diagonal/>
    </border>
    <border>
      <left style="thin">
        <color indexed="8"/>
      </left>
      <right/>
      <top style="medium">
        <color indexed="64"/>
      </top>
      <bottom style="medium">
        <color indexed="64"/>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double">
        <color indexed="8"/>
      </right>
      <top style="thin">
        <color indexed="64"/>
      </top>
      <bottom style="thin">
        <color indexed="64"/>
      </bottom>
      <diagonal/>
    </border>
    <border>
      <left/>
      <right style="thin">
        <color indexed="8"/>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8"/>
      </right>
      <top style="medium">
        <color indexed="64"/>
      </top>
      <bottom style="thin">
        <color indexed="64"/>
      </bottom>
      <diagonal/>
    </border>
    <border>
      <left style="thin">
        <color indexed="8"/>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bottom/>
      <diagonal/>
    </border>
    <border>
      <left/>
      <right/>
      <top style="thin">
        <color indexed="64"/>
      </top>
      <bottom/>
      <diagonal/>
    </border>
    <border>
      <left style="medium">
        <color indexed="64"/>
      </left>
      <right/>
      <top style="thin">
        <color indexed="64"/>
      </top>
      <bottom style="thin">
        <color indexed="64"/>
      </bottom>
      <diagonal/>
    </border>
    <border>
      <left style="thin">
        <color indexed="8"/>
      </left>
      <right/>
      <top style="thin">
        <color indexed="64"/>
      </top>
      <bottom style="thin">
        <color indexed="64"/>
      </bottom>
      <diagonal/>
    </border>
    <border>
      <left/>
      <right style="medium">
        <color indexed="64"/>
      </right>
      <top style="thin">
        <color indexed="64"/>
      </top>
      <bottom style="thin">
        <color indexed="64"/>
      </bottom>
      <diagonal/>
    </border>
    <border>
      <left/>
      <right style="thin">
        <color indexed="8"/>
      </right>
      <top/>
      <bottom/>
      <diagonal/>
    </border>
    <border>
      <left style="thin">
        <color indexed="64"/>
      </left>
      <right/>
      <top/>
      <bottom style="thin">
        <color indexed="64"/>
      </bottom>
      <diagonal/>
    </border>
    <border>
      <left/>
      <right/>
      <top/>
      <bottom style="thin">
        <color auto="1"/>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style="double">
        <color auto="1"/>
      </right>
      <top style="thin">
        <color indexed="64"/>
      </top>
      <bottom/>
      <diagonal/>
    </border>
    <border>
      <left/>
      <right style="double">
        <color indexed="64"/>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medium">
        <color indexed="64"/>
      </left>
      <right/>
      <top style="double">
        <color indexed="64"/>
      </top>
      <bottom style="thin">
        <color indexed="64"/>
      </bottom>
      <diagonal/>
    </border>
    <border>
      <left/>
      <right/>
      <top style="double">
        <color indexed="64"/>
      </top>
      <bottom style="thin">
        <color indexed="64"/>
      </bottom>
      <diagonal/>
    </border>
    <border>
      <left/>
      <right style="medium">
        <color indexed="64"/>
      </right>
      <top style="double">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auto="1"/>
      </left>
      <right/>
      <top/>
      <bottom style="medium">
        <color indexed="64"/>
      </bottom>
      <diagonal/>
    </border>
    <border>
      <left/>
      <right style="medium">
        <color indexed="64"/>
      </right>
      <top/>
      <bottom style="medium">
        <color indexed="64"/>
      </bottom>
      <diagonal/>
    </border>
    <border>
      <left style="thin">
        <color indexed="64"/>
      </left>
      <right/>
      <top/>
      <bottom style="thin">
        <color auto="1"/>
      </bottom>
      <diagonal/>
    </border>
    <border>
      <left/>
      <right style="double">
        <color auto="1"/>
      </right>
      <top/>
      <bottom style="thin">
        <color auto="1"/>
      </bottom>
      <diagonal/>
    </border>
    <border>
      <left/>
      <right style="medium">
        <color auto="1"/>
      </right>
      <top style="medium">
        <color auto="1"/>
      </top>
      <bottom style="medium">
        <color auto="1"/>
      </bottom>
      <diagonal/>
    </border>
    <border>
      <left/>
      <right/>
      <top/>
      <bottom style="medium">
        <color auto="1"/>
      </bottom>
      <diagonal/>
    </border>
    <border>
      <left/>
      <right style="medium">
        <color auto="1"/>
      </right>
      <top/>
      <bottom/>
      <diagonal/>
    </border>
    <border>
      <left style="thin">
        <color indexed="64"/>
      </left>
      <right style="medium">
        <color indexed="64"/>
      </right>
      <top/>
      <bottom/>
      <diagonal/>
    </border>
    <border>
      <left/>
      <right style="medium">
        <color indexed="8"/>
      </right>
      <top/>
      <bottom/>
      <diagonal/>
    </border>
    <border>
      <left/>
      <right/>
      <top style="medium">
        <color indexed="64"/>
      </top>
      <bottom style="medium">
        <color auto="1"/>
      </bottom>
      <diagonal/>
    </border>
    <border>
      <left style="medium">
        <color indexed="64"/>
      </left>
      <right/>
      <top/>
      <bottom style="dashed">
        <color indexed="64"/>
      </bottom>
      <diagonal/>
    </border>
    <border>
      <left/>
      <right/>
      <top/>
      <bottom style="dashed">
        <color indexed="64"/>
      </bottom>
      <diagonal/>
    </border>
    <border>
      <left style="thin">
        <color indexed="64"/>
      </left>
      <right/>
      <top style="medium">
        <color auto="1"/>
      </top>
      <bottom style="dashed">
        <color indexed="64"/>
      </bottom>
      <diagonal/>
    </border>
    <border>
      <left/>
      <right style="medium">
        <color auto="1"/>
      </right>
      <top style="medium">
        <color auto="1"/>
      </top>
      <bottom/>
      <diagonal/>
    </border>
    <border>
      <left style="thin">
        <color indexed="64"/>
      </left>
      <right/>
      <top/>
      <bottom style="dashed">
        <color indexed="64"/>
      </bottom>
      <diagonal/>
    </border>
    <border>
      <left style="thin">
        <color indexed="8"/>
      </left>
      <right/>
      <top style="dashed">
        <color indexed="64"/>
      </top>
      <bottom style="dashed">
        <color indexed="64"/>
      </bottom>
      <diagonal/>
    </border>
    <border>
      <left/>
      <right/>
      <top style="dashed">
        <color indexed="64"/>
      </top>
      <bottom style="dashed">
        <color indexed="64"/>
      </bottom>
      <diagonal/>
    </border>
    <border>
      <left style="medium">
        <color indexed="64"/>
      </left>
      <right/>
      <top style="dashed">
        <color indexed="64"/>
      </top>
      <bottom style="dashed">
        <color indexed="64"/>
      </bottom>
      <diagonal/>
    </border>
    <border>
      <left style="medium">
        <color indexed="64"/>
      </left>
      <right style="medium">
        <color indexed="64"/>
      </right>
      <top/>
      <bottom/>
      <diagonal/>
    </border>
    <border>
      <left/>
      <right style="thin">
        <color indexed="8"/>
      </right>
      <top/>
      <bottom style="medium">
        <color indexed="64"/>
      </bottom>
      <diagonal/>
    </border>
    <border>
      <left/>
      <right style="medium">
        <color indexed="8"/>
      </right>
      <top/>
      <bottom style="medium">
        <color indexed="64"/>
      </bottom>
      <diagonal/>
    </border>
    <border>
      <left style="medium">
        <color auto="1"/>
      </left>
      <right/>
      <top style="medium">
        <color auto="1"/>
      </top>
      <bottom/>
      <diagonal/>
    </border>
    <border>
      <left style="medium">
        <color auto="1"/>
      </left>
      <right/>
      <top/>
      <bottom/>
      <diagonal/>
    </border>
    <border>
      <left/>
      <right style="medium">
        <color indexed="64"/>
      </right>
      <top/>
      <bottom style="medium">
        <color auto="1"/>
      </bottom>
      <diagonal/>
    </border>
    <border>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auto="1"/>
      </left>
      <right/>
      <top style="medium">
        <color auto="1"/>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diagonal/>
    </border>
    <border>
      <left style="medium">
        <color indexed="64"/>
      </left>
      <right style="thin">
        <color indexed="64"/>
      </right>
      <top style="thin">
        <color indexed="64"/>
      </top>
      <bottom style="thin">
        <color indexed="64"/>
      </bottom>
      <diagonal/>
    </border>
    <border>
      <left style="medium">
        <color auto="1"/>
      </left>
      <right/>
      <top style="thin">
        <color auto="1"/>
      </top>
      <bottom style="thin">
        <color auto="1"/>
      </bottom>
      <diagonal/>
    </border>
    <border>
      <left style="thin">
        <color auto="1"/>
      </left>
      <right/>
      <top/>
      <bottom/>
      <diagonal/>
    </border>
    <border>
      <left style="medium">
        <color indexed="64"/>
      </left>
      <right/>
      <top/>
      <bottom style="thin">
        <color indexed="64"/>
      </bottom>
      <diagonal/>
    </border>
    <border>
      <left/>
      <right style="medium">
        <color indexed="64"/>
      </right>
      <top/>
      <bottom style="thin">
        <color indexed="64"/>
      </bottom>
      <diagonal/>
    </border>
    <border>
      <left/>
      <right style="medium">
        <color auto="1"/>
      </right>
      <top style="thin">
        <color indexed="64"/>
      </top>
      <bottom style="thin">
        <color indexed="64"/>
      </bottom>
      <diagonal/>
    </border>
    <border>
      <left style="medium">
        <color auto="1"/>
      </left>
      <right/>
      <top style="thin">
        <color auto="1"/>
      </top>
      <bottom style="medium">
        <color auto="1"/>
      </bottom>
      <diagonal/>
    </border>
    <border>
      <left/>
      <right style="thin">
        <color indexed="64"/>
      </right>
      <top style="thin">
        <color indexed="64"/>
      </top>
      <bottom style="medium">
        <color indexed="64"/>
      </bottom>
      <diagonal/>
    </border>
    <border>
      <left style="thin">
        <color auto="1"/>
      </left>
      <right/>
      <top/>
      <bottom style="medium">
        <color indexed="64"/>
      </bottom>
      <diagonal/>
    </border>
    <border>
      <left/>
      <right style="medium">
        <color auto="1"/>
      </right>
      <top/>
      <bottom style="medium">
        <color indexed="64"/>
      </bottom>
      <diagonal/>
    </border>
    <border>
      <left/>
      <right/>
      <top style="thin">
        <color auto="1"/>
      </top>
      <bottom style="medium">
        <color indexed="64"/>
      </bottom>
      <diagonal/>
    </border>
    <border>
      <left/>
      <right style="medium">
        <color indexed="64"/>
      </right>
      <top style="thin">
        <color indexed="64"/>
      </top>
      <bottom style="medium">
        <color indexed="64"/>
      </bottom>
      <diagonal/>
    </border>
    <border>
      <left style="medium">
        <color auto="1"/>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indexed="64"/>
      </left>
      <right style="medium">
        <color indexed="64"/>
      </right>
      <top style="thin">
        <color auto="1"/>
      </top>
      <bottom style="medium">
        <color indexed="64"/>
      </bottom>
      <diagonal/>
    </border>
    <border>
      <left style="medium">
        <color indexed="64"/>
      </left>
      <right/>
      <top/>
      <bottom style="double">
        <color indexed="64"/>
      </bottom>
      <diagonal/>
    </border>
    <border>
      <left/>
      <right/>
      <top/>
      <bottom style="double">
        <color auto="1"/>
      </bottom>
      <diagonal/>
    </border>
    <border>
      <left/>
      <right style="medium">
        <color auto="1"/>
      </right>
      <top/>
      <bottom style="double">
        <color auto="1"/>
      </bottom>
      <diagonal/>
    </border>
    <border>
      <left style="medium">
        <color indexed="64"/>
      </left>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top/>
      <bottom style="medium">
        <color indexed="64"/>
      </bottom>
      <diagonal/>
    </border>
    <border>
      <left style="medium">
        <color indexed="64"/>
      </left>
      <right/>
      <top style="medium">
        <color indexed="64"/>
      </top>
      <bottom style="medium">
        <color indexed="64"/>
      </bottom>
      <diagonal/>
    </border>
    <border>
      <left style="medium">
        <color indexed="64"/>
      </left>
      <right/>
      <top style="medium">
        <color indexed="64"/>
      </top>
      <bottom style="dashed">
        <color indexed="64"/>
      </bottom>
      <diagonal/>
    </border>
    <border>
      <left/>
      <right/>
      <top style="medium">
        <color auto="1"/>
      </top>
      <bottom style="dashed">
        <color indexed="64"/>
      </bottom>
      <diagonal/>
    </border>
    <border>
      <left/>
      <right style="thin">
        <color indexed="64"/>
      </right>
      <top style="medium">
        <color indexed="64"/>
      </top>
      <bottom style="dashed">
        <color indexed="64"/>
      </bottom>
      <diagonal/>
    </border>
    <border>
      <left/>
      <right style="medium">
        <color auto="1"/>
      </right>
      <top style="medium">
        <color auto="1"/>
      </top>
      <bottom style="dashed">
        <color indexed="64"/>
      </bottom>
      <diagonal/>
    </border>
    <border>
      <left/>
      <right style="thin">
        <color indexed="64"/>
      </right>
      <top style="dashed">
        <color indexed="64"/>
      </top>
      <bottom style="dashed">
        <color indexed="64"/>
      </bottom>
      <diagonal/>
    </border>
    <border>
      <left style="thin">
        <color indexed="64"/>
      </left>
      <right/>
      <top style="dashed">
        <color indexed="64"/>
      </top>
      <bottom style="dashed">
        <color indexed="64"/>
      </bottom>
      <diagonal/>
    </border>
    <border>
      <left/>
      <right style="medium">
        <color auto="1"/>
      </right>
      <top style="dashed">
        <color indexed="64"/>
      </top>
      <bottom style="dashed">
        <color indexed="64"/>
      </bottom>
      <diagonal/>
    </border>
    <border>
      <left style="thin">
        <color indexed="64"/>
      </left>
      <right/>
      <top/>
      <bottom style="medium">
        <color indexed="64"/>
      </bottom>
      <diagonal/>
    </border>
    <border>
      <left/>
      <right/>
      <top style="dashed">
        <color indexed="64"/>
      </top>
      <bottom style="medium">
        <color indexed="64"/>
      </bottom>
      <diagonal/>
    </border>
    <border>
      <left/>
      <right style="thin">
        <color indexed="64"/>
      </right>
      <top/>
      <bottom style="medium">
        <color indexed="64"/>
      </bottom>
      <diagonal/>
    </border>
    <border>
      <left/>
      <right style="medium">
        <color auto="1"/>
      </right>
      <top style="medium">
        <color auto="1"/>
      </top>
      <bottom style="medium">
        <color indexed="64"/>
      </bottom>
      <diagonal/>
    </border>
    <border>
      <left style="thin">
        <color indexed="8"/>
      </left>
      <right style="thin">
        <color indexed="8"/>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8"/>
      </right>
      <top style="medium">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diagonal/>
    </border>
    <border>
      <left/>
      <right style="medium">
        <color auto="1"/>
      </right>
      <top/>
      <bottom style="thin">
        <color indexed="64"/>
      </bottom>
      <diagonal/>
    </border>
    <border>
      <left style="medium">
        <color auto="1"/>
      </left>
      <right/>
      <top style="medium">
        <color indexed="64"/>
      </top>
      <bottom style="thin">
        <color indexed="64"/>
      </bottom>
      <diagonal/>
    </border>
    <border>
      <left/>
      <right style="medium">
        <color auto="1"/>
      </right>
      <top style="medium">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right style="medium">
        <color auto="1"/>
      </right>
      <top style="medium">
        <color indexed="64"/>
      </top>
      <bottom style="medium">
        <color auto="1"/>
      </bottom>
      <diagonal/>
    </border>
    <border>
      <left/>
      <right style="thin">
        <color indexed="8"/>
      </right>
      <top style="medium">
        <color indexed="64"/>
      </top>
      <bottom/>
      <diagonal/>
    </border>
    <border>
      <left/>
      <right style="thin">
        <color indexed="8"/>
      </right>
      <top/>
      <bottom style="thin">
        <color indexed="64"/>
      </bottom>
      <diagonal/>
    </border>
    <border>
      <left style="medium">
        <color auto="1"/>
      </left>
      <right/>
      <top/>
      <bottom style="thin">
        <color indexed="64"/>
      </bottom>
      <diagonal/>
    </border>
    <border>
      <left style="medium">
        <color auto="1"/>
      </left>
      <right/>
      <top style="thin">
        <color auto="1"/>
      </top>
      <bottom style="thin">
        <color indexed="64"/>
      </bottom>
      <diagonal/>
    </border>
    <border>
      <left/>
      <right/>
      <top style="thin">
        <color auto="1"/>
      </top>
      <bottom style="thin">
        <color indexed="64"/>
      </bottom>
      <diagonal/>
    </border>
    <border>
      <left style="thin">
        <color indexed="64"/>
      </left>
      <right/>
      <top style="thin">
        <color auto="1"/>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8"/>
      </right>
      <top style="thin">
        <color indexed="64"/>
      </top>
      <bottom style="medium">
        <color indexed="64"/>
      </bottom>
      <diagonal/>
    </border>
    <border>
      <left style="thin">
        <color indexed="8"/>
      </left>
      <right/>
      <top style="thin">
        <color indexed="64"/>
      </top>
      <bottom style="medium">
        <color indexed="64"/>
      </bottom>
      <diagonal/>
    </border>
    <border>
      <left style="medium">
        <color indexed="8"/>
      </left>
      <right/>
      <top style="medium">
        <color indexed="64"/>
      </top>
      <bottom style="medium">
        <color indexed="64"/>
      </bottom>
      <diagonal/>
    </border>
    <border>
      <left/>
      <right style="medium">
        <color indexed="8"/>
      </right>
      <top style="thin">
        <color indexed="64"/>
      </top>
      <bottom style="thin">
        <color indexed="64"/>
      </bottom>
      <diagonal/>
    </border>
    <border>
      <left style="medium">
        <color indexed="8"/>
      </left>
      <right/>
      <top style="thin">
        <color indexed="64"/>
      </top>
      <bottom style="thin">
        <color indexed="64"/>
      </bottom>
      <diagonal/>
    </border>
    <border>
      <left/>
      <right style="medium">
        <color indexed="8"/>
      </right>
      <top style="thin">
        <color indexed="64"/>
      </top>
      <bottom style="medium">
        <color indexed="64"/>
      </bottom>
      <diagonal/>
    </border>
    <border>
      <left style="medium">
        <color auto="1"/>
      </left>
      <right/>
      <top style="medium">
        <color indexed="64"/>
      </top>
      <bottom/>
      <diagonal/>
    </border>
    <border>
      <left/>
      <right style="medium">
        <color indexed="8"/>
      </right>
      <top style="medium">
        <color auto="1"/>
      </top>
      <bottom/>
      <diagonal/>
    </border>
    <border>
      <left style="medium">
        <color auto="1"/>
      </left>
      <right/>
      <top style="thin">
        <color indexed="64"/>
      </top>
      <bottom style="medium">
        <color auto="1"/>
      </bottom>
      <diagonal/>
    </border>
    <border>
      <left/>
      <right style="medium">
        <color auto="1"/>
      </right>
      <top style="thin">
        <color indexed="64"/>
      </top>
      <bottom style="medium">
        <color auto="1"/>
      </bottom>
      <diagonal/>
    </border>
    <border>
      <left style="medium">
        <color indexed="64"/>
      </left>
      <right/>
      <top style="medium">
        <color auto="1"/>
      </top>
      <bottom style="thin">
        <color indexed="64"/>
      </bottom>
      <diagonal/>
    </border>
    <border>
      <left/>
      <right style="medium">
        <color indexed="8"/>
      </right>
      <top style="thin">
        <color indexed="64"/>
      </top>
      <bottom style="medium">
        <color auto="1"/>
      </bottom>
      <diagonal/>
    </border>
    <border>
      <left style="medium">
        <color indexed="8"/>
      </left>
      <right/>
      <top style="medium">
        <color indexed="64"/>
      </top>
      <bottom style="thin">
        <color indexed="64"/>
      </bottom>
      <diagonal/>
    </border>
    <border>
      <left style="medium">
        <color auto="1"/>
      </left>
      <right/>
      <top style="thin">
        <color auto="1"/>
      </top>
      <bottom style="medium">
        <color indexed="64"/>
      </bottom>
      <diagonal/>
    </border>
    <border>
      <left style="thin">
        <color indexed="8"/>
      </left>
      <right/>
      <top/>
      <bottom style="medium">
        <color indexed="64"/>
      </bottom>
      <diagonal/>
    </border>
    <border>
      <left/>
      <right style="thin">
        <color indexed="64"/>
      </right>
      <top style="thin">
        <color auto="1"/>
      </top>
      <bottom style="thin">
        <color indexed="64"/>
      </bottom>
      <diagonal/>
    </border>
    <border>
      <left/>
      <right/>
      <top style="thin">
        <color auto="1"/>
      </top>
      <bottom/>
      <diagonal/>
    </border>
    <border>
      <left/>
      <right style="thin">
        <color indexed="8"/>
      </right>
      <top style="thin">
        <color auto="1"/>
      </top>
      <bottom/>
      <diagonal/>
    </border>
    <border>
      <left style="thin">
        <color indexed="8"/>
      </left>
      <right/>
      <top style="thin">
        <color indexed="64"/>
      </top>
      <bottom/>
      <diagonal/>
    </border>
    <border>
      <left/>
      <right style="thin">
        <color indexed="64"/>
      </right>
      <top style="thin">
        <color indexed="64"/>
      </top>
      <bottom/>
      <diagonal/>
    </border>
    <border>
      <left/>
      <right style="thin">
        <color indexed="8"/>
      </right>
      <top style="thin">
        <color indexed="64"/>
      </top>
      <bottom/>
      <diagonal/>
    </border>
    <border>
      <left/>
      <right style="medium">
        <color indexed="8"/>
      </right>
      <top style="thin">
        <color indexed="64"/>
      </top>
      <bottom/>
      <diagonal/>
    </border>
    <border>
      <left style="medium">
        <color indexed="64"/>
      </left>
      <right style="thin">
        <color indexed="64"/>
      </right>
      <top/>
      <bottom style="thin">
        <color indexed="8"/>
      </bottom>
      <diagonal/>
    </border>
    <border>
      <left style="thin">
        <color indexed="8"/>
      </left>
      <right/>
      <top/>
      <bottom style="thin">
        <color indexed="64"/>
      </bottom>
      <diagonal/>
    </border>
    <border>
      <left/>
      <right style="medium">
        <color indexed="8"/>
      </right>
      <top/>
      <bottom style="thin">
        <color indexed="64"/>
      </bottom>
      <diagonal/>
    </border>
    <border>
      <left style="medium">
        <color indexed="64"/>
      </left>
      <right style="thin">
        <color indexed="64"/>
      </right>
      <top style="thin">
        <color indexed="8"/>
      </top>
      <bottom/>
      <diagonal/>
    </border>
    <border>
      <left style="medium">
        <color indexed="64"/>
      </left>
      <right style="thin">
        <color indexed="64"/>
      </right>
      <top/>
      <bottom/>
      <diagonal/>
    </border>
    <border>
      <left style="thin">
        <color indexed="8"/>
      </left>
      <right/>
      <top style="thin">
        <color indexed="64"/>
      </top>
      <bottom style="hair">
        <color indexed="8"/>
      </bottom>
      <diagonal/>
    </border>
    <border>
      <left/>
      <right/>
      <top style="thin">
        <color indexed="64"/>
      </top>
      <bottom style="hair">
        <color indexed="8"/>
      </bottom>
      <diagonal/>
    </border>
    <border>
      <left style="thin">
        <color indexed="64"/>
      </left>
      <right/>
      <top style="thin">
        <color indexed="64"/>
      </top>
      <bottom style="hair">
        <color indexed="8"/>
      </bottom>
      <diagonal/>
    </border>
    <border>
      <left/>
      <right style="thin">
        <color indexed="64"/>
      </right>
      <top style="thin">
        <color indexed="64"/>
      </top>
      <bottom style="hair">
        <color indexed="8"/>
      </bottom>
      <diagonal/>
    </border>
    <border>
      <left/>
      <right style="thin">
        <color indexed="8"/>
      </right>
      <top style="thin">
        <color indexed="64"/>
      </top>
      <bottom style="hair">
        <color indexed="8"/>
      </bottom>
      <diagonal/>
    </border>
    <border>
      <left/>
      <right style="medium">
        <color indexed="8"/>
      </right>
      <top style="thin">
        <color indexed="64"/>
      </top>
      <bottom style="hair">
        <color indexed="8"/>
      </bottom>
      <diagonal/>
    </border>
    <border>
      <left style="thin">
        <color auto="1"/>
      </left>
      <right/>
      <top/>
      <bottom style="thin">
        <color indexed="64"/>
      </bottom>
      <diagonal/>
    </border>
    <border>
      <left style="thin">
        <color indexed="8"/>
      </left>
      <right/>
      <top style="hair">
        <color indexed="8"/>
      </top>
      <bottom style="thin">
        <color indexed="64"/>
      </bottom>
      <diagonal/>
    </border>
    <border>
      <left/>
      <right/>
      <top style="hair">
        <color indexed="8"/>
      </top>
      <bottom style="thin">
        <color indexed="64"/>
      </bottom>
      <diagonal/>
    </border>
    <border>
      <left style="thin">
        <color indexed="64"/>
      </left>
      <right/>
      <top style="hair">
        <color indexed="8"/>
      </top>
      <bottom style="thin">
        <color indexed="64"/>
      </bottom>
      <diagonal/>
    </border>
    <border>
      <left/>
      <right style="thin">
        <color indexed="64"/>
      </right>
      <top style="hair">
        <color indexed="8"/>
      </top>
      <bottom style="thin">
        <color indexed="64"/>
      </bottom>
      <diagonal/>
    </border>
    <border>
      <left/>
      <right style="thin">
        <color indexed="8"/>
      </right>
      <top style="hair">
        <color indexed="8"/>
      </top>
      <bottom style="thin">
        <color indexed="64"/>
      </bottom>
      <diagonal/>
    </border>
    <border>
      <left/>
      <right style="medium">
        <color indexed="8"/>
      </right>
      <top style="hair">
        <color indexed="8"/>
      </top>
      <bottom style="thin">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8"/>
      </right>
      <top style="thin">
        <color indexed="64"/>
      </top>
      <bottom style="hair">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8"/>
      </right>
      <top style="hair">
        <color indexed="64"/>
      </top>
      <bottom style="thin">
        <color indexed="64"/>
      </bottom>
      <diagonal/>
    </border>
    <border>
      <left style="medium">
        <color auto="1"/>
      </left>
      <right/>
      <top/>
      <bottom style="medium">
        <color auto="1"/>
      </bottom>
      <diagonal/>
    </border>
    <border>
      <left/>
      <right style="medium">
        <color indexed="8"/>
      </right>
      <top/>
      <bottom style="medium">
        <color auto="1"/>
      </bottom>
      <diagonal/>
    </border>
    <border>
      <left style="medium">
        <color auto="1"/>
      </left>
      <right/>
      <top style="medium">
        <color indexed="64"/>
      </top>
      <bottom style="thin">
        <color auto="1"/>
      </bottom>
      <diagonal/>
    </border>
    <border>
      <left/>
      <right style="thin">
        <color auto="1"/>
      </right>
      <top style="thin">
        <color auto="1"/>
      </top>
      <bottom/>
      <diagonal/>
    </border>
    <border>
      <left/>
      <right style="medium">
        <color auto="1"/>
      </right>
      <top style="thin">
        <color indexed="64"/>
      </top>
      <bottom/>
      <diagonal/>
    </border>
    <border>
      <left/>
      <right style="thin">
        <color auto="1"/>
      </right>
      <top/>
      <bottom style="thin">
        <color indexed="64"/>
      </bottom>
      <diagonal/>
    </border>
    <border>
      <left style="medium">
        <color auto="1"/>
      </left>
      <right style="double">
        <color auto="1"/>
      </right>
      <top/>
      <bottom style="thin">
        <color auto="1"/>
      </bottom>
      <diagonal/>
    </border>
    <border>
      <left style="double">
        <color auto="1"/>
      </left>
      <right style="double">
        <color auto="1"/>
      </right>
      <top/>
      <bottom style="thin">
        <color auto="1"/>
      </bottom>
      <diagonal/>
    </border>
    <border>
      <left style="double">
        <color auto="1"/>
      </left>
      <right/>
      <top/>
      <bottom style="thin">
        <color auto="1"/>
      </bottom>
      <diagonal/>
    </border>
    <border>
      <left/>
      <right style="medium">
        <color auto="1"/>
      </right>
      <top style="medium">
        <color indexed="64"/>
      </top>
      <bottom style="thin">
        <color indexed="64"/>
      </bottom>
      <diagonal/>
    </border>
    <border>
      <left style="medium">
        <color indexed="64"/>
      </left>
      <right style="thin">
        <color indexed="64"/>
      </right>
      <top/>
      <bottom style="thin">
        <color auto="1"/>
      </bottom>
      <diagonal/>
    </border>
    <border>
      <left style="thin">
        <color indexed="64"/>
      </left>
      <right style="thin">
        <color indexed="64"/>
      </right>
      <top/>
      <bottom style="thin">
        <color indexed="64"/>
      </bottom>
      <diagonal/>
    </border>
    <border>
      <left style="medium">
        <color auto="1"/>
      </left>
      <right style="double">
        <color auto="1"/>
      </right>
      <top style="medium">
        <color auto="1"/>
      </top>
      <bottom style="thin">
        <color auto="1"/>
      </bottom>
      <diagonal/>
    </border>
    <border>
      <left style="double">
        <color auto="1"/>
      </left>
      <right style="double">
        <color auto="1"/>
      </right>
      <top style="medium">
        <color auto="1"/>
      </top>
      <bottom style="thin">
        <color auto="1"/>
      </bottom>
      <diagonal/>
    </border>
    <border>
      <left style="double">
        <color auto="1"/>
      </left>
      <right style="thin">
        <color indexed="64"/>
      </right>
      <top style="medium">
        <color auto="1"/>
      </top>
      <bottom style="thin">
        <color auto="1"/>
      </bottom>
      <diagonal/>
    </border>
    <border>
      <left style="thin">
        <color indexed="64"/>
      </left>
      <right style="thin">
        <color indexed="64"/>
      </right>
      <top style="thin">
        <color indexed="64"/>
      </top>
      <bottom/>
      <diagonal/>
    </border>
    <border>
      <left style="medium">
        <color auto="1"/>
      </left>
      <right style="double">
        <color auto="1"/>
      </right>
      <top style="thin">
        <color auto="1"/>
      </top>
      <bottom style="thin">
        <color auto="1"/>
      </bottom>
      <diagonal/>
    </border>
    <border>
      <left style="double">
        <color auto="1"/>
      </left>
      <right style="double">
        <color auto="1"/>
      </right>
      <top style="thin">
        <color auto="1"/>
      </top>
      <bottom style="thin">
        <color auto="1"/>
      </bottom>
      <diagonal/>
    </border>
    <border>
      <left style="double">
        <color auto="1"/>
      </left>
      <right style="thin">
        <color indexed="64"/>
      </right>
      <top style="thin">
        <color auto="1"/>
      </top>
      <bottom style="thin">
        <color auto="1"/>
      </bottom>
      <diagonal/>
    </border>
    <border>
      <left style="thin">
        <color indexed="64"/>
      </left>
      <right/>
      <top style="thin">
        <color auto="1"/>
      </top>
      <bottom style="medium">
        <color auto="1"/>
      </bottom>
      <diagonal/>
    </border>
    <border>
      <left/>
      <right style="medium">
        <color indexed="64"/>
      </right>
      <top style="thin">
        <color auto="1"/>
      </top>
      <bottom style="medium">
        <color auto="1"/>
      </bottom>
      <diagonal/>
    </border>
    <border>
      <left/>
      <right style="medium">
        <color indexed="64"/>
      </right>
      <top style="medium">
        <color auto="1"/>
      </top>
      <bottom/>
      <diagonal/>
    </border>
    <border>
      <left/>
      <right style="thin">
        <color indexed="64"/>
      </right>
      <top/>
      <bottom style="dashed">
        <color indexed="64"/>
      </bottom>
      <diagonal/>
    </border>
    <border>
      <left/>
      <right style="medium">
        <color auto="1"/>
      </right>
      <top/>
      <bottom style="dashed">
        <color indexed="64"/>
      </bottom>
      <diagonal/>
    </border>
    <border>
      <left style="thin">
        <color auto="1"/>
      </left>
      <right/>
      <top style="medium">
        <color indexed="64"/>
      </top>
      <bottom style="medium">
        <color indexed="64"/>
      </bottom>
      <diagonal/>
    </border>
    <border>
      <left/>
      <right style="thin">
        <color auto="1"/>
      </right>
      <top style="medium">
        <color auto="1"/>
      </top>
      <bottom style="medium">
        <color auto="1"/>
      </bottom>
      <diagonal/>
    </border>
    <border>
      <left style="thin">
        <color indexed="64"/>
      </left>
      <right/>
      <top style="medium">
        <color indexed="64"/>
      </top>
      <bottom style="medium">
        <color auto="1"/>
      </bottom>
      <diagonal/>
    </border>
    <border>
      <left/>
      <right/>
      <top style="medium">
        <color auto="1"/>
      </top>
      <bottom style="thin">
        <color indexed="64"/>
      </bottom>
      <diagonal/>
    </border>
    <border>
      <left/>
      <right style="medium">
        <color indexed="64"/>
      </right>
      <top style="medium">
        <color auto="1"/>
      </top>
      <bottom style="thin">
        <color indexed="64"/>
      </bottom>
      <diagonal/>
    </border>
    <border>
      <left style="medium">
        <color auto="1"/>
      </left>
      <right style="medium">
        <color auto="1"/>
      </right>
      <top/>
      <bottom/>
      <diagonal/>
    </border>
    <border>
      <left/>
      <right style="thin">
        <color indexed="64"/>
      </right>
      <top style="medium">
        <color indexed="64"/>
      </top>
      <bottom/>
      <diagonal/>
    </border>
    <border>
      <left style="thin">
        <color auto="1"/>
      </left>
      <right/>
      <top style="thin">
        <color auto="1"/>
      </top>
      <bottom/>
      <diagonal/>
    </border>
    <border>
      <left/>
      <right/>
      <top/>
      <bottom style="double">
        <color indexed="64"/>
      </bottom>
      <diagonal/>
    </border>
    <border>
      <left/>
      <right style="medium">
        <color indexed="64"/>
      </right>
      <top/>
      <bottom style="double">
        <color indexed="64"/>
      </bottom>
      <diagonal/>
    </border>
    <border>
      <left style="medium">
        <color auto="1"/>
      </left>
      <right/>
      <top style="thin">
        <color auto="1"/>
      </top>
      <bottom/>
      <diagonal/>
    </border>
    <border>
      <left style="thin">
        <color indexed="64"/>
      </left>
      <right style="medium">
        <color indexed="8"/>
      </right>
      <top style="thin">
        <color indexed="64"/>
      </top>
      <bottom/>
      <diagonal/>
    </border>
    <border>
      <left style="thin">
        <color indexed="64"/>
      </left>
      <right style="medium">
        <color indexed="8"/>
      </right>
      <top/>
      <bottom style="thin">
        <color indexed="64"/>
      </bottom>
      <diagonal/>
    </border>
    <border>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style="thin">
        <color indexed="64"/>
      </top>
      <bottom style="medium">
        <color auto="1"/>
      </bottom>
      <diagonal/>
    </border>
    <border>
      <left/>
      <right style="medium">
        <color indexed="64"/>
      </right>
      <top style="thin">
        <color indexed="64"/>
      </top>
      <bottom style="medium">
        <color auto="1"/>
      </bottom>
      <diagonal/>
    </border>
    <border>
      <left style="medium">
        <color indexed="8"/>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8"/>
      </right>
      <top style="thin">
        <color indexed="64"/>
      </top>
      <bottom style="medium">
        <color indexed="64"/>
      </bottom>
      <diagonal/>
    </border>
    <border>
      <left style="thin">
        <color auto="1"/>
      </left>
      <right/>
      <top style="thin">
        <color indexed="64"/>
      </top>
      <bottom/>
      <diagonal/>
    </border>
    <border>
      <left style="medium">
        <color indexed="8"/>
      </left>
      <right/>
      <top style="thin">
        <color indexed="64"/>
      </top>
      <bottom/>
      <diagonal/>
    </border>
    <border>
      <left/>
      <right style="medium">
        <color indexed="8"/>
      </right>
      <top/>
      <bottom style="thin">
        <color auto="1"/>
      </bottom>
      <diagonal/>
    </border>
    <border>
      <left style="medium">
        <color indexed="8"/>
      </left>
      <right/>
      <top/>
      <bottom style="thin">
        <color indexed="64"/>
      </bottom>
      <diagonal/>
    </border>
    <border>
      <left/>
      <right style="thin">
        <color auto="1"/>
      </right>
      <top/>
      <bottom/>
      <diagonal/>
    </border>
    <border>
      <left style="medium">
        <color indexed="8"/>
      </left>
      <right/>
      <top style="medium">
        <color indexed="8"/>
      </top>
      <bottom style="thin">
        <color indexed="64"/>
      </bottom>
      <diagonal/>
    </border>
    <border>
      <left/>
      <right/>
      <top style="medium">
        <color indexed="8"/>
      </top>
      <bottom style="thin">
        <color indexed="64"/>
      </bottom>
      <diagonal/>
    </border>
    <border>
      <left/>
      <right style="medium">
        <color indexed="64"/>
      </right>
      <top style="medium">
        <color indexed="8"/>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medium">
        <color indexed="64"/>
      </left>
      <right/>
      <top style="dashed">
        <color indexed="64"/>
      </top>
      <bottom style="medium">
        <color indexed="64"/>
      </bottom>
      <diagonal/>
    </border>
    <border>
      <left style="medium">
        <color indexed="8"/>
      </left>
      <right/>
      <top style="medium">
        <color indexed="64"/>
      </top>
      <bottom/>
      <diagonal/>
    </border>
    <border>
      <left style="medium">
        <color indexed="8"/>
      </left>
      <right/>
      <top/>
      <bottom/>
      <diagonal/>
    </border>
    <border>
      <left style="medium">
        <color indexed="8"/>
      </left>
      <right/>
      <top/>
      <bottom style="medium">
        <color indexed="64"/>
      </bottom>
      <diagonal/>
    </border>
    <border>
      <left style="medium">
        <color indexed="8"/>
      </left>
      <right/>
      <top style="medium">
        <color indexed="8"/>
      </top>
      <bottom/>
      <diagonal/>
    </border>
    <border>
      <left/>
      <right style="medium">
        <color indexed="8"/>
      </right>
      <top style="medium">
        <color indexed="8"/>
      </top>
      <bottom/>
      <diagonal/>
    </border>
    <border>
      <left style="medium">
        <color indexed="8"/>
      </left>
      <right/>
      <top/>
      <bottom style="medium">
        <color indexed="8"/>
      </bottom>
      <diagonal/>
    </border>
    <border>
      <left style="medium">
        <color indexed="64"/>
      </left>
      <right style="thin">
        <color indexed="64"/>
      </right>
      <top style="medium">
        <color indexed="64"/>
      </top>
      <bottom/>
      <diagonal/>
    </border>
    <border>
      <left style="thin">
        <color indexed="8"/>
      </left>
      <right/>
      <top style="medium">
        <color indexed="64"/>
      </top>
      <bottom/>
      <diagonal/>
    </border>
    <border>
      <left style="medium">
        <color indexed="64"/>
      </left>
      <right style="thin">
        <color indexed="64"/>
      </right>
      <top/>
      <bottom style="medium">
        <color indexed="8"/>
      </bottom>
      <diagonal/>
    </border>
    <border>
      <left style="thin">
        <color auto="1"/>
      </left>
      <right/>
      <top/>
      <bottom style="medium">
        <color indexed="8"/>
      </bottom>
      <diagonal/>
    </border>
    <border>
      <left/>
      <right style="thin">
        <color indexed="8"/>
      </right>
      <top/>
      <bottom style="medium">
        <color indexed="8"/>
      </bottom>
      <diagonal/>
    </border>
    <border>
      <left/>
      <right style="thin">
        <color indexed="8"/>
      </right>
      <top style="thin">
        <color indexed="64"/>
      </top>
      <bottom style="medium">
        <color auto="1"/>
      </bottom>
      <diagonal/>
    </border>
    <border>
      <left style="thin">
        <color indexed="8"/>
      </left>
      <right/>
      <top/>
      <bottom style="medium">
        <color indexed="8"/>
      </bottom>
      <diagonal/>
    </border>
    <border>
      <left style="medium">
        <color indexed="64"/>
      </left>
      <right style="thin">
        <color indexed="64"/>
      </right>
      <top style="medium">
        <color indexed="8"/>
      </top>
      <bottom/>
      <diagonal/>
    </border>
    <border>
      <left style="thin">
        <color indexed="64"/>
      </left>
      <right/>
      <top style="medium">
        <color indexed="8"/>
      </top>
      <bottom/>
      <diagonal/>
    </border>
    <border>
      <left/>
      <right style="thin">
        <color indexed="64"/>
      </right>
      <top style="medium">
        <color indexed="8"/>
      </top>
      <bottom/>
      <diagonal/>
    </border>
    <border>
      <left style="medium">
        <color indexed="64"/>
      </left>
      <right style="thin">
        <color indexed="64"/>
      </right>
      <top/>
      <bottom style="medium">
        <color indexed="64"/>
      </bottom>
      <diagonal/>
    </border>
    <border>
      <left/>
      <right style="thin">
        <color indexed="64"/>
      </right>
      <top style="medium">
        <color auto="1"/>
      </top>
      <bottom style="thin">
        <color indexed="64"/>
      </bottom>
      <diagonal/>
    </border>
    <border>
      <left style="thin">
        <color auto="1"/>
      </left>
      <right/>
      <top style="medium">
        <color indexed="64"/>
      </top>
      <bottom style="thin">
        <color indexed="64"/>
      </bottom>
      <diagonal/>
    </border>
    <border>
      <left style="thin">
        <color indexed="64"/>
      </left>
      <right style="medium">
        <color indexed="8"/>
      </right>
      <top style="medium">
        <color indexed="64"/>
      </top>
      <bottom style="thin">
        <color indexed="64"/>
      </bottom>
      <diagonal/>
    </border>
    <border>
      <left style="thin">
        <color indexed="64"/>
      </left>
      <right style="medium">
        <color indexed="8"/>
      </right>
      <top style="thin">
        <color indexed="64"/>
      </top>
      <bottom style="thin">
        <color indexed="64"/>
      </bottom>
      <diagonal/>
    </border>
    <border>
      <left style="thin">
        <color auto="1"/>
      </left>
      <right style="medium">
        <color auto="1"/>
      </right>
      <top style="thin">
        <color indexed="64"/>
      </top>
      <bottom style="thin">
        <color auto="1"/>
      </bottom>
      <diagonal/>
    </border>
    <border>
      <left style="medium">
        <color auto="1"/>
      </left>
      <right/>
      <top style="medium">
        <color auto="1"/>
      </top>
      <bottom style="thin">
        <color auto="1"/>
      </bottom>
      <diagonal/>
    </border>
    <border>
      <left/>
      <right style="thin">
        <color auto="1"/>
      </right>
      <top/>
      <bottom style="medium">
        <color auto="1"/>
      </bottom>
      <diagonal/>
    </border>
    <border>
      <left style="medium">
        <color indexed="64"/>
      </left>
      <right/>
      <top/>
      <bottom style="medium">
        <color auto="1"/>
      </bottom>
      <diagonal/>
    </border>
    <border>
      <left/>
      <right style="medium">
        <color auto="1"/>
      </right>
      <top/>
      <bottom style="medium">
        <color auto="1"/>
      </bottom>
      <diagonal/>
    </border>
    <border>
      <left style="thin">
        <color indexed="64"/>
      </left>
      <right/>
      <top/>
      <bottom style="medium">
        <color indexed="8"/>
      </bottom>
      <diagonal/>
    </border>
    <border>
      <left style="thin">
        <color auto="1"/>
      </left>
      <right/>
      <top/>
      <bottom style="hair">
        <color indexed="64"/>
      </bottom>
      <diagonal/>
    </border>
    <border>
      <left/>
      <right/>
      <top/>
      <bottom style="hair">
        <color indexed="64"/>
      </bottom>
      <diagonal/>
    </border>
    <border>
      <left/>
      <right style="medium">
        <color indexed="64"/>
      </right>
      <top/>
      <bottom style="hair">
        <color indexed="64"/>
      </bottom>
      <diagonal/>
    </border>
    <border>
      <left/>
      <right style="medium">
        <color indexed="64"/>
      </right>
      <top style="thin">
        <color indexed="64"/>
      </top>
      <bottom style="hair">
        <color indexed="64"/>
      </bottom>
      <diagonal/>
    </border>
    <border>
      <left style="thin">
        <color indexed="64"/>
      </left>
      <right/>
      <top style="thin">
        <color auto="1"/>
      </top>
      <bottom style="medium">
        <color indexed="64"/>
      </bottom>
      <diagonal/>
    </border>
    <border>
      <left style="thin">
        <color indexed="8"/>
      </left>
      <right/>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thin">
        <color indexed="8"/>
      </left>
      <right/>
      <top/>
      <bottom style="hair">
        <color indexed="64"/>
      </bottom>
      <diagonal/>
    </border>
    <border>
      <left/>
      <right style="thin">
        <color indexed="8"/>
      </right>
      <top/>
      <bottom style="hair">
        <color indexed="64"/>
      </bottom>
      <diagonal/>
    </border>
    <border>
      <left style="thin">
        <color indexed="64"/>
      </left>
      <right style="thin">
        <color indexed="64"/>
      </right>
      <top/>
      <bottom style="hair">
        <color indexed="64"/>
      </bottom>
      <diagonal/>
    </border>
    <border>
      <left/>
      <right style="medium">
        <color indexed="8"/>
      </right>
      <top/>
      <bottom style="hair">
        <color indexed="64"/>
      </bottom>
      <diagonal/>
    </border>
    <border>
      <left style="thin">
        <color indexed="8"/>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right style="medium">
        <color indexed="8"/>
      </right>
      <top style="hair">
        <color indexed="64"/>
      </top>
      <bottom style="thin">
        <color indexed="64"/>
      </bottom>
      <diagonal/>
    </border>
    <border>
      <left style="thin">
        <color indexed="8"/>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right style="medium">
        <color indexed="8"/>
      </right>
      <top style="thin">
        <color indexed="64"/>
      </top>
      <bottom style="hair">
        <color indexed="64"/>
      </bottom>
      <diagonal/>
    </border>
    <border>
      <left style="thin">
        <color indexed="64"/>
      </left>
      <right/>
      <top style="hair">
        <color indexed="64"/>
      </top>
      <bottom style="medium">
        <color indexed="64"/>
      </bottom>
      <diagonal/>
    </border>
    <border>
      <left/>
      <right/>
      <top style="hair">
        <color indexed="64"/>
      </top>
      <bottom style="medium">
        <color indexed="64"/>
      </bottom>
      <diagonal/>
    </border>
    <border>
      <left/>
      <right style="thin">
        <color indexed="8"/>
      </right>
      <top style="hair">
        <color indexed="64"/>
      </top>
      <bottom style="medium">
        <color indexed="64"/>
      </bottom>
      <diagonal/>
    </border>
    <border>
      <left style="thin">
        <color indexed="8"/>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right style="medium">
        <color indexed="8"/>
      </right>
      <top style="hair">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64"/>
      </right>
      <top style="thin">
        <color indexed="8"/>
      </top>
      <bottom style="medium">
        <color indexed="8"/>
      </bottom>
      <diagonal/>
    </border>
    <border>
      <left/>
      <right style="medium">
        <color auto="1"/>
      </right>
      <top style="medium">
        <color indexed="64"/>
      </top>
      <bottom style="medium">
        <color indexed="64"/>
      </bottom>
      <diagonal/>
    </border>
    <border>
      <left style="medium">
        <color auto="1"/>
      </left>
      <right style="thin">
        <color auto="1"/>
      </right>
      <top style="medium">
        <color auto="1"/>
      </top>
      <bottom style="medium">
        <color indexed="64"/>
      </bottom>
      <diagonal/>
    </border>
    <border>
      <left style="thin">
        <color auto="1"/>
      </left>
      <right style="thin">
        <color auto="1"/>
      </right>
      <top style="medium">
        <color indexed="64"/>
      </top>
      <bottom style="medium">
        <color indexed="64"/>
      </bottom>
      <diagonal/>
    </border>
    <border>
      <left/>
      <right style="thin">
        <color indexed="8"/>
      </right>
      <top style="medium">
        <color auto="1"/>
      </top>
      <bottom style="thin">
        <color indexed="64"/>
      </bottom>
      <diagonal/>
    </border>
    <border>
      <left/>
      <right style="medium">
        <color indexed="64"/>
      </right>
      <top style="thin">
        <color auto="1"/>
      </top>
      <bottom/>
      <diagonal/>
    </border>
    <border>
      <left style="medium">
        <color indexed="64"/>
      </left>
      <right style="medium">
        <color indexed="64"/>
      </right>
      <top style="medium">
        <color indexed="64"/>
      </top>
      <bottom/>
      <diagonal/>
    </border>
    <border>
      <left style="thin">
        <color indexed="64"/>
      </left>
      <right style="thin">
        <color indexed="64"/>
      </right>
      <top style="medium">
        <color indexed="64"/>
      </top>
      <bottom style="medium">
        <color indexed="64"/>
      </bottom>
      <diagonal/>
    </border>
    <border>
      <left style="medium">
        <color indexed="64"/>
      </left>
      <right/>
      <top style="medium">
        <color indexed="8"/>
      </top>
      <bottom style="thin">
        <color indexed="64"/>
      </bottom>
      <diagonal/>
    </border>
    <border>
      <left/>
      <right style="medium">
        <color indexed="8"/>
      </right>
      <top style="medium">
        <color indexed="8"/>
      </top>
      <bottom style="thin">
        <color indexed="64"/>
      </bottom>
      <diagonal/>
    </border>
    <border>
      <left/>
      <right style="medium">
        <color auto="1"/>
      </right>
      <top style="medium">
        <color auto="1"/>
      </top>
      <bottom style="thin">
        <color indexed="64"/>
      </bottom>
      <diagonal/>
    </border>
    <border>
      <left style="medium">
        <color auto="1"/>
      </left>
      <right/>
      <top style="thin">
        <color indexed="64"/>
      </top>
      <bottom/>
      <diagonal/>
    </border>
    <border>
      <left style="thin">
        <color indexed="8"/>
      </left>
      <right/>
      <top style="thin">
        <color indexed="64"/>
      </top>
      <bottom style="medium">
        <color indexed="8"/>
      </bottom>
      <diagonal/>
    </border>
    <border>
      <left/>
      <right/>
      <top style="thin">
        <color indexed="64"/>
      </top>
      <bottom style="medium">
        <color indexed="8"/>
      </bottom>
      <diagonal/>
    </border>
    <border>
      <left/>
      <right style="medium">
        <color indexed="8"/>
      </right>
      <top style="thin">
        <color indexed="64"/>
      </top>
      <bottom style="medium">
        <color indexed="8"/>
      </bottom>
      <diagonal/>
    </border>
    <border>
      <left style="thin">
        <color auto="1"/>
      </left>
      <right/>
      <top/>
      <bottom style="thin">
        <color auto="1"/>
      </bottom>
      <diagonal/>
    </border>
    <border>
      <left/>
      <right style="thin">
        <color indexed="64"/>
      </right>
      <top style="thin">
        <color indexed="64"/>
      </top>
      <bottom style="medium">
        <color indexed="8"/>
      </bottom>
      <diagonal/>
    </border>
    <border>
      <left/>
      <right style="medium">
        <color indexed="64"/>
      </right>
      <top/>
      <bottom style="medium">
        <color indexed="8"/>
      </bottom>
      <diagonal/>
    </border>
    <border>
      <left/>
      <right style="thin">
        <color indexed="64"/>
      </right>
      <top/>
      <bottom style="medium">
        <color indexed="8"/>
      </bottom>
      <diagonal/>
    </border>
    <border>
      <left/>
      <right style="thin">
        <color indexed="64"/>
      </right>
      <top style="thin">
        <color auto="1"/>
      </top>
      <bottom/>
      <diagonal/>
    </border>
    <border>
      <left style="thin">
        <color indexed="8"/>
      </left>
      <right/>
      <top style="medium">
        <color indexed="64"/>
      </top>
      <bottom style="thin">
        <color indexed="8"/>
      </bottom>
      <diagonal/>
    </border>
    <border>
      <left/>
      <right/>
      <top style="medium">
        <color indexed="64"/>
      </top>
      <bottom style="thin">
        <color indexed="8"/>
      </bottom>
      <diagonal/>
    </border>
    <border>
      <left/>
      <right style="thin">
        <color indexed="8"/>
      </right>
      <top style="medium">
        <color indexed="64"/>
      </top>
      <bottom style="thin">
        <color indexed="8"/>
      </bottom>
      <diagonal/>
    </border>
    <border>
      <left/>
      <right style="thin">
        <color indexed="64"/>
      </right>
      <top style="medium">
        <color indexed="64"/>
      </top>
      <bottom style="thin">
        <color indexed="8"/>
      </bottom>
      <diagonal/>
    </border>
    <border>
      <left style="thin">
        <color indexed="64"/>
      </left>
      <right/>
      <top style="medium">
        <color indexed="64"/>
      </top>
      <bottom style="thin">
        <color indexed="8"/>
      </bottom>
      <diagonal/>
    </border>
    <border>
      <left/>
      <right style="medium">
        <color indexed="8"/>
      </right>
      <top style="medium">
        <color indexed="64"/>
      </top>
      <bottom style="thin">
        <color indexed="8"/>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right style="thin">
        <color indexed="64"/>
      </right>
      <top style="thin">
        <color indexed="8"/>
      </top>
      <bottom style="thin">
        <color indexed="8"/>
      </bottom>
      <diagonal/>
    </border>
    <border>
      <left style="thin">
        <color indexed="64"/>
      </left>
      <right/>
      <top style="thin">
        <color indexed="8"/>
      </top>
      <bottom style="thin">
        <color indexed="8"/>
      </bottom>
      <diagonal/>
    </border>
    <border>
      <left/>
      <right style="medium">
        <color indexed="8"/>
      </right>
      <top style="thin">
        <color indexed="8"/>
      </top>
      <bottom style="thin">
        <color indexed="8"/>
      </bottom>
      <diagonal/>
    </border>
    <border>
      <left style="thin">
        <color indexed="8"/>
      </left>
      <right/>
      <top style="thin">
        <color indexed="8"/>
      </top>
      <bottom style="thin">
        <color auto="1"/>
      </bottom>
      <diagonal/>
    </border>
    <border>
      <left/>
      <right/>
      <top style="thin">
        <color indexed="8"/>
      </top>
      <bottom style="thin">
        <color auto="1"/>
      </bottom>
      <diagonal/>
    </border>
    <border>
      <left/>
      <right style="thin">
        <color indexed="8"/>
      </right>
      <top style="thin">
        <color indexed="8"/>
      </top>
      <bottom style="thin">
        <color auto="1"/>
      </bottom>
      <diagonal/>
    </border>
    <border>
      <left/>
      <right style="thin">
        <color indexed="64"/>
      </right>
      <top style="thin">
        <color indexed="8"/>
      </top>
      <bottom style="thin">
        <color auto="1"/>
      </bottom>
      <diagonal/>
    </border>
    <border>
      <left style="thin">
        <color indexed="64"/>
      </left>
      <right/>
      <top style="thin">
        <color indexed="8"/>
      </top>
      <bottom style="thin">
        <color auto="1"/>
      </bottom>
      <diagonal/>
    </border>
    <border>
      <left/>
      <right style="medium">
        <color indexed="8"/>
      </right>
      <top style="thin">
        <color indexed="8"/>
      </top>
      <bottom style="thin">
        <color auto="1"/>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8"/>
      </left>
      <right style="thin">
        <color indexed="8"/>
      </right>
      <top style="thin">
        <color indexed="64"/>
      </top>
      <bottom/>
      <diagonal/>
    </border>
    <border>
      <left style="thin">
        <color indexed="8"/>
      </left>
      <right style="medium">
        <color indexed="8"/>
      </right>
      <top style="thin">
        <color indexed="64"/>
      </top>
      <bottom/>
      <diagonal/>
    </border>
    <border>
      <left style="thin">
        <color indexed="8"/>
      </left>
      <right style="thin">
        <color indexed="8"/>
      </right>
      <top/>
      <bottom/>
      <diagonal/>
    </border>
    <border>
      <left style="thin">
        <color indexed="8"/>
      </left>
      <right style="medium">
        <color indexed="8"/>
      </right>
      <top/>
      <bottom/>
      <diagonal/>
    </border>
    <border>
      <left style="thin">
        <color indexed="8"/>
      </left>
      <right style="thin">
        <color indexed="8"/>
      </right>
      <top/>
      <bottom style="medium">
        <color indexed="64"/>
      </bottom>
      <diagonal/>
    </border>
    <border>
      <left style="thin">
        <color indexed="8"/>
      </left>
      <right style="medium">
        <color indexed="8"/>
      </right>
      <top/>
      <bottom style="medium">
        <color indexed="64"/>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right style="medium">
        <color indexed="8"/>
      </right>
      <top style="thin">
        <color indexed="8"/>
      </top>
      <bottom/>
      <diagonal/>
    </border>
    <border>
      <left/>
      <right style="medium">
        <color auto="1"/>
      </right>
      <top/>
      <bottom style="medium">
        <color indexed="8"/>
      </bottom>
      <diagonal/>
    </border>
    <border>
      <left style="thin">
        <color indexed="64"/>
      </left>
      <right/>
      <top style="medium">
        <color indexed="8"/>
      </top>
      <bottom style="thin">
        <color indexed="64"/>
      </bottom>
      <diagonal/>
    </border>
    <border>
      <left/>
      <right style="thin">
        <color indexed="64"/>
      </right>
      <top style="medium">
        <color indexed="8"/>
      </top>
      <bottom style="thin">
        <color indexed="64"/>
      </bottom>
      <diagonal/>
    </border>
    <border>
      <left/>
      <right style="thin">
        <color auto="1"/>
      </right>
      <top style="thin">
        <color indexed="64"/>
      </top>
      <bottom style="thin">
        <color auto="1"/>
      </bottom>
      <diagonal/>
    </border>
    <border>
      <left style="medium">
        <color indexed="8"/>
      </left>
      <right style="medium">
        <color auto="1"/>
      </right>
      <top/>
      <bottom/>
      <diagonal/>
    </border>
    <border>
      <left/>
      <right style="medium">
        <color indexed="64"/>
      </right>
      <top style="medium">
        <color indexed="64"/>
      </top>
      <bottom style="medium">
        <color auto="1"/>
      </bottom>
      <diagonal/>
    </border>
    <border>
      <left style="medium">
        <color indexed="8"/>
      </left>
      <right/>
      <top style="thin">
        <color indexed="8"/>
      </top>
      <bottom/>
      <diagonal/>
    </border>
    <border>
      <left/>
      <right style="double">
        <color indexed="8"/>
      </right>
      <top style="medium">
        <color indexed="64"/>
      </top>
      <bottom style="medium">
        <color indexed="64"/>
      </bottom>
      <diagonal/>
    </border>
    <border>
      <left style="double">
        <color indexed="8"/>
      </left>
      <right/>
      <top style="medium">
        <color indexed="64"/>
      </top>
      <bottom style="medium">
        <color indexed="64"/>
      </bottom>
      <diagonal/>
    </border>
    <border>
      <left/>
      <right style="double">
        <color indexed="8"/>
      </right>
      <top style="medium">
        <color indexed="64"/>
      </top>
      <bottom style="thin">
        <color indexed="64"/>
      </bottom>
      <diagonal/>
    </border>
    <border>
      <left style="double">
        <color indexed="8"/>
      </left>
      <right/>
      <top style="medium">
        <color indexed="64"/>
      </top>
      <bottom/>
      <diagonal/>
    </border>
    <border>
      <left style="double">
        <color indexed="8"/>
      </left>
      <right/>
      <top style="medium">
        <color indexed="64"/>
      </top>
      <bottom style="thin">
        <color indexed="64"/>
      </bottom>
      <diagonal/>
    </border>
    <border>
      <left style="double">
        <color indexed="8"/>
      </left>
      <right/>
      <top/>
      <bottom/>
      <diagonal/>
    </border>
    <border>
      <left style="double">
        <color indexed="8"/>
      </left>
      <right/>
      <top style="thin">
        <color indexed="64"/>
      </top>
      <bottom style="thin">
        <color indexed="64"/>
      </bottom>
      <diagonal/>
    </border>
    <border>
      <left/>
      <right style="double">
        <color indexed="8"/>
      </right>
      <top style="thin">
        <color indexed="64"/>
      </top>
      <bottom style="medium">
        <color indexed="64"/>
      </bottom>
      <diagonal/>
    </border>
    <border>
      <left style="double">
        <color indexed="8"/>
      </left>
      <right/>
      <top/>
      <bottom style="medium">
        <color indexed="8"/>
      </bottom>
      <diagonal/>
    </border>
    <border>
      <left style="double">
        <color indexed="8"/>
      </left>
      <right/>
      <top style="thin">
        <color indexed="64"/>
      </top>
      <bottom style="medium">
        <color indexed="64"/>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8"/>
      </right>
      <top style="medium">
        <color auto="1"/>
      </top>
      <bottom/>
      <diagonal/>
    </border>
    <border>
      <left/>
      <right style="medium">
        <color indexed="8"/>
      </right>
      <top/>
      <bottom style="medium">
        <color indexed="64"/>
      </bottom>
      <diagonal/>
    </border>
    <border>
      <left/>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bottom style="medium">
        <color indexed="8"/>
      </bottom>
      <diagonal/>
    </border>
    <border>
      <left/>
      <right/>
      <top/>
      <bottom style="medium">
        <color auto="1"/>
      </bottom>
      <diagonal/>
    </border>
    <border>
      <left/>
      <right style="medium">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auto="1"/>
      </right>
      <top/>
      <bottom style="thin">
        <color indexed="64"/>
      </bottom>
      <diagonal/>
    </border>
    <border>
      <left style="medium">
        <color indexed="64"/>
      </left>
      <right/>
      <top/>
      <bottom/>
      <diagonal/>
    </border>
    <border>
      <left/>
      <right style="thin">
        <color indexed="8"/>
      </right>
      <top style="medium">
        <color indexed="64"/>
      </top>
      <bottom/>
      <diagonal/>
    </border>
    <border>
      <left/>
      <right/>
      <top style="medium">
        <color indexed="64"/>
      </top>
      <bottom style="thin">
        <color indexed="64"/>
      </bottom>
      <diagonal/>
    </border>
    <border>
      <left style="medium">
        <color indexed="64"/>
      </left>
      <right/>
      <top/>
      <bottom style="thin">
        <color indexed="64"/>
      </bottom>
      <diagonal/>
    </border>
    <border>
      <left/>
      <right style="thin">
        <color indexed="8"/>
      </right>
      <top/>
      <bottom style="thin">
        <color indexed="64"/>
      </bottom>
      <diagonal/>
    </border>
    <border>
      <left style="thin">
        <color indexed="8"/>
      </left>
      <right/>
      <top style="thin">
        <color indexed="64"/>
      </top>
      <bottom style="thin">
        <color indexed="64"/>
      </bottom>
      <diagonal/>
    </border>
    <border>
      <left/>
      <right/>
      <top style="thin">
        <color indexed="64"/>
      </top>
      <bottom style="thin">
        <color indexed="64"/>
      </bottom>
      <diagonal/>
    </border>
    <border>
      <left/>
      <right style="thin">
        <color indexed="8"/>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auto="1"/>
      </top>
      <bottom style="thin">
        <color auto="1"/>
      </bottom>
      <diagonal/>
    </border>
    <border>
      <left/>
      <right style="thin">
        <color indexed="64"/>
      </right>
      <top style="thin">
        <color indexed="64"/>
      </top>
      <bottom style="thin">
        <color indexed="64"/>
      </bottom>
      <diagonal/>
    </border>
    <border>
      <left style="medium">
        <color indexed="64"/>
      </left>
      <right/>
      <top style="thin">
        <color auto="1"/>
      </top>
      <bottom style="medium">
        <color indexed="64"/>
      </bottom>
      <diagonal/>
    </border>
    <border>
      <left/>
      <right/>
      <top style="thin">
        <color auto="1"/>
      </top>
      <bottom style="medium">
        <color indexed="64"/>
      </bottom>
      <diagonal/>
    </border>
    <border>
      <left/>
      <right style="thin">
        <color indexed="64"/>
      </right>
      <top/>
      <bottom style="medium">
        <color indexed="64"/>
      </bottom>
      <diagonal/>
    </border>
    <border>
      <left style="thin">
        <color indexed="64"/>
      </left>
      <right/>
      <top style="thin">
        <color indexed="64"/>
      </top>
      <bottom style="medium">
        <color indexed="64"/>
      </bottom>
      <diagonal/>
    </border>
    <border>
      <left/>
      <right style="thin">
        <color indexed="8"/>
      </right>
      <top style="thin">
        <color indexed="64"/>
      </top>
      <bottom style="medium">
        <color indexed="64"/>
      </bottom>
      <diagonal/>
    </border>
    <border>
      <left style="thin">
        <color indexed="8"/>
      </left>
      <right/>
      <top style="thin">
        <color indexed="64"/>
      </top>
      <bottom style="medium">
        <color indexed="64"/>
      </bottom>
      <diagonal/>
    </border>
    <border>
      <left/>
      <right style="medium">
        <color indexed="64"/>
      </right>
      <top style="thin">
        <color indexed="64"/>
      </top>
      <bottom style="medium">
        <color indexed="64"/>
      </bottom>
      <diagonal/>
    </border>
    <border>
      <left style="medium">
        <color auto="1"/>
      </left>
      <right/>
      <top style="medium">
        <color auto="1"/>
      </top>
      <bottom style="medium">
        <color auto="1"/>
      </bottom>
      <diagonal/>
    </border>
    <border>
      <left style="medium">
        <color indexed="8"/>
      </left>
      <right/>
      <top style="medium">
        <color indexed="8"/>
      </top>
      <bottom style="medium">
        <color indexed="64"/>
      </bottom>
      <diagonal/>
    </border>
    <border>
      <left/>
      <right/>
      <top style="medium">
        <color indexed="8"/>
      </top>
      <bottom style="medium">
        <color indexed="64"/>
      </bottom>
      <diagonal/>
    </border>
    <border>
      <left/>
      <right style="medium">
        <color indexed="8"/>
      </right>
      <top style="medium">
        <color indexed="8"/>
      </top>
      <bottom style="medium">
        <color indexed="64"/>
      </bottom>
      <diagonal/>
    </border>
    <border>
      <left/>
      <right style="medium">
        <color indexed="8"/>
      </right>
      <top style="medium">
        <color indexed="64"/>
      </top>
      <bottom style="medium">
        <color indexed="64"/>
      </bottom>
      <diagonal/>
    </border>
    <border>
      <left style="medium">
        <color indexed="8"/>
      </left>
      <right/>
      <top style="thin">
        <color indexed="64"/>
      </top>
      <bottom style="thin">
        <color indexed="64"/>
      </bottom>
      <diagonal/>
    </border>
    <border>
      <left/>
      <right style="medium">
        <color indexed="64"/>
      </right>
      <top/>
      <bottom/>
      <diagonal/>
    </border>
    <border>
      <left/>
      <right style="medium">
        <color auto="1"/>
      </right>
      <top/>
      <bottom/>
      <diagonal/>
    </border>
    <border>
      <left/>
      <right/>
      <top style="medium">
        <color auto="1"/>
      </top>
      <bottom style="medium">
        <color auto="1"/>
      </bottom>
      <diagonal/>
    </border>
    <border>
      <left/>
      <right style="thin">
        <color indexed="8"/>
      </right>
      <top/>
      <bottom style="medium">
        <color indexed="64"/>
      </bottom>
      <diagonal/>
    </border>
    <border>
      <left/>
      <right style="medium">
        <color auto="1"/>
      </right>
      <top/>
      <bottom style="medium">
        <color auto="1"/>
      </bottom>
      <diagonal/>
    </border>
    <border>
      <left/>
      <right style="medium">
        <color indexed="64"/>
      </right>
      <top style="medium">
        <color auto="1"/>
      </top>
      <bottom style="medium">
        <color auto="1"/>
      </bottom>
      <diagonal/>
    </border>
    <border>
      <left style="medium">
        <color indexed="64"/>
      </left>
      <right/>
      <top style="medium">
        <color auto="1"/>
      </top>
      <bottom style="medium">
        <color auto="1"/>
      </bottom>
      <diagonal/>
    </border>
    <border>
      <left/>
      <right style="medium">
        <color indexed="8"/>
      </right>
      <top style="medium">
        <color auto="1"/>
      </top>
      <bottom style="medium">
        <color indexed="64"/>
      </bottom>
      <diagonal/>
    </border>
    <border>
      <left style="medium">
        <color indexed="8"/>
      </left>
      <right/>
      <top style="medium">
        <color indexed="64"/>
      </top>
      <bottom style="medium">
        <color indexed="64"/>
      </bottom>
      <diagonal/>
    </border>
    <border>
      <left style="medium">
        <color indexed="8"/>
      </left>
      <right/>
      <top style="medium">
        <color indexed="8"/>
      </top>
      <bottom style="medium">
        <color indexed="64"/>
      </bottom>
      <diagonal/>
    </border>
    <border>
      <left/>
      <right/>
      <top style="medium">
        <color indexed="8"/>
      </top>
      <bottom style="medium">
        <color indexed="64"/>
      </bottom>
      <diagonal/>
    </border>
    <border>
      <left/>
      <right style="medium">
        <color indexed="8"/>
      </right>
      <top style="medium">
        <color indexed="8"/>
      </top>
      <bottom style="medium">
        <color indexed="64"/>
      </bottom>
      <diagonal/>
    </border>
    <border>
      <left style="medium">
        <color auto="1"/>
      </left>
      <right/>
      <top style="medium">
        <color auto="1"/>
      </top>
      <bottom style="medium">
        <color auto="1"/>
      </bottom>
      <diagonal/>
    </border>
  </borders>
  <cellStyleXfs count="1">
    <xf numFmtId="0" fontId="0" fillId="0" borderId="0"/>
  </cellStyleXfs>
  <cellXfs count="3591">
    <xf numFmtId="0" fontId="0" fillId="0" borderId="0" xfId="0"/>
    <xf numFmtId="0" fontId="1" fillId="0" borderId="0" xfId="0" applyFont="1"/>
    <xf numFmtId="0" fontId="2" fillId="0" borderId="0" xfId="0" applyFont="1"/>
    <xf numFmtId="0" fontId="3"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4" fillId="2" borderId="2" xfId="0" applyFont="1" applyFill="1" applyBorder="1" applyAlignment="1">
      <alignment horizontal="center" vertical="center"/>
    </xf>
    <xf numFmtId="0" fontId="3" fillId="2" borderId="3" xfId="0" applyFont="1" applyFill="1" applyBorder="1" applyAlignment="1">
      <alignment vertical="center"/>
    </xf>
    <xf numFmtId="0" fontId="4" fillId="0" borderId="4" xfId="0" applyFont="1" applyBorder="1" applyAlignment="1">
      <alignment horizontal="center" vertical="center"/>
    </xf>
    <xf numFmtId="0" fontId="1" fillId="2" borderId="5" xfId="0" applyFont="1" applyFill="1" applyBorder="1" applyAlignment="1">
      <alignment horizontal="center" vertical="center"/>
    </xf>
    <xf numFmtId="0" fontId="3" fillId="2" borderId="0" xfId="0" applyFont="1" applyFill="1" applyAlignment="1">
      <alignment vertical="center"/>
    </xf>
    <xf numFmtId="0" fontId="4" fillId="0" borderId="9" xfId="0" applyFont="1" applyBorder="1" applyAlignment="1">
      <alignment horizontal="center" vertical="center"/>
    </xf>
    <xf numFmtId="0" fontId="1" fillId="2" borderId="0" xfId="0" applyFont="1" applyFill="1" applyAlignment="1">
      <alignment horizontal="center" vertical="center"/>
    </xf>
    <xf numFmtId="0" fontId="4" fillId="2" borderId="0" xfId="0" applyFont="1" applyFill="1" applyAlignment="1">
      <alignment horizontal="center" vertical="center"/>
    </xf>
    <xf numFmtId="0" fontId="1" fillId="2" borderId="5" xfId="0" applyFont="1" applyFill="1" applyBorder="1"/>
    <xf numFmtId="0" fontId="1" fillId="2" borderId="14" xfId="0" applyFont="1" applyFill="1" applyBorder="1" applyAlignment="1">
      <alignment vertical="center"/>
    </xf>
    <xf numFmtId="0" fontId="1" fillId="2" borderId="15" xfId="0" applyFont="1" applyFill="1" applyBorder="1" applyAlignment="1">
      <alignment vertical="center"/>
    </xf>
    <xf numFmtId="0" fontId="1" fillId="2" borderId="9" xfId="0" applyFont="1" applyFill="1" applyBorder="1"/>
    <xf numFmtId="0" fontId="1" fillId="2" borderId="0" xfId="0" applyFont="1" applyFill="1" applyAlignment="1">
      <alignment vertical="center"/>
    </xf>
    <xf numFmtId="0" fontId="1" fillId="2" borderId="9" xfId="0" applyFont="1" applyFill="1" applyBorder="1" applyAlignment="1">
      <alignment vertical="center"/>
    </xf>
    <xf numFmtId="0" fontId="1" fillId="2" borderId="0" xfId="0" applyFont="1" applyFill="1"/>
    <xf numFmtId="0" fontId="2" fillId="0" borderId="0" xfId="0" applyFont="1" applyAlignment="1">
      <alignment horizontal="left" vertical="center"/>
    </xf>
    <xf numFmtId="0" fontId="1" fillId="2" borderId="5" xfId="0" applyFont="1" applyFill="1" applyBorder="1" applyAlignment="1">
      <alignment vertical="center"/>
    </xf>
    <xf numFmtId="0" fontId="2" fillId="2" borderId="0" xfId="0" applyFont="1" applyFill="1"/>
    <xf numFmtId="0" fontId="2" fillId="2" borderId="24" xfId="0" applyFont="1" applyFill="1" applyBorder="1"/>
    <xf numFmtId="0" fontId="2" fillId="2" borderId="26" xfId="0" applyFont="1" applyFill="1" applyBorder="1" applyAlignment="1">
      <alignment horizontal="center" vertical="center"/>
    </xf>
    <xf numFmtId="0" fontId="1" fillId="2" borderId="39" xfId="0" applyFont="1" applyFill="1" applyBorder="1"/>
    <xf numFmtId="0" fontId="8" fillId="0" borderId="0" xfId="0" applyFont="1"/>
    <xf numFmtId="0" fontId="1" fillId="0" borderId="5" xfId="0" applyFont="1" applyBorder="1" applyAlignment="1">
      <alignment vertical="center"/>
    </xf>
    <xf numFmtId="0" fontId="7" fillId="2" borderId="0" xfId="0" applyFont="1" applyFill="1" applyAlignment="1">
      <alignment vertical="center" wrapText="1"/>
    </xf>
    <xf numFmtId="0" fontId="1" fillId="0" borderId="5" xfId="0" applyFont="1" applyBorder="1"/>
    <xf numFmtId="0" fontId="2" fillId="2" borderId="48" xfId="0" applyFont="1" applyFill="1" applyBorder="1" applyAlignment="1">
      <alignment horizontal="center" vertical="center"/>
    </xf>
    <xf numFmtId="0" fontId="9" fillId="2" borderId="5" xfId="0" applyFont="1" applyFill="1" applyBorder="1" applyAlignment="1">
      <alignment wrapText="1"/>
    </xf>
    <xf numFmtId="0" fontId="9" fillId="2" borderId="0" xfId="0" applyFont="1" applyFill="1" applyAlignment="1">
      <alignment wrapText="1"/>
    </xf>
    <xf numFmtId="0" fontId="2" fillId="2" borderId="5" xfId="0" applyFont="1" applyFill="1" applyBorder="1"/>
    <xf numFmtId="0" fontId="1" fillId="0" borderId="0" xfId="0" applyFont="1" applyAlignment="1">
      <alignment horizontal="center"/>
    </xf>
    <xf numFmtId="0" fontId="1" fillId="2" borderId="0" xfId="0" applyFont="1" applyFill="1" applyAlignment="1">
      <alignment horizontal="center" vertical="center" wrapText="1"/>
    </xf>
    <xf numFmtId="0" fontId="1" fillId="0" borderId="65" xfId="0" applyFont="1" applyBorder="1"/>
    <xf numFmtId="0" fontId="1" fillId="6" borderId="65" xfId="0" applyFont="1" applyFill="1" applyBorder="1"/>
    <xf numFmtId="0" fontId="1" fillId="6" borderId="0" xfId="0" applyFont="1" applyFill="1"/>
    <xf numFmtId="0" fontId="1" fillId="0" borderId="1" xfId="0" applyFont="1" applyBorder="1" applyAlignment="1">
      <alignment horizontal="center"/>
    </xf>
    <xf numFmtId="0" fontId="1" fillId="0" borderId="2" xfId="0" applyFont="1" applyBorder="1" applyAlignment="1">
      <alignment horizontal="center"/>
    </xf>
    <xf numFmtId="0" fontId="1" fillId="0" borderId="4" xfId="0" applyFont="1" applyBorder="1" applyAlignment="1">
      <alignment horizontal="center"/>
    </xf>
    <xf numFmtId="0" fontId="2" fillId="6" borderId="0" xfId="0" applyFont="1" applyFill="1"/>
    <xf numFmtId="0" fontId="5" fillId="0" borderId="66" xfId="0" applyFont="1" applyBorder="1" applyAlignment="1">
      <alignment vertical="center" wrapText="1"/>
    </xf>
    <xf numFmtId="0" fontId="1" fillId="0" borderId="60" xfId="0" applyFont="1" applyBorder="1" applyAlignment="1">
      <alignment horizontal="center"/>
    </xf>
    <xf numFmtId="0" fontId="1" fillId="0" borderId="10" xfId="0" applyFont="1" applyBorder="1" applyAlignment="1">
      <alignment horizontal="center"/>
    </xf>
    <xf numFmtId="0" fontId="1" fillId="0" borderId="61" xfId="0" applyFont="1" applyBorder="1" applyAlignment="1">
      <alignment horizontal="center"/>
    </xf>
    <xf numFmtId="0" fontId="5" fillId="0" borderId="9" xfId="0" applyFont="1" applyBorder="1" applyAlignment="1">
      <alignment vertical="center" wrapText="1"/>
    </xf>
    <xf numFmtId="0" fontId="2" fillId="2" borderId="0" xfId="0" applyFont="1" applyFill="1" applyAlignment="1">
      <alignment horizontal="right"/>
    </xf>
    <xf numFmtId="0" fontId="1" fillId="2" borderId="67" xfId="0" applyFont="1" applyFill="1" applyBorder="1"/>
    <xf numFmtId="0" fontId="2" fillId="0" borderId="9" xfId="0" applyFont="1" applyBorder="1"/>
    <xf numFmtId="0" fontId="1" fillId="2" borderId="5" xfId="0" applyFont="1" applyFill="1" applyBorder="1" applyAlignment="1">
      <alignment horizontal="center" vertical="center" wrapText="1"/>
    </xf>
    <xf numFmtId="0" fontId="1" fillId="2" borderId="68" xfId="0" applyFont="1" applyFill="1" applyBorder="1" applyAlignment="1">
      <alignment horizontal="center" vertical="center" wrapText="1"/>
    </xf>
    <xf numFmtId="0" fontId="10" fillId="0" borderId="0" xfId="0" applyFont="1" applyAlignment="1">
      <alignment vertical="top" wrapText="1"/>
    </xf>
    <xf numFmtId="0" fontId="10" fillId="0" borderId="9" xfId="0" applyFont="1" applyBorder="1" applyAlignment="1">
      <alignment vertical="top" wrapText="1"/>
    </xf>
    <xf numFmtId="0" fontId="11" fillId="2" borderId="60" xfId="0" applyFont="1" applyFill="1" applyBorder="1"/>
    <xf numFmtId="0" fontId="1" fillId="2" borderId="10" xfId="0" applyFont="1" applyFill="1" applyBorder="1"/>
    <xf numFmtId="0" fontId="1" fillId="0" borderId="10" xfId="0" applyFont="1" applyBorder="1"/>
    <xf numFmtId="0" fontId="1" fillId="0" borderId="61" xfId="0" applyFont="1" applyBorder="1"/>
    <xf numFmtId="0" fontId="1" fillId="2" borderId="61" xfId="0" applyFont="1" applyFill="1" applyBorder="1"/>
    <xf numFmtId="0" fontId="1" fillId="2" borderId="60" xfId="0" applyFont="1" applyFill="1" applyBorder="1"/>
    <xf numFmtId="0" fontId="1" fillId="0" borderId="0" xfId="0" applyFont="1" applyAlignment="1">
      <alignment vertical="center"/>
    </xf>
    <xf numFmtId="0" fontId="1" fillId="2" borderId="1" xfId="0" applyFont="1" applyFill="1" applyBorder="1" applyAlignment="1">
      <alignment vertical="center"/>
    </xf>
    <xf numFmtId="0" fontId="1" fillId="2" borderId="2" xfId="0" applyFont="1" applyFill="1" applyBorder="1" applyAlignment="1">
      <alignment vertical="center"/>
    </xf>
    <xf numFmtId="0" fontId="1" fillId="2" borderId="4" xfId="0" applyFont="1" applyFill="1" applyBorder="1" applyAlignment="1">
      <alignment vertical="center"/>
    </xf>
    <xf numFmtId="0" fontId="5" fillId="2" borderId="1" xfId="0" applyFont="1" applyFill="1" applyBorder="1" applyAlignment="1">
      <alignment vertical="center"/>
    </xf>
    <xf numFmtId="0" fontId="5" fillId="2" borderId="2" xfId="0" applyFont="1" applyFill="1" applyBorder="1" applyAlignment="1">
      <alignment vertical="center"/>
    </xf>
    <xf numFmtId="0" fontId="5" fillId="2" borderId="0" xfId="0" applyFont="1" applyFill="1" applyAlignment="1">
      <alignment vertical="center"/>
    </xf>
    <xf numFmtId="0" fontId="5" fillId="2" borderId="66" xfId="0" applyFont="1" applyFill="1" applyBorder="1" applyAlignment="1">
      <alignment vertical="center"/>
    </xf>
    <xf numFmtId="0" fontId="2" fillId="2" borderId="0" xfId="0" applyFont="1" applyFill="1" applyAlignment="1">
      <alignment vertical="center"/>
    </xf>
    <xf numFmtId="0" fontId="12" fillId="2" borderId="0" xfId="0" applyFont="1" applyFill="1" applyAlignment="1">
      <alignment horizontal="center" vertical="center"/>
    </xf>
    <xf numFmtId="0" fontId="7" fillId="2" borderId="0" xfId="0" applyFont="1" applyFill="1" applyAlignment="1">
      <alignment vertical="center"/>
    </xf>
    <xf numFmtId="0" fontId="2" fillId="2" borderId="66" xfId="0" applyFont="1" applyFill="1" applyBorder="1" applyAlignment="1">
      <alignment vertical="center"/>
    </xf>
    <xf numFmtId="0" fontId="5" fillId="2" borderId="60" xfId="0" applyFont="1" applyFill="1" applyBorder="1" applyAlignment="1">
      <alignment vertical="center"/>
    </xf>
    <xf numFmtId="0" fontId="5" fillId="2" borderId="10" xfId="0" applyFont="1" applyFill="1" applyBorder="1" applyAlignment="1">
      <alignment vertical="center"/>
    </xf>
    <xf numFmtId="0" fontId="5" fillId="2" borderId="61" xfId="0" applyFont="1" applyFill="1" applyBorder="1" applyAlignment="1">
      <alignment vertical="center"/>
    </xf>
    <xf numFmtId="0" fontId="2" fillId="2" borderId="10" xfId="0" applyFont="1" applyFill="1" applyBorder="1" applyAlignment="1">
      <alignment vertical="center"/>
    </xf>
    <xf numFmtId="0" fontId="13" fillId="2" borderId="66" xfId="0" applyFont="1" applyFill="1" applyBorder="1" applyAlignment="1">
      <alignment vertical="center"/>
    </xf>
    <xf numFmtId="0" fontId="13" fillId="2" borderId="70" xfId="0" applyFont="1" applyFill="1" applyBorder="1" applyAlignment="1">
      <alignment vertical="center"/>
    </xf>
    <xf numFmtId="0" fontId="13" fillId="2" borderId="71" xfId="0" applyFont="1" applyFill="1" applyBorder="1" applyAlignment="1">
      <alignment vertical="center"/>
    </xf>
    <xf numFmtId="0" fontId="13" fillId="2" borderId="72" xfId="0" applyFont="1" applyFill="1" applyBorder="1" applyAlignment="1">
      <alignment vertical="center"/>
    </xf>
    <xf numFmtId="0" fontId="13" fillId="2" borderId="0" xfId="0" applyFont="1" applyFill="1" applyAlignment="1">
      <alignment horizontal="center" vertical="center"/>
    </xf>
    <xf numFmtId="0" fontId="11" fillId="2" borderId="74" xfId="0" applyFont="1" applyFill="1" applyBorder="1" applyAlignment="1">
      <alignment vertical="center"/>
    </xf>
    <xf numFmtId="0" fontId="13" fillId="2" borderId="9" xfId="0" applyFont="1" applyFill="1" applyBorder="1" applyAlignment="1">
      <alignment horizontal="center" vertical="center"/>
    </xf>
    <xf numFmtId="0" fontId="13" fillId="2" borderId="9" xfId="0" applyFont="1" applyFill="1" applyBorder="1" applyAlignment="1">
      <alignment vertical="center"/>
    </xf>
    <xf numFmtId="0" fontId="13" fillId="2" borderId="74" xfId="0" applyFont="1" applyFill="1" applyBorder="1" applyAlignment="1">
      <alignment vertical="center"/>
    </xf>
    <xf numFmtId="0" fontId="11" fillId="2" borderId="71" xfId="0" applyFont="1" applyFill="1" applyBorder="1" applyAlignment="1">
      <alignment vertical="center" wrapText="1"/>
    </xf>
    <xf numFmtId="0" fontId="13" fillId="2" borderId="24" xfId="0" applyFont="1" applyFill="1" applyBorder="1" applyAlignment="1">
      <alignment horizontal="center" vertical="center"/>
    </xf>
    <xf numFmtId="0" fontId="11" fillId="2" borderId="70" xfId="0" applyFont="1" applyFill="1" applyBorder="1" applyAlignment="1">
      <alignment vertical="center"/>
    </xf>
    <xf numFmtId="0" fontId="13" fillId="0" borderId="0" xfId="0" applyFont="1" applyAlignment="1">
      <alignment vertical="center"/>
    </xf>
    <xf numFmtId="0" fontId="13" fillId="2" borderId="77" xfId="0" applyFont="1" applyFill="1" applyBorder="1" applyAlignment="1">
      <alignment vertical="center"/>
    </xf>
    <xf numFmtId="0" fontId="1" fillId="2" borderId="78" xfId="0" applyFont="1" applyFill="1" applyBorder="1" applyAlignment="1">
      <alignment vertical="center"/>
    </xf>
    <xf numFmtId="0" fontId="13" fillId="2" borderId="10" xfId="0" applyFont="1" applyFill="1" applyBorder="1" applyAlignment="1">
      <alignment horizontal="center" vertical="center"/>
    </xf>
    <xf numFmtId="0" fontId="13" fillId="2" borderId="10" xfId="0" applyFont="1" applyFill="1" applyBorder="1" applyAlignment="1">
      <alignment vertical="center"/>
    </xf>
    <xf numFmtId="0" fontId="13" fillId="2" borderId="0" xfId="0" applyFont="1" applyFill="1" applyAlignment="1">
      <alignment vertical="center"/>
    </xf>
    <xf numFmtId="0" fontId="13" fillId="2" borderId="60" xfId="0" applyFont="1" applyFill="1" applyBorder="1" applyAlignment="1">
      <alignment vertical="center"/>
    </xf>
    <xf numFmtId="0" fontId="13" fillId="2" borderId="7" xfId="0" applyFont="1" applyFill="1" applyBorder="1" applyAlignment="1">
      <alignment vertical="center"/>
    </xf>
    <xf numFmtId="0" fontId="13" fillId="0" borderId="7" xfId="0" applyFont="1" applyBorder="1" applyAlignment="1">
      <alignment vertical="center"/>
    </xf>
    <xf numFmtId="0" fontId="13" fillId="2" borderId="61" xfId="0" applyFont="1" applyFill="1" applyBorder="1" applyAlignment="1">
      <alignment vertical="center"/>
    </xf>
    <xf numFmtId="0" fontId="2" fillId="2" borderId="81" xfId="0" applyFont="1" applyFill="1" applyBorder="1"/>
    <xf numFmtId="0" fontId="15" fillId="2" borderId="3" xfId="0" applyFont="1" applyFill="1" applyBorder="1" applyAlignment="1">
      <alignment vertical="top" wrapText="1"/>
    </xf>
    <xf numFmtId="0" fontId="2" fillId="2" borderId="3" xfId="0" applyFont="1" applyFill="1" applyBorder="1"/>
    <xf numFmtId="0" fontId="2" fillId="2" borderId="73" xfId="0" applyFont="1" applyFill="1" applyBorder="1"/>
    <xf numFmtId="0" fontId="2" fillId="2" borderId="82" xfId="0" applyFont="1" applyFill="1" applyBorder="1"/>
    <xf numFmtId="0" fontId="14" fillId="2" borderId="3" xfId="0" applyFont="1" applyFill="1" applyBorder="1" applyAlignment="1">
      <alignment vertical="center"/>
    </xf>
    <xf numFmtId="0" fontId="14" fillId="2" borderId="0" xfId="0" applyFont="1" applyFill="1" applyAlignment="1">
      <alignment vertical="center"/>
    </xf>
    <xf numFmtId="0" fontId="15" fillId="2" borderId="0" xfId="0" applyFont="1" applyFill="1" applyAlignment="1">
      <alignment vertical="top" wrapText="1"/>
    </xf>
    <xf numFmtId="0" fontId="7" fillId="2" borderId="0" xfId="0" applyFont="1" applyFill="1"/>
    <xf numFmtId="0" fontId="7" fillId="2" borderId="66" xfId="0" applyFont="1" applyFill="1" applyBorder="1"/>
    <xf numFmtId="0" fontId="2" fillId="2" borderId="66" xfId="0" applyFont="1" applyFill="1" applyBorder="1"/>
    <xf numFmtId="0" fontId="14" fillId="2" borderId="60" xfId="0" applyFont="1" applyFill="1" applyBorder="1" applyAlignment="1">
      <alignment vertical="center"/>
    </xf>
    <xf numFmtId="0" fontId="15" fillId="2" borderId="65" xfId="0" applyFont="1" applyFill="1" applyBorder="1" applyAlignment="1">
      <alignment vertical="top" wrapText="1"/>
    </xf>
    <xf numFmtId="0" fontId="2" fillId="2" borderId="21" xfId="0" applyFont="1" applyFill="1" applyBorder="1" applyAlignment="1">
      <alignment horizontal="center" vertical="center"/>
    </xf>
    <xf numFmtId="0" fontId="17" fillId="0" borderId="0" xfId="0" applyFont="1"/>
    <xf numFmtId="0" fontId="2" fillId="2" borderId="0" xfId="0" applyFont="1" applyFill="1" applyAlignment="1">
      <alignment horizontal="center" vertical="center"/>
    </xf>
    <xf numFmtId="0" fontId="2" fillId="2" borderId="82" xfId="0" applyFont="1" applyFill="1" applyBorder="1" applyAlignment="1">
      <alignment horizontal="center" vertical="center"/>
    </xf>
    <xf numFmtId="0" fontId="2" fillId="0" borderId="0" xfId="0" applyFont="1" applyAlignment="1">
      <alignment horizontal="center" vertical="center"/>
    </xf>
    <xf numFmtId="0" fontId="2" fillId="2" borderId="10" xfId="0" applyFont="1" applyFill="1" applyBorder="1" applyAlignment="1">
      <alignment horizontal="center" vertical="center"/>
    </xf>
    <xf numFmtId="0" fontId="2" fillId="2" borderId="102" xfId="0" applyFont="1" applyFill="1" applyBorder="1" applyAlignment="1">
      <alignment horizontal="center" vertical="center"/>
    </xf>
    <xf numFmtId="0" fontId="2" fillId="2" borderId="60" xfId="0" applyFont="1" applyFill="1" applyBorder="1" applyAlignment="1">
      <alignment horizontal="center" vertical="center"/>
    </xf>
    <xf numFmtId="0" fontId="2" fillId="0" borderId="0" xfId="0" applyFont="1" applyAlignment="1">
      <alignment vertical="center"/>
    </xf>
    <xf numFmtId="0" fontId="2" fillId="2" borderId="0" xfId="0" applyFont="1" applyFill="1" applyAlignment="1">
      <alignment horizontal="left"/>
    </xf>
    <xf numFmtId="0" fontId="2" fillId="2" borderId="108" xfId="0" applyFont="1" applyFill="1" applyBorder="1"/>
    <xf numFmtId="0" fontId="2" fillId="2" borderId="109" xfId="0" applyFont="1" applyFill="1" applyBorder="1"/>
    <xf numFmtId="0" fontId="2" fillId="2" borderId="110" xfId="0" applyFont="1" applyFill="1" applyBorder="1"/>
    <xf numFmtId="0" fontId="2" fillId="2" borderId="112" xfId="0" applyFont="1" applyFill="1" applyBorder="1" applyAlignment="1">
      <alignment horizontal="center" vertical="center"/>
    </xf>
    <xf numFmtId="0" fontId="2" fillId="2" borderId="10" xfId="0" applyFont="1" applyFill="1" applyBorder="1"/>
    <xf numFmtId="0" fontId="2" fillId="2" borderId="61" xfId="0" applyFont="1" applyFill="1" applyBorder="1"/>
    <xf numFmtId="0" fontId="2" fillId="2" borderId="60" xfId="0" applyFont="1" applyFill="1" applyBorder="1" applyAlignment="1">
      <alignment vertical="center"/>
    </xf>
    <xf numFmtId="0" fontId="2" fillId="2" borderId="21" xfId="0" applyFont="1" applyFill="1" applyBorder="1" applyAlignment="1">
      <alignment vertical="center"/>
    </xf>
    <xf numFmtId="0" fontId="2" fillId="2" borderId="61" xfId="0" applyFont="1" applyFill="1" applyBorder="1" applyAlignment="1">
      <alignment vertical="center"/>
    </xf>
    <xf numFmtId="0" fontId="12" fillId="2" borderId="1" xfId="0" applyFont="1" applyFill="1" applyBorder="1" applyAlignment="1">
      <alignment vertical="center" wrapText="1"/>
    </xf>
    <xf numFmtId="0" fontId="12" fillId="2" borderId="3" xfId="0" applyFont="1" applyFill="1" applyBorder="1" applyAlignment="1">
      <alignment vertical="center" wrapText="1"/>
    </xf>
    <xf numFmtId="0" fontId="1" fillId="2" borderId="3" xfId="0" applyFont="1" applyFill="1" applyBorder="1" applyAlignment="1">
      <alignment vertical="center"/>
    </xf>
    <xf numFmtId="0" fontId="12" fillId="2" borderId="5" xfId="0" applyFont="1" applyFill="1" applyBorder="1" applyAlignment="1">
      <alignment vertical="center" wrapText="1"/>
    </xf>
    <xf numFmtId="0" fontId="12" fillId="2" borderId="0" xfId="0" applyFont="1" applyFill="1" applyAlignment="1">
      <alignment vertical="center" wrapText="1"/>
    </xf>
    <xf numFmtId="0" fontId="2" fillId="2" borderId="9" xfId="0" applyFont="1" applyFill="1" applyBorder="1" applyAlignment="1">
      <alignment vertical="center"/>
    </xf>
    <xf numFmtId="0" fontId="5" fillId="2" borderId="113" xfId="0" applyFont="1" applyFill="1" applyBorder="1" applyAlignment="1">
      <alignment vertical="center"/>
    </xf>
    <xf numFmtId="0" fontId="12" fillId="2" borderId="60" xfId="0" applyFont="1" applyFill="1" applyBorder="1" applyAlignment="1">
      <alignment vertical="center" wrapText="1"/>
    </xf>
    <xf numFmtId="0" fontId="12" fillId="2" borderId="10" xfId="0" applyFont="1" applyFill="1" applyBorder="1" applyAlignment="1">
      <alignment vertical="center" wrapText="1"/>
    </xf>
    <xf numFmtId="0" fontId="6" fillId="0" borderId="0" xfId="0" applyFont="1"/>
    <xf numFmtId="0" fontId="6" fillId="2" borderId="5" xfId="0" applyFont="1" applyFill="1" applyBorder="1"/>
    <xf numFmtId="0" fontId="6" fillId="2" borderId="9" xfId="0" applyFont="1" applyFill="1" applyBorder="1"/>
    <xf numFmtId="0" fontId="2" fillId="2" borderId="9" xfId="0" applyFont="1" applyFill="1" applyBorder="1"/>
    <xf numFmtId="0" fontId="15" fillId="2" borderId="70" xfId="0" applyFont="1" applyFill="1" applyBorder="1" applyAlignment="1">
      <alignment horizontal="center" vertical="center"/>
    </xf>
    <xf numFmtId="0" fontId="15" fillId="2" borderId="10" xfId="0" applyFont="1" applyFill="1" applyBorder="1" applyAlignment="1">
      <alignment horizontal="center" vertical="center"/>
    </xf>
    <xf numFmtId="0" fontId="15" fillId="2" borderId="122" xfId="0" applyFont="1" applyFill="1" applyBorder="1" applyAlignment="1">
      <alignment horizontal="center" vertical="center"/>
    </xf>
    <xf numFmtId="0" fontId="15" fillId="2" borderId="123" xfId="0" applyFont="1" applyFill="1" applyBorder="1" applyAlignment="1">
      <alignment horizontal="center" vertical="center"/>
    </xf>
    <xf numFmtId="0" fontId="15" fillId="2" borderId="124" xfId="0" applyFont="1" applyFill="1" applyBorder="1" applyAlignment="1">
      <alignment horizontal="center" vertical="center"/>
    </xf>
    <xf numFmtId="0" fontId="15" fillId="2" borderId="61" xfId="0" applyFont="1" applyFill="1" applyBorder="1" applyAlignment="1">
      <alignment horizontal="center" vertical="center"/>
    </xf>
    <xf numFmtId="0" fontId="13" fillId="2" borderId="113" xfId="0" applyFont="1" applyFill="1" applyBorder="1" applyAlignment="1">
      <alignment vertical="center"/>
    </xf>
    <xf numFmtId="0" fontId="13" fillId="2" borderId="10" xfId="0" applyFont="1" applyFill="1" applyBorder="1" applyAlignment="1">
      <alignment horizontal="left" vertical="center"/>
    </xf>
    <xf numFmtId="0" fontId="19" fillId="0" borderId="0" xfId="0" applyFont="1"/>
    <xf numFmtId="0" fontId="19" fillId="0" borderId="0" xfId="0" applyFont="1" applyAlignment="1">
      <alignment horizontal="left"/>
    </xf>
    <xf numFmtId="0" fontId="19" fillId="0" borderId="0" xfId="0" applyFont="1" applyAlignment="1">
      <alignment horizontal="left" vertical="center"/>
    </xf>
    <xf numFmtId="0" fontId="19" fillId="8" borderId="1" xfId="0" applyFont="1" applyFill="1" applyBorder="1" applyAlignment="1">
      <alignment horizontal="left" vertical="center"/>
    </xf>
    <xf numFmtId="0" fontId="14" fillId="8" borderId="3" xfId="0" applyFont="1" applyFill="1" applyBorder="1" applyAlignment="1">
      <alignment vertical="center" wrapText="1"/>
    </xf>
    <xf numFmtId="0" fontId="19" fillId="8" borderId="3" xfId="0" applyFont="1" applyFill="1" applyBorder="1" applyAlignment="1">
      <alignment vertical="center"/>
    </xf>
    <xf numFmtId="0" fontId="19" fillId="8" borderId="2" xfId="0" applyFont="1" applyFill="1" applyBorder="1" applyAlignment="1">
      <alignment horizontal="left" vertical="center"/>
    </xf>
    <xf numFmtId="0" fontId="19" fillId="8" borderId="4" xfId="0" applyFont="1" applyFill="1" applyBorder="1" applyAlignment="1">
      <alignment horizontal="left" vertical="center"/>
    </xf>
    <xf numFmtId="0" fontId="19" fillId="8" borderId="5" xfId="0" applyFont="1" applyFill="1" applyBorder="1" applyAlignment="1">
      <alignment horizontal="left" vertical="center"/>
    </xf>
    <xf numFmtId="0" fontId="16" fillId="8" borderId="82" xfId="0" applyFont="1" applyFill="1" applyBorder="1" applyAlignment="1">
      <alignment vertical="center"/>
    </xf>
    <xf numFmtId="0" fontId="16" fillId="8" borderId="0" xfId="0" applyFont="1" applyFill="1" applyAlignment="1">
      <alignment vertical="center"/>
    </xf>
    <xf numFmtId="0" fontId="16" fillId="8" borderId="0" xfId="0" applyFont="1" applyFill="1" applyAlignment="1">
      <alignment horizontal="left" vertical="center"/>
    </xf>
    <xf numFmtId="0" fontId="16" fillId="8" borderId="66" xfId="0" applyFont="1" applyFill="1" applyBorder="1" applyAlignment="1">
      <alignment horizontal="left" vertical="center"/>
    </xf>
    <xf numFmtId="0" fontId="14" fillId="8" borderId="0" xfId="0" applyFont="1" applyFill="1" applyAlignment="1">
      <alignment vertical="center" wrapText="1"/>
    </xf>
    <xf numFmtId="0" fontId="19" fillId="8" borderId="9" xfId="0" applyFont="1" applyFill="1" applyBorder="1" applyAlignment="1">
      <alignment horizontal="left" vertical="center"/>
    </xf>
    <xf numFmtId="0" fontId="16" fillId="8" borderId="60" xfId="0" applyFont="1" applyFill="1" applyBorder="1" applyAlignment="1">
      <alignment vertical="center"/>
    </xf>
    <xf numFmtId="0" fontId="16" fillId="8" borderId="10" xfId="0" applyFont="1" applyFill="1" applyBorder="1" applyAlignment="1">
      <alignment vertical="center"/>
    </xf>
    <xf numFmtId="0" fontId="16" fillId="8" borderId="10" xfId="0" applyFont="1" applyFill="1" applyBorder="1" applyAlignment="1">
      <alignment horizontal="left" vertical="center"/>
    </xf>
    <xf numFmtId="0" fontId="16" fillId="8" borderId="61" xfId="0" applyFont="1" applyFill="1" applyBorder="1" applyAlignment="1">
      <alignment horizontal="left" vertical="center"/>
    </xf>
    <xf numFmtId="0" fontId="14" fillId="8" borderId="10" xfId="0" applyFont="1" applyFill="1" applyBorder="1" applyAlignment="1">
      <alignment vertical="center" wrapText="1"/>
    </xf>
    <xf numFmtId="0" fontId="19" fillId="0" borderId="0" xfId="0" applyFont="1" applyAlignment="1">
      <alignment vertical="center"/>
    </xf>
    <xf numFmtId="0" fontId="19" fillId="8" borderId="5" xfId="0" applyFont="1" applyFill="1" applyBorder="1" applyAlignment="1">
      <alignment vertical="center"/>
    </xf>
    <xf numFmtId="0" fontId="19" fillId="9" borderId="126" xfId="0" applyFont="1" applyFill="1" applyBorder="1" applyAlignment="1">
      <alignment horizontal="center" vertical="center"/>
    </xf>
    <xf numFmtId="0" fontId="14" fillId="8" borderId="30" xfId="0" applyFont="1" applyFill="1" applyBorder="1" applyAlignment="1">
      <alignment vertical="center"/>
    </xf>
    <xf numFmtId="0" fontId="14" fillId="8" borderId="128" xfId="0" applyFont="1" applyFill="1" applyBorder="1" applyAlignment="1">
      <alignment vertical="center"/>
    </xf>
    <xf numFmtId="0" fontId="19" fillId="8" borderId="9" xfId="0" applyFont="1" applyFill="1" applyBorder="1" applyAlignment="1">
      <alignment vertical="center"/>
    </xf>
    <xf numFmtId="0" fontId="19" fillId="0" borderId="0" xfId="0" applyFont="1" applyAlignment="1">
      <alignment horizontal="center"/>
    </xf>
    <xf numFmtId="0" fontId="19" fillId="8" borderId="5" xfId="0" applyFont="1" applyFill="1" applyBorder="1" applyAlignment="1">
      <alignment horizontal="center"/>
    </xf>
    <xf numFmtId="0" fontId="5" fillId="8" borderId="129" xfId="0" applyFont="1" applyFill="1" applyBorder="1" applyAlignment="1">
      <alignment horizontal="center" vertical="center"/>
    </xf>
    <xf numFmtId="0" fontId="1" fillId="8" borderId="43" xfId="0" applyFont="1" applyFill="1" applyBorder="1" applyAlignment="1">
      <alignment horizontal="center" vertical="center"/>
    </xf>
    <xf numFmtId="0" fontId="1" fillId="8" borderId="43" xfId="0" applyFont="1" applyFill="1" applyBorder="1" applyAlignment="1">
      <alignment horizontal="center" vertical="center" wrapText="1"/>
    </xf>
    <xf numFmtId="0" fontId="1" fillId="8" borderId="48" xfId="0" applyFont="1" applyFill="1" applyBorder="1" applyAlignment="1">
      <alignment horizontal="center" vertical="center" wrapText="1"/>
    </xf>
    <xf numFmtId="0" fontId="1" fillId="8" borderId="47" xfId="0" applyFont="1" applyFill="1" applyBorder="1" applyAlignment="1">
      <alignment horizontal="center" vertical="center"/>
    </xf>
    <xf numFmtId="0" fontId="1" fillId="8" borderId="47" xfId="0" applyFont="1" applyFill="1" applyBorder="1" applyAlignment="1">
      <alignment horizontal="center" vertical="center" wrapText="1"/>
    </xf>
    <xf numFmtId="0" fontId="19" fillId="8" borderId="43" xfId="0" applyFont="1" applyFill="1" applyBorder="1" applyAlignment="1">
      <alignment horizontal="center" vertical="center"/>
    </xf>
    <xf numFmtId="0" fontId="19" fillId="8" borderId="97" xfId="0" applyFont="1" applyFill="1" applyBorder="1" applyAlignment="1">
      <alignment horizontal="center" vertical="center"/>
    </xf>
    <xf numFmtId="0" fontId="19" fillId="8" borderId="9" xfId="0" applyFont="1" applyFill="1" applyBorder="1" applyAlignment="1">
      <alignment horizontal="center"/>
    </xf>
    <xf numFmtId="0" fontId="19" fillId="8" borderId="82" xfId="0" applyFont="1" applyFill="1" applyBorder="1" applyAlignment="1">
      <alignment horizontal="center"/>
    </xf>
    <xf numFmtId="0" fontId="5" fillId="8" borderId="93" xfId="0" applyFont="1" applyFill="1" applyBorder="1" applyAlignment="1">
      <alignment horizontal="center" vertical="center"/>
    </xf>
    <xf numFmtId="0" fontId="19" fillId="8" borderId="48" xfId="0" applyFont="1" applyFill="1" applyBorder="1" applyAlignment="1">
      <alignment horizontal="center" vertical="center"/>
    </xf>
    <xf numFmtId="0" fontId="19" fillId="8" borderId="49" xfId="0" applyFont="1" applyFill="1" applyBorder="1" applyAlignment="1">
      <alignment horizontal="center" vertical="center"/>
    </xf>
    <xf numFmtId="0" fontId="19" fillId="8" borderId="130" xfId="0" applyFont="1" applyFill="1" applyBorder="1" applyAlignment="1">
      <alignment horizontal="left" vertical="center"/>
    </xf>
    <xf numFmtId="0" fontId="20" fillId="8" borderId="48" xfId="0" applyFont="1" applyFill="1" applyBorder="1" applyAlignment="1">
      <alignment horizontal="left" vertical="center"/>
    </xf>
    <xf numFmtId="0" fontId="20" fillId="8" borderId="25" xfId="0" applyFont="1" applyFill="1" applyBorder="1" applyAlignment="1">
      <alignment horizontal="left" vertical="center"/>
    </xf>
    <xf numFmtId="0" fontId="20" fillId="8" borderId="47" xfId="0" applyFont="1" applyFill="1" applyBorder="1" applyAlignment="1">
      <alignment horizontal="left" vertical="center"/>
    </xf>
    <xf numFmtId="0" fontId="20" fillId="10" borderId="25" xfId="0" applyFont="1" applyFill="1" applyBorder="1" applyAlignment="1">
      <alignment horizontal="left" vertical="center"/>
    </xf>
    <xf numFmtId="0" fontId="19" fillId="8" borderId="48" xfId="0" applyFont="1" applyFill="1" applyBorder="1" applyAlignment="1">
      <alignment horizontal="left" vertical="center"/>
    </xf>
    <xf numFmtId="0" fontId="19" fillId="8" borderId="131" xfId="0" applyFont="1" applyFill="1" applyBorder="1" applyAlignment="1">
      <alignment horizontal="left" vertical="center"/>
    </xf>
    <xf numFmtId="0" fontId="20" fillId="0" borderId="48" xfId="0" applyFont="1" applyBorder="1" applyAlignment="1">
      <alignment horizontal="left" vertical="center"/>
    </xf>
    <xf numFmtId="0" fontId="19" fillId="8" borderId="5" xfId="0" applyFont="1" applyFill="1" applyBorder="1"/>
    <xf numFmtId="0" fontId="19" fillId="8" borderId="0" xfId="0" applyFont="1" applyFill="1" applyAlignment="1">
      <alignment horizontal="left" vertical="center"/>
    </xf>
    <xf numFmtId="0" fontId="19" fillId="8" borderId="0" xfId="0" applyFont="1" applyFill="1" applyAlignment="1">
      <alignment horizontal="center" vertical="center"/>
    </xf>
    <xf numFmtId="0" fontId="19" fillId="8" borderId="0" xfId="0" applyFont="1" applyFill="1"/>
    <xf numFmtId="0" fontId="19" fillId="8" borderId="9" xfId="0" applyFont="1" applyFill="1" applyBorder="1"/>
    <xf numFmtId="0" fontId="19" fillId="8" borderId="5" xfId="0" applyFont="1" applyFill="1" applyBorder="1" applyAlignment="1">
      <alignment horizontal="left"/>
    </xf>
    <xf numFmtId="0" fontId="19" fillId="8" borderId="0" xfId="0" applyFont="1" applyFill="1" applyAlignment="1">
      <alignment horizontal="left"/>
    </xf>
    <xf numFmtId="0" fontId="19" fillId="8" borderId="0" xfId="0" applyFont="1" applyFill="1" applyAlignment="1">
      <alignment vertical="center"/>
    </xf>
    <xf numFmtId="0" fontId="19" fillId="8" borderId="82" xfId="0" applyFont="1" applyFill="1" applyBorder="1" applyAlignment="1">
      <alignment vertical="center" wrapText="1"/>
    </xf>
    <xf numFmtId="0" fontId="19" fillId="8" borderId="82" xfId="0" applyFont="1" applyFill="1" applyBorder="1" applyAlignment="1">
      <alignment vertical="center"/>
    </xf>
    <xf numFmtId="0" fontId="19" fillId="8" borderId="0" xfId="0" applyFont="1" applyFill="1" applyAlignment="1">
      <alignment vertical="center" wrapText="1"/>
    </xf>
    <xf numFmtId="0" fontId="19" fillId="8" borderId="66" xfId="0" applyFont="1" applyFill="1" applyBorder="1"/>
    <xf numFmtId="0" fontId="19" fillId="8" borderId="60" xfId="0" applyFont="1" applyFill="1" applyBorder="1" applyAlignment="1">
      <alignment vertical="center"/>
    </xf>
    <xf numFmtId="0" fontId="19" fillId="8" borderId="10" xfId="0" applyFont="1" applyFill="1" applyBorder="1" applyAlignment="1">
      <alignment vertical="center"/>
    </xf>
    <xf numFmtId="0" fontId="19" fillId="8" borderId="10" xfId="0" applyFont="1" applyFill="1" applyBorder="1" applyAlignment="1">
      <alignment horizontal="left"/>
    </xf>
    <xf numFmtId="0" fontId="19" fillId="8" borderId="10" xfId="0" applyFont="1" applyFill="1" applyBorder="1" applyAlignment="1">
      <alignment vertical="center" wrapText="1"/>
    </xf>
    <xf numFmtId="0" fontId="19" fillId="8" borderId="61" xfId="0" applyFont="1" applyFill="1" applyBorder="1" applyAlignment="1">
      <alignment vertical="center" wrapText="1"/>
    </xf>
    <xf numFmtId="0" fontId="19" fillId="8" borderId="9" xfId="0" applyFont="1" applyFill="1" applyBorder="1" applyAlignment="1">
      <alignment horizontal="left"/>
    </xf>
    <xf numFmtId="0" fontId="2" fillId="8" borderId="60" xfId="0" applyFont="1" applyFill="1" applyBorder="1"/>
    <xf numFmtId="0" fontId="2" fillId="8" borderId="10" xfId="0" applyFont="1" applyFill="1" applyBorder="1" applyAlignment="1">
      <alignment horizontal="left" vertical="center"/>
    </xf>
    <xf numFmtId="0" fontId="2" fillId="8" borderId="10" xfId="0" applyFont="1" applyFill="1" applyBorder="1" applyAlignment="1">
      <alignment vertical="center"/>
    </xf>
    <xf numFmtId="0" fontId="2" fillId="8" borderId="10" xfId="0" applyFont="1" applyFill="1" applyBorder="1" applyAlignment="1">
      <alignment horizontal="center" vertical="center"/>
    </xf>
    <xf numFmtId="0" fontId="2" fillId="8" borderId="61" xfId="0" applyFont="1" applyFill="1" applyBorder="1"/>
    <xf numFmtId="0" fontId="2" fillId="2" borderId="1" xfId="0" applyFont="1" applyFill="1" applyBorder="1" applyAlignment="1">
      <alignment vertical="center"/>
    </xf>
    <xf numFmtId="0" fontId="12" fillId="2" borderId="3" xfId="0" applyFont="1" applyFill="1" applyBorder="1" applyAlignment="1">
      <alignment vertical="center"/>
    </xf>
    <xf numFmtId="0" fontId="2" fillId="2" borderId="2" xfId="0" applyFont="1" applyFill="1" applyBorder="1" applyAlignment="1">
      <alignment vertical="center"/>
    </xf>
    <xf numFmtId="0" fontId="2" fillId="2" borderId="3" xfId="0" applyFont="1" applyFill="1" applyBorder="1" applyAlignment="1">
      <alignment vertical="center"/>
    </xf>
    <xf numFmtId="0" fontId="2" fillId="2" borderId="4" xfId="0" applyFont="1" applyFill="1" applyBorder="1" applyAlignment="1">
      <alignment vertical="center"/>
    </xf>
    <xf numFmtId="0" fontId="2" fillId="2" borderId="5" xfId="0" applyFont="1" applyFill="1" applyBorder="1" applyAlignment="1">
      <alignment vertical="center"/>
    </xf>
    <xf numFmtId="0" fontId="7" fillId="2" borderId="82" xfId="0" applyFont="1" applyFill="1" applyBorder="1" applyAlignment="1">
      <alignment vertical="center"/>
    </xf>
    <xf numFmtId="0" fontId="12" fillId="2" borderId="66" xfId="0" applyFont="1" applyFill="1" applyBorder="1" applyAlignment="1">
      <alignment vertical="center" wrapText="1"/>
    </xf>
    <xf numFmtId="0" fontId="12" fillId="2" borderId="0" xfId="0" applyFont="1" applyFill="1" applyAlignment="1">
      <alignment vertical="center"/>
    </xf>
    <xf numFmtId="0" fontId="7" fillId="2" borderId="66" xfId="0" applyFont="1" applyFill="1" applyBorder="1" applyAlignment="1">
      <alignment vertical="center"/>
    </xf>
    <xf numFmtId="0" fontId="7" fillId="2" borderId="113" xfId="0" applyFont="1" applyFill="1" applyBorder="1" applyAlignment="1">
      <alignment vertical="center"/>
    </xf>
    <xf numFmtId="0" fontId="7" fillId="2" borderId="10" xfId="0" applyFont="1" applyFill="1" applyBorder="1" applyAlignment="1">
      <alignment vertical="center"/>
    </xf>
    <xf numFmtId="0" fontId="12" fillId="2" borderId="61" xfId="0" applyFont="1" applyFill="1" applyBorder="1" applyAlignment="1">
      <alignment vertical="center" wrapText="1"/>
    </xf>
    <xf numFmtId="0" fontId="12" fillId="2" borderId="10" xfId="0" applyFont="1" applyFill="1" applyBorder="1" applyAlignment="1">
      <alignment vertical="center"/>
    </xf>
    <xf numFmtId="0" fontId="7" fillId="2" borderId="61" xfId="0" applyFont="1" applyFill="1" applyBorder="1" applyAlignment="1">
      <alignment vertical="center"/>
    </xf>
    <xf numFmtId="0" fontId="13" fillId="2" borderId="5" xfId="0" applyFont="1" applyFill="1" applyBorder="1"/>
    <xf numFmtId="0" fontId="13" fillId="2" borderId="0" xfId="0" applyFont="1" applyFill="1"/>
    <xf numFmtId="0" fontId="13" fillId="2" borderId="82" xfId="0" applyFont="1" applyFill="1" applyBorder="1"/>
    <xf numFmtId="0" fontId="13" fillId="2" borderId="66" xfId="0" applyFont="1" applyFill="1" applyBorder="1"/>
    <xf numFmtId="0" fontId="13" fillId="2" borderId="5" xfId="0" applyFont="1" applyFill="1" applyBorder="1" applyAlignment="1">
      <alignment vertical="center"/>
    </xf>
    <xf numFmtId="0" fontId="13" fillId="2" borderId="42" xfId="0" applyFont="1" applyFill="1" applyBorder="1" applyAlignment="1">
      <alignment horizontal="center" vertical="center"/>
    </xf>
    <xf numFmtId="0" fontId="13" fillId="2" borderId="26" xfId="0" applyFont="1" applyFill="1" applyBorder="1" applyAlignment="1">
      <alignment horizontal="center" vertical="center"/>
    </xf>
    <xf numFmtId="0" fontId="13" fillId="2" borderId="28" xfId="0" applyFont="1" applyFill="1" applyBorder="1" applyAlignment="1">
      <alignment horizontal="center" vertical="center"/>
    </xf>
    <xf numFmtId="0" fontId="13" fillId="2" borderId="141" xfId="0" applyFont="1" applyFill="1" applyBorder="1" applyAlignment="1">
      <alignment horizontal="center" vertical="center"/>
    </xf>
    <xf numFmtId="0" fontId="2" fillId="2" borderId="47" xfId="0" applyFont="1" applyFill="1" applyBorder="1" applyAlignment="1">
      <alignment horizontal="center" vertical="center"/>
    </xf>
    <xf numFmtId="0" fontId="2" fillId="2" borderId="28" xfId="0" applyFont="1" applyFill="1" applyBorder="1" applyAlignment="1">
      <alignment horizontal="center" vertical="center"/>
    </xf>
    <xf numFmtId="0" fontId="13" fillId="2" borderId="145" xfId="0" applyFont="1" applyFill="1" applyBorder="1" applyAlignment="1">
      <alignment horizontal="center" vertical="center"/>
    </xf>
    <xf numFmtId="0" fontId="13" fillId="2" borderId="124" xfId="0" applyFont="1" applyFill="1" applyBorder="1" applyAlignment="1">
      <alignment vertical="center"/>
    </xf>
    <xf numFmtId="0" fontId="13" fillId="2" borderId="10" xfId="0" applyFont="1" applyFill="1" applyBorder="1"/>
    <xf numFmtId="0" fontId="13" fillId="2" borderId="61" xfId="0" applyFont="1" applyFill="1" applyBorder="1"/>
    <xf numFmtId="0" fontId="13" fillId="2" borderId="82" xfId="0" applyFont="1" applyFill="1" applyBorder="1" applyAlignment="1">
      <alignment horizontal="center" vertical="center"/>
    </xf>
    <xf numFmtId="0" fontId="2" fillId="2" borderId="78" xfId="0" applyFont="1" applyFill="1" applyBorder="1"/>
    <xf numFmtId="0" fontId="13" fillId="0" borderId="0" xfId="0" applyFont="1" applyAlignment="1">
      <alignment horizontal="left" vertical="center"/>
    </xf>
    <xf numFmtId="0" fontId="13" fillId="2" borderId="113" xfId="0" applyFont="1" applyFill="1" applyBorder="1" applyAlignment="1">
      <alignment horizontal="left" vertical="center"/>
    </xf>
    <xf numFmtId="0" fontId="13" fillId="2" borderId="65" xfId="0" applyFont="1" applyFill="1" applyBorder="1" applyAlignment="1">
      <alignment horizontal="left" vertical="center"/>
    </xf>
    <xf numFmtId="0" fontId="13" fillId="2" borderId="61" xfId="0" applyFont="1" applyFill="1" applyBorder="1" applyAlignment="1">
      <alignment horizontal="left" vertical="center"/>
    </xf>
    <xf numFmtId="0" fontId="2" fillId="2" borderId="1" xfId="0" applyFont="1" applyFill="1" applyBorder="1"/>
    <xf numFmtId="0" fontId="2" fillId="2" borderId="2" xfId="0" applyFont="1" applyFill="1" applyBorder="1"/>
    <xf numFmtId="0" fontId="2" fillId="2" borderId="4" xfId="0" applyFont="1" applyFill="1" applyBorder="1"/>
    <xf numFmtId="0" fontId="7" fillId="2" borderId="1" xfId="0" applyFont="1" applyFill="1" applyBorder="1" applyAlignment="1">
      <alignment vertical="center"/>
    </xf>
    <xf numFmtId="0" fontId="7" fillId="2" borderId="2" xfId="0" applyFont="1" applyFill="1" applyBorder="1" applyAlignment="1">
      <alignment vertical="center"/>
    </xf>
    <xf numFmtId="0" fontId="2" fillId="2" borderId="60" xfId="0" applyFont="1" applyFill="1" applyBorder="1"/>
    <xf numFmtId="0" fontId="7" fillId="2" borderId="10" xfId="0" applyFont="1" applyFill="1" applyBorder="1"/>
    <xf numFmtId="0" fontId="7" fillId="2" borderId="60" xfId="0" applyFont="1" applyFill="1" applyBorder="1" applyAlignment="1">
      <alignment vertical="center"/>
    </xf>
    <xf numFmtId="0" fontId="7" fillId="2" borderId="2" xfId="0" applyFont="1" applyFill="1" applyBorder="1"/>
    <xf numFmtId="0" fontId="2" fillId="0" borderId="2" xfId="0" applyFont="1" applyBorder="1"/>
    <xf numFmtId="0" fontId="13" fillId="2" borderId="26" xfId="0" applyFont="1" applyFill="1" applyBorder="1" applyAlignment="1">
      <alignment horizontal="left" vertical="center"/>
    </xf>
    <xf numFmtId="0" fontId="2" fillId="2" borderId="10" xfId="0" applyFont="1" applyFill="1" applyBorder="1" applyAlignment="1">
      <alignment horizontal="left" vertical="center"/>
    </xf>
    <xf numFmtId="0" fontId="13" fillId="2" borderId="0" xfId="0" applyFont="1" applyFill="1" applyAlignment="1">
      <alignment horizontal="left" vertical="center"/>
    </xf>
    <xf numFmtId="0" fontId="2" fillId="0" borderId="0" xfId="0" applyFont="1" applyAlignment="1">
      <alignment horizontal="center"/>
    </xf>
    <xf numFmtId="0" fontId="2" fillId="2" borderId="0" xfId="0" applyFont="1" applyFill="1" applyAlignment="1">
      <alignment horizontal="left" vertical="center"/>
    </xf>
    <xf numFmtId="0" fontId="11" fillId="0" borderId="0" xfId="0" applyFont="1" applyAlignment="1">
      <alignment vertical="center"/>
    </xf>
    <xf numFmtId="0" fontId="11" fillId="2" borderId="60" xfId="0" applyFont="1" applyFill="1" applyBorder="1" applyAlignment="1">
      <alignment vertical="center"/>
    </xf>
    <xf numFmtId="0" fontId="11" fillId="2" borderId="21" xfId="0" applyFont="1" applyFill="1" applyBorder="1" applyAlignment="1">
      <alignment horizontal="left" vertical="center"/>
    </xf>
    <xf numFmtId="0" fontId="11" fillId="2" borderId="10" xfId="0" applyFont="1" applyFill="1" applyBorder="1" applyAlignment="1">
      <alignment vertical="center"/>
    </xf>
    <xf numFmtId="0" fontId="11" fillId="2" borderId="21" xfId="0" applyFont="1" applyFill="1" applyBorder="1" applyAlignment="1">
      <alignment vertical="center"/>
    </xf>
    <xf numFmtId="0" fontId="11" fillId="0" borderId="21" xfId="0" applyFont="1" applyBorder="1" applyAlignment="1">
      <alignment vertical="center"/>
    </xf>
    <xf numFmtId="0" fontId="11" fillId="2" borderId="61" xfId="0" applyFont="1" applyFill="1" applyBorder="1" applyAlignment="1">
      <alignment vertical="center"/>
    </xf>
    <xf numFmtId="0" fontId="11" fillId="2" borderId="0" xfId="0" applyFont="1" applyFill="1" applyAlignment="1">
      <alignment vertical="center"/>
    </xf>
    <xf numFmtId="0" fontId="2" fillId="0" borderId="3" xfId="0" applyFont="1" applyBorder="1" applyAlignment="1">
      <alignment horizontal="center"/>
    </xf>
    <xf numFmtId="0" fontId="22" fillId="2" borderId="1" xfId="0" applyFont="1" applyFill="1" applyBorder="1" applyAlignment="1">
      <alignment vertical="center"/>
    </xf>
    <xf numFmtId="0" fontId="22" fillId="2" borderId="3" xfId="0" applyFont="1" applyFill="1" applyBorder="1" applyAlignment="1">
      <alignment vertical="center"/>
    </xf>
    <xf numFmtId="0" fontId="22" fillId="2" borderId="0" xfId="0" applyFont="1" applyFill="1" applyAlignment="1">
      <alignment vertical="center"/>
    </xf>
    <xf numFmtId="0" fontId="22" fillId="2" borderId="66" xfId="0" applyFont="1" applyFill="1" applyBorder="1" applyAlignment="1">
      <alignment vertical="center"/>
    </xf>
    <xf numFmtId="0" fontId="7" fillId="2" borderId="3" xfId="0" applyFont="1" applyFill="1" applyBorder="1" applyAlignment="1">
      <alignment vertical="center"/>
    </xf>
    <xf numFmtId="0" fontId="22" fillId="2" borderId="113" xfId="0" applyFont="1" applyFill="1" applyBorder="1" applyAlignment="1">
      <alignment vertical="center"/>
    </xf>
    <xf numFmtId="0" fontId="22" fillId="2" borderId="10" xfId="0" applyFont="1" applyFill="1" applyBorder="1" applyAlignment="1">
      <alignment vertical="center"/>
    </xf>
    <xf numFmtId="0" fontId="22" fillId="2" borderId="61" xfId="0" applyFont="1" applyFill="1" applyBorder="1" applyAlignment="1">
      <alignment vertical="center"/>
    </xf>
    <xf numFmtId="0" fontId="2" fillId="2" borderId="82" xfId="0" applyFont="1" applyFill="1" applyBorder="1" applyAlignment="1">
      <alignment vertical="center"/>
    </xf>
    <xf numFmtId="0" fontId="2" fillId="2" borderId="153" xfId="0" applyFont="1" applyFill="1" applyBorder="1" applyAlignment="1">
      <alignment vertical="center"/>
    </xf>
    <xf numFmtId="0" fontId="2" fillId="0" borderId="3" xfId="0" applyFont="1" applyBorder="1" applyAlignment="1">
      <alignment vertical="center"/>
    </xf>
    <xf numFmtId="0" fontId="11" fillId="2" borderId="3" xfId="0" applyFont="1" applyFill="1" applyBorder="1" applyAlignment="1">
      <alignment horizontal="left" vertical="center"/>
    </xf>
    <xf numFmtId="0" fontId="11" fillId="2" borderId="0" xfId="0" applyFont="1" applyFill="1" applyAlignment="1">
      <alignment horizontal="left" vertical="center"/>
    </xf>
    <xf numFmtId="0" fontId="11" fillId="2" borderId="3" xfId="0" applyFont="1" applyFill="1" applyBorder="1" applyAlignment="1">
      <alignment vertical="center"/>
    </xf>
    <xf numFmtId="0" fontId="18" fillId="2" borderId="3" xfId="0" applyFont="1" applyFill="1" applyBorder="1" applyAlignment="1">
      <alignment vertical="center" wrapText="1"/>
    </xf>
    <xf numFmtId="0" fontId="7" fillId="2" borderId="9" xfId="0" applyFont="1" applyFill="1" applyBorder="1" applyAlignment="1">
      <alignment vertical="center"/>
    </xf>
    <xf numFmtId="0" fontId="18" fillId="2" borderId="0" xfId="0" applyFont="1" applyFill="1" applyAlignment="1">
      <alignment vertical="center" wrapText="1"/>
    </xf>
    <xf numFmtId="0" fontId="13" fillId="2" borderId="145" xfId="0" applyFont="1" applyFill="1" applyBorder="1" applyAlignment="1">
      <alignment horizontal="left" vertical="center"/>
    </xf>
    <xf numFmtId="0" fontId="13" fillId="0" borderId="145" xfId="0" applyFont="1" applyBorder="1" applyAlignment="1">
      <alignment horizontal="center" vertical="center"/>
    </xf>
    <xf numFmtId="0" fontId="2" fillId="0" borderId="35" xfId="0" applyFont="1" applyBorder="1"/>
    <xf numFmtId="0" fontId="2" fillId="0" borderId="59" xfId="0" applyFont="1" applyBorder="1"/>
    <xf numFmtId="0" fontId="13" fillId="0" borderId="30" xfId="0" applyFont="1" applyBorder="1" applyAlignment="1">
      <alignment horizontal="center" vertical="center"/>
    </xf>
    <xf numFmtId="0" fontId="2" fillId="2" borderId="130" xfId="0" applyFont="1" applyFill="1" applyBorder="1" applyAlignment="1">
      <alignment horizontal="center" vertical="center"/>
    </xf>
    <xf numFmtId="0" fontId="2" fillId="2" borderId="173" xfId="0" applyFont="1" applyFill="1" applyBorder="1" applyAlignment="1">
      <alignment horizontal="center" vertical="center"/>
    </xf>
    <xf numFmtId="0" fontId="13" fillId="2" borderId="69" xfId="0" applyFont="1" applyFill="1" applyBorder="1" applyAlignment="1">
      <alignment horizontal="left" vertical="center"/>
    </xf>
    <xf numFmtId="0" fontId="13" fillId="0" borderId="69" xfId="0" applyFont="1" applyBorder="1" applyAlignment="1">
      <alignment horizontal="left" vertical="center"/>
    </xf>
    <xf numFmtId="0" fontId="5" fillId="2" borderId="81" xfId="0" applyFont="1" applyFill="1" applyBorder="1" applyAlignment="1">
      <alignment vertical="center"/>
    </xf>
    <xf numFmtId="0" fontId="5" fillId="2" borderId="3" xfId="0" applyFont="1" applyFill="1" applyBorder="1" applyAlignment="1">
      <alignment vertical="center"/>
    </xf>
    <xf numFmtId="0" fontId="5" fillId="2" borderId="9" xfId="0" applyFont="1" applyFill="1" applyBorder="1" applyAlignment="1">
      <alignment vertical="center"/>
    </xf>
    <xf numFmtId="0" fontId="7" fillId="2" borderId="9" xfId="0" applyFont="1" applyFill="1" applyBorder="1"/>
    <xf numFmtId="0" fontId="13" fillId="2" borderId="145" xfId="0" applyFont="1" applyFill="1" applyBorder="1" applyAlignment="1">
      <alignment horizontal="center"/>
    </xf>
    <xf numFmtId="0" fontId="13" fillId="2" borderId="163" xfId="0" applyFont="1" applyFill="1" applyBorder="1" applyAlignment="1">
      <alignment vertical="center"/>
    </xf>
    <xf numFmtId="0" fontId="13" fillId="2" borderId="174" xfId="0" applyFont="1" applyFill="1" applyBorder="1" applyAlignment="1">
      <alignment vertical="center"/>
    </xf>
    <xf numFmtId="0" fontId="13" fillId="2" borderId="175" xfId="0" applyFont="1" applyFill="1" applyBorder="1" applyAlignment="1">
      <alignment vertical="center"/>
    </xf>
    <xf numFmtId="0" fontId="13" fillId="2" borderId="175" xfId="0" applyFont="1" applyFill="1" applyBorder="1" applyAlignment="1">
      <alignment horizontal="center" vertical="center"/>
    </xf>
    <xf numFmtId="0" fontId="13" fillId="2" borderId="178" xfId="0" applyFont="1" applyFill="1" applyBorder="1" applyAlignment="1">
      <alignment vertical="center"/>
    </xf>
    <xf numFmtId="0" fontId="13" fillId="2" borderId="42" xfId="0" applyFont="1" applyFill="1" applyBorder="1" applyAlignment="1">
      <alignment vertical="center"/>
    </xf>
    <xf numFmtId="0" fontId="13" fillId="2" borderId="181" xfId="0" applyFont="1" applyFill="1" applyBorder="1" applyAlignment="1">
      <alignment vertical="center"/>
    </xf>
    <xf numFmtId="0" fontId="13" fillId="2" borderId="182" xfId="0" applyFont="1" applyFill="1" applyBorder="1" applyAlignment="1">
      <alignment vertical="center"/>
    </xf>
    <xf numFmtId="0" fontId="13" fillId="2" borderId="182" xfId="0" applyFont="1" applyFill="1" applyBorder="1" applyAlignment="1">
      <alignment horizontal="center" vertical="center"/>
    </xf>
    <xf numFmtId="0" fontId="13" fillId="2" borderId="185" xfId="0" applyFont="1" applyFill="1" applyBorder="1" applyAlignment="1">
      <alignment vertical="center"/>
    </xf>
    <xf numFmtId="0" fontId="13" fillId="2" borderId="163" xfId="0" applyFont="1" applyFill="1" applyBorder="1" applyAlignment="1">
      <alignment vertical="center" wrapText="1"/>
    </xf>
    <xf numFmtId="0" fontId="13" fillId="2" borderId="42" xfId="0" applyFont="1" applyFill="1" applyBorder="1" applyAlignment="1">
      <alignment vertical="center" wrapText="1"/>
    </xf>
    <xf numFmtId="0" fontId="13" fillId="2" borderId="35" xfId="0" applyFont="1" applyFill="1" applyBorder="1" applyAlignment="1">
      <alignment vertical="center"/>
    </xf>
    <xf numFmtId="0" fontId="2" fillId="2" borderId="187" xfId="0" applyFont="1" applyFill="1" applyBorder="1"/>
    <xf numFmtId="0" fontId="2" fillId="2" borderId="188" xfId="0" applyFont="1" applyFill="1" applyBorder="1"/>
    <xf numFmtId="0" fontId="2" fillId="2" borderId="189" xfId="0" applyFont="1" applyFill="1" applyBorder="1"/>
    <xf numFmtId="0" fontId="2" fillId="2" borderId="190" xfId="0" applyFont="1" applyFill="1" applyBorder="1"/>
    <xf numFmtId="0" fontId="2" fillId="2" borderId="191" xfId="0" applyFont="1" applyFill="1" applyBorder="1"/>
    <xf numFmtId="0" fontId="2" fillId="2" borderId="192" xfId="0" applyFont="1" applyFill="1" applyBorder="1"/>
    <xf numFmtId="0" fontId="13" fillId="2" borderId="0" xfId="0" applyFont="1" applyFill="1" applyAlignment="1">
      <alignment vertical="center" wrapText="1"/>
    </xf>
    <xf numFmtId="0" fontId="13" fillId="0" borderId="0" xfId="0" applyFont="1"/>
    <xf numFmtId="0" fontId="13" fillId="2" borderId="1" xfId="0" applyFont="1" applyFill="1" applyBorder="1"/>
    <xf numFmtId="0" fontId="13" fillId="2" borderId="2" xfId="0" applyFont="1" applyFill="1" applyBorder="1"/>
    <xf numFmtId="0" fontId="13" fillId="2" borderId="4" xfId="0" applyFont="1" applyFill="1" applyBorder="1"/>
    <xf numFmtId="0" fontId="22" fillId="2" borderId="0" xfId="0" applyFont="1" applyFill="1"/>
    <xf numFmtId="0" fontId="5" fillId="2" borderId="154" xfId="0" applyFont="1" applyFill="1" applyBorder="1" applyAlignment="1">
      <alignment vertical="center"/>
    </xf>
    <xf numFmtId="0" fontId="13" fillId="2" borderId="9" xfId="0" applyFont="1" applyFill="1" applyBorder="1"/>
    <xf numFmtId="0" fontId="22" fillId="2" borderId="102" xfId="0" applyFont="1" applyFill="1" applyBorder="1" applyAlignment="1">
      <alignment vertical="center"/>
    </xf>
    <xf numFmtId="0" fontId="5" fillId="2" borderId="65" xfId="0" applyFont="1" applyFill="1" applyBorder="1" applyAlignment="1">
      <alignment vertical="center"/>
    </xf>
    <xf numFmtId="0" fontId="5" fillId="2" borderId="194" xfId="0" applyFont="1" applyFill="1" applyBorder="1" applyAlignment="1">
      <alignment vertical="center"/>
    </xf>
    <xf numFmtId="0" fontId="22" fillId="3" borderId="113" xfId="0" applyFont="1" applyFill="1" applyBorder="1" applyAlignment="1">
      <alignment horizontal="center"/>
    </xf>
    <xf numFmtId="0" fontId="22" fillId="3" borderId="10" xfId="0" applyFont="1" applyFill="1" applyBorder="1" applyAlignment="1">
      <alignment horizontal="center"/>
    </xf>
    <xf numFmtId="0" fontId="22" fillId="3" borderId="7" xfId="0" applyFont="1" applyFill="1" applyBorder="1" applyAlignment="1">
      <alignment horizontal="center"/>
    </xf>
    <xf numFmtId="0" fontId="22" fillId="3" borderId="61" xfId="0" applyFont="1" applyFill="1" applyBorder="1" applyAlignment="1">
      <alignment horizontal="center"/>
    </xf>
    <xf numFmtId="0" fontId="13" fillId="0" borderId="5" xfId="0" applyFont="1" applyBorder="1" applyAlignment="1">
      <alignment vertical="center"/>
    </xf>
    <xf numFmtId="0" fontId="13" fillId="0" borderId="9" xfId="0" applyFont="1" applyBorder="1" applyAlignment="1">
      <alignment vertical="center"/>
    </xf>
    <xf numFmtId="0" fontId="13" fillId="8" borderId="5" xfId="0" applyFont="1" applyFill="1" applyBorder="1"/>
    <xf numFmtId="0" fontId="13" fillId="8" borderId="0" xfId="0" applyFont="1" applyFill="1"/>
    <xf numFmtId="0" fontId="13" fillId="8" borderId="66" xfId="0" applyFont="1" applyFill="1" applyBorder="1"/>
    <xf numFmtId="0" fontId="13" fillId="0" borderId="66" xfId="0" applyFont="1" applyBorder="1"/>
    <xf numFmtId="0" fontId="13" fillId="0" borderId="82" xfId="0" applyFont="1" applyBorder="1"/>
    <xf numFmtId="0" fontId="13" fillId="0" borderId="82" xfId="0" applyFont="1" applyBorder="1" applyAlignment="1">
      <alignment vertical="center" wrapText="1"/>
    </xf>
    <xf numFmtId="0" fontId="13" fillId="0" borderId="0" xfId="0" applyFont="1" applyAlignment="1">
      <alignment vertical="center" wrapText="1"/>
    </xf>
    <xf numFmtId="0" fontId="13" fillId="0" borderId="66" xfId="0" applyFont="1" applyBorder="1" applyAlignment="1">
      <alignment vertical="center"/>
    </xf>
    <xf numFmtId="0" fontId="13" fillId="0" borderId="0" xfId="0" applyFont="1" applyAlignment="1">
      <alignment horizontal="left" vertical="center" wrapText="1"/>
    </xf>
    <xf numFmtId="0" fontId="13" fillId="2" borderId="78" xfId="0" applyFont="1" applyFill="1" applyBorder="1" applyAlignment="1">
      <alignment vertical="center"/>
    </xf>
    <xf numFmtId="0" fontId="13" fillId="0" borderId="60" xfId="0" applyFont="1" applyBorder="1" applyAlignment="1">
      <alignment vertical="center" wrapText="1"/>
    </xf>
    <xf numFmtId="0" fontId="13" fillId="0" borderId="65" xfId="0" applyFont="1" applyBorder="1" applyAlignment="1">
      <alignment vertical="center" wrapText="1"/>
    </xf>
    <xf numFmtId="0" fontId="13" fillId="0" borderId="10" xfId="0" applyFont="1" applyBorder="1" applyAlignment="1">
      <alignment vertical="center"/>
    </xf>
    <xf numFmtId="0" fontId="13" fillId="0" borderId="61" xfId="0" applyFont="1" applyBorder="1" applyAlignment="1">
      <alignment vertical="center"/>
    </xf>
    <xf numFmtId="0" fontId="13" fillId="0" borderId="10" xfId="0" applyFont="1" applyBorder="1" applyAlignment="1">
      <alignment vertical="center" wrapText="1"/>
    </xf>
    <xf numFmtId="0" fontId="13" fillId="0" borderId="7" xfId="0" applyFont="1" applyBorder="1" applyAlignment="1">
      <alignment horizontal="left" vertical="center"/>
    </xf>
    <xf numFmtId="0" fontId="13" fillId="2" borderId="7" xfId="0" applyFont="1" applyFill="1" applyBorder="1" applyAlignment="1">
      <alignment horizontal="left" vertical="center"/>
    </xf>
    <xf numFmtId="0" fontId="12" fillId="2" borderId="153" xfId="0" applyFont="1" applyFill="1" applyBorder="1" applyAlignment="1">
      <alignment vertical="center"/>
    </xf>
    <xf numFmtId="0" fontId="22" fillId="2" borderId="81" xfId="0" applyFont="1" applyFill="1" applyBorder="1" applyAlignment="1">
      <alignment vertical="center"/>
    </xf>
    <xf numFmtId="0" fontId="12" fillId="2" borderId="82" xfId="0" applyFont="1" applyFill="1" applyBorder="1" applyAlignment="1">
      <alignment vertical="center"/>
    </xf>
    <xf numFmtId="0" fontId="7" fillId="2" borderId="154" xfId="0" applyFont="1" applyFill="1" applyBorder="1" applyAlignment="1">
      <alignment vertical="center"/>
    </xf>
    <xf numFmtId="0" fontId="22" fillId="2" borderId="60" xfId="0" applyFont="1" applyFill="1" applyBorder="1" applyAlignment="1">
      <alignment vertical="center"/>
    </xf>
    <xf numFmtId="0" fontId="12" fillId="2" borderId="60" xfId="0" applyFont="1" applyFill="1" applyBorder="1" applyAlignment="1">
      <alignment vertical="center"/>
    </xf>
    <xf numFmtId="0" fontId="7" fillId="2" borderId="80" xfId="0" applyFont="1" applyFill="1" applyBorder="1" applyAlignment="1">
      <alignment vertical="center"/>
    </xf>
    <xf numFmtId="0" fontId="13" fillId="2" borderId="82" xfId="0" applyFont="1" applyFill="1" applyBorder="1" applyAlignment="1">
      <alignment vertical="center"/>
    </xf>
    <xf numFmtId="0" fontId="13" fillId="2" borderId="66" xfId="0" applyFont="1" applyFill="1" applyBorder="1" applyAlignment="1">
      <alignment vertical="center" wrapText="1"/>
    </xf>
    <xf numFmtId="0" fontId="11" fillId="2" borderId="82" xfId="0" applyFont="1" applyFill="1" applyBorder="1" applyAlignment="1">
      <alignment vertical="center" wrapText="1"/>
    </xf>
    <xf numFmtId="0" fontId="11" fillId="2" borderId="0" xfId="0" applyFont="1" applyFill="1" applyAlignment="1">
      <alignment vertical="center" wrapText="1"/>
    </xf>
    <xf numFmtId="0" fontId="11" fillId="2" borderId="66" xfId="0" applyFont="1" applyFill="1" applyBorder="1" applyAlignment="1">
      <alignment vertical="center" wrapText="1"/>
    </xf>
    <xf numFmtId="0" fontId="13" fillId="2" borderId="96" xfId="0" applyFont="1" applyFill="1" applyBorder="1" applyAlignment="1">
      <alignment horizontal="left" vertical="center"/>
    </xf>
    <xf numFmtId="0" fontId="13" fillId="2" borderId="97" xfId="0" applyFont="1" applyFill="1" applyBorder="1" applyAlignment="1">
      <alignment vertical="center" wrapText="1"/>
    </xf>
    <xf numFmtId="0" fontId="13" fillId="3" borderId="25" xfId="0" applyFont="1" applyFill="1" applyBorder="1"/>
    <xf numFmtId="0" fontId="13" fillId="3" borderId="26" xfId="0" applyFont="1" applyFill="1" applyBorder="1"/>
    <xf numFmtId="0" fontId="13" fillId="3" borderId="38" xfId="0" applyFont="1" applyFill="1" applyBorder="1"/>
    <xf numFmtId="0" fontId="2" fillId="6" borderId="5" xfId="0" applyFont="1" applyFill="1" applyBorder="1"/>
    <xf numFmtId="0" fontId="2" fillId="6" borderId="82" xfId="0" applyFont="1" applyFill="1" applyBorder="1"/>
    <xf numFmtId="0" fontId="11" fillId="6" borderId="82" xfId="0" applyFont="1" applyFill="1" applyBorder="1" applyAlignment="1">
      <alignment vertical="center" wrapText="1"/>
    </xf>
    <xf numFmtId="0" fontId="11" fillId="6" borderId="0" xfId="0" applyFont="1" applyFill="1" applyAlignment="1">
      <alignment vertical="center"/>
    </xf>
    <xf numFmtId="0" fontId="11" fillId="6" borderId="66" xfId="0" applyFont="1" applyFill="1" applyBorder="1" applyAlignment="1">
      <alignment vertical="center"/>
    </xf>
    <xf numFmtId="0" fontId="11" fillId="2" borderId="66" xfId="0" applyFont="1" applyFill="1" applyBorder="1" applyAlignment="1">
      <alignment vertical="center"/>
    </xf>
    <xf numFmtId="0" fontId="13" fillId="6" borderId="82" xfId="0" applyFont="1" applyFill="1" applyBorder="1" applyAlignment="1">
      <alignment vertical="center"/>
    </xf>
    <xf numFmtId="0" fontId="13" fillId="6" borderId="0" xfId="0" applyFont="1" applyFill="1" applyAlignment="1">
      <alignment vertical="center" wrapText="1"/>
    </xf>
    <xf numFmtId="0" fontId="13" fillId="6" borderId="66" xfId="0" applyFont="1" applyFill="1" applyBorder="1" applyAlignment="1">
      <alignment vertical="center" wrapText="1"/>
    </xf>
    <xf numFmtId="0" fontId="11" fillId="2" borderId="82" xfId="0" applyFont="1" applyFill="1" applyBorder="1" applyAlignment="1">
      <alignment vertical="center"/>
    </xf>
    <xf numFmtId="0" fontId="11" fillId="2" borderId="96" xfId="0" applyFont="1" applyFill="1" applyBorder="1" applyAlignment="1">
      <alignment vertical="center"/>
    </xf>
    <xf numFmtId="0" fontId="11" fillId="2" borderId="42" xfId="0" applyFont="1" applyFill="1" applyBorder="1" applyAlignment="1">
      <alignment vertical="center"/>
    </xf>
    <xf numFmtId="0" fontId="11" fillId="2" borderId="97" xfId="0" applyFont="1" applyFill="1" applyBorder="1" applyAlignment="1">
      <alignment vertical="center"/>
    </xf>
    <xf numFmtId="0" fontId="13" fillId="2" borderId="145" xfId="0" applyFont="1" applyFill="1" applyBorder="1" applyAlignment="1">
      <alignment vertical="center"/>
    </xf>
    <xf numFmtId="0" fontId="13" fillId="2" borderId="104" xfId="0" applyFont="1" applyFill="1" applyBorder="1" applyAlignment="1">
      <alignment vertical="center"/>
    </xf>
    <xf numFmtId="0" fontId="24" fillId="0" borderId="0" xfId="0" applyFont="1"/>
    <xf numFmtId="0" fontId="25" fillId="0" borderId="0" xfId="0" applyFont="1" applyAlignment="1">
      <alignment vertical="center"/>
    </xf>
    <xf numFmtId="0" fontId="26" fillId="0" borderId="0" xfId="0" applyFont="1"/>
    <xf numFmtId="0" fontId="15" fillId="2" borderId="71" xfId="0" applyFont="1" applyFill="1" applyBorder="1" applyAlignment="1">
      <alignment horizontal="center" vertical="center"/>
    </xf>
    <xf numFmtId="0" fontId="15" fillId="2" borderId="215" xfId="0" applyFont="1" applyFill="1" applyBorder="1" applyAlignment="1">
      <alignment horizontal="center" vertical="center"/>
    </xf>
    <xf numFmtId="0" fontId="15" fillId="2" borderId="216" xfId="0" applyFont="1" applyFill="1" applyBorder="1" applyAlignment="1">
      <alignment horizontal="center" vertical="center"/>
    </xf>
    <xf numFmtId="0" fontId="15" fillId="2" borderId="74" xfId="0" applyFont="1" applyFill="1" applyBorder="1" applyAlignment="1">
      <alignment horizontal="center" vertical="center"/>
    </xf>
    <xf numFmtId="0" fontId="27" fillId="0" borderId="0" xfId="0" applyFont="1" applyAlignment="1">
      <alignment vertical="center"/>
    </xf>
    <xf numFmtId="0" fontId="18" fillId="2" borderId="81" xfId="0" applyFont="1" applyFill="1" applyBorder="1" applyAlignment="1">
      <alignment vertical="center" wrapText="1"/>
    </xf>
    <xf numFmtId="0" fontId="18" fillId="2" borderId="2" xfId="0" applyFont="1" applyFill="1" applyBorder="1" applyAlignment="1">
      <alignment vertical="center" wrapText="1"/>
    </xf>
    <xf numFmtId="0" fontId="28" fillId="2" borderId="3" xfId="0" applyFont="1" applyFill="1" applyBorder="1" applyAlignment="1">
      <alignment vertical="center"/>
    </xf>
    <xf numFmtId="0" fontId="18" fillId="2" borderId="5" xfId="0" applyFont="1" applyFill="1" applyBorder="1" applyAlignment="1">
      <alignment vertical="center" wrapText="1"/>
    </xf>
    <xf numFmtId="0" fontId="28" fillId="2" borderId="0" xfId="0" applyFont="1" applyFill="1" applyAlignment="1">
      <alignment vertical="center"/>
    </xf>
    <xf numFmtId="0" fontId="7" fillId="2" borderId="65" xfId="0" applyFont="1" applyFill="1" applyBorder="1" applyAlignment="1">
      <alignment vertical="center"/>
    </xf>
    <xf numFmtId="0" fontId="18" fillId="2" borderId="113" xfId="0" applyFont="1" applyFill="1" applyBorder="1" applyAlignment="1">
      <alignment vertical="center" wrapText="1"/>
    </xf>
    <xf numFmtId="0" fontId="18" fillId="2" borderId="10" xfId="0" applyFont="1" applyFill="1" applyBorder="1" applyAlignment="1">
      <alignment vertical="center" wrapText="1"/>
    </xf>
    <xf numFmtId="0" fontId="28" fillId="2" borderId="10" xfId="0" applyFont="1" applyFill="1" applyBorder="1" applyAlignment="1">
      <alignment vertical="center"/>
    </xf>
    <xf numFmtId="0" fontId="13" fillId="0" borderId="5" xfId="0" applyFont="1" applyBorder="1"/>
    <xf numFmtId="0" fontId="13" fillId="0" borderId="9" xfId="0" applyFont="1" applyBorder="1"/>
    <xf numFmtId="0" fontId="13" fillId="2" borderId="29" xfId="0" applyFont="1" applyFill="1" applyBorder="1" applyAlignment="1">
      <alignment vertical="center"/>
    </xf>
    <xf numFmtId="0" fontId="13" fillId="2" borderId="30" xfId="0" applyFont="1" applyFill="1" applyBorder="1" applyAlignment="1">
      <alignment vertical="center"/>
    </xf>
    <xf numFmtId="0" fontId="23" fillId="2" borderId="30" xfId="0" applyFont="1" applyFill="1" applyBorder="1" applyAlignment="1">
      <alignment vertical="center"/>
    </xf>
    <xf numFmtId="0" fontId="13" fillId="2" borderId="30" xfId="0" applyFont="1" applyFill="1" applyBorder="1"/>
    <xf numFmtId="0" fontId="23" fillId="2" borderId="0" xfId="0" applyFont="1" applyFill="1" applyAlignment="1">
      <alignment vertical="center"/>
    </xf>
    <xf numFmtId="0" fontId="13" fillId="2" borderId="36" xfId="0" applyFont="1" applyFill="1" applyBorder="1" applyAlignment="1">
      <alignment vertical="center"/>
    </xf>
    <xf numFmtId="0" fontId="13" fillId="2" borderId="26" xfId="0" applyFont="1" applyFill="1" applyBorder="1" applyAlignment="1">
      <alignment vertical="center"/>
    </xf>
    <xf numFmtId="0" fontId="13" fillId="2" borderId="26" xfId="0" applyFont="1" applyFill="1" applyBorder="1"/>
    <xf numFmtId="0" fontId="13" fillId="0" borderId="26" xfId="0" applyFont="1" applyBorder="1" applyAlignment="1">
      <alignment vertical="center"/>
    </xf>
    <xf numFmtId="0" fontId="13" fillId="2" borderId="160" xfId="0" applyFont="1" applyFill="1" applyBorder="1" applyAlignment="1">
      <alignment vertical="center"/>
    </xf>
    <xf numFmtId="0" fontId="29" fillId="2" borderId="145" xfId="0" applyFont="1" applyFill="1" applyBorder="1" applyAlignment="1">
      <alignment vertical="center"/>
    </xf>
    <xf numFmtId="0" fontId="13" fillId="2" borderId="145" xfId="0" applyFont="1" applyFill="1" applyBorder="1"/>
    <xf numFmtId="0" fontId="2" fillId="0" borderId="5" xfId="0" applyFont="1" applyBorder="1"/>
    <xf numFmtId="0" fontId="5" fillId="2" borderId="153" xfId="0" applyFont="1" applyFill="1" applyBorder="1" applyAlignment="1">
      <alignment vertical="center"/>
    </xf>
    <xf numFmtId="0" fontId="1" fillId="2" borderId="30" xfId="0" applyFont="1" applyFill="1" applyBorder="1" applyAlignment="1">
      <alignment vertical="center"/>
    </xf>
    <xf numFmtId="0" fontId="13" fillId="2" borderId="33" xfId="0" applyFont="1" applyFill="1" applyBorder="1"/>
    <xf numFmtId="0" fontId="1" fillId="2" borderId="145" xfId="0" applyFont="1" applyFill="1" applyBorder="1" applyAlignment="1">
      <alignment vertical="center"/>
    </xf>
    <xf numFmtId="0" fontId="13" fillId="2" borderId="104" xfId="0" applyFont="1" applyFill="1" applyBorder="1"/>
    <xf numFmtId="0" fontId="2" fillId="0" borderId="66" xfId="0" applyFont="1" applyBorder="1"/>
    <xf numFmtId="0" fontId="13" fillId="2" borderId="60" xfId="0" applyFont="1" applyFill="1" applyBorder="1" applyAlignment="1">
      <alignment horizontal="left" vertical="center"/>
    </xf>
    <xf numFmtId="0" fontId="1" fillId="0" borderId="0" xfId="0" applyFont="1" applyAlignment="1">
      <alignment horizontal="right" vertical="center"/>
    </xf>
    <xf numFmtId="0" fontId="1" fillId="0" borderId="0" xfId="0" applyFont="1" applyAlignment="1">
      <alignment horizontal="left" vertical="center"/>
    </xf>
    <xf numFmtId="0" fontId="2" fillId="2" borderId="81" xfId="0" applyFont="1" applyFill="1" applyBorder="1" applyAlignment="1">
      <alignment vertical="center"/>
    </xf>
    <xf numFmtId="0" fontId="12" fillId="2" borderId="2" xfId="0" applyFont="1" applyFill="1" applyBorder="1" applyAlignment="1">
      <alignment vertical="center"/>
    </xf>
    <xf numFmtId="0" fontId="2" fillId="2" borderId="2" xfId="0" applyFont="1" applyFill="1" applyBorder="1" applyAlignment="1">
      <alignment horizontal="right" vertical="center"/>
    </xf>
    <xf numFmtId="0" fontId="2" fillId="2" borderId="2" xfId="0" applyFont="1" applyFill="1" applyBorder="1" applyAlignment="1">
      <alignment horizontal="left" vertical="center"/>
    </xf>
    <xf numFmtId="0" fontId="7" fillId="2" borderId="81" xfId="0" applyFont="1" applyFill="1" applyBorder="1" applyAlignment="1">
      <alignment vertical="center"/>
    </xf>
    <xf numFmtId="0" fontId="13" fillId="2" borderId="0" xfId="0" applyFont="1" applyFill="1" applyAlignment="1">
      <alignment horizontal="right" vertical="center"/>
    </xf>
    <xf numFmtId="0" fontId="13" fillId="2" borderId="66" xfId="0" applyFont="1" applyFill="1" applyBorder="1" applyAlignment="1">
      <alignment horizontal="left" vertical="center"/>
    </xf>
    <xf numFmtId="0" fontId="13" fillId="2" borderId="25" xfId="0" applyFont="1" applyFill="1" applyBorder="1" applyAlignment="1">
      <alignment vertical="center"/>
    </xf>
    <xf numFmtId="0" fontId="13" fillId="2" borderId="28" xfId="0" applyFont="1" applyFill="1" applyBorder="1" applyAlignment="1">
      <alignment vertical="center"/>
    </xf>
    <xf numFmtId="0" fontId="31" fillId="0" borderId="95" xfId="0" applyFont="1" applyBorder="1" applyAlignment="1">
      <alignment vertical="center"/>
    </xf>
    <xf numFmtId="0" fontId="31" fillId="0" borderId="0" xfId="0" applyFont="1" applyAlignment="1">
      <alignment vertical="center"/>
    </xf>
    <xf numFmtId="0" fontId="7" fillId="2" borderId="0" xfId="0" applyFont="1" applyFill="1" applyAlignment="1">
      <alignment vertical="top"/>
    </xf>
    <xf numFmtId="0" fontId="13" fillId="2" borderId="222" xfId="0" applyFont="1" applyFill="1" applyBorder="1" applyAlignment="1">
      <alignment vertical="center"/>
    </xf>
    <xf numFmtId="0" fontId="13" fillId="2" borderId="10" xfId="0" applyFont="1" applyFill="1" applyBorder="1" applyAlignment="1">
      <alignment horizontal="right" vertical="center"/>
    </xf>
    <xf numFmtId="0" fontId="13" fillId="2" borderId="21" xfId="0" applyFont="1" applyFill="1" applyBorder="1" applyAlignment="1">
      <alignment horizontal="left" vertical="center"/>
    </xf>
    <xf numFmtId="0" fontId="13" fillId="2" borderId="21" xfId="0" applyFont="1" applyFill="1" applyBorder="1" applyAlignment="1">
      <alignment vertical="center"/>
    </xf>
    <xf numFmtId="0" fontId="13" fillId="0" borderId="21" xfId="0" applyFont="1" applyBorder="1" applyAlignment="1">
      <alignment vertical="center"/>
    </xf>
    <xf numFmtId="0" fontId="13" fillId="2" borderId="21" xfId="0" applyFont="1" applyFill="1" applyBorder="1" applyAlignment="1">
      <alignment horizontal="right" vertical="center"/>
    </xf>
    <xf numFmtId="0" fontId="13" fillId="2" borderId="81" xfId="0" applyFont="1" applyFill="1" applyBorder="1" applyAlignment="1">
      <alignment vertical="center"/>
    </xf>
    <xf numFmtId="0" fontId="13" fillId="2" borderId="2" xfId="0" applyFont="1" applyFill="1" applyBorder="1" applyAlignment="1">
      <alignment vertical="center"/>
    </xf>
    <xf numFmtId="0" fontId="13" fillId="2" borderId="2" xfId="0" applyFont="1" applyFill="1" applyBorder="1" applyAlignment="1">
      <alignment horizontal="right" vertical="center"/>
    </xf>
    <xf numFmtId="0" fontId="13" fillId="2" borderId="2" xfId="0" applyFont="1" applyFill="1" applyBorder="1" applyAlignment="1">
      <alignment horizontal="left" vertical="center"/>
    </xf>
    <xf numFmtId="0" fontId="13" fillId="2" borderId="4" xfId="0" applyFont="1" applyFill="1" applyBorder="1" applyAlignment="1">
      <alignment vertical="center"/>
    </xf>
    <xf numFmtId="0" fontId="13" fillId="2" borderId="66" xfId="0" applyFont="1" applyFill="1" applyBorder="1" applyAlignment="1">
      <alignment horizontal="center" vertical="center"/>
    </xf>
    <xf numFmtId="0" fontId="22" fillId="3" borderId="219" xfId="0" applyFont="1" applyFill="1" applyBorder="1" applyAlignment="1">
      <alignment vertical="center" wrapText="1"/>
    </xf>
    <xf numFmtId="0" fontId="22" fillId="3" borderId="21" xfId="0" applyFont="1" applyFill="1" applyBorder="1" applyAlignment="1">
      <alignment vertical="center"/>
    </xf>
    <xf numFmtId="0" fontId="22" fillId="3" borderId="64" xfId="0" applyFont="1" applyFill="1" applyBorder="1" applyAlignment="1">
      <alignment vertical="center"/>
    </xf>
    <xf numFmtId="0" fontId="28" fillId="2" borderId="3" xfId="0" applyFont="1" applyFill="1" applyBorder="1" applyAlignment="1">
      <alignment vertical="center" wrapText="1"/>
    </xf>
    <xf numFmtId="0" fontId="7" fillId="2" borderId="1" xfId="0" applyFont="1" applyFill="1" applyBorder="1"/>
    <xf numFmtId="0" fontId="7" fillId="2" borderId="3" xfId="0" applyFont="1" applyFill="1" applyBorder="1"/>
    <xf numFmtId="0" fontId="28" fillId="2" borderId="73" xfId="0" applyFont="1" applyFill="1" applyBorder="1" applyAlignment="1">
      <alignment vertical="center" wrapText="1"/>
    </xf>
    <xf numFmtId="0" fontId="28" fillId="2" borderId="0" xfId="0" applyFont="1" applyFill="1" applyAlignment="1">
      <alignment vertical="center" wrapText="1"/>
    </xf>
    <xf numFmtId="0" fontId="7" fillId="2" borderId="113" xfId="0" applyFont="1" applyFill="1" applyBorder="1"/>
    <xf numFmtId="0" fontId="7" fillId="2" borderId="65" xfId="0" applyFont="1" applyFill="1" applyBorder="1"/>
    <xf numFmtId="0" fontId="28" fillId="2" borderId="10" xfId="0" applyFont="1" applyFill="1" applyBorder="1" applyAlignment="1">
      <alignment vertical="center" wrapText="1"/>
    </xf>
    <xf numFmtId="0" fontId="28" fillId="2" borderId="61" xfId="0" applyFont="1" applyFill="1" applyBorder="1" applyAlignment="1">
      <alignment vertical="center" wrapText="1"/>
    </xf>
    <xf numFmtId="0" fontId="8" fillId="2" borderId="2" xfId="0" applyFont="1" applyFill="1" applyBorder="1"/>
    <xf numFmtId="0" fontId="8" fillId="2" borderId="3" xfId="0" applyFont="1" applyFill="1" applyBorder="1"/>
    <xf numFmtId="0" fontId="8" fillId="2" borderId="4" xfId="0" applyFont="1" applyFill="1" applyBorder="1"/>
    <xf numFmtId="0" fontId="8" fillId="2" borderId="0" xfId="0" applyFont="1" applyFill="1"/>
    <xf numFmtId="0" fontId="8" fillId="2" borderId="9" xfId="0" applyFont="1" applyFill="1" applyBorder="1"/>
    <xf numFmtId="0" fontId="22" fillId="0" borderId="0" xfId="0" applyFont="1" applyAlignment="1">
      <alignment horizontal="center" vertical="center"/>
    </xf>
    <xf numFmtId="0" fontId="13" fillId="2" borderId="162" xfId="0" applyFont="1" applyFill="1" applyBorder="1"/>
    <xf numFmtId="0" fontId="13" fillId="2" borderId="25" xfId="0" applyFont="1" applyFill="1" applyBorder="1"/>
    <xf numFmtId="0" fontId="13" fillId="2" borderId="98" xfId="0" applyFont="1" applyFill="1" applyBorder="1"/>
    <xf numFmtId="0" fontId="13" fillId="2" borderId="24" xfId="0" applyFont="1" applyFill="1" applyBorder="1"/>
    <xf numFmtId="0" fontId="13" fillId="2" borderId="34" xfId="0" applyFont="1" applyFill="1" applyBorder="1"/>
    <xf numFmtId="0" fontId="13" fillId="2" borderId="124" xfId="0" applyFont="1" applyFill="1" applyBorder="1"/>
    <xf numFmtId="0" fontId="13" fillId="2" borderId="122" xfId="0" applyFont="1" applyFill="1" applyBorder="1"/>
    <xf numFmtId="0" fontId="13" fillId="2" borderId="102" xfId="0" applyFont="1" applyFill="1" applyBorder="1"/>
    <xf numFmtId="0" fontId="15" fillId="2" borderId="3" xfId="0" applyFont="1" applyFill="1" applyBorder="1" applyAlignment="1">
      <alignment vertical="center"/>
    </xf>
    <xf numFmtId="0" fontId="2" fillId="2" borderId="3" xfId="0" applyFont="1" applyFill="1" applyBorder="1" applyAlignment="1">
      <alignment horizontal="right"/>
    </xf>
    <xf numFmtId="0" fontId="2" fillId="2" borderId="3" xfId="0" applyFont="1" applyFill="1" applyBorder="1" applyAlignment="1">
      <alignment horizontal="left"/>
    </xf>
    <xf numFmtId="0" fontId="22" fillId="2" borderId="82" xfId="0" applyFont="1" applyFill="1" applyBorder="1"/>
    <xf numFmtId="0" fontId="12" fillId="2" borderId="82" xfId="0" applyFont="1" applyFill="1" applyBorder="1" applyAlignment="1">
      <alignment vertical="center" wrapText="1"/>
    </xf>
    <xf numFmtId="0" fontId="15" fillId="2" borderId="0" xfId="0" applyFont="1" applyFill="1" applyAlignment="1">
      <alignment vertical="center"/>
    </xf>
    <xf numFmtId="0" fontId="22" fillId="2" borderId="113" xfId="0" applyFont="1" applyFill="1" applyBorder="1"/>
    <xf numFmtId="0" fontId="22" fillId="2" borderId="10" xfId="0" applyFont="1" applyFill="1" applyBorder="1"/>
    <xf numFmtId="0" fontId="22" fillId="2" borderId="10" xfId="0" applyFont="1" applyFill="1" applyBorder="1" applyAlignment="1">
      <alignment horizontal="left" vertical="center"/>
    </xf>
    <xf numFmtId="0" fontId="15" fillId="2" borderId="10" xfId="0" applyFont="1" applyFill="1" applyBorder="1" applyAlignment="1">
      <alignment vertical="center"/>
    </xf>
    <xf numFmtId="0" fontId="2" fillId="0" borderId="61" xfId="0" applyFont="1" applyBorder="1"/>
    <xf numFmtId="0" fontId="11" fillId="0" borderId="0" xfId="0" applyFont="1"/>
    <xf numFmtId="0" fontId="11" fillId="2" borderId="82" xfId="0" applyFont="1" applyFill="1" applyBorder="1"/>
    <xf numFmtId="0" fontId="11" fillId="2" borderId="66" xfId="0" applyFont="1" applyFill="1" applyBorder="1"/>
    <xf numFmtId="0" fontId="29" fillId="2" borderId="1" xfId="0" applyFont="1" applyFill="1" applyBorder="1" applyAlignment="1">
      <alignment vertical="top" wrapText="1"/>
    </xf>
    <xf numFmtId="0" fontId="29" fillId="2" borderId="3" xfId="0" applyFont="1" applyFill="1" applyBorder="1" applyAlignment="1">
      <alignment vertical="top" wrapText="1"/>
    </xf>
    <xf numFmtId="0" fontId="13" fillId="2" borderId="3" xfId="0" applyFont="1" applyFill="1" applyBorder="1" applyAlignment="1">
      <alignment vertical="top" wrapText="1"/>
    </xf>
    <xf numFmtId="0" fontId="13" fillId="2" borderId="4" xfId="0" applyFont="1" applyFill="1" applyBorder="1" applyAlignment="1">
      <alignment vertical="top" wrapText="1"/>
    </xf>
    <xf numFmtId="0" fontId="2" fillId="2" borderId="1" xfId="0" applyFont="1" applyFill="1" applyBorder="1" applyAlignment="1">
      <alignment vertical="center" wrapText="1"/>
    </xf>
    <xf numFmtId="0" fontId="2" fillId="2" borderId="3" xfId="0" applyFont="1" applyFill="1" applyBorder="1" applyAlignment="1">
      <alignment vertical="center" wrapText="1"/>
    </xf>
    <xf numFmtId="0" fontId="29" fillId="2" borderId="82" xfId="0" applyFont="1" applyFill="1" applyBorder="1" applyAlignment="1">
      <alignment vertical="top" wrapText="1"/>
    </xf>
    <xf numFmtId="0" fontId="29" fillId="2" borderId="0" xfId="0" applyFont="1" applyFill="1" applyAlignment="1">
      <alignment vertical="top" wrapText="1"/>
    </xf>
    <xf numFmtId="0" fontId="13" fillId="2" borderId="0" xfId="0" applyFont="1" applyFill="1" applyAlignment="1">
      <alignment vertical="top" wrapText="1"/>
    </xf>
    <xf numFmtId="0" fontId="13" fillId="2" borderId="66" xfId="0" applyFont="1" applyFill="1" applyBorder="1" applyAlignment="1">
      <alignment vertical="top" wrapText="1"/>
    </xf>
    <xf numFmtId="0" fontId="2" fillId="2" borderId="82" xfId="0" applyFont="1" applyFill="1" applyBorder="1" applyAlignment="1">
      <alignment vertical="center" wrapText="1"/>
    </xf>
    <xf numFmtId="0" fontId="2" fillId="2" borderId="0" xfId="0" applyFont="1" applyFill="1" applyAlignment="1">
      <alignment vertical="center" wrapText="1"/>
    </xf>
    <xf numFmtId="0" fontId="2" fillId="8" borderId="82" xfId="0" applyFont="1" applyFill="1" applyBorder="1"/>
    <xf numFmtId="0" fontId="2" fillId="8" borderId="0" xfId="0" applyFont="1" applyFill="1"/>
    <xf numFmtId="0" fontId="2" fillId="8" borderId="0" xfId="0" applyFont="1" applyFill="1" applyAlignment="1">
      <alignment vertical="center"/>
    </xf>
    <xf numFmtId="0" fontId="19" fillId="2" borderId="82" xfId="0" applyFont="1" applyFill="1" applyBorder="1" applyAlignment="1">
      <alignment vertical="center"/>
    </xf>
    <xf numFmtId="0" fontId="19" fillId="2" borderId="66" xfId="0" applyFont="1" applyFill="1" applyBorder="1" applyAlignment="1">
      <alignment vertical="center"/>
    </xf>
    <xf numFmtId="0" fontId="2" fillId="8" borderId="3" xfId="0" applyFont="1" applyFill="1" applyBorder="1" applyAlignment="1">
      <alignment vertical="center" wrapText="1"/>
    </xf>
    <xf numFmtId="0" fontId="2" fillId="8" borderId="0" xfId="0" applyFont="1" applyFill="1" applyAlignment="1">
      <alignment vertical="top"/>
    </xf>
    <xf numFmtId="0" fontId="1" fillId="8" borderId="3" xfId="0" applyFont="1" applyFill="1" applyBorder="1" applyAlignment="1">
      <alignment vertical="center" wrapText="1"/>
    </xf>
    <xf numFmtId="0" fontId="13" fillId="8" borderId="3" xfId="0" applyFont="1" applyFill="1" applyBorder="1" applyAlignment="1">
      <alignment vertical="center" wrapText="1"/>
    </xf>
    <xf numFmtId="0" fontId="2" fillId="8" borderId="0" xfId="0" applyFont="1" applyFill="1" applyAlignment="1">
      <alignment vertical="center" wrapText="1"/>
    </xf>
    <xf numFmtId="0" fontId="1" fillId="8" borderId="0" xfId="0" applyFont="1" applyFill="1" applyAlignment="1">
      <alignment vertical="center" wrapText="1"/>
    </xf>
    <xf numFmtId="0" fontId="13" fillId="8" borderId="0" xfId="0" applyFont="1" applyFill="1" applyAlignment="1">
      <alignment vertical="center" wrapText="1"/>
    </xf>
    <xf numFmtId="0" fontId="13" fillId="8" borderId="66" xfId="0" applyFont="1" applyFill="1" applyBorder="1" applyAlignment="1">
      <alignment vertical="center" wrapText="1"/>
    </xf>
    <xf numFmtId="0" fontId="23" fillId="2" borderId="41" xfId="0" applyFont="1" applyFill="1" applyBorder="1" applyAlignment="1">
      <alignment vertical="center" wrapText="1"/>
    </xf>
    <xf numFmtId="0" fontId="23" fillId="2" borderId="97" xfId="0" applyFont="1" applyFill="1" applyBorder="1" applyAlignment="1">
      <alignment vertical="center" wrapText="1"/>
    </xf>
    <xf numFmtId="0" fontId="23" fillId="8" borderId="41" xfId="0" applyFont="1" applyFill="1" applyBorder="1" applyAlignment="1">
      <alignment vertical="center" wrapText="1"/>
    </xf>
    <xf numFmtId="0" fontId="23" fillId="8" borderId="97" xfId="0" applyFont="1" applyFill="1" applyBorder="1" applyAlignment="1">
      <alignment vertical="center" wrapText="1"/>
    </xf>
    <xf numFmtId="0" fontId="23" fillId="8" borderId="0" xfId="0" applyFont="1" applyFill="1" applyAlignment="1">
      <alignment vertical="center" wrapText="1"/>
    </xf>
    <xf numFmtId="0" fontId="23" fillId="8" borderId="0" xfId="0" applyFont="1" applyFill="1" applyAlignment="1">
      <alignment vertical="center"/>
    </xf>
    <xf numFmtId="0" fontId="23" fillId="8" borderId="24" xfId="0" applyFont="1" applyFill="1" applyBorder="1" applyAlignment="1">
      <alignment vertical="center"/>
    </xf>
    <xf numFmtId="0" fontId="2" fillId="2" borderId="222" xfId="0" applyFont="1" applyFill="1" applyBorder="1"/>
    <xf numFmtId="0" fontId="2" fillId="8" borderId="10" xfId="0" applyFont="1" applyFill="1" applyBorder="1"/>
    <xf numFmtId="0" fontId="23" fillId="8" borderId="10" xfId="0" applyFont="1" applyFill="1" applyBorder="1" applyAlignment="1">
      <alignment vertical="center"/>
    </xf>
    <xf numFmtId="0" fontId="23" fillId="8" borderId="124" xfId="0" applyFont="1" applyFill="1" applyBorder="1" applyAlignment="1">
      <alignment vertical="center"/>
    </xf>
    <xf numFmtId="0" fontId="2" fillId="2" borderId="113" xfId="0" applyFont="1" applyFill="1" applyBorder="1"/>
    <xf numFmtId="0" fontId="13" fillId="0" borderId="10" xfId="0" applyFont="1" applyBorder="1" applyAlignment="1">
      <alignment horizontal="left" vertical="center"/>
    </xf>
    <xf numFmtId="0" fontId="22" fillId="2" borderId="0" xfId="0" applyFont="1" applyFill="1" applyAlignment="1">
      <alignment horizontal="left"/>
    </xf>
    <xf numFmtId="0" fontId="22" fillId="2" borderId="10" xfId="0" applyFont="1" applyFill="1" applyBorder="1" applyAlignment="1">
      <alignment horizontal="left"/>
    </xf>
    <xf numFmtId="0" fontId="29" fillId="2" borderId="73" xfId="0" applyFont="1" applyFill="1" applyBorder="1" applyAlignment="1">
      <alignment vertical="top" wrapText="1"/>
    </xf>
    <xf numFmtId="0" fontId="29" fillId="2" borderId="66" xfId="0" applyFont="1" applyFill="1" applyBorder="1" applyAlignment="1">
      <alignment vertical="top" wrapText="1"/>
    </xf>
    <xf numFmtId="0" fontId="22" fillId="2" borderId="0" xfId="0" applyFont="1" applyFill="1" applyAlignment="1">
      <alignment vertical="top"/>
    </xf>
    <xf numFmtId="0" fontId="11" fillId="8" borderId="82" xfId="0" applyFont="1" applyFill="1" applyBorder="1" applyAlignment="1">
      <alignment vertical="center" wrapText="1"/>
    </xf>
    <xf numFmtId="0" fontId="11" fillId="8" borderId="0" xfId="0" applyFont="1" applyFill="1" applyAlignment="1">
      <alignment vertical="center" wrapText="1"/>
    </xf>
    <xf numFmtId="0" fontId="13" fillId="2" borderId="82" xfId="0" applyFont="1" applyFill="1" applyBorder="1" applyAlignment="1">
      <alignment vertical="center" wrapText="1"/>
    </xf>
    <xf numFmtId="0" fontId="13" fillId="2" borderId="113" xfId="0" applyFont="1" applyFill="1" applyBorder="1" applyAlignment="1">
      <alignment vertical="center" wrapText="1"/>
    </xf>
    <xf numFmtId="0" fontId="13" fillId="2" borderId="10" xfId="0" applyFont="1" applyFill="1" applyBorder="1" applyAlignment="1">
      <alignment vertical="center" wrapText="1"/>
    </xf>
    <xf numFmtId="0" fontId="13" fillId="2" borderId="3" xfId="0" applyFont="1" applyFill="1" applyBorder="1" applyAlignment="1">
      <alignment vertical="center" wrapText="1"/>
    </xf>
    <xf numFmtId="0" fontId="13" fillId="2" borderId="73" xfId="0" applyFont="1" applyFill="1" applyBorder="1" applyAlignment="1">
      <alignment vertical="center" wrapText="1"/>
    </xf>
    <xf numFmtId="0" fontId="23" fillId="2" borderId="1" xfId="0" applyFont="1" applyFill="1" applyBorder="1" applyAlignment="1">
      <alignment vertical="center" wrapText="1"/>
    </xf>
    <xf numFmtId="0" fontId="23" fillId="2" borderId="3" xfId="0" applyFont="1" applyFill="1" applyBorder="1" applyAlignment="1">
      <alignment vertical="center" wrapText="1"/>
    </xf>
    <xf numFmtId="0" fontId="2" fillId="8" borderId="73" xfId="0" applyFont="1" applyFill="1" applyBorder="1" applyAlignment="1">
      <alignment vertical="center" wrapText="1"/>
    </xf>
    <xf numFmtId="0" fontId="13" fillId="0" borderId="3" xfId="0" applyFont="1" applyBorder="1" applyAlignment="1">
      <alignment vertical="center" wrapText="1"/>
    </xf>
    <xf numFmtId="0" fontId="13" fillId="0" borderId="3" xfId="0" applyFont="1" applyBorder="1" applyAlignment="1">
      <alignment vertical="center"/>
    </xf>
    <xf numFmtId="0" fontId="23" fillId="2" borderId="82" xfId="0" applyFont="1" applyFill="1" applyBorder="1" applyAlignment="1">
      <alignment vertical="center" wrapText="1"/>
    </xf>
    <xf numFmtId="0" fontId="23" fillId="2" borderId="0" xfId="0" applyFont="1" applyFill="1" applyAlignment="1">
      <alignment vertical="center" wrapText="1"/>
    </xf>
    <xf numFmtId="0" fontId="2" fillId="8" borderId="66" xfId="0" applyFont="1" applyFill="1" applyBorder="1" applyAlignment="1">
      <alignment vertical="center" wrapText="1"/>
    </xf>
    <xf numFmtId="0" fontId="2" fillId="6" borderId="82" xfId="0" applyFont="1" applyFill="1" applyBorder="1" applyAlignment="1">
      <alignment vertical="center" wrapText="1"/>
    </xf>
    <xf numFmtId="0" fontId="2" fillId="6" borderId="0" xfId="0" applyFont="1" applyFill="1" applyAlignment="1">
      <alignment vertical="center" wrapText="1"/>
    </xf>
    <xf numFmtId="0" fontId="2" fillId="6" borderId="0" xfId="0" applyFont="1" applyFill="1" applyAlignment="1">
      <alignment vertical="center"/>
    </xf>
    <xf numFmtId="0" fontId="2" fillId="8" borderId="66" xfId="0" applyFont="1" applyFill="1" applyBorder="1"/>
    <xf numFmtId="0" fontId="2" fillId="6" borderId="10" xfId="0" applyFont="1" applyFill="1" applyBorder="1"/>
    <xf numFmtId="0" fontId="13" fillId="8" borderId="3" xfId="0" applyFont="1" applyFill="1" applyBorder="1" applyAlignment="1">
      <alignment vertical="top" wrapText="1"/>
    </xf>
    <xf numFmtId="0" fontId="13" fillId="8" borderId="73" xfId="0" applyFont="1" applyFill="1" applyBorder="1" applyAlignment="1">
      <alignment vertical="top" wrapText="1"/>
    </xf>
    <xf numFmtId="0" fontId="13" fillId="8" borderId="0" xfId="0" applyFont="1" applyFill="1" applyAlignment="1">
      <alignment vertical="top" wrapText="1"/>
    </xf>
    <xf numFmtId="0" fontId="13" fillId="8" borderId="66" xfId="0" applyFont="1" applyFill="1" applyBorder="1" applyAlignment="1">
      <alignment vertical="top" wrapText="1"/>
    </xf>
    <xf numFmtId="0" fontId="23" fillId="6" borderId="82" xfId="0" applyFont="1" applyFill="1" applyBorder="1" applyAlignment="1">
      <alignment vertical="center" wrapText="1"/>
    </xf>
    <xf numFmtId="0" fontId="23" fillId="6" borderId="0" xfId="0" applyFont="1" applyFill="1" applyAlignment="1">
      <alignment vertical="center" wrapText="1"/>
    </xf>
    <xf numFmtId="0" fontId="23" fillId="6" borderId="0" xfId="0" applyFont="1" applyFill="1" applyAlignment="1">
      <alignment vertical="center"/>
    </xf>
    <xf numFmtId="0" fontId="23" fillId="6" borderId="24" xfId="0" applyFont="1" applyFill="1" applyBorder="1" applyAlignment="1">
      <alignment vertical="center"/>
    </xf>
    <xf numFmtId="0" fontId="23" fillId="6" borderId="113" xfId="0" applyFont="1" applyFill="1" applyBorder="1" applyAlignment="1">
      <alignment vertical="center" wrapText="1"/>
    </xf>
    <xf numFmtId="0" fontId="23" fillId="6" borderId="10" xfId="0" applyFont="1" applyFill="1" applyBorder="1" applyAlignment="1">
      <alignment vertical="center" wrapText="1"/>
    </xf>
    <xf numFmtId="0" fontId="23" fillId="6" borderId="10" xfId="0" applyFont="1" applyFill="1" applyBorder="1" applyAlignment="1">
      <alignment vertical="center"/>
    </xf>
    <xf numFmtId="0" fontId="23" fillId="6" borderId="124" xfId="0" applyFont="1" applyFill="1" applyBorder="1" applyAlignment="1">
      <alignment vertical="center"/>
    </xf>
    <xf numFmtId="0" fontId="13" fillId="2" borderId="24" xfId="0" applyFont="1" applyFill="1" applyBorder="1" applyAlignment="1">
      <alignment vertical="center" wrapText="1"/>
    </xf>
    <xf numFmtId="0" fontId="13" fillId="2" borderId="124" xfId="0" applyFont="1" applyFill="1" applyBorder="1" applyAlignment="1">
      <alignment vertical="center" wrapText="1"/>
    </xf>
    <xf numFmtId="0" fontId="23" fillId="2" borderId="113" xfId="0" applyFont="1" applyFill="1" applyBorder="1" applyAlignment="1">
      <alignment vertical="center" wrapText="1"/>
    </xf>
    <xf numFmtId="0" fontId="23" fillId="2" borderId="10" xfId="0" applyFont="1" applyFill="1" applyBorder="1" applyAlignment="1">
      <alignment vertical="center" wrapText="1"/>
    </xf>
    <xf numFmtId="0" fontId="2" fillId="2" borderId="3" xfId="0" applyFont="1" applyFill="1" applyBorder="1" applyAlignment="1">
      <alignment horizontal="right" vertical="center"/>
    </xf>
    <xf numFmtId="0" fontId="2" fillId="2" borderId="3" xfId="0" applyFont="1" applyFill="1" applyBorder="1" applyAlignment="1">
      <alignment horizontal="left" vertical="center"/>
    </xf>
    <xf numFmtId="0" fontId="2" fillId="2" borderId="73" xfId="0" applyFont="1" applyFill="1" applyBorder="1" applyAlignment="1">
      <alignment vertical="center"/>
    </xf>
    <xf numFmtId="0" fontId="22" fillId="2" borderId="82" xfId="0" applyFont="1" applyFill="1" applyBorder="1" applyAlignment="1">
      <alignment vertical="center"/>
    </xf>
    <xf numFmtId="0" fontId="22" fillId="2" borderId="0" xfId="0" applyFont="1" applyFill="1" applyAlignment="1">
      <alignment horizontal="left" vertical="center"/>
    </xf>
    <xf numFmtId="0" fontId="2" fillId="0" borderId="61" xfId="0" applyFont="1" applyBorder="1" applyAlignment="1">
      <alignment vertical="center"/>
    </xf>
    <xf numFmtId="0" fontId="13" fillId="0" borderId="3" xfId="0" applyFont="1" applyBorder="1" applyAlignment="1">
      <alignment vertical="top" wrapText="1"/>
    </xf>
    <xf numFmtId="0" fontId="13" fillId="0" borderId="0" xfId="0" applyFont="1" applyAlignment="1">
      <alignment vertical="top" wrapText="1"/>
    </xf>
    <xf numFmtId="0" fontId="23" fillId="8" borderId="3" xfId="0" applyFont="1" applyFill="1" applyBorder="1" applyAlignment="1">
      <alignment vertical="center" wrapText="1"/>
    </xf>
    <xf numFmtId="0" fontId="13" fillId="8" borderId="3" xfId="0" applyFont="1" applyFill="1" applyBorder="1" applyAlignment="1">
      <alignment vertical="center"/>
    </xf>
    <xf numFmtId="0" fontId="2" fillId="8" borderId="3" xfId="0" applyFont="1" applyFill="1" applyBorder="1" applyAlignment="1">
      <alignment vertical="center"/>
    </xf>
    <xf numFmtId="0" fontId="2" fillId="8" borderId="73" xfId="0" applyFont="1" applyFill="1" applyBorder="1" applyAlignment="1">
      <alignment vertical="center"/>
    </xf>
    <xf numFmtId="0" fontId="13" fillId="8" borderId="0" xfId="0" applyFont="1" applyFill="1" applyAlignment="1">
      <alignment vertical="center"/>
    </xf>
    <xf numFmtId="0" fontId="2" fillId="8" borderId="66" xfId="0" applyFont="1" applyFill="1" applyBorder="1" applyAlignment="1">
      <alignment vertical="center"/>
    </xf>
    <xf numFmtId="0" fontId="29" fillId="2" borderId="153" xfId="0" applyFont="1" applyFill="1" applyBorder="1" applyAlignment="1">
      <alignment vertical="top" wrapText="1"/>
    </xf>
    <xf numFmtId="0" fontId="29" fillId="2" borderId="5" xfId="0" applyFont="1" applyFill="1" applyBorder="1" applyAlignment="1">
      <alignment vertical="top" wrapText="1"/>
    </xf>
    <xf numFmtId="0" fontId="23" fillId="8" borderId="82" xfId="0" applyFont="1" applyFill="1" applyBorder="1" applyAlignment="1">
      <alignment vertical="center" wrapText="1"/>
    </xf>
    <xf numFmtId="0" fontId="2" fillId="8" borderId="1" xfId="0" applyFont="1" applyFill="1" applyBorder="1" applyAlignment="1">
      <alignment vertical="center" wrapText="1"/>
    </xf>
    <xf numFmtId="0" fontId="2" fillId="8" borderId="82" xfId="0" applyFont="1" applyFill="1" applyBorder="1" applyAlignment="1">
      <alignment vertical="center" wrapText="1"/>
    </xf>
    <xf numFmtId="0" fontId="11" fillId="8" borderId="3" xfId="0" applyFont="1" applyFill="1" applyBorder="1" applyAlignment="1">
      <alignment vertical="center" wrapText="1"/>
    </xf>
    <xf numFmtId="0" fontId="11" fillId="8" borderId="73" xfId="0" applyFont="1" applyFill="1" applyBorder="1" applyAlignment="1">
      <alignment vertical="center" wrapText="1"/>
    </xf>
    <xf numFmtId="0" fontId="11" fillId="8" borderId="66" xfId="0" applyFont="1" applyFill="1" applyBorder="1" applyAlignment="1">
      <alignment vertical="center" wrapText="1"/>
    </xf>
    <xf numFmtId="0" fontId="13" fillId="2" borderId="1" xfId="0" applyFont="1" applyFill="1" applyBorder="1" applyAlignment="1">
      <alignment vertical="top" wrapText="1"/>
    </xf>
    <xf numFmtId="0" fontId="13" fillId="2" borderId="3" xfId="0" applyFont="1" applyFill="1" applyBorder="1" applyAlignment="1">
      <alignment vertical="top"/>
    </xf>
    <xf numFmtId="0" fontId="13" fillId="2" borderId="82" xfId="0" applyFont="1" applyFill="1" applyBorder="1" applyAlignment="1">
      <alignment vertical="top" wrapText="1"/>
    </xf>
    <xf numFmtId="0" fontId="13" fillId="2" borderId="0" xfId="0" applyFont="1" applyFill="1" applyAlignment="1">
      <alignment vertical="top"/>
    </xf>
    <xf numFmtId="0" fontId="23" fillId="2" borderId="24" xfId="0" applyFont="1" applyFill="1" applyBorder="1" applyAlignment="1">
      <alignment vertical="center" wrapText="1"/>
    </xf>
    <xf numFmtId="0" fontId="23" fillId="0" borderId="0" xfId="0" applyFont="1" applyAlignment="1">
      <alignment vertical="center" wrapText="1"/>
    </xf>
    <xf numFmtId="0" fontId="23" fillId="0" borderId="0" xfId="0" applyFont="1" applyAlignment="1">
      <alignment vertical="center"/>
    </xf>
    <xf numFmtId="0" fontId="23" fillId="0" borderId="24" xfId="0" applyFont="1" applyBorder="1" applyAlignment="1">
      <alignment vertical="center"/>
    </xf>
    <xf numFmtId="0" fontId="23" fillId="2" borderId="124" xfId="0" applyFont="1" applyFill="1" applyBorder="1" applyAlignment="1">
      <alignment vertical="center" wrapText="1"/>
    </xf>
    <xf numFmtId="0" fontId="23" fillId="0" borderId="10" xfId="0" applyFont="1" applyBorder="1" applyAlignment="1">
      <alignment vertical="center"/>
    </xf>
    <xf numFmtId="0" fontId="23" fillId="0" borderId="124" xfId="0" applyFont="1" applyBorder="1" applyAlignment="1">
      <alignment vertical="center"/>
    </xf>
    <xf numFmtId="0" fontId="13" fillId="2" borderId="102" xfId="0" applyFont="1" applyFill="1" applyBorder="1" applyAlignment="1">
      <alignment horizontal="left" vertical="center"/>
    </xf>
    <xf numFmtId="0" fontId="12" fillId="2" borderId="102" xfId="0" applyFont="1" applyFill="1" applyBorder="1" applyAlignment="1">
      <alignment vertical="center" wrapText="1"/>
    </xf>
    <xf numFmtId="0" fontId="2" fillId="0" borderId="102" xfId="0" applyFont="1" applyBorder="1"/>
    <xf numFmtId="0" fontId="12" fillId="2" borderId="3" xfId="0" applyFont="1" applyFill="1" applyBorder="1" applyAlignment="1">
      <alignment wrapText="1"/>
    </xf>
    <xf numFmtId="0" fontId="15" fillId="2" borderId="3" xfId="0" applyFont="1" applyFill="1" applyBorder="1"/>
    <xf numFmtId="0" fontId="12" fillId="2" borderId="66" xfId="0" applyFont="1" applyFill="1" applyBorder="1" applyAlignment="1">
      <alignment wrapText="1"/>
    </xf>
    <xf numFmtId="0" fontId="12" fillId="2" borderId="0" xfId="0" applyFont="1" applyFill="1" applyAlignment="1">
      <alignment wrapText="1"/>
    </xf>
    <xf numFmtId="0" fontId="15" fillId="2" borderId="0" xfId="0" applyFont="1" applyFill="1"/>
    <xf numFmtId="0" fontId="12" fillId="2" borderId="10" xfId="0" applyFont="1" applyFill="1" applyBorder="1" applyAlignment="1">
      <alignment wrapText="1"/>
    </xf>
    <xf numFmtId="0" fontId="12" fillId="2" borderId="61" xfId="0" applyFont="1" applyFill="1" applyBorder="1" applyAlignment="1">
      <alignment wrapText="1"/>
    </xf>
    <xf numFmtId="0" fontId="15" fillId="2" borderId="10" xfId="0" applyFont="1" applyFill="1" applyBorder="1"/>
    <xf numFmtId="0" fontId="11" fillId="2" borderId="0" xfId="0" applyFont="1" applyFill="1" applyAlignment="1">
      <alignment vertical="top" wrapText="1"/>
    </xf>
    <xf numFmtId="0" fontId="11" fillId="2" borderId="66" xfId="0" applyFont="1" applyFill="1" applyBorder="1" applyAlignment="1">
      <alignment vertical="top" wrapText="1"/>
    </xf>
    <xf numFmtId="0" fontId="13" fillId="8" borderId="66" xfId="0" applyFont="1" applyFill="1" applyBorder="1" applyAlignment="1">
      <alignment vertical="center"/>
    </xf>
    <xf numFmtId="0" fontId="23" fillId="8" borderId="24" xfId="0" applyFont="1" applyFill="1" applyBorder="1" applyAlignment="1">
      <alignment vertical="center" wrapText="1"/>
    </xf>
    <xf numFmtId="0" fontId="23" fillId="8" borderId="113" xfId="0" applyFont="1" applyFill="1" applyBorder="1" applyAlignment="1">
      <alignment vertical="center" wrapText="1"/>
    </xf>
    <xf numFmtId="0" fontId="23" fillId="8" borderId="10" xfId="0" applyFont="1" applyFill="1" applyBorder="1" applyAlignment="1">
      <alignment vertical="center" wrapText="1"/>
    </xf>
    <xf numFmtId="0" fontId="23" fillId="8" borderId="124" xfId="0" applyFont="1" applyFill="1" applyBorder="1" applyAlignment="1">
      <alignment vertical="center" wrapText="1"/>
    </xf>
    <xf numFmtId="0" fontId="2" fillId="2" borderId="0" xfId="0" applyFont="1" applyFill="1" applyAlignment="1">
      <alignment horizontal="right" vertical="center"/>
    </xf>
    <xf numFmtId="0" fontId="2" fillId="0" borderId="102" xfId="0" applyFont="1" applyBorder="1" applyAlignment="1">
      <alignment vertical="center"/>
    </xf>
    <xf numFmtId="0" fontId="13" fillId="0" borderId="0" xfId="0" applyFont="1" applyAlignment="1">
      <alignment vertical="top"/>
    </xf>
    <xf numFmtId="0" fontId="13" fillId="0" borderId="66" xfId="0" applyFont="1" applyBorder="1" applyAlignment="1">
      <alignment vertical="top"/>
    </xf>
    <xf numFmtId="0" fontId="2" fillId="2" borderId="66" xfId="0" applyFont="1" applyFill="1" applyBorder="1" applyAlignment="1">
      <alignment horizontal="left"/>
    </xf>
    <xf numFmtId="0" fontId="1" fillId="0" borderId="0" xfId="0" applyFont="1" applyAlignment="1">
      <alignment vertical="center" wrapText="1"/>
    </xf>
    <xf numFmtId="0" fontId="1" fillId="0" borderId="66" xfId="0" applyFont="1" applyBorder="1" applyAlignment="1">
      <alignment vertical="center" wrapText="1"/>
    </xf>
    <xf numFmtId="0" fontId="2" fillId="8" borderId="66" xfId="0" applyFont="1" applyFill="1" applyBorder="1" applyAlignment="1">
      <alignment vertical="top"/>
    </xf>
    <xf numFmtId="0" fontId="13" fillId="8" borderId="4" xfId="0" applyFont="1" applyFill="1" applyBorder="1" applyAlignment="1">
      <alignment vertical="top" wrapText="1"/>
    </xf>
    <xf numFmtId="0" fontId="2" fillId="8" borderId="0" xfId="0" applyFont="1" applyFill="1" applyAlignment="1">
      <alignment horizontal="right"/>
    </xf>
    <xf numFmtId="0" fontId="2" fillId="8" borderId="0" xfId="0" applyFont="1" applyFill="1" applyAlignment="1">
      <alignment horizontal="left"/>
    </xf>
    <xf numFmtId="0" fontId="2" fillId="8" borderId="66" xfId="0" applyFont="1" applyFill="1" applyBorder="1" applyAlignment="1">
      <alignment horizontal="left"/>
    </xf>
    <xf numFmtId="0" fontId="1" fillId="0" borderId="3" xfId="0" applyFont="1" applyBorder="1" applyAlignment="1">
      <alignment vertical="center" wrapText="1"/>
    </xf>
    <xf numFmtId="0" fontId="1" fillId="0" borderId="73" xfId="0" applyFont="1" applyBorder="1" applyAlignment="1">
      <alignment vertical="center" wrapText="1"/>
    </xf>
    <xf numFmtId="0" fontId="2" fillId="8" borderId="3" xfId="0" applyFont="1" applyFill="1" applyBorder="1" applyAlignment="1">
      <alignment vertical="top" wrapText="1"/>
    </xf>
    <xf numFmtId="0" fontId="2" fillId="8" borderId="3" xfId="0" applyFont="1" applyFill="1" applyBorder="1" applyAlignment="1">
      <alignment vertical="top"/>
    </xf>
    <xf numFmtId="0" fontId="2" fillId="8" borderId="73" xfId="0" applyFont="1" applyFill="1" applyBorder="1" applyAlignment="1">
      <alignment vertical="top"/>
    </xf>
    <xf numFmtId="0" fontId="24" fillId="0" borderId="0" xfId="0" applyFont="1" applyAlignment="1">
      <alignment vertical="center"/>
    </xf>
    <xf numFmtId="0" fontId="15" fillId="2" borderId="247" xfId="0" applyFont="1" applyFill="1" applyBorder="1" applyAlignment="1">
      <alignment vertical="center"/>
    </xf>
    <xf numFmtId="0" fontId="15" fillId="2" borderId="122" xfId="0" applyFont="1" applyFill="1" applyBorder="1" applyAlignment="1">
      <alignment vertical="center"/>
    </xf>
    <xf numFmtId="0" fontId="15" fillId="2" borderId="124" xfId="0" applyFont="1" applyFill="1" applyBorder="1" applyAlignment="1">
      <alignment vertical="center"/>
    </xf>
    <xf numFmtId="0" fontId="21" fillId="2" borderId="81" xfId="0" applyFont="1" applyFill="1" applyBorder="1" applyAlignment="1">
      <alignment vertical="center" wrapText="1"/>
    </xf>
    <xf numFmtId="0" fontId="21" fillId="2" borderId="3" xfId="0" applyFont="1" applyFill="1" applyBorder="1" applyAlignment="1">
      <alignment vertical="center" wrapText="1"/>
    </xf>
    <xf numFmtId="0" fontId="22" fillId="2" borderId="2" xfId="0" applyFont="1" applyFill="1" applyBorder="1" applyAlignment="1">
      <alignment vertical="center"/>
    </xf>
    <xf numFmtId="0" fontId="21" fillId="2" borderId="5" xfId="0" applyFont="1" applyFill="1" applyBorder="1" applyAlignment="1">
      <alignment vertical="center" wrapText="1"/>
    </xf>
    <xf numFmtId="0" fontId="21" fillId="2" borderId="0" xfId="0" applyFont="1" applyFill="1" applyAlignment="1">
      <alignment vertical="center" wrapText="1"/>
    </xf>
    <xf numFmtId="0" fontId="21" fillId="2" borderId="60" xfId="0" applyFont="1" applyFill="1" applyBorder="1" applyAlignment="1">
      <alignment vertical="center" wrapText="1"/>
    </xf>
    <xf numFmtId="0" fontId="21" fillId="2" borderId="10" xfId="0" applyFont="1" applyFill="1" applyBorder="1" applyAlignment="1">
      <alignment vertical="center" wrapText="1"/>
    </xf>
    <xf numFmtId="0" fontId="7" fillId="2" borderId="4" xfId="0" applyFont="1" applyFill="1" applyBorder="1"/>
    <xf numFmtId="0" fontId="22" fillId="2" borderId="0" xfId="0" applyFont="1" applyFill="1" applyAlignment="1">
      <alignment horizontal="center" vertical="center"/>
    </xf>
    <xf numFmtId="0" fontId="22" fillId="2" borderId="9" xfId="0" applyFont="1" applyFill="1" applyBorder="1"/>
    <xf numFmtId="0" fontId="5" fillId="2" borderId="82" xfId="0" applyFont="1" applyFill="1" applyBorder="1" applyAlignment="1">
      <alignment vertical="center"/>
    </xf>
    <xf numFmtId="0" fontId="5" fillId="2" borderId="0" xfId="0" applyFont="1" applyFill="1" applyAlignment="1">
      <alignment horizontal="center" vertical="center"/>
    </xf>
    <xf numFmtId="0" fontId="13" fillId="2" borderId="230" xfId="0" applyFont="1" applyFill="1" applyBorder="1" applyAlignment="1">
      <alignment vertical="center"/>
    </xf>
    <xf numFmtId="0" fontId="1" fillId="2" borderId="230" xfId="0" applyFont="1" applyFill="1" applyBorder="1" applyAlignment="1">
      <alignment vertical="center"/>
    </xf>
    <xf numFmtId="0" fontId="13" fillId="2" borderId="97" xfId="0" applyFont="1" applyFill="1" applyBorder="1" applyAlignment="1">
      <alignment horizontal="center" vertical="center"/>
    </xf>
    <xf numFmtId="0" fontId="1" fillId="0" borderId="0" xfId="0" applyFont="1" applyAlignment="1">
      <alignment horizontal="center" vertical="center"/>
    </xf>
    <xf numFmtId="0" fontId="13" fillId="2" borderId="203" xfId="0" applyFont="1" applyFill="1" applyBorder="1" applyAlignment="1">
      <alignment horizontal="center" vertical="center"/>
    </xf>
    <xf numFmtId="0" fontId="13" fillId="2" borderId="130" xfId="0" applyFont="1" applyFill="1" applyBorder="1" applyAlignment="1">
      <alignment horizontal="center" vertical="center"/>
    </xf>
    <xf numFmtId="0" fontId="33" fillId="2" borderId="0" xfId="0" applyFont="1" applyFill="1" applyAlignment="1">
      <alignment horizontal="center" vertical="center"/>
    </xf>
    <xf numFmtId="0" fontId="1" fillId="2" borderId="0" xfId="0" applyFont="1" applyFill="1" applyAlignment="1">
      <alignment horizontal="right" vertical="center"/>
    </xf>
    <xf numFmtId="0" fontId="1" fillId="2" borderId="0" xfId="0" applyFont="1" applyFill="1" applyAlignment="1">
      <alignment horizontal="left" vertical="center"/>
    </xf>
    <xf numFmtId="0" fontId="1" fillId="2" borderId="66" xfId="0" applyFont="1" applyFill="1" applyBorder="1" applyAlignment="1">
      <alignment horizontal="left" vertical="center"/>
    </xf>
    <xf numFmtId="0" fontId="1" fillId="2" borderId="0" xfId="0" applyFont="1" applyFill="1" applyAlignment="1">
      <alignment horizontal="left" vertical="center" wrapText="1"/>
    </xf>
    <xf numFmtId="0" fontId="13" fillId="2" borderId="264" xfId="0" applyFont="1" applyFill="1" applyBorder="1" applyAlignment="1">
      <alignment horizontal="center" vertical="center"/>
    </xf>
    <xf numFmtId="0" fontId="1" fillId="2" borderId="10" xfId="0" applyFont="1" applyFill="1" applyBorder="1" applyAlignment="1">
      <alignment vertical="center"/>
    </xf>
    <xf numFmtId="0" fontId="1" fillId="2" borderId="10" xfId="0" applyFont="1" applyFill="1" applyBorder="1" applyAlignment="1">
      <alignment horizontal="left" vertical="center" wrapText="1"/>
    </xf>
    <xf numFmtId="0" fontId="1" fillId="2" borderId="10" xfId="0" applyFont="1" applyFill="1" applyBorder="1" applyAlignment="1">
      <alignment horizontal="right" vertical="center"/>
    </xf>
    <xf numFmtId="0" fontId="1" fillId="2" borderId="10" xfId="0" applyFont="1" applyFill="1" applyBorder="1" applyAlignment="1">
      <alignment horizontal="left" vertical="center"/>
    </xf>
    <xf numFmtId="0" fontId="1" fillId="2" borderId="61" xfId="0" applyFont="1" applyFill="1" applyBorder="1" applyAlignment="1">
      <alignment horizontal="left" vertical="center"/>
    </xf>
    <xf numFmtId="0" fontId="2" fillId="2" borderId="214" xfId="0" applyFont="1" applyFill="1" applyBorder="1"/>
    <xf numFmtId="0" fontId="34" fillId="2" borderId="0" xfId="0" applyFont="1" applyFill="1" applyAlignment="1">
      <alignment horizontal="center" vertical="center"/>
    </xf>
    <xf numFmtId="0" fontId="2" fillId="2" borderId="66" xfId="0" applyFont="1" applyFill="1" applyBorder="1" applyAlignment="1">
      <alignment horizontal="left" vertical="center"/>
    </xf>
    <xf numFmtId="0" fontId="2" fillId="2" borderId="10" xfId="0" applyFont="1" applyFill="1" applyBorder="1" applyAlignment="1">
      <alignment horizontal="right" vertical="center"/>
    </xf>
    <xf numFmtId="0" fontId="2" fillId="2" borderId="61" xfId="0" applyFont="1" applyFill="1" applyBorder="1" applyAlignment="1">
      <alignment horizontal="left" vertical="center"/>
    </xf>
    <xf numFmtId="0" fontId="13" fillId="2" borderId="173" xfId="0" applyFont="1" applyFill="1" applyBorder="1" applyAlignment="1">
      <alignment horizontal="center" vertical="center"/>
    </xf>
    <xf numFmtId="0" fontId="13" fillId="0" borderId="0" xfId="0" applyFont="1" applyAlignment="1">
      <alignment horizontal="center" vertical="center"/>
    </xf>
    <xf numFmtId="0" fontId="35" fillId="2" borderId="0" xfId="0" applyFont="1" applyFill="1" applyAlignment="1">
      <alignment horizontal="center" vertical="center"/>
    </xf>
    <xf numFmtId="0" fontId="13" fillId="0" borderId="65" xfId="0" applyFont="1" applyBorder="1" applyAlignment="1">
      <alignment vertical="center"/>
    </xf>
    <xf numFmtId="0" fontId="13" fillId="0" borderId="65" xfId="0" applyFont="1" applyBorder="1" applyAlignment="1">
      <alignment horizontal="center" vertical="center"/>
    </xf>
    <xf numFmtId="0" fontId="13" fillId="2" borderId="65" xfId="0" applyFont="1" applyFill="1" applyBorder="1" applyAlignment="1">
      <alignment vertical="center"/>
    </xf>
    <xf numFmtId="0" fontId="1" fillId="2" borderId="160" xfId="0" applyFont="1" applyFill="1" applyBorder="1" applyAlignment="1">
      <alignment vertical="center"/>
    </xf>
    <xf numFmtId="0" fontId="13" fillId="2" borderId="275" xfId="0" applyFont="1" applyFill="1" applyBorder="1" applyAlignment="1">
      <alignment vertical="center"/>
    </xf>
    <xf numFmtId="0" fontId="13" fillId="2" borderId="276" xfId="0" applyFont="1" applyFill="1" applyBorder="1" applyAlignment="1">
      <alignment vertical="center"/>
    </xf>
    <xf numFmtId="0" fontId="13" fillId="2" borderId="277" xfId="0" applyFont="1" applyFill="1" applyBorder="1" applyAlignment="1">
      <alignment vertical="center"/>
    </xf>
    <xf numFmtId="0" fontId="2" fillId="2" borderId="203" xfId="0" applyFont="1" applyFill="1" applyBorder="1" applyAlignment="1">
      <alignment horizontal="center" vertical="center"/>
    </xf>
    <xf numFmtId="0" fontId="13" fillId="2" borderId="62" xfId="0" applyFont="1" applyFill="1" applyBorder="1" applyAlignment="1">
      <alignment vertical="center"/>
    </xf>
    <xf numFmtId="0" fontId="13" fillId="2" borderId="41" xfId="0" applyFont="1" applyFill="1" applyBorder="1" applyAlignment="1">
      <alignment vertical="center"/>
    </xf>
    <xf numFmtId="0" fontId="13" fillId="2" borderId="97" xfId="0" applyFont="1" applyFill="1" applyBorder="1" applyAlignment="1">
      <alignment vertical="center"/>
    </xf>
    <xf numFmtId="0" fontId="13" fillId="2" borderId="34" xfId="0" applyFont="1" applyFill="1" applyBorder="1" applyAlignment="1">
      <alignment vertical="center"/>
    </xf>
    <xf numFmtId="0" fontId="13" fillId="2" borderId="187" xfId="0" applyFont="1" applyFill="1" applyBorder="1" applyAlignment="1">
      <alignment vertical="center"/>
    </xf>
    <xf numFmtId="0" fontId="13" fillId="2" borderId="188" xfId="0" applyFont="1" applyFill="1" applyBorder="1" applyAlignment="1">
      <alignment vertical="center"/>
    </xf>
    <xf numFmtId="0" fontId="13" fillId="2" borderId="278" xfId="0" applyFont="1" applyFill="1" applyBorder="1" applyAlignment="1">
      <alignment vertical="center"/>
    </xf>
    <xf numFmtId="0" fontId="2" fillId="2" borderId="264" xfId="0" applyFont="1" applyFill="1" applyBorder="1" applyAlignment="1">
      <alignment horizontal="center" vertical="center"/>
    </xf>
    <xf numFmtId="0" fontId="13" fillId="0" borderId="124" xfId="0" applyFont="1" applyBorder="1" applyAlignment="1">
      <alignment vertical="center"/>
    </xf>
    <xf numFmtId="0" fontId="13" fillId="2" borderId="122" xfId="0" applyFont="1" applyFill="1" applyBorder="1" applyAlignment="1">
      <alignment vertical="center"/>
    </xf>
    <xf numFmtId="0" fontId="2" fillId="0" borderId="10" xfId="0" applyFont="1" applyBorder="1" applyAlignment="1">
      <alignment vertical="center"/>
    </xf>
    <xf numFmtId="0" fontId="18" fillId="2" borderId="3" xfId="0" applyFont="1" applyFill="1" applyBorder="1" applyAlignment="1">
      <alignment vertical="center"/>
    </xf>
    <xf numFmtId="0" fontId="18" fillId="2" borderId="0" xfId="0" applyFont="1" applyFill="1" applyAlignment="1">
      <alignment vertical="center"/>
    </xf>
    <xf numFmtId="0" fontId="2" fillId="2" borderId="99" xfId="0" applyFont="1" applyFill="1" applyBorder="1" applyAlignment="1">
      <alignment vertical="center"/>
    </xf>
    <xf numFmtId="0" fontId="2" fillId="2" borderId="145" xfId="0" applyFont="1" applyFill="1" applyBorder="1" applyAlignment="1">
      <alignment vertical="center"/>
    </xf>
    <xf numFmtId="0" fontId="2" fillId="2" borderId="279" xfId="0" applyFont="1" applyFill="1" applyBorder="1" applyAlignment="1">
      <alignment vertical="center"/>
    </xf>
    <xf numFmtId="0" fontId="2" fillId="2" borderId="152" xfId="0" applyFont="1" applyFill="1" applyBorder="1" applyAlignment="1">
      <alignment vertical="center"/>
    </xf>
    <xf numFmtId="0" fontId="1" fillId="2" borderId="82" xfId="0" applyFont="1" applyFill="1" applyBorder="1" applyAlignment="1">
      <alignment vertical="center"/>
    </xf>
    <xf numFmtId="0" fontId="1" fillId="2" borderId="252" xfId="0" applyFont="1" applyFill="1" applyBorder="1" applyAlignment="1">
      <alignment vertical="center"/>
    </xf>
    <xf numFmtId="0" fontId="2" fillId="2" borderId="208" xfId="0" applyFont="1" applyFill="1" applyBorder="1" applyAlignment="1">
      <alignment horizontal="center" vertical="center" wrapText="1"/>
    </xf>
    <xf numFmtId="0" fontId="1" fillId="2" borderId="9" xfId="0" applyFont="1" applyFill="1" applyBorder="1" applyAlignment="1">
      <alignment horizontal="center" vertical="center" wrapText="1"/>
    </xf>
    <xf numFmtId="0" fontId="1" fillId="2" borderId="276" xfId="0" applyFont="1" applyFill="1" applyBorder="1" applyAlignment="1">
      <alignment horizontal="center" vertical="center"/>
    </xf>
    <xf numFmtId="0" fontId="1" fillId="2" borderId="285" xfId="0" applyFont="1" applyFill="1" applyBorder="1" applyAlignment="1">
      <alignment horizontal="center" vertical="center"/>
    </xf>
    <xf numFmtId="0" fontId="1" fillId="2" borderId="191" xfId="0" applyFont="1" applyFill="1" applyBorder="1" applyAlignment="1">
      <alignment horizontal="center" vertical="center"/>
    </xf>
    <xf numFmtId="0" fontId="1" fillId="2" borderId="288" xfId="0" applyFont="1" applyFill="1" applyBorder="1" applyAlignment="1">
      <alignment horizontal="center" vertical="center"/>
    </xf>
    <xf numFmtId="0" fontId="1" fillId="2" borderId="188" xfId="0" applyFont="1" applyFill="1" applyBorder="1" applyAlignment="1">
      <alignment horizontal="center" vertical="center"/>
    </xf>
    <xf numFmtId="0" fontId="1" fillId="2" borderId="291" xfId="0" applyFont="1" applyFill="1" applyBorder="1" applyAlignment="1">
      <alignment horizontal="center" vertical="center"/>
    </xf>
    <xf numFmtId="0" fontId="2" fillId="2" borderId="188" xfId="0" applyFont="1" applyFill="1" applyBorder="1" applyAlignment="1">
      <alignment horizontal="center" vertical="center"/>
    </xf>
    <xf numFmtId="0" fontId="2" fillId="2" borderId="291" xfId="0" applyFont="1" applyFill="1" applyBorder="1" applyAlignment="1">
      <alignment horizontal="center" vertical="center"/>
    </xf>
    <xf numFmtId="0" fontId="2" fillId="2" borderId="191" xfId="0" applyFont="1" applyFill="1" applyBorder="1" applyAlignment="1">
      <alignment horizontal="center" vertical="center"/>
    </xf>
    <xf numFmtId="0" fontId="2" fillId="2" borderId="288" xfId="0" applyFont="1" applyFill="1" applyBorder="1" applyAlignment="1">
      <alignment horizontal="center" vertical="center"/>
    </xf>
    <xf numFmtId="0" fontId="1" fillId="2" borderId="9" xfId="0" applyFont="1" applyFill="1" applyBorder="1" applyAlignment="1">
      <alignment vertical="center" wrapText="1"/>
    </xf>
    <xf numFmtId="0" fontId="2" fillId="2" borderId="73" xfId="0" applyFont="1" applyFill="1" applyBorder="1" applyAlignment="1">
      <alignment vertical="center" wrapText="1"/>
    </xf>
    <xf numFmtId="0" fontId="2" fillId="2" borderId="78" xfId="0" applyFont="1" applyFill="1" applyBorder="1" applyAlignment="1">
      <alignment vertical="center"/>
    </xf>
    <xf numFmtId="0" fontId="2" fillId="2" borderId="294" xfId="0" applyFont="1" applyFill="1" applyBorder="1" applyAlignment="1">
      <alignment horizontal="center" vertical="center"/>
    </xf>
    <xf numFmtId="0" fontId="2" fillId="2" borderId="297" xfId="0" applyFont="1" applyFill="1" applyBorder="1" applyAlignment="1">
      <alignment horizontal="center" vertical="center"/>
    </xf>
    <xf numFmtId="0" fontId="2" fillId="2" borderId="65" xfId="0" applyFont="1" applyFill="1" applyBorder="1" applyAlignment="1">
      <alignment vertical="center"/>
    </xf>
    <xf numFmtId="0" fontId="2" fillId="0" borderId="65" xfId="0" applyFont="1" applyBorder="1" applyAlignment="1">
      <alignment vertical="center"/>
    </xf>
    <xf numFmtId="0" fontId="1" fillId="2" borderId="60" xfId="0" applyFont="1" applyFill="1" applyBorder="1" applyAlignment="1">
      <alignment vertical="center"/>
    </xf>
    <xf numFmtId="0" fontId="1" fillId="2" borderId="21" xfId="0" applyFont="1" applyFill="1" applyBorder="1" applyAlignment="1">
      <alignment horizontal="left" vertical="center"/>
    </xf>
    <xf numFmtId="0" fontId="1" fillId="2" borderId="21" xfId="0" applyFont="1" applyFill="1" applyBorder="1" applyAlignment="1">
      <alignment vertical="center"/>
    </xf>
    <xf numFmtId="0" fontId="1" fillId="0" borderId="21" xfId="0" applyFont="1" applyBorder="1" applyAlignment="1">
      <alignment vertical="center"/>
    </xf>
    <xf numFmtId="0" fontId="1" fillId="2" borderId="65" xfId="0" applyFont="1" applyFill="1" applyBorder="1" applyAlignment="1">
      <alignment vertical="center"/>
    </xf>
    <xf numFmtId="0" fontId="1" fillId="2" borderId="61" xfId="0" applyFont="1" applyFill="1" applyBorder="1" applyAlignment="1">
      <alignment vertical="center"/>
    </xf>
    <xf numFmtId="0" fontId="22" fillId="2" borderId="9" xfId="0" applyFont="1" applyFill="1" applyBorder="1" applyAlignment="1">
      <alignment vertical="center"/>
    </xf>
    <xf numFmtId="0" fontId="2" fillId="3" borderId="299" xfId="0" applyFont="1" applyFill="1" applyBorder="1" applyAlignment="1">
      <alignment horizontal="center"/>
    </xf>
    <xf numFmtId="0" fontId="22" fillId="2" borderId="65" xfId="0" applyFont="1" applyFill="1" applyBorder="1" applyAlignment="1">
      <alignment vertical="center"/>
    </xf>
    <xf numFmtId="0" fontId="22" fillId="2" borderId="9" xfId="0" applyFont="1" applyFill="1" applyBorder="1" applyAlignment="1">
      <alignment horizontal="center" vertical="center"/>
    </xf>
    <xf numFmtId="0" fontId="13" fillId="2" borderId="35" xfId="0" applyFont="1" applyFill="1" applyBorder="1"/>
    <xf numFmtId="0" fontId="13" fillId="2" borderId="166" xfId="0" applyFont="1" applyFill="1" applyBorder="1"/>
    <xf numFmtId="0" fontId="13" fillId="2" borderId="40" xfId="0" applyFont="1" applyFill="1" applyBorder="1"/>
    <xf numFmtId="0" fontId="13" fillId="2" borderId="42" xfId="0" applyFont="1" applyFill="1" applyBorder="1"/>
    <xf numFmtId="0" fontId="13" fillId="2" borderId="43" xfId="0" applyFont="1" applyFill="1" applyBorder="1"/>
    <xf numFmtId="0" fontId="13" fillId="2" borderId="113" xfId="0" applyFont="1" applyFill="1" applyBorder="1"/>
    <xf numFmtId="0" fontId="13" fillId="2" borderId="65" xfId="0" applyFont="1" applyFill="1" applyBorder="1"/>
    <xf numFmtId="0" fontId="13" fillId="2" borderId="113" xfId="0" applyFont="1" applyFill="1" applyBorder="1" applyAlignment="1">
      <alignment horizontal="center" vertical="center"/>
    </xf>
    <xf numFmtId="0" fontId="13" fillId="2" borderId="38" xfId="0" applyFont="1" applyFill="1" applyBorder="1"/>
    <xf numFmtId="0" fontId="13" fillId="2" borderId="146" xfId="0" applyFont="1" applyFill="1" applyBorder="1"/>
    <xf numFmtId="0" fontId="13" fillId="2" borderId="69" xfId="0" applyFont="1" applyFill="1" applyBorder="1" applyAlignment="1">
      <alignment vertical="center"/>
    </xf>
    <xf numFmtId="0" fontId="13" fillId="0" borderId="69" xfId="0" applyFont="1" applyBorder="1" applyAlignment="1">
      <alignment vertical="center"/>
    </xf>
    <xf numFmtId="180" fontId="1" fillId="2" borderId="0" xfId="0" applyNumberFormat="1" applyFont="1" applyFill="1" applyAlignment="1">
      <alignment horizontal="center" vertical="center"/>
    </xf>
    <xf numFmtId="0" fontId="5" fillId="2" borderId="68" xfId="0" applyFont="1" applyFill="1" applyBorder="1" applyAlignment="1">
      <alignment vertical="center"/>
    </xf>
    <xf numFmtId="0" fontId="2" fillId="0" borderId="21" xfId="0" applyFont="1" applyBorder="1" applyAlignment="1">
      <alignment vertical="center"/>
    </xf>
    <xf numFmtId="0" fontId="1" fillId="0" borderId="309" xfId="0" applyFont="1" applyBorder="1"/>
    <xf numFmtId="0" fontId="12" fillId="2" borderId="81" xfId="0" applyFont="1" applyFill="1" applyBorder="1" applyAlignment="1">
      <alignment vertical="center" wrapText="1"/>
    </xf>
    <xf numFmtId="0" fontId="1" fillId="0" borderId="82" xfId="0" applyFont="1" applyBorder="1"/>
    <xf numFmtId="0" fontId="5" fillId="0" borderId="0" xfId="0" applyFont="1" applyAlignment="1">
      <alignment vertical="center"/>
    </xf>
    <xf numFmtId="0" fontId="2" fillId="3" borderId="299" xfId="0" applyFont="1" applyFill="1" applyBorder="1" applyAlignment="1">
      <alignment horizontal="center" vertical="center"/>
    </xf>
    <xf numFmtId="0" fontId="12" fillId="2" borderId="65" xfId="0" applyFont="1" applyFill="1" applyBorder="1" applyAlignment="1">
      <alignment vertical="center" wrapText="1"/>
    </xf>
    <xf numFmtId="0" fontId="22" fillId="2" borderId="0" xfId="0" applyFont="1" applyFill="1" applyAlignment="1">
      <alignment horizontal="right" vertical="center"/>
    </xf>
    <xf numFmtId="0" fontId="22" fillId="2" borderId="66" xfId="0" applyFont="1" applyFill="1" applyBorder="1" applyAlignment="1">
      <alignment horizontal="left" vertical="center"/>
    </xf>
    <xf numFmtId="0" fontId="13" fillId="2" borderId="224" xfId="0" applyFont="1" applyFill="1" applyBorder="1" applyAlignment="1">
      <alignment vertical="center"/>
    </xf>
    <xf numFmtId="0" fontId="13" fillId="2" borderId="24" xfId="0" applyFont="1" applyFill="1" applyBorder="1" applyAlignment="1">
      <alignment horizontal="right" vertical="center"/>
    </xf>
    <xf numFmtId="0" fontId="13" fillId="2" borderId="40" xfId="0" applyFont="1" applyFill="1" applyBorder="1" applyAlignment="1">
      <alignment vertical="center"/>
    </xf>
    <xf numFmtId="0" fontId="13" fillId="2" borderId="43" xfId="0" applyFont="1" applyFill="1" applyBorder="1" applyAlignment="1">
      <alignment horizontal="right" vertical="center"/>
    </xf>
    <xf numFmtId="0" fontId="13" fillId="2" borderId="65" xfId="0" applyFont="1" applyFill="1" applyBorder="1" applyAlignment="1">
      <alignment horizontal="right" vertical="center"/>
    </xf>
    <xf numFmtId="0" fontId="13" fillId="0" borderId="22" xfId="0" applyFont="1" applyBorder="1" applyAlignment="1">
      <alignment horizontal="center" vertical="center"/>
    </xf>
    <xf numFmtId="0" fontId="13" fillId="0" borderId="28" xfId="0" applyFont="1" applyBorder="1" applyAlignment="1">
      <alignment horizontal="center" vertical="center"/>
    </xf>
    <xf numFmtId="0" fontId="13" fillId="0" borderId="37" xfId="0" applyFont="1" applyBorder="1" applyAlignment="1">
      <alignment horizontal="right" vertical="center"/>
    </xf>
    <xf numFmtId="0" fontId="13" fillId="2" borderId="150" xfId="0" applyFont="1" applyFill="1" applyBorder="1" applyAlignment="1">
      <alignment horizontal="left" vertical="center"/>
    </xf>
    <xf numFmtId="0" fontId="13" fillId="0" borderId="161" xfId="0" applyFont="1" applyBorder="1" applyAlignment="1">
      <alignment horizontal="right" vertical="center"/>
    </xf>
    <xf numFmtId="0" fontId="13" fillId="2" borderId="80" xfId="0" applyFont="1" applyFill="1" applyBorder="1" applyAlignment="1">
      <alignment horizontal="left" vertical="center"/>
    </xf>
    <xf numFmtId="0" fontId="13" fillId="0" borderId="60" xfId="0" applyFont="1" applyBorder="1" applyAlignment="1">
      <alignment horizontal="left" vertical="center"/>
    </xf>
    <xf numFmtId="0" fontId="13" fillId="2" borderId="96" xfId="0" applyFont="1" applyFill="1" applyBorder="1" applyAlignment="1">
      <alignment vertical="center"/>
    </xf>
    <xf numFmtId="0" fontId="13" fillId="2" borderId="43" xfId="0" applyFont="1" applyFill="1" applyBorder="1" applyAlignment="1">
      <alignment vertical="center"/>
    </xf>
    <xf numFmtId="0" fontId="35" fillId="2" borderId="0" xfId="0" applyFont="1" applyFill="1" applyAlignment="1">
      <alignment vertical="center"/>
    </xf>
    <xf numFmtId="0" fontId="37" fillId="0" borderId="0" xfId="0" applyFont="1"/>
    <xf numFmtId="0" fontId="13" fillId="2" borderId="198" xfId="0" applyFont="1" applyFill="1" applyBorder="1" applyAlignment="1">
      <alignment horizontal="right" vertical="center"/>
    </xf>
    <xf numFmtId="0" fontId="35" fillId="0" borderId="0" xfId="0" applyFont="1" applyAlignment="1">
      <alignment vertical="center" wrapText="1"/>
    </xf>
    <xf numFmtId="0" fontId="35" fillId="0" borderId="0" xfId="0" applyFont="1" applyAlignment="1">
      <alignment vertical="center"/>
    </xf>
    <xf numFmtId="0" fontId="1" fillId="2" borderId="1" xfId="0" applyFont="1" applyFill="1" applyBorder="1"/>
    <xf numFmtId="0" fontId="1" fillId="2" borderId="2" xfId="0" applyFont="1" applyFill="1" applyBorder="1"/>
    <xf numFmtId="0" fontId="1" fillId="2" borderId="3" xfId="0" applyFont="1" applyFill="1" applyBorder="1"/>
    <xf numFmtId="0" fontId="1" fillId="2" borderId="4" xfId="0" applyFont="1" applyFill="1" applyBorder="1"/>
    <xf numFmtId="0" fontId="7" fillId="2" borderId="61" xfId="0" applyFont="1" applyFill="1" applyBorder="1"/>
    <xf numFmtId="0" fontId="27" fillId="0" borderId="0" xfId="0" applyFont="1" applyAlignment="1">
      <alignment horizontal="left" vertical="center"/>
    </xf>
    <xf numFmtId="0" fontId="2" fillId="2" borderId="35" xfId="0" applyFont="1" applyFill="1" applyBorder="1"/>
    <xf numFmtId="0" fontId="2" fillId="2" borderId="166" xfId="0" applyFont="1" applyFill="1" applyBorder="1"/>
    <xf numFmtId="0" fontId="2" fillId="2" borderId="34" xfId="0" applyFont="1" applyFill="1" applyBorder="1"/>
    <xf numFmtId="0" fontId="7" fillId="2" borderId="0" xfId="0" applyFont="1" applyFill="1" applyAlignment="1">
      <alignment horizontal="center" vertical="center"/>
    </xf>
    <xf numFmtId="0" fontId="2" fillId="2" borderId="40" xfId="0" applyFont="1" applyFill="1" applyBorder="1"/>
    <xf numFmtId="0" fontId="2" fillId="2" borderId="42" xfId="0" applyFont="1" applyFill="1" applyBorder="1"/>
    <xf numFmtId="0" fontId="2" fillId="2" borderId="43" xfId="0" applyFont="1" applyFill="1" applyBorder="1"/>
    <xf numFmtId="0" fontId="2" fillId="2" borderId="97" xfId="0" applyFont="1" applyFill="1" applyBorder="1"/>
    <xf numFmtId="0" fontId="22" fillId="0" borderId="1" xfId="0" applyFont="1" applyBorder="1" applyAlignment="1">
      <alignment vertical="center"/>
    </xf>
    <xf numFmtId="0" fontId="22" fillId="0" borderId="3" xfId="0" applyFont="1" applyBorder="1" applyAlignment="1">
      <alignment vertical="center"/>
    </xf>
    <xf numFmtId="0" fontId="22" fillId="0" borderId="3" xfId="0" applyFont="1" applyBorder="1" applyAlignment="1">
      <alignment vertical="center" wrapText="1"/>
    </xf>
    <xf numFmtId="0" fontId="22" fillId="0" borderId="13" xfId="0" applyFont="1" applyBorder="1" applyAlignment="1">
      <alignment vertical="center"/>
    </xf>
    <xf numFmtId="0" fontId="13" fillId="0" borderId="68" xfId="0" applyFont="1" applyBorder="1" applyAlignment="1">
      <alignment vertical="center"/>
    </xf>
    <xf numFmtId="0" fontId="2" fillId="0" borderId="35" xfId="0" applyFont="1" applyBorder="1" applyAlignment="1">
      <alignment horizontal="center" vertical="center"/>
    </xf>
    <xf numFmtId="0" fontId="22" fillId="0" borderId="0" xfId="0" applyFont="1" applyAlignment="1">
      <alignment vertical="center"/>
    </xf>
    <xf numFmtId="0" fontId="22" fillId="0" borderId="68" xfId="0" applyFont="1" applyBorder="1" applyAlignment="1">
      <alignment vertical="center"/>
    </xf>
    <xf numFmtId="0" fontId="13" fillId="0" borderId="5" xfId="0" applyFont="1" applyBorder="1" applyAlignment="1">
      <alignment horizontal="center" vertical="center"/>
    </xf>
    <xf numFmtId="0" fontId="22" fillId="0" borderId="9" xfId="0" applyFont="1" applyBorder="1" applyAlignment="1">
      <alignment horizontal="center" vertical="center"/>
    </xf>
    <xf numFmtId="0" fontId="2" fillId="0" borderId="0" xfId="0" applyFont="1" applyAlignment="1">
      <alignment vertical="center" wrapText="1"/>
    </xf>
    <xf numFmtId="0" fontId="13" fillId="0" borderId="68" xfId="0" applyFont="1" applyBorder="1" applyAlignment="1">
      <alignment horizontal="center" vertical="center"/>
    </xf>
    <xf numFmtId="0" fontId="13" fillId="0" borderId="60" xfId="0" applyFont="1" applyBorder="1" applyAlignment="1">
      <alignment vertical="center"/>
    </xf>
    <xf numFmtId="0" fontId="13" fillId="0" borderId="80" xfId="0" applyFont="1" applyBorder="1" applyAlignment="1">
      <alignment horizontal="center" vertical="center"/>
    </xf>
    <xf numFmtId="0" fontId="11" fillId="2" borderId="65" xfId="0" applyFont="1" applyFill="1" applyBorder="1" applyAlignment="1">
      <alignment horizontal="left" vertical="center"/>
    </xf>
    <xf numFmtId="0" fontId="15" fillId="0" borderId="1" xfId="0" applyFont="1" applyBorder="1" applyAlignment="1">
      <alignment vertical="center" wrapText="1"/>
    </xf>
    <xf numFmtId="0" fontId="15" fillId="0" borderId="3" xfId="0" applyFont="1" applyBorder="1" applyAlignment="1">
      <alignment vertical="center" wrapText="1"/>
    </xf>
    <xf numFmtId="0" fontId="18" fillId="2" borderId="2" xfId="0" applyFont="1" applyFill="1" applyBorder="1" applyAlignment="1">
      <alignment vertical="center"/>
    </xf>
    <xf numFmtId="0" fontId="15" fillId="0" borderId="5" xfId="0" applyFont="1" applyBorder="1" applyAlignment="1">
      <alignment vertical="center" wrapText="1"/>
    </xf>
    <xf numFmtId="0" fontId="15" fillId="0" borderId="0" xfId="0" applyFont="1" applyAlignment="1">
      <alignment vertical="center" wrapText="1"/>
    </xf>
    <xf numFmtId="0" fontId="1" fillId="2" borderId="132" xfId="0" applyFont="1" applyFill="1" applyBorder="1" applyAlignment="1">
      <alignment vertical="center"/>
    </xf>
    <xf numFmtId="0" fontId="1" fillId="2" borderId="99" xfId="0" applyFont="1" applyFill="1" applyBorder="1" applyAlignment="1">
      <alignment vertical="center"/>
    </xf>
    <xf numFmtId="0" fontId="1" fillId="2" borderId="103" xfId="0" applyFont="1" applyFill="1" applyBorder="1" applyAlignment="1">
      <alignment vertical="center"/>
    </xf>
    <xf numFmtId="0" fontId="1" fillId="2" borderId="146" xfId="0" applyFont="1" applyFill="1" applyBorder="1" applyAlignment="1">
      <alignment vertical="center"/>
    </xf>
    <xf numFmtId="0" fontId="1" fillId="2" borderId="316" xfId="0" applyFont="1" applyFill="1" applyBorder="1" applyAlignment="1">
      <alignment horizontal="center" vertical="center"/>
    </xf>
    <xf numFmtId="0" fontId="1" fillId="2" borderId="319" xfId="0" applyFont="1" applyFill="1" applyBorder="1" applyAlignment="1">
      <alignment horizontal="center" vertical="center"/>
    </xf>
    <xf numFmtId="0" fontId="2" fillId="2" borderId="14" xfId="0" applyFont="1" applyFill="1" applyBorder="1" applyAlignment="1">
      <alignment vertical="center"/>
    </xf>
    <xf numFmtId="0" fontId="2" fillId="2" borderId="252" xfId="0" applyFont="1" applyFill="1" applyBorder="1" applyAlignment="1">
      <alignment vertical="center"/>
    </xf>
    <xf numFmtId="0" fontId="1" fillId="2" borderId="68" xfId="0" applyFont="1" applyFill="1" applyBorder="1" applyAlignment="1">
      <alignment horizontal="center" vertical="center"/>
    </xf>
    <xf numFmtId="0" fontId="2" fillId="2" borderId="9" xfId="0" applyFont="1" applyFill="1" applyBorder="1" applyAlignment="1">
      <alignment vertical="center" wrapText="1"/>
    </xf>
    <xf numFmtId="0" fontId="18" fillId="2" borderId="1" xfId="0" applyFont="1" applyFill="1" applyBorder="1" applyAlignment="1">
      <alignment vertical="center" wrapText="1"/>
    </xf>
    <xf numFmtId="0" fontId="13" fillId="2" borderId="68" xfId="0" applyFont="1" applyFill="1" applyBorder="1" applyAlignment="1">
      <alignment vertical="center"/>
    </xf>
    <xf numFmtId="0" fontId="1" fillId="2" borderId="29" xfId="0" applyFont="1" applyFill="1" applyBorder="1" applyAlignment="1">
      <alignment vertical="center"/>
    </xf>
    <xf numFmtId="0" fontId="1" fillId="2" borderId="212" xfId="0" applyFont="1" applyFill="1" applyBorder="1" applyAlignment="1">
      <alignment vertical="center"/>
    </xf>
    <xf numFmtId="0" fontId="1" fillId="2" borderId="104" xfId="0" applyFont="1" applyFill="1" applyBorder="1" applyAlignment="1">
      <alignment vertical="center"/>
    </xf>
    <xf numFmtId="0" fontId="1" fillId="2" borderId="163" xfId="0" applyFont="1" applyFill="1" applyBorder="1" applyAlignment="1">
      <alignment vertical="center"/>
    </xf>
    <xf numFmtId="0" fontId="1" fillId="2" borderId="168" xfId="0" applyFont="1" applyFill="1" applyBorder="1" applyAlignment="1">
      <alignment vertical="center"/>
    </xf>
    <xf numFmtId="0" fontId="1" fillId="2" borderId="68" xfId="0" applyFont="1" applyFill="1" applyBorder="1" applyAlignment="1">
      <alignment vertical="center"/>
    </xf>
    <xf numFmtId="0" fontId="1" fillId="2" borderId="0" xfId="0" applyFont="1" applyFill="1" applyAlignment="1">
      <alignment vertical="center" wrapText="1"/>
    </xf>
    <xf numFmtId="0" fontId="1" fillId="2" borderId="7" xfId="0" applyFont="1" applyFill="1" applyBorder="1" applyAlignment="1">
      <alignment horizontal="left" vertical="center"/>
    </xf>
    <xf numFmtId="0" fontId="1" fillId="2" borderId="7" xfId="0" applyFont="1" applyFill="1" applyBorder="1" applyAlignment="1">
      <alignment vertical="center"/>
    </xf>
    <xf numFmtId="0" fontId="1" fillId="0" borderId="7" xfId="0" applyFont="1" applyBorder="1" applyAlignment="1">
      <alignment vertical="center"/>
    </xf>
    <xf numFmtId="0" fontId="12" fillId="2" borderId="2" xfId="0" applyFont="1" applyFill="1" applyBorder="1" applyAlignment="1">
      <alignment vertical="center" wrapText="1"/>
    </xf>
    <xf numFmtId="0" fontId="22" fillId="2" borderId="5" xfId="0" applyFont="1" applyFill="1" applyBorder="1"/>
    <xf numFmtId="0" fontId="22" fillId="2" borderId="5" xfId="0" applyFont="1" applyFill="1" applyBorder="1" applyAlignment="1">
      <alignment vertical="center"/>
    </xf>
    <xf numFmtId="0" fontId="2" fillId="2" borderId="129" xfId="0" applyFont="1" applyFill="1" applyBorder="1" applyAlignment="1">
      <alignment horizontal="center" vertical="center"/>
    </xf>
    <xf numFmtId="0" fontId="13" fillId="2" borderId="42" xfId="0" applyFont="1" applyFill="1" applyBorder="1" applyAlignment="1">
      <alignment horizontal="center"/>
    </xf>
    <xf numFmtId="0" fontId="15" fillId="2" borderId="247" xfId="0" applyFont="1" applyFill="1" applyBorder="1" applyAlignment="1">
      <alignment horizontal="center" vertical="center"/>
    </xf>
    <xf numFmtId="0" fontId="8" fillId="0" borderId="0" xfId="0" applyFont="1" applyAlignment="1">
      <alignment vertical="center"/>
    </xf>
    <xf numFmtId="0" fontId="39" fillId="0" borderId="0" xfId="0" applyFont="1" applyAlignment="1">
      <alignment horizontal="left" vertical="center"/>
    </xf>
    <xf numFmtId="0" fontId="39" fillId="0" borderId="0" xfId="0" applyFont="1" applyAlignment="1">
      <alignment vertical="center"/>
    </xf>
    <xf numFmtId="0" fontId="14" fillId="0" borderId="1" xfId="0" applyFont="1" applyBorder="1" applyAlignment="1">
      <alignment vertical="center"/>
    </xf>
    <xf numFmtId="0" fontId="40" fillId="2" borderId="3" xfId="0" applyFont="1" applyFill="1" applyBorder="1" applyAlignment="1">
      <alignment vertical="center"/>
    </xf>
    <xf numFmtId="0" fontId="22" fillId="0" borderId="0" xfId="0" applyFont="1" applyAlignment="1">
      <alignment horizontal="center" vertical="center" wrapText="1"/>
    </xf>
    <xf numFmtId="0" fontId="41" fillId="0" borderId="0" xfId="0" applyFont="1" applyAlignment="1">
      <alignment horizontal="left" vertical="center" wrapText="1"/>
    </xf>
    <xf numFmtId="9" fontId="22" fillId="0" borderId="0" xfId="0" applyNumberFormat="1" applyFont="1" applyAlignment="1">
      <alignment horizontal="center" vertical="center" wrapText="1"/>
    </xf>
    <xf numFmtId="0" fontId="41" fillId="0" borderId="0" xfId="0" applyFont="1" applyAlignment="1">
      <alignment horizontal="center" vertical="center" wrapText="1"/>
    </xf>
    <xf numFmtId="0" fontId="14" fillId="2" borderId="1" xfId="0" applyFont="1" applyFill="1" applyBorder="1" applyAlignment="1">
      <alignment vertical="center"/>
    </xf>
    <xf numFmtId="0" fontId="14" fillId="2" borderId="5" xfId="0" applyFont="1" applyFill="1" applyBorder="1" applyAlignment="1">
      <alignment vertical="center"/>
    </xf>
    <xf numFmtId="0" fontId="40" fillId="2" borderId="0" xfId="0" applyFont="1" applyFill="1" applyAlignment="1">
      <alignment vertical="center"/>
    </xf>
    <xf numFmtId="0" fontId="36" fillId="0" borderId="0" xfId="0" applyFont="1" applyAlignment="1">
      <alignment horizontal="left" vertical="center"/>
    </xf>
    <xf numFmtId="9" fontId="13" fillId="0" borderId="0" xfId="0" applyNumberFormat="1" applyFont="1" applyAlignment="1">
      <alignment horizontal="center" vertical="center" wrapText="1"/>
    </xf>
    <xf numFmtId="0" fontId="36" fillId="0" borderId="0" xfId="0" applyFont="1" applyAlignment="1">
      <alignment horizontal="center" vertical="center"/>
    </xf>
    <xf numFmtId="0" fontId="14" fillId="2" borderId="10" xfId="0" applyFont="1" applyFill="1" applyBorder="1" applyAlignment="1">
      <alignment vertical="center"/>
    </xf>
    <xf numFmtId="0" fontId="40" fillId="2" borderId="10" xfId="0" applyFont="1" applyFill="1" applyBorder="1" applyAlignment="1">
      <alignment vertical="center"/>
    </xf>
    <xf numFmtId="0" fontId="36" fillId="0" borderId="0" xfId="0" applyFont="1" applyAlignment="1">
      <alignment horizontal="left" vertical="center" wrapText="1"/>
    </xf>
    <xf numFmtId="0" fontId="2" fillId="0" borderId="0" xfId="0" applyFont="1" applyAlignment="1">
      <alignment horizontal="left" vertical="center" wrapText="1"/>
    </xf>
    <xf numFmtId="0" fontId="17" fillId="0" borderId="0" xfId="0" applyFont="1" applyAlignment="1">
      <alignment horizontal="left" vertical="center" wrapText="1"/>
    </xf>
    <xf numFmtId="9" fontId="2" fillId="0" borderId="0" xfId="0" applyNumberFormat="1" applyFont="1" applyAlignment="1">
      <alignment horizontal="center" vertical="center" wrapText="1"/>
    </xf>
    <xf numFmtId="0" fontId="17" fillId="0" borderId="0" xfId="0" applyFont="1" applyAlignment="1">
      <alignment horizontal="center" vertical="center"/>
    </xf>
    <xf numFmtId="0" fontId="2" fillId="2" borderId="35" xfId="0" applyFont="1" applyFill="1" applyBorder="1" applyAlignment="1">
      <alignment horizontal="center" vertical="center"/>
    </xf>
    <xf numFmtId="0" fontId="8" fillId="2" borderId="93" xfId="0" applyFont="1" applyFill="1" applyBorder="1" applyAlignment="1">
      <alignment horizontal="center" vertical="center"/>
    </xf>
    <xf numFmtId="0" fontId="2" fillId="2" borderId="26" xfId="0" applyFont="1" applyFill="1" applyBorder="1" applyAlignment="1">
      <alignment vertical="center"/>
    </xf>
    <xf numFmtId="0" fontId="2" fillId="2" borderId="47" xfId="0" applyFont="1" applyFill="1" applyBorder="1" applyAlignment="1">
      <alignment vertical="center"/>
    </xf>
    <xf numFmtId="0" fontId="2" fillId="2" borderId="38" xfId="0" applyFont="1" applyFill="1" applyBorder="1" applyAlignment="1">
      <alignment vertical="center"/>
    </xf>
    <xf numFmtId="0" fontId="2" fillId="2" borderId="35" xfId="0" applyFont="1" applyFill="1" applyBorder="1" applyAlignment="1">
      <alignment vertical="center"/>
    </xf>
    <xf numFmtId="0" fontId="2" fillId="2" borderId="59" xfId="0" applyFont="1" applyFill="1" applyBorder="1" applyAlignment="1">
      <alignment vertical="center"/>
    </xf>
    <xf numFmtId="0" fontId="8" fillId="0" borderId="93" xfId="0" applyFont="1" applyBorder="1" applyAlignment="1">
      <alignment horizontal="center" vertical="center"/>
    </xf>
    <xf numFmtId="0" fontId="1" fillId="0" borderId="48" xfId="0" applyFont="1" applyBorder="1"/>
    <xf numFmtId="0" fontId="2" fillId="2" borderId="208" xfId="0" applyFont="1" applyFill="1" applyBorder="1" applyAlignment="1">
      <alignment horizontal="center" vertical="center"/>
    </xf>
    <xf numFmtId="0" fontId="2" fillId="0" borderId="155" xfId="0" applyFont="1" applyBorder="1" applyAlignment="1">
      <alignment vertical="center"/>
    </xf>
    <xf numFmtId="0" fontId="2" fillId="0" borderId="145" xfId="0" applyFont="1" applyBorder="1" applyAlignment="1">
      <alignment vertical="center"/>
    </xf>
    <xf numFmtId="0" fontId="2" fillId="0" borderId="152" xfId="0" applyFont="1" applyBorder="1" applyAlignment="1">
      <alignment vertical="center"/>
    </xf>
    <xf numFmtId="0" fontId="2" fillId="0" borderId="5" xfId="0" applyFont="1" applyBorder="1" applyAlignment="1">
      <alignment vertical="center"/>
    </xf>
    <xf numFmtId="0" fontId="2" fillId="2" borderId="25" xfId="0" applyFont="1" applyFill="1" applyBorder="1" applyAlignment="1">
      <alignment vertical="center"/>
    </xf>
    <xf numFmtId="0" fontId="2" fillId="2" borderId="360" xfId="0" applyFont="1" applyFill="1" applyBorder="1" applyAlignment="1">
      <alignment vertical="center"/>
    </xf>
    <xf numFmtId="0" fontId="17" fillId="2" borderId="0" xfId="0" applyFont="1" applyFill="1" applyAlignment="1">
      <alignment horizontal="left" vertical="center" wrapText="1"/>
    </xf>
    <xf numFmtId="0" fontId="17" fillId="2" borderId="0" xfId="0" applyFont="1" applyFill="1" applyAlignment="1">
      <alignment horizontal="center" vertical="center"/>
    </xf>
    <xf numFmtId="0" fontId="2" fillId="2" borderId="155" xfId="0" applyFont="1" applyFill="1" applyBorder="1" applyAlignment="1">
      <alignment vertical="center"/>
    </xf>
    <xf numFmtId="0" fontId="2" fillId="2" borderId="100" xfId="0" applyFont="1" applyFill="1" applyBorder="1" applyAlignment="1">
      <alignment vertical="center"/>
    </xf>
    <xf numFmtId="0" fontId="2" fillId="2" borderId="146" xfId="0" applyFont="1" applyFill="1" applyBorder="1" applyAlignment="1">
      <alignment vertical="center"/>
    </xf>
    <xf numFmtId="0" fontId="2" fillId="2" borderId="104" xfId="0" applyFont="1" applyFill="1" applyBorder="1" applyAlignment="1">
      <alignment vertical="center"/>
    </xf>
    <xf numFmtId="179" fontId="2" fillId="0" borderId="0" xfId="0" applyNumberFormat="1" applyFont="1" applyAlignment="1">
      <alignment horizontal="center" vertical="center" wrapText="1"/>
    </xf>
    <xf numFmtId="0" fontId="13" fillId="2" borderId="360" xfId="0" applyFont="1" applyFill="1" applyBorder="1" applyAlignment="1">
      <alignment vertical="center"/>
    </xf>
    <xf numFmtId="0" fontId="17" fillId="0" borderId="0" xfId="0" applyFont="1" applyAlignment="1">
      <alignment horizontal="center" vertical="center" wrapText="1"/>
    </xf>
    <xf numFmtId="0" fontId="13" fillId="2" borderId="100" xfId="0" applyFont="1" applyFill="1" applyBorder="1" applyAlignment="1">
      <alignment vertical="center"/>
    </xf>
    <xf numFmtId="0" fontId="2" fillId="2" borderId="102" xfId="0" applyFont="1" applyFill="1" applyBorder="1" applyAlignment="1">
      <alignment vertical="center"/>
    </xf>
    <xf numFmtId="0" fontId="14" fillId="2" borderId="3" xfId="0" applyFont="1" applyFill="1" applyBorder="1" applyAlignment="1">
      <alignment horizontal="left" vertical="center"/>
    </xf>
    <xf numFmtId="0" fontId="2" fillId="2" borderId="58" xfId="0" applyFont="1" applyFill="1" applyBorder="1" applyAlignment="1">
      <alignment vertical="center"/>
    </xf>
    <xf numFmtId="0" fontId="2" fillId="2" borderId="197" xfId="0" applyFont="1" applyFill="1" applyBorder="1" applyAlignment="1">
      <alignment vertical="center"/>
    </xf>
    <xf numFmtId="0" fontId="2" fillId="2" borderId="5" xfId="0" applyFont="1" applyFill="1" applyBorder="1" applyAlignment="1">
      <alignment vertical="center" wrapText="1"/>
    </xf>
    <xf numFmtId="0" fontId="2" fillId="2" borderId="35" xfId="0" applyFont="1" applyFill="1" applyBorder="1" applyAlignment="1">
      <alignment vertical="center" wrapText="1"/>
    </xf>
    <xf numFmtId="0" fontId="8" fillId="2" borderId="5" xfId="0" applyFont="1" applyFill="1" applyBorder="1" applyAlignment="1">
      <alignment horizontal="center" vertical="center"/>
    </xf>
    <xf numFmtId="0" fontId="8" fillId="2" borderId="0" xfId="0" applyFont="1" applyFill="1" applyAlignment="1">
      <alignment horizontal="center" vertical="center"/>
    </xf>
    <xf numFmtId="0" fontId="8" fillId="2" borderId="60" xfId="0" applyFont="1" applyFill="1" applyBorder="1" applyAlignment="1">
      <alignment horizontal="center" vertical="center"/>
    </xf>
    <xf numFmtId="0" fontId="2" fillId="2" borderId="10" xfId="0" applyFont="1" applyFill="1" applyBorder="1" applyAlignment="1">
      <alignment vertical="center" wrapText="1"/>
    </xf>
    <xf numFmtId="0" fontId="2" fillId="2" borderId="21" xfId="0" applyFont="1" applyFill="1" applyBorder="1" applyAlignment="1">
      <alignment horizontal="left" vertical="center"/>
    </xf>
    <xf numFmtId="0" fontId="2" fillId="2" borderId="36" xfId="0" applyFont="1" applyFill="1" applyBorder="1" applyAlignment="1">
      <alignment vertical="center"/>
    </xf>
    <xf numFmtId="0" fontId="8" fillId="2" borderId="26" xfId="0" applyFont="1" applyFill="1" applyBorder="1" applyAlignment="1">
      <alignment vertical="center"/>
    </xf>
    <xf numFmtId="0" fontId="2" fillId="2" borderId="237" xfId="0" applyFont="1" applyFill="1" applyBorder="1" applyAlignment="1">
      <alignment vertical="center"/>
    </xf>
    <xf numFmtId="0" fontId="2" fillId="0" borderId="3" xfId="0" applyFont="1" applyBorder="1"/>
    <xf numFmtId="0" fontId="1" fillId="0" borderId="4" xfId="0" applyFont="1" applyBorder="1" applyAlignment="1" applyProtection="1">
      <alignment horizontal="center" vertical="center"/>
      <protection locked="0"/>
    </xf>
    <xf numFmtId="0" fontId="1" fillId="0" borderId="9" xfId="0" applyFont="1" applyBorder="1" applyAlignment="1">
      <alignment vertical="center"/>
    </xf>
    <xf numFmtId="0" fontId="22" fillId="14" borderId="146" xfId="0" applyFont="1" applyFill="1" applyBorder="1" applyAlignment="1">
      <alignment vertical="center"/>
    </xf>
    <xf numFmtId="0" fontId="22" fillId="14" borderId="145" xfId="0" applyFont="1" applyFill="1" applyBorder="1" applyAlignment="1">
      <alignment vertical="center"/>
    </xf>
    <xf numFmtId="0" fontId="22" fillId="14" borderId="147" xfId="0" applyFont="1" applyFill="1" applyBorder="1" applyAlignment="1">
      <alignment vertical="center"/>
    </xf>
    <xf numFmtId="0" fontId="42" fillId="0" borderId="223" xfId="0" applyFont="1" applyBorder="1" applyAlignment="1">
      <alignment vertical="center"/>
    </xf>
    <xf numFmtId="0" fontId="42" fillId="0" borderId="0" xfId="0" applyFont="1" applyAlignment="1">
      <alignment horizontal="center" vertical="center"/>
    </xf>
    <xf numFmtId="0" fontId="42" fillId="0" borderId="24" xfId="0" applyFont="1" applyBorder="1" applyAlignment="1">
      <alignment horizontal="center" vertical="center"/>
    </xf>
    <xf numFmtId="0" fontId="42" fillId="0" borderId="40" xfId="0" applyFont="1" applyBorder="1" applyAlignment="1">
      <alignment horizontal="center" vertical="center"/>
    </xf>
    <xf numFmtId="0" fontId="42" fillId="0" borderId="42" xfId="0" applyFont="1" applyBorder="1" applyAlignment="1">
      <alignment horizontal="center" vertical="center"/>
    </xf>
    <xf numFmtId="0" fontId="42" fillId="0" borderId="43" xfId="0" applyFont="1" applyBorder="1" applyAlignment="1">
      <alignment vertical="center"/>
    </xf>
    <xf numFmtId="0" fontId="42" fillId="0" borderId="43" xfId="0" applyFont="1" applyBorder="1" applyAlignment="1">
      <alignment horizontal="center" vertical="center"/>
    </xf>
    <xf numFmtId="0" fontId="42" fillId="0" borderId="44" xfId="0" applyFont="1" applyBorder="1" applyAlignment="1">
      <alignment horizontal="center" vertical="center"/>
    </xf>
    <xf numFmtId="0" fontId="42" fillId="0" borderId="35" xfId="0" applyFont="1" applyBorder="1" applyAlignment="1">
      <alignment horizontal="center" vertical="center"/>
    </xf>
    <xf numFmtId="0" fontId="42" fillId="0" borderId="166" xfId="0" applyFont="1" applyBorder="1" applyAlignment="1">
      <alignment horizontal="center" vertical="center"/>
    </xf>
    <xf numFmtId="0" fontId="42" fillId="0" borderId="34" xfId="0" applyFont="1" applyBorder="1" applyAlignment="1">
      <alignment horizontal="center" vertical="center"/>
    </xf>
    <xf numFmtId="0" fontId="42" fillId="0" borderId="241" xfId="0" applyFont="1" applyBorder="1" applyAlignment="1">
      <alignment horizontal="center" vertical="center"/>
    </xf>
    <xf numFmtId="0" fontId="42" fillId="0" borderId="10" xfId="0" applyFont="1" applyBorder="1" applyAlignment="1">
      <alignment horizontal="center" vertical="center"/>
    </xf>
    <xf numFmtId="0" fontId="42" fillId="0" borderId="124" xfId="0" applyFont="1" applyBorder="1" applyAlignment="1">
      <alignment horizontal="center" vertical="center"/>
    </xf>
    <xf numFmtId="0" fontId="42" fillId="0" borderId="122" xfId="0" applyFont="1" applyBorder="1" applyAlignment="1">
      <alignment horizontal="center" vertical="center"/>
    </xf>
    <xf numFmtId="0" fontId="13" fillId="0" borderId="0" xfId="0" applyFont="1" applyAlignment="1">
      <alignment horizontal="left"/>
    </xf>
    <xf numFmtId="0" fontId="13" fillId="0" borderId="113" xfId="0" applyFont="1" applyBorder="1" applyAlignment="1">
      <alignment horizontal="left" vertical="center"/>
    </xf>
    <xf numFmtId="0" fontId="13" fillId="2" borderId="10" xfId="0" applyFont="1" applyFill="1" applyBorder="1" applyAlignment="1">
      <alignment horizontal="left"/>
    </xf>
    <xf numFmtId="0" fontId="42" fillId="0" borderId="10" xfId="0" applyFont="1" applyBorder="1" applyAlignment="1">
      <alignment horizontal="left" vertical="center"/>
    </xf>
    <xf numFmtId="0" fontId="31" fillId="0" borderId="10" xfId="0" applyFont="1" applyBorder="1" applyAlignment="1">
      <alignment horizontal="left" vertical="top"/>
    </xf>
    <xf numFmtId="0" fontId="13" fillId="0" borderId="61" xfId="0" applyFont="1" applyBorder="1" applyAlignment="1">
      <alignment horizontal="left" vertical="center"/>
    </xf>
    <xf numFmtId="0" fontId="22" fillId="2" borderId="1" xfId="0" applyFont="1" applyFill="1" applyBorder="1"/>
    <xf numFmtId="0" fontId="22" fillId="2" borderId="2" xfId="0" applyFont="1" applyFill="1" applyBorder="1"/>
    <xf numFmtId="0" fontId="22" fillId="2" borderId="3" xfId="0" applyFont="1" applyFill="1" applyBorder="1"/>
    <xf numFmtId="0" fontId="22" fillId="2" borderId="61" xfId="0" applyFont="1" applyFill="1" applyBorder="1"/>
    <xf numFmtId="0" fontId="7" fillId="2" borderId="17" xfId="0" applyFont="1" applyFill="1" applyBorder="1" applyAlignment="1">
      <alignment vertical="center"/>
    </xf>
    <xf numFmtId="0" fontId="7" fillId="2" borderId="357" xfId="0" applyFont="1" applyFill="1" applyBorder="1" applyAlignment="1">
      <alignment vertical="center"/>
    </xf>
    <xf numFmtId="0" fontId="22" fillId="0" borderId="5" xfId="0" applyFont="1" applyBorder="1" applyAlignment="1">
      <alignment vertical="center"/>
    </xf>
    <xf numFmtId="0" fontId="22" fillId="0" borderId="9" xfId="0" applyFont="1" applyBorder="1" applyAlignment="1">
      <alignment vertical="center"/>
    </xf>
    <xf numFmtId="0" fontId="13" fillId="2" borderId="47" xfId="0" applyFont="1" applyFill="1" applyBorder="1" applyAlignment="1">
      <alignment vertical="center"/>
    </xf>
    <xf numFmtId="0" fontId="43" fillId="2" borderId="0" xfId="0" applyFont="1" applyFill="1" applyAlignment="1">
      <alignment vertical="center"/>
    </xf>
    <xf numFmtId="0" fontId="13" fillId="2" borderId="361" xfId="0" applyFont="1" applyFill="1" applyBorder="1"/>
    <xf numFmtId="0" fontId="13" fillId="2" borderId="111" xfId="0" applyFont="1" applyFill="1" applyBorder="1" applyAlignment="1">
      <alignment vertical="center"/>
    </xf>
    <xf numFmtId="0" fontId="13" fillId="2" borderId="114" xfId="0" applyFont="1" applyFill="1" applyBorder="1" applyAlignment="1">
      <alignment vertical="center"/>
    </xf>
    <xf numFmtId="0" fontId="13" fillId="0" borderId="26" xfId="0" applyFont="1" applyBorder="1" applyAlignment="1">
      <alignment horizontal="center" vertical="center"/>
    </xf>
    <xf numFmtId="0" fontId="13" fillId="0" borderId="42" xfId="0" applyFont="1" applyBorder="1" applyAlignment="1">
      <alignment vertical="center"/>
    </xf>
    <xf numFmtId="0" fontId="13" fillId="0" borderId="40" xfId="0" applyFont="1" applyBorder="1" applyAlignment="1">
      <alignment vertical="center"/>
    </xf>
    <xf numFmtId="0" fontId="13" fillId="0" borderId="43" xfId="0" applyFont="1" applyBorder="1" applyAlignment="1">
      <alignment vertical="center"/>
    </xf>
    <xf numFmtId="0" fontId="13" fillId="0" borderId="97" xfId="0" applyFont="1" applyBorder="1" applyAlignment="1">
      <alignment vertical="center"/>
    </xf>
    <xf numFmtId="0" fontId="13" fillId="2" borderId="3" xfId="0" applyFont="1" applyFill="1" applyBorder="1" applyAlignment="1">
      <alignment vertical="center"/>
    </xf>
    <xf numFmtId="0" fontId="13" fillId="2" borderId="1" xfId="0" applyFont="1" applyFill="1" applyBorder="1" applyAlignment="1">
      <alignment vertical="center"/>
    </xf>
    <xf numFmtId="0" fontId="13" fillId="0" borderId="113" xfId="0" applyFont="1" applyBorder="1" applyAlignment="1">
      <alignment vertical="center"/>
    </xf>
    <xf numFmtId="0" fontId="13" fillId="0" borderId="34" xfId="0" applyFont="1" applyBorder="1" applyAlignment="1">
      <alignment vertical="center"/>
    </xf>
    <xf numFmtId="0" fontId="13" fillId="0" borderId="24" xfId="0" applyFont="1" applyBorder="1" applyAlignment="1">
      <alignment vertical="center"/>
    </xf>
    <xf numFmtId="0" fontId="7" fillId="0" borderId="0" xfId="0" applyFont="1"/>
    <xf numFmtId="0" fontId="7" fillId="2" borderId="5" xfId="0" applyFont="1" applyFill="1" applyBorder="1"/>
    <xf numFmtId="0" fontId="13" fillId="0" borderId="31" xfId="0" applyFont="1" applyBorder="1" applyAlignment="1">
      <alignment horizontal="center" vertical="center"/>
    </xf>
    <xf numFmtId="0" fontId="13" fillId="0" borderId="368" xfId="0" applyFont="1" applyBorder="1" applyAlignment="1">
      <alignment horizontal="center" vertical="center"/>
    </xf>
    <xf numFmtId="0" fontId="13" fillId="0" borderId="370" xfId="0" applyFont="1" applyBorder="1" applyAlignment="1">
      <alignment horizontal="center" vertical="center"/>
    </xf>
    <xf numFmtId="0" fontId="13" fillId="0" borderId="140" xfId="0" applyFont="1" applyBorder="1" applyAlignment="1">
      <alignment horizontal="center" vertical="center"/>
    </xf>
    <xf numFmtId="0" fontId="13" fillId="0" borderId="147" xfId="0" applyFont="1" applyBorder="1" applyAlignment="1">
      <alignment horizontal="center" vertical="center"/>
    </xf>
    <xf numFmtId="0" fontId="13" fillId="0" borderId="373" xfId="0" applyFont="1" applyBorder="1" applyAlignment="1">
      <alignment horizontal="center" vertical="center"/>
    </xf>
    <xf numFmtId="0" fontId="7" fillId="0" borderId="1" xfId="0" applyFont="1" applyBorder="1" applyAlignment="1">
      <alignment vertical="center"/>
    </xf>
    <xf numFmtId="0" fontId="7" fillId="0" borderId="3" xfId="0" applyFont="1" applyBorder="1" applyAlignment="1">
      <alignment vertical="center"/>
    </xf>
    <xf numFmtId="0" fontId="7" fillId="0" borderId="5" xfId="0" applyFont="1" applyBorder="1" applyAlignment="1">
      <alignment vertical="center"/>
    </xf>
    <xf numFmtId="0" fontId="7" fillId="0" borderId="0" xfId="0" applyFont="1" applyAlignment="1">
      <alignment vertical="center"/>
    </xf>
    <xf numFmtId="0" fontId="7" fillId="0" borderId="60" xfId="0" applyFont="1" applyBorder="1" applyAlignment="1">
      <alignment vertical="center"/>
    </xf>
    <xf numFmtId="0" fontId="7" fillId="0" borderId="10" xfId="0" applyFont="1" applyBorder="1" applyAlignment="1">
      <alignment vertical="center"/>
    </xf>
    <xf numFmtId="0" fontId="18" fillId="2" borderId="10" xfId="0" applyFont="1" applyFill="1" applyBorder="1" applyAlignment="1">
      <alignment vertical="center"/>
    </xf>
    <xf numFmtId="0" fontId="13" fillId="2" borderId="134" xfId="0" applyFont="1" applyFill="1" applyBorder="1" applyAlignment="1">
      <alignment vertical="center" wrapText="1"/>
    </xf>
    <xf numFmtId="0" fontId="13" fillId="2" borderId="134" xfId="0" applyFont="1" applyFill="1" applyBorder="1" applyAlignment="1">
      <alignment vertical="center"/>
    </xf>
    <xf numFmtId="0" fontId="13" fillId="2" borderId="0" xfId="0" applyFont="1" applyFill="1" applyAlignment="1">
      <alignment horizontal="center"/>
    </xf>
    <xf numFmtId="0" fontId="18" fillId="2" borderId="60" xfId="0" applyFont="1" applyFill="1" applyBorder="1" applyAlignment="1">
      <alignment vertical="center" wrapText="1"/>
    </xf>
    <xf numFmtId="0" fontId="13" fillId="2" borderId="59" xfId="0" applyFont="1" applyFill="1" applyBorder="1" applyAlignment="1">
      <alignment vertical="center" wrapText="1"/>
    </xf>
    <xf numFmtId="0" fontId="13" fillId="2" borderId="61" xfId="0" applyFont="1" applyFill="1" applyBorder="1" applyAlignment="1">
      <alignment vertical="center" wrapText="1"/>
    </xf>
    <xf numFmtId="0" fontId="5" fillId="2" borderId="1" xfId="0" applyFont="1" applyFill="1" applyBorder="1"/>
    <xf numFmtId="0" fontId="5" fillId="2" borderId="2" xfId="0" applyFont="1" applyFill="1" applyBorder="1"/>
    <xf numFmtId="0" fontId="5" fillId="2" borderId="0" xfId="0" applyFont="1" applyFill="1"/>
    <xf numFmtId="0" fontId="5" fillId="2" borderId="9" xfId="0" applyFont="1" applyFill="1" applyBorder="1"/>
    <xf numFmtId="0" fontId="5" fillId="2" borderId="113" xfId="0" applyFont="1" applyFill="1" applyBorder="1"/>
    <xf numFmtId="0" fontId="5" fillId="2" borderId="10" xfId="0" applyFont="1" applyFill="1" applyBorder="1"/>
    <xf numFmtId="0" fontId="5" fillId="2" borderId="61" xfId="0" applyFont="1" applyFill="1" applyBorder="1"/>
    <xf numFmtId="0" fontId="13" fillId="2" borderId="3" xfId="0" applyFont="1" applyFill="1" applyBorder="1"/>
    <xf numFmtId="0" fontId="44" fillId="0" borderId="0" xfId="0" applyFont="1"/>
    <xf numFmtId="0" fontId="44" fillId="0" borderId="0" xfId="0" applyFont="1" applyAlignment="1">
      <alignment horizontal="left" vertical="center"/>
    </xf>
    <xf numFmtId="0" fontId="2" fillId="0" borderId="0" xfId="0" applyFont="1" applyAlignment="1">
      <alignment vertical="top"/>
    </xf>
    <xf numFmtId="0" fontId="2" fillId="2" borderId="5" xfId="0" applyFont="1" applyFill="1" applyBorder="1" applyAlignment="1">
      <alignment vertical="top"/>
    </xf>
    <xf numFmtId="0" fontId="13" fillId="2" borderId="5" xfId="0" applyFont="1" applyFill="1" applyBorder="1" applyAlignment="1">
      <alignment vertical="top"/>
    </xf>
    <xf numFmtId="0" fontId="2" fillId="2" borderId="9" xfId="0" applyFont="1" applyFill="1" applyBorder="1" applyAlignment="1">
      <alignment vertical="top"/>
    </xf>
    <xf numFmtId="0" fontId="13" fillId="2" borderId="10" xfId="0" applyFont="1" applyFill="1" applyBorder="1" applyAlignment="1">
      <alignment vertical="top" wrapText="1"/>
    </xf>
    <xf numFmtId="0" fontId="13" fillId="2" borderId="10" xfId="0" applyFont="1" applyFill="1" applyBorder="1" applyAlignment="1">
      <alignment vertical="top"/>
    </xf>
    <xf numFmtId="0" fontId="2" fillId="0" borderId="0" xfId="0" applyFont="1" applyBorder="1"/>
    <xf numFmtId="0" fontId="2" fillId="2" borderId="0" xfId="0" applyFont="1" applyFill="1" applyBorder="1"/>
    <xf numFmtId="0" fontId="1" fillId="8" borderId="48" xfId="0" applyFont="1" applyFill="1" applyBorder="1" applyAlignment="1">
      <alignment horizontal="center" vertical="center"/>
    </xf>
    <xf numFmtId="0" fontId="1" fillId="8" borderId="97" xfId="0" applyFont="1" applyFill="1" applyBorder="1" applyAlignment="1">
      <alignment horizontal="center" vertical="center"/>
    </xf>
    <xf numFmtId="0" fontId="1" fillId="8" borderId="49" xfId="0" applyFont="1" applyFill="1" applyBorder="1" applyAlignment="1">
      <alignment horizontal="center" vertical="center"/>
    </xf>
    <xf numFmtId="0" fontId="1" fillId="8" borderId="130" xfId="0" applyFont="1" applyFill="1" applyBorder="1" applyAlignment="1">
      <alignment horizontal="left" vertical="center"/>
    </xf>
    <xf numFmtId="0" fontId="61" fillId="0" borderId="392" xfId="0" applyFont="1" applyBorder="1" applyAlignment="1">
      <alignment horizontal="left" vertical="center"/>
    </xf>
    <xf numFmtId="0" fontId="61" fillId="6" borderId="393" xfId="0" applyFont="1" applyFill="1" applyBorder="1" applyAlignment="1">
      <alignment horizontal="left" vertical="center"/>
    </xf>
    <xf numFmtId="0" fontId="1" fillId="8" borderId="392" xfId="0" applyFont="1" applyFill="1" applyBorder="1" applyAlignment="1">
      <alignment horizontal="left" vertical="center"/>
    </xf>
    <xf numFmtId="0" fontId="1" fillId="8" borderId="394" xfId="0" applyFont="1" applyFill="1" applyBorder="1" applyAlignment="1">
      <alignment horizontal="left" vertical="center"/>
    </xf>
    <xf numFmtId="0" fontId="13" fillId="2" borderId="408" xfId="0" applyFont="1" applyFill="1" applyBorder="1" applyAlignment="1">
      <alignment vertical="center"/>
    </xf>
    <xf numFmtId="0" fontId="13" fillId="2" borderId="0" xfId="0" applyFont="1" applyFill="1" applyAlignment="1">
      <alignment horizontal="center" vertical="center"/>
    </xf>
    <xf numFmtId="0" fontId="13" fillId="2" borderId="10" xfId="0" applyFont="1" applyFill="1" applyBorder="1" applyAlignment="1">
      <alignment horizontal="center" vertical="center"/>
    </xf>
    <xf numFmtId="0" fontId="7" fillId="2" borderId="10" xfId="0" applyFont="1" applyFill="1" applyBorder="1" applyAlignment="1">
      <alignment vertical="center"/>
    </xf>
    <xf numFmtId="0" fontId="13" fillId="2" borderId="60" xfId="0" applyFont="1" applyFill="1" applyBorder="1" applyAlignment="1">
      <alignment horizontal="center" vertical="center"/>
    </xf>
    <xf numFmtId="0" fontId="13" fillId="2" borderId="5" xfId="0" applyFont="1" applyFill="1" applyBorder="1" applyAlignment="1">
      <alignment horizontal="center" vertical="center"/>
    </xf>
    <xf numFmtId="0" fontId="13" fillId="2" borderId="0" xfId="0" applyFont="1" applyFill="1" applyAlignment="1">
      <alignment vertical="center"/>
    </xf>
    <xf numFmtId="0" fontId="13" fillId="2" borderId="113" xfId="0" applyFont="1" applyFill="1" applyBorder="1" applyAlignment="1">
      <alignment horizontal="left" vertical="center"/>
    </xf>
    <xf numFmtId="0" fontId="13" fillId="2" borderId="10" xfId="0" applyFont="1" applyFill="1" applyBorder="1" applyAlignment="1">
      <alignment horizontal="left" vertical="center"/>
    </xf>
    <xf numFmtId="0" fontId="13" fillId="0" borderId="0" xfId="0" applyFont="1" applyAlignment="1">
      <alignment horizontal="left" vertical="center"/>
    </xf>
    <xf numFmtId="0" fontId="13" fillId="2" borderId="5" xfId="0" applyFont="1" applyFill="1" applyBorder="1" applyAlignment="1">
      <alignment vertical="center"/>
    </xf>
    <xf numFmtId="0" fontId="2" fillId="2" borderId="374" xfId="0" applyFont="1" applyFill="1" applyBorder="1"/>
    <xf numFmtId="0" fontId="2" fillId="2" borderId="395" xfId="0" applyFont="1" applyFill="1" applyBorder="1"/>
    <xf numFmtId="0" fontId="13" fillId="2" borderId="395" xfId="0" applyFont="1" applyFill="1" applyBorder="1"/>
    <xf numFmtId="0" fontId="13" fillId="2" borderId="395" xfId="0" applyFont="1" applyFill="1" applyBorder="1" applyAlignment="1">
      <alignment vertical="center"/>
    </xf>
    <xf numFmtId="0" fontId="2" fillId="2" borderId="419" xfId="0" applyFont="1" applyFill="1" applyBorder="1"/>
    <xf numFmtId="0" fontId="13" fillId="2" borderId="401" xfId="0" applyFont="1" applyFill="1" applyBorder="1" applyAlignment="1">
      <alignment horizontal="center"/>
    </xf>
    <xf numFmtId="0" fontId="13" fillId="2" borderId="407" xfId="0" applyFont="1" applyFill="1" applyBorder="1" applyAlignment="1">
      <alignment horizontal="center"/>
    </xf>
    <xf numFmtId="0" fontId="2" fillId="2" borderId="375" xfId="0" applyFont="1" applyFill="1" applyBorder="1"/>
    <xf numFmtId="0" fontId="2" fillId="2" borderId="381" xfId="0" applyFont="1" applyFill="1" applyBorder="1"/>
    <xf numFmtId="0" fontId="2" fillId="2" borderId="378" xfId="0" applyFont="1" applyFill="1" applyBorder="1"/>
    <xf numFmtId="0" fontId="7" fillId="2" borderId="3" xfId="0" applyFont="1" applyFill="1" applyBorder="1" applyAlignment="1">
      <alignment vertical="center"/>
    </xf>
    <xf numFmtId="0" fontId="2" fillId="2" borderId="374" xfId="0" applyFont="1" applyFill="1" applyBorder="1" applyAlignment="1">
      <alignment vertical="center"/>
    </xf>
    <xf numFmtId="0" fontId="2" fillId="2" borderId="395" xfId="0" applyFont="1" applyFill="1" applyBorder="1" applyAlignment="1">
      <alignment vertical="center"/>
    </xf>
    <xf numFmtId="0" fontId="2" fillId="2" borderId="0" xfId="0" applyFont="1" applyFill="1" applyBorder="1" applyAlignment="1">
      <alignment vertical="center"/>
    </xf>
    <xf numFmtId="0" fontId="2" fillId="6" borderId="0" xfId="0" applyFont="1" applyFill="1" applyBorder="1" applyAlignment="1">
      <alignment vertical="center"/>
    </xf>
    <xf numFmtId="0" fontId="2" fillId="0" borderId="0" xfId="0" applyFont="1" applyBorder="1" applyAlignment="1">
      <alignment vertical="center"/>
    </xf>
    <xf numFmtId="0" fontId="7" fillId="2" borderId="375" xfId="0" applyFont="1" applyFill="1" applyBorder="1" applyAlignment="1">
      <alignment vertical="center"/>
    </xf>
    <xf numFmtId="0" fontId="2" fillId="2" borderId="420" xfId="0" applyFont="1" applyFill="1" applyBorder="1" applyAlignment="1">
      <alignment vertical="center"/>
    </xf>
    <xf numFmtId="0" fontId="2" fillId="6" borderId="420" xfId="0" applyFont="1" applyFill="1" applyBorder="1" applyAlignment="1">
      <alignment vertical="center"/>
    </xf>
    <xf numFmtId="0" fontId="2" fillId="2" borderId="420" xfId="0" applyFont="1" applyFill="1" applyBorder="1"/>
    <xf numFmtId="0" fontId="11" fillId="2" borderId="376" xfId="0" applyFont="1" applyFill="1" applyBorder="1" applyAlignment="1">
      <alignment vertical="center"/>
    </xf>
    <xf numFmtId="0" fontId="11" fillId="2" borderId="421" xfId="0" applyFont="1" applyFill="1" applyBorder="1" applyAlignment="1">
      <alignment horizontal="left" vertical="center"/>
    </xf>
    <xf numFmtId="0" fontId="11" fillId="2" borderId="390" xfId="0" applyFont="1" applyFill="1" applyBorder="1" applyAlignment="1">
      <alignment vertical="center"/>
    </xf>
    <xf numFmtId="0" fontId="11" fillId="2" borderId="421" xfId="0" applyFont="1" applyFill="1" applyBorder="1" applyAlignment="1">
      <alignment vertical="center"/>
    </xf>
    <xf numFmtId="0" fontId="11" fillId="2" borderId="390" xfId="0" applyFont="1" applyFill="1" applyBorder="1" applyAlignment="1">
      <alignment horizontal="left" vertical="center"/>
    </xf>
    <xf numFmtId="0" fontId="11" fillId="0" borderId="390" xfId="0" applyFont="1" applyBorder="1" applyAlignment="1">
      <alignment vertical="center"/>
    </xf>
    <xf numFmtId="0" fontId="11" fillId="2" borderId="421" xfId="0" applyFont="1" applyFill="1" applyBorder="1" applyAlignment="1">
      <alignment horizontal="center" vertical="center"/>
    </xf>
    <xf numFmtId="0" fontId="11" fillId="2" borderId="390" xfId="0" applyFont="1" applyFill="1" applyBorder="1" applyAlignment="1">
      <alignment horizontal="center" vertical="center"/>
    </xf>
    <xf numFmtId="0" fontId="11" fillId="0" borderId="421" xfId="0" applyFont="1" applyBorder="1" applyAlignment="1">
      <alignment vertical="center"/>
    </xf>
    <xf numFmtId="0" fontId="11" fillId="2" borderId="423" xfId="0" applyFont="1" applyFill="1" applyBorder="1" applyAlignment="1">
      <alignment vertical="center"/>
    </xf>
    <xf numFmtId="0" fontId="3" fillId="2" borderId="3" xfId="0" applyFont="1" applyFill="1" applyBorder="1" applyAlignment="1">
      <alignment horizontal="center" vertical="center"/>
    </xf>
    <xf numFmtId="0" fontId="3" fillId="2" borderId="0" xfId="0" applyFont="1" applyFill="1" applyAlignment="1">
      <alignment horizontal="center" vertical="center"/>
    </xf>
    <xf numFmtId="0" fontId="3" fillId="2" borderId="10" xfId="0" applyFont="1" applyFill="1" applyBorder="1" applyAlignment="1">
      <alignment horizontal="center" vertical="center"/>
    </xf>
    <xf numFmtId="0" fontId="5" fillId="3" borderId="6" xfId="0" applyFont="1" applyFill="1" applyBorder="1" applyAlignment="1">
      <alignment horizontal="center" vertical="center"/>
    </xf>
    <xf numFmtId="0" fontId="5" fillId="3" borderId="7" xfId="0" applyFont="1" applyFill="1" applyBorder="1" applyAlignment="1">
      <alignment horizontal="center" vertical="center"/>
    </xf>
    <xf numFmtId="0" fontId="5" fillId="3" borderId="8" xfId="0" applyFont="1" applyFill="1" applyBorder="1" applyAlignment="1">
      <alignment horizontal="center" vertical="center"/>
    </xf>
    <xf numFmtId="0" fontId="6" fillId="2" borderId="1" xfId="0" applyFont="1" applyFill="1" applyBorder="1" applyAlignment="1">
      <alignment horizontal="center" vertical="center"/>
    </xf>
    <xf numFmtId="0" fontId="6" fillId="2" borderId="2" xfId="0" applyFont="1" applyFill="1" applyBorder="1" applyAlignment="1">
      <alignment horizontal="center" vertical="center"/>
    </xf>
    <xf numFmtId="0" fontId="6" fillId="2" borderId="11" xfId="0" applyFont="1" applyFill="1" applyBorder="1" applyAlignment="1">
      <alignment horizontal="center" vertical="center"/>
    </xf>
    <xf numFmtId="0" fontId="6" fillId="2" borderId="16" xfId="0" applyFont="1" applyFill="1" applyBorder="1" applyAlignment="1">
      <alignment horizontal="center" vertical="center"/>
    </xf>
    <xf numFmtId="0" fontId="6" fillId="2" borderId="17" xfId="0" applyFont="1" applyFill="1" applyBorder="1" applyAlignment="1">
      <alignment horizontal="center" vertical="center"/>
    </xf>
    <xf numFmtId="0" fontId="6" fillId="2" borderId="18" xfId="0" applyFont="1" applyFill="1" applyBorder="1" applyAlignment="1">
      <alignment horizontal="center" vertical="center"/>
    </xf>
    <xf numFmtId="0" fontId="6" fillId="2" borderId="12" xfId="0" applyFont="1" applyFill="1" applyBorder="1" applyAlignment="1">
      <alignment horizontal="center" vertical="center"/>
    </xf>
    <xf numFmtId="0" fontId="6" fillId="2" borderId="13" xfId="0" applyFont="1" applyFill="1" applyBorder="1" applyAlignment="1">
      <alignment horizontal="center" vertical="center"/>
    </xf>
    <xf numFmtId="0" fontId="6" fillId="2" borderId="19" xfId="0" applyFont="1" applyFill="1" applyBorder="1" applyAlignment="1">
      <alignment horizontal="center" vertical="center"/>
    </xf>
    <xf numFmtId="0" fontId="6" fillId="2" borderId="20" xfId="0" applyFont="1" applyFill="1" applyBorder="1" applyAlignment="1">
      <alignment horizontal="center" vertical="center"/>
    </xf>
    <xf numFmtId="0" fontId="7" fillId="4" borderId="6" xfId="0" applyFont="1" applyFill="1" applyBorder="1" applyAlignment="1">
      <alignment horizontal="center" vertical="center"/>
    </xf>
    <xf numFmtId="0" fontId="7" fillId="4" borderId="21" xfId="0" applyFont="1" applyFill="1" applyBorder="1" applyAlignment="1">
      <alignment horizontal="center" vertical="center"/>
    </xf>
    <xf numFmtId="0" fontId="7" fillId="4" borderId="7" xfId="0" applyFont="1" applyFill="1" applyBorder="1" applyAlignment="1">
      <alignment horizontal="center" vertical="center"/>
    </xf>
    <xf numFmtId="0" fontId="7" fillId="4" borderId="8" xfId="0" applyFont="1" applyFill="1" applyBorder="1" applyAlignment="1">
      <alignment horizontal="center" vertical="center"/>
    </xf>
    <xf numFmtId="0" fontId="3" fillId="2" borderId="0" xfId="0" applyFont="1" applyFill="1" applyBorder="1" applyAlignment="1">
      <alignment horizontal="center" vertical="center"/>
    </xf>
    <xf numFmtId="0" fontId="3" fillId="2" borderId="389" xfId="0" applyFont="1" applyFill="1" applyBorder="1" applyAlignment="1">
      <alignment horizontal="center" vertical="center"/>
    </xf>
    <xf numFmtId="0" fontId="7" fillId="4" borderId="22" xfId="0" applyFont="1" applyFill="1" applyBorder="1" applyAlignment="1">
      <alignment horizontal="center" vertical="center"/>
    </xf>
    <xf numFmtId="0" fontId="7" fillId="4" borderId="23" xfId="0" applyFont="1" applyFill="1" applyBorder="1" applyAlignment="1">
      <alignment horizontal="center" vertical="center"/>
    </xf>
    <xf numFmtId="176" fontId="7" fillId="3" borderId="25" xfId="0" applyNumberFormat="1" applyFont="1" applyFill="1" applyBorder="1" applyAlignment="1">
      <alignment horizontal="left" vertical="center"/>
    </xf>
    <xf numFmtId="176" fontId="7" fillId="3" borderId="26" xfId="0" applyNumberFormat="1" applyFont="1" applyFill="1" applyBorder="1" applyAlignment="1">
      <alignment horizontal="left" vertical="center"/>
    </xf>
    <xf numFmtId="176" fontId="7" fillId="3" borderId="27" xfId="0" applyNumberFormat="1" applyFont="1" applyFill="1" applyBorder="1" applyAlignment="1">
      <alignment horizontal="left" vertical="center"/>
    </xf>
    <xf numFmtId="0" fontId="7" fillId="3" borderId="25" xfId="0" applyFont="1" applyFill="1" applyBorder="1" applyAlignment="1">
      <alignment horizontal="center" vertical="center"/>
    </xf>
    <xf numFmtId="0" fontId="7" fillId="3" borderId="26" xfId="0" applyFont="1" applyFill="1" applyBorder="1" applyAlignment="1">
      <alignment horizontal="center" vertical="center"/>
    </xf>
    <xf numFmtId="0" fontId="7" fillId="3" borderId="28" xfId="0" applyFont="1" applyFill="1" applyBorder="1" applyAlignment="1">
      <alignment horizontal="center" vertical="center"/>
    </xf>
    <xf numFmtId="0" fontId="1" fillId="2" borderId="29" xfId="0" applyFont="1" applyFill="1" applyBorder="1" applyAlignment="1">
      <alignment horizontal="center" vertical="center"/>
    </xf>
    <xf numFmtId="0" fontId="1" fillId="2" borderId="30" xfId="0" applyFont="1" applyFill="1" applyBorder="1" applyAlignment="1">
      <alignment horizontal="center" vertical="center"/>
    </xf>
    <xf numFmtId="0" fontId="1" fillId="2" borderId="31" xfId="0" applyFont="1" applyFill="1" applyBorder="1" applyAlignment="1">
      <alignment horizontal="center" vertical="center"/>
    </xf>
    <xf numFmtId="0" fontId="2" fillId="2" borderId="32" xfId="0" applyFont="1" applyFill="1" applyBorder="1" applyAlignment="1">
      <alignment horizontal="center" vertical="center"/>
    </xf>
    <xf numFmtId="0" fontId="2" fillId="2" borderId="30" xfId="0" applyFont="1" applyFill="1" applyBorder="1" applyAlignment="1">
      <alignment horizontal="center" vertical="center"/>
    </xf>
    <xf numFmtId="0" fontId="2" fillId="2" borderId="33" xfId="0" applyFont="1" applyFill="1" applyBorder="1" applyAlignment="1">
      <alignment horizontal="center" vertical="center"/>
    </xf>
    <xf numFmtId="177" fontId="7" fillId="3" borderId="25" xfId="0" applyNumberFormat="1" applyFont="1" applyFill="1" applyBorder="1" applyAlignment="1">
      <alignment horizontal="left" vertical="center"/>
    </xf>
    <xf numFmtId="177" fontId="7" fillId="3" borderId="26" xfId="0" applyNumberFormat="1" applyFont="1" applyFill="1" applyBorder="1" applyAlignment="1">
      <alignment horizontal="left" vertical="center"/>
    </xf>
    <xf numFmtId="177" fontId="7" fillId="3" borderId="27" xfId="0" applyNumberFormat="1" applyFont="1" applyFill="1" applyBorder="1" applyAlignment="1">
      <alignment horizontal="left" vertical="center"/>
    </xf>
    <xf numFmtId="0" fontId="1" fillId="2" borderId="36" xfId="0" applyFont="1" applyFill="1" applyBorder="1" applyAlignment="1">
      <alignment horizontal="center" vertical="center"/>
    </xf>
    <xf numFmtId="0" fontId="1" fillId="2" borderId="26" xfId="0" applyFont="1" applyFill="1" applyBorder="1" applyAlignment="1">
      <alignment horizontal="center" vertical="center"/>
    </xf>
    <xf numFmtId="0" fontId="1" fillId="2" borderId="28" xfId="0" applyFont="1" applyFill="1" applyBorder="1" applyAlignment="1">
      <alignment horizontal="center" vertical="center"/>
    </xf>
    <xf numFmtId="0" fontId="2" fillId="2" borderId="37" xfId="0" applyFont="1" applyFill="1" applyBorder="1" applyAlignment="1">
      <alignment horizontal="center" vertical="center"/>
    </xf>
    <xf numFmtId="0" fontId="2" fillId="2" borderId="26" xfId="0" applyFont="1" applyFill="1" applyBorder="1" applyAlignment="1">
      <alignment horizontal="center" vertical="center"/>
    </xf>
    <xf numFmtId="0" fontId="2" fillId="2" borderId="38" xfId="0" applyFont="1" applyFill="1" applyBorder="1" applyAlignment="1">
      <alignment horizontal="center" vertical="center"/>
    </xf>
    <xf numFmtId="0" fontId="1" fillId="2" borderId="382" xfId="0" applyFont="1" applyFill="1" applyBorder="1" applyAlignment="1">
      <alignment horizontal="center" vertical="center"/>
    </xf>
    <xf numFmtId="0" fontId="1" fillId="2" borderId="383" xfId="0" applyFont="1" applyFill="1" applyBorder="1" applyAlignment="1">
      <alignment horizontal="center" vertical="center"/>
    </xf>
    <xf numFmtId="0" fontId="1" fillId="2" borderId="384" xfId="0" applyFont="1" applyFill="1" applyBorder="1" applyAlignment="1">
      <alignment horizontal="center" vertical="center"/>
    </xf>
    <xf numFmtId="0" fontId="1" fillId="2" borderId="385" xfId="0" applyFont="1" applyFill="1" applyBorder="1" applyAlignment="1">
      <alignment horizontal="center" vertical="center"/>
    </xf>
    <xf numFmtId="0" fontId="1" fillId="2" borderId="0" xfId="0" applyFont="1" applyFill="1" applyBorder="1" applyAlignment="1">
      <alignment horizontal="center" vertical="center"/>
    </xf>
    <xf numFmtId="0" fontId="1" fillId="2" borderId="241" xfId="0" applyFont="1" applyFill="1" applyBorder="1" applyAlignment="1">
      <alignment horizontal="center" vertical="center"/>
    </xf>
    <xf numFmtId="0" fontId="1" fillId="2" borderId="386" xfId="0" applyFont="1" applyFill="1" applyBorder="1" applyAlignment="1">
      <alignment horizontal="center" vertical="center"/>
    </xf>
    <xf numFmtId="0" fontId="1" fillId="2" borderId="387" xfId="0" applyFont="1" applyFill="1" applyBorder="1" applyAlignment="1">
      <alignment horizontal="center" vertical="center"/>
    </xf>
    <xf numFmtId="0" fontId="1" fillId="2" borderId="388" xfId="0" applyFont="1" applyFill="1" applyBorder="1" applyAlignment="1">
      <alignment horizontal="center" vertical="center"/>
    </xf>
    <xf numFmtId="0" fontId="1" fillId="2" borderId="0" xfId="0" applyFont="1" applyFill="1" applyAlignment="1">
      <alignment horizontal="center" vertical="center"/>
    </xf>
    <xf numFmtId="177" fontId="7" fillId="3" borderId="37" xfId="0" applyNumberFormat="1" applyFont="1" applyFill="1" applyBorder="1" applyAlignment="1">
      <alignment horizontal="left" vertical="center"/>
    </xf>
    <xf numFmtId="0" fontId="7" fillId="3" borderId="25" xfId="0" applyFont="1" applyFill="1" applyBorder="1" applyAlignment="1">
      <alignment horizontal="left" vertical="center"/>
    </xf>
    <xf numFmtId="0" fontId="7" fillId="3" borderId="26" xfId="0" applyFont="1" applyFill="1" applyBorder="1" applyAlignment="1">
      <alignment horizontal="left" vertical="center"/>
    </xf>
    <xf numFmtId="0" fontId="7" fillId="3" borderId="27" xfId="0" applyFont="1" applyFill="1" applyBorder="1" applyAlignment="1">
      <alignment horizontal="left" vertical="center"/>
    </xf>
    <xf numFmtId="0" fontId="1" fillId="6" borderId="36" xfId="0" applyFont="1" applyFill="1" applyBorder="1" applyAlignment="1">
      <alignment horizontal="center" vertical="center"/>
    </xf>
    <xf numFmtId="0" fontId="1" fillId="6" borderId="26" xfId="0" applyFont="1" applyFill="1" applyBorder="1" applyAlignment="1">
      <alignment horizontal="center" vertical="center"/>
    </xf>
    <xf numFmtId="0" fontId="1" fillId="6" borderId="28" xfId="0" applyFont="1" applyFill="1" applyBorder="1" applyAlignment="1">
      <alignment horizontal="center" vertical="center"/>
    </xf>
    <xf numFmtId="0" fontId="2" fillId="0" borderId="26" xfId="0" applyFont="1" applyBorder="1" applyAlignment="1">
      <alignment horizontal="center"/>
    </xf>
    <xf numFmtId="0" fontId="7" fillId="5" borderId="44" xfId="0" applyFont="1" applyFill="1" applyBorder="1" applyAlignment="1">
      <alignment horizontal="left" vertical="center" wrapText="1"/>
    </xf>
    <xf numFmtId="0" fontId="1" fillId="5" borderId="35" xfId="0" applyFont="1" applyFill="1" applyBorder="1" applyAlignment="1">
      <alignment horizontal="left" vertical="center" wrapText="1"/>
    </xf>
    <xf numFmtId="0" fontId="1" fillId="5" borderId="45" xfId="0" applyFont="1" applyFill="1" applyBorder="1" applyAlignment="1">
      <alignment horizontal="left" vertical="center" wrapText="1"/>
    </xf>
    <xf numFmtId="0" fontId="1" fillId="5" borderId="34" xfId="0" applyFont="1" applyFill="1" applyBorder="1" applyAlignment="1">
      <alignment horizontal="left" vertical="center" wrapText="1"/>
    </xf>
    <xf numFmtId="0" fontId="1" fillId="5" borderId="0" xfId="0" applyFont="1" applyFill="1" applyAlignment="1">
      <alignment horizontal="left" vertical="center" wrapText="1"/>
    </xf>
    <xf numFmtId="0" fontId="1" fillId="5" borderId="46" xfId="0" applyFont="1" applyFill="1" applyBorder="1" applyAlignment="1">
      <alignment horizontal="left" vertical="center" wrapText="1"/>
    </xf>
    <xf numFmtId="0" fontId="1" fillId="5" borderId="62" xfId="0" applyFont="1" applyFill="1" applyBorder="1" applyAlignment="1">
      <alignment horizontal="left" vertical="center" wrapText="1"/>
    </xf>
    <xf numFmtId="0" fontId="1" fillId="5" borderId="41" xfId="0" applyFont="1" applyFill="1" applyBorder="1" applyAlignment="1">
      <alignment horizontal="left" vertical="center" wrapText="1"/>
    </xf>
    <xf numFmtId="0" fontId="1" fillId="5" borderId="63" xfId="0" applyFont="1" applyFill="1" applyBorder="1" applyAlignment="1">
      <alignment horizontal="left" vertical="center" wrapText="1"/>
    </xf>
    <xf numFmtId="0" fontId="1" fillId="2" borderId="55" xfId="0" applyFont="1" applyFill="1" applyBorder="1" applyAlignment="1">
      <alignment horizontal="center" vertical="center"/>
    </xf>
    <xf numFmtId="0" fontId="1" fillId="2" borderId="56" xfId="0" applyFont="1" applyFill="1" applyBorder="1" applyAlignment="1">
      <alignment horizontal="center" vertical="center"/>
    </xf>
    <xf numFmtId="0" fontId="1" fillId="2" borderId="57" xfId="0" applyFont="1" applyFill="1" applyBorder="1" applyAlignment="1">
      <alignment horizontal="center" vertical="center"/>
    </xf>
    <xf numFmtId="0" fontId="1" fillId="2" borderId="58" xfId="0" applyFont="1" applyFill="1" applyBorder="1" applyAlignment="1">
      <alignment horizontal="center" vertical="center" wrapText="1"/>
    </xf>
    <xf numFmtId="0" fontId="1" fillId="2" borderId="35" xfId="0" applyFont="1" applyFill="1" applyBorder="1" applyAlignment="1">
      <alignment horizontal="center" vertical="center" wrapText="1"/>
    </xf>
    <xf numFmtId="0" fontId="1" fillId="2" borderId="59" xfId="0" applyFont="1" applyFill="1" applyBorder="1" applyAlignment="1">
      <alignment horizontal="center" vertical="center" wrapText="1"/>
    </xf>
    <xf numFmtId="0" fontId="1" fillId="2" borderId="60" xfId="0" applyFont="1" applyFill="1" applyBorder="1" applyAlignment="1">
      <alignment horizontal="center" vertical="center" wrapText="1"/>
    </xf>
    <xf numFmtId="0" fontId="1" fillId="2" borderId="10" xfId="0" applyFont="1" applyFill="1" applyBorder="1" applyAlignment="1">
      <alignment horizontal="center" vertical="center" wrapText="1"/>
    </xf>
    <xf numFmtId="0" fontId="1" fillId="2" borderId="61" xfId="0" applyFont="1" applyFill="1" applyBorder="1" applyAlignment="1">
      <alignment horizontal="center" vertical="center" wrapText="1"/>
    </xf>
    <xf numFmtId="0" fontId="1" fillId="2" borderId="6" xfId="0" applyFont="1" applyFill="1" applyBorder="1" applyAlignment="1">
      <alignment horizontal="center" vertical="center"/>
    </xf>
    <xf numFmtId="0" fontId="1" fillId="2" borderId="21" xfId="0" applyFont="1" applyFill="1" applyBorder="1" applyAlignment="1">
      <alignment horizontal="center" vertical="center"/>
    </xf>
    <xf numFmtId="0" fontId="1" fillId="2" borderId="7" xfId="0" applyFont="1" applyFill="1" applyBorder="1" applyAlignment="1">
      <alignment horizontal="center" vertical="center"/>
    </xf>
    <xf numFmtId="0" fontId="1" fillId="2" borderId="64" xfId="0" applyFont="1" applyFill="1" applyBorder="1" applyAlignment="1">
      <alignment horizontal="center" vertical="center"/>
    </xf>
    <xf numFmtId="0" fontId="2" fillId="2" borderId="5" xfId="0" applyFont="1" applyFill="1" applyBorder="1" applyAlignment="1">
      <alignment horizontal="center" vertical="center" wrapText="1"/>
    </xf>
    <xf numFmtId="0" fontId="2" fillId="2" borderId="0" xfId="0" applyFont="1" applyFill="1" applyAlignment="1">
      <alignment horizontal="center" vertical="center" wrapText="1"/>
    </xf>
    <xf numFmtId="0" fontId="2" fillId="2" borderId="5" xfId="0" applyFont="1" applyFill="1" applyBorder="1" applyAlignment="1">
      <alignment horizontal="center" wrapText="1"/>
    </xf>
    <xf numFmtId="0" fontId="2" fillId="2" borderId="0" xfId="0" applyFont="1" applyFill="1" applyAlignment="1">
      <alignment horizontal="center" wrapText="1"/>
    </xf>
    <xf numFmtId="0" fontId="1" fillId="2" borderId="47" xfId="0" applyFont="1" applyFill="1" applyBorder="1" applyAlignment="1">
      <alignment horizontal="center" vertical="center"/>
    </xf>
    <xf numFmtId="0" fontId="2" fillId="2" borderId="48" xfId="0" applyFont="1" applyFill="1" applyBorder="1" applyAlignment="1">
      <alignment horizontal="center" vertical="center"/>
    </xf>
    <xf numFmtId="0" fontId="2" fillId="2" borderId="49" xfId="0" applyFont="1" applyFill="1" applyBorder="1" applyAlignment="1">
      <alignment horizontal="center" vertical="center"/>
    </xf>
    <xf numFmtId="0" fontId="1" fillId="0" borderId="36" xfId="0" applyFont="1" applyBorder="1" applyAlignment="1">
      <alignment horizontal="center"/>
    </xf>
    <xf numFmtId="0" fontId="1" fillId="0" borderId="26" xfId="0" applyFont="1" applyBorder="1" applyAlignment="1">
      <alignment horizontal="center"/>
    </xf>
    <xf numFmtId="0" fontId="1" fillId="0" borderId="47" xfId="0" applyFont="1" applyBorder="1" applyAlignment="1">
      <alignment horizontal="center"/>
    </xf>
    <xf numFmtId="0" fontId="1" fillId="0" borderId="48" xfId="0" applyFont="1" applyBorder="1" applyAlignment="1">
      <alignment horizontal="center"/>
    </xf>
    <xf numFmtId="0" fontId="1" fillId="0" borderId="49" xfId="0" applyFont="1" applyBorder="1" applyAlignment="1">
      <alignment horizontal="center"/>
    </xf>
    <xf numFmtId="0" fontId="1" fillId="0" borderId="50" xfId="0" applyFont="1" applyBorder="1" applyAlignment="1">
      <alignment horizontal="center"/>
    </xf>
    <xf numFmtId="0" fontId="1" fillId="0" borderId="51" xfId="0" applyFont="1" applyBorder="1" applyAlignment="1">
      <alignment horizontal="center"/>
    </xf>
    <xf numFmtId="0" fontId="1" fillId="0" borderId="52" xfId="0" applyFont="1" applyBorder="1" applyAlignment="1">
      <alignment horizontal="center"/>
    </xf>
    <xf numFmtId="0" fontId="1" fillId="0" borderId="53" xfId="0" applyFont="1" applyBorder="1" applyAlignment="1">
      <alignment horizontal="center"/>
    </xf>
    <xf numFmtId="0" fontId="1" fillId="0" borderId="54" xfId="0" applyFont="1" applyBorder="1" applyAlignment="1">
      <alignment horizontal="center"/>
    </xf>
    <xf numFmtId="0" fontId="1" fillId="2" borderId="5" xfId="0" applyFont="1" applyFill="1" applyBorder="1" applyAlignment="1">
      <alignment horizontal="right"/>
    </xf>
    <xf numFmtId="0" fontId="1" fillId="2" borderId="0" xfId="0" applyFont="1" applyFill="1" applyAlignment="1">
      <alignment horizontal="right"/>
    </xf>
    <xf numFmtId="0" fontId="5" fillId="0" borderId="0" xfId="0" applyFont="1" applyAlignment="1">
      <alignment horizontal="center" vertical="center" wrapText="1"/>
    </xf>
    <xf numFmtId="0" fontId="5" fillId="6" borderId="5" xfId="0" applyFont="1" applyFill="1" applyBorder="1" applyAlignment="1">
      <alignment horizontal="center" vertical="center" wrapText="1"/>
    </xf>
    <xf numFmtId="0" fontId="5" fillId="6" borderId="0" xfId="0" applyFont="1" applyFill="1" applyAlignment="1">
      <alignment horizontal="center" vertical="center" wrapText="1"/>
    </xf>
    <xf numFmtId="0" fontId="5" fillId="6" borderId="2" xfId="0" applyFont="1" applyFill="1" applyBorder="1" applyAlignment="1">
      <alignment horizontal="center" vertical="center" wrapText="1"/>
    </xf>
    <xf numFmtId="0" fontId="5" fillId="6" borderId="4" xfId="0" applyFont="1" applyFill="1" applyBorder="1" applyAlignment="1">
      <alignment horizontal="center" vertical="center" wrapText="1"/>
    </xf>
    <xf numFmtId="0" fontId="5" fillId="6" borderId="60" xfId="0" applyFont="1" applyFill="1" applyBorder="1" applyAlignment="1">
      <alignment horizontal="center" vertical="center" wrapText="1"/>
    </xf>
    <xf numFmtId="0" fontId="5" fillId="6" borderId="10" xfId="0" applyFont="1" applyFill="1" applyBorder="1" applyAlignment="1">
      <alignment horizontal="center" vertical="center" wrapText="1"/>
    </xf>
    <xf numFmtId="0" fontId="5" fillId="6" borderId="61" xfId="0" applyFont="1" applyFill="1" applyBorder="1" applyAlignment="1">
      <alignment horizontal="center" vertical="center" wrapText="1"/>
    </xf>
    <xf numFmtId="0" fontId="2" fillId="2" borderId="5" xfId="0" applyFont="1" applyFill="1" applyBorder="1" applyAlignment="1">
      <alignment horizontal="center"/>
    </xf>
    <xf numFmtId="0" fontId="2" fillId="2" borderId="0" xfId="0" applyFont="1" applyFill="1" applyAlignment="1">
      <alignment horizontal="center"/>
    </xf>
    <xf numFmtId="0" fontId="1" fillId="0" borderId="6" xfId="0" applyFont="1" applyBorder="1" applyAlignment="1">
      <alignment horizontal="center"/>
    </xf>
    <xf numFmtId="0" fontId="1" fillId="0" borderId="21" xfId="0" applyFont="1" applyBorder="1" applyAlignment="1">
      <alignment horizontal="center"/>
    </xf>
    <xf numFmtId="0" fontId="1" fillId="0" borderId="7" xfId="0" applyFont="1" applyBorder="1" applyAlignment="1">
      <alignment horizontal="center"/>
    </xf>
    <xf numFmtId="0" fontId="1" fillId="0" borderId="8" xfId="0" applyFont="1" applyBorder="1" applyAlignment="1">
      <alignment horizontal="center"/>
    </xf>
    <xf numFmtId="0" fontId="2" fillId="2" borderId="5" xfId="0" applyFont="1" applyFill="1" applyBorder="1" applyAlignment="1">
      <alignment horizontal="right"/>
    </xf>
    <xf numFmtId="0" fontId="2" fillId="2" borderId="0" xfId="0" applyFont="1" applyFill="1" applyAlignment="1">
      <alignment horizontal="right"/>
    </xf>
    <xf numFmtId="0" fontId="5" fillId="6" borderId="1" xfId="0" applyFont="1" applyFill="1" applyBorder="1" applyAlignment="1">
      <alignment horizontal="center" vertical="center" wrapText="1"/>
    </xf>
    <xf numFmtId="0" fontId="1" fillId="2" borderId="8" xfId="0" applyFont="1" applyFill="1" applyBorder="1" applyAlignment="1">
      <alignment horizontal="center" vertical="center"/>
    </xf>
    <xf numFmtId="0" fontId="5" fillId="6" borderId="9" xfId="0" applyFont="1" applyFill="1" applyBorder="1" applyAlignment="1">
      <alignment horizontal="center" vertical="center" wrapText="1"/>
    </xf>
    <xf numFmtId="0" fontId="12" fillId="2" borderId="2" xfId="0" applyFont="1" applyFill="1" applyBorder="1" applyAlignment="1">
      <alignment horizontal="center" vertical="center" wrapText="1"/>
    </xf>
    <xf numFmtId="0" fontId="12" fillId="2" borderId="2" xfId="0" applyFont="1" applyFill="1" applyBorder="1" applyAlignment="1">
      <alignment horizontal="center" vertical="center"/>
    </xf>
    <xf numFmtId="0" fontId="12" fillId="2" borderId="0" xfId="0" applyFont="1" applyFill="1" applyAlignment="1">
      <alignment horizontal="center" vertical="center"/>
    </xf>
    <xf numFmtId="0" fontId="12" fillId="2" borderId="10" xfId="0" applyFont="1" applyFill="1" applyBorder="1" applyAlignment="1">
      <alignment horizontal="center" vertical="center"/>
    </xf>
    <xf numFmtId="0" fontId="13" fillId="2" borderId="6" xfId="0" applyFont="1" applyFill="1" applyBorder="1" applyAlignment="1">
      <alignment horizontal="center" vertical="center"/>
    </xf>
    <xf numFmtId="0" fontId="13" fillId="2" borderId="7" xfId="0" applyFont="1" applyFill="1" applyBorder="1" applyAlignment="1">
      <alignment horizontal="center" vertical="center"/>
    </xf>
    <xf numFmtId="0" fontId="13" fillId="2" borderId="7" xfId="0" applyFont="1" applyFill="1" applyBorder="1" applyAlignment="1">
      <alignment horizontal="center" vertical="center" wrapText="1"/>
    </xf>
    <xf numFmtId="0" fontId="11" fillId="2" borderId="7" xfId="0" applyFont="1" applyFill="1" applyBorder="1" applyAlignment="1">
      <alignment horizontal="center" vertical="center" wrapText="1"/>
    </xf>
    <xf numFmtId="0" fontId="11" fillId="2" borderId="22" xfId="0" applyFont="1" applyFill="1" applyBorder="1" applyAlignment="1">
      <alignment horizontal="center" vertical="center" wrapText="1"/>
    </xf>
    <xf numFmtId="0" fontId="13" fillId="2" borderId="23" xfId="0" applyFont="1" applyFill="1" applyBorder="1" applyAlignment="1">
      <alignment horizontal="center" vertical="center"/>
    </xf>
    <xf numFmtId="0" fontId="13" fillId="2" borderId="69" xfId="0" applyFont="1" applyFill="1" applyBorder="1" applyAlignment="1">
      <alignment horizontal="center" vertical="center" wrapText="1"/>
    </xf>
    <xf numFmtId="0" fontId="11" fillId="2" borderId="8" xfId="0" applyFont="1" applyFill="1" applyBorder="1" applyAlignment="1">
      <alignment horizontal="center" vertical="center" wrapText="1"/>
    </xf>
    <xf numFmtId="0" fontId="13" fillId="2" borderId="2" xfId="0" applyFont="1" applyFill="1" applyBorder="1" applyAlignment="1">
      <alignment horizontal="center" vertical="center"/>
    </xf>
    <xf numFmtId="0" fontId="13" fillId="2" borderId="3" xfId="0" applyFont="1" applyFill="1" applyBorder="1" applyAlignment="1">
      <alignment horizontal="center" vertical="center"/>
    </xf>
    <xf numFmtId="0" fontId="13" fillId="2" borderId="73" xfId="0" applyFont="1" applyFill="1" applyBorder="1" applyAlignment="1">
      <alignment horizontal="center" vertical="center"/>
    </xf>
    <xf numFmtId="0" fontId="13" fillId="2" borderId="0" xfId="0" applyFont="1" applyFill="1" applyAlignment="1">
      <alignment horizontal="center" vertical="center"/>
    </xf>
    <xf numFmtId="0" fontId="13" fillId="2" borderId="9" xfId="0" applyFont="1" applyFill="1" applyBorder="1" applyAlignment="1">
      <alignment horizontal="center" vertical="center"/>
    </xf>
    <xf numFmtId="0" fontId="13" fillId="2" borderId="39" xfId="0" applyFont="1" applyFill="1" applyBorder="1" applyAlignment="1">
      <alignment horizontal="center" vertical="center"/>
    </xf>
    <xf numFmtId="0" fontId="13" fillId="2" borderId="75" xfId="0" applyFont="1" applyFill="1" applyBorder="1" applyAlignment="1">
      <alignment vertical="center" wrapText="1"/>
    </xf>
    <xf numFmtId="0" fontId="13" fillId="2" borderId="76" xfId="0" applyFont="1" applyFill="1" applyBorder="1" applyAlignment="1">
      <alignment vertical="center" wrapText="1"/>
    </xf>
    <xf numFmtId="0" fontId="13" fillId="2" borderId="68" xfId="0" applyFont="1" applyFill="1" applyBorder="1" applyAlignment="1">
      <alignment horizontal="center" vertical="center"/>
    </xf>
    <xf numFmtId="0" fontId="11" fillId="2" borderId="77" xfId="0" applyFont="1" applyFill="1" applyBorder="1" applyAlignment="1">
      <alignment horizontal="left" vertical="center" wrapText="1"/>
    </xf>
    <xf numFmtId="0" fontId="11" fillId="2" borderId="76" xfId="0" applyFont="1" applyFill="1" applyBorder="1" applyAlignment="1">
      <alignment horizontal="left" vertical="center" wrapText="1"/>
    </xf>
    <xf numFmtId="0" fontId="13" fillId="2" borderId="24" xfId="0" applyFont="1" applyFill="1" applyBorder="1" applyAlignment="1">
      <alignment horizontal="center" vertical="center"/>
    </xf>
    <xf numFmtId="0" fontId="13" fillId="2" borderId="10" xfId="0" applyFont="1" applyFill="1" applyBorder="1" applyAlignment="1">
      <alignment horizontal="center" vertical="center"/>
    </xf>
    <xf numFmtId="0" fontId="13" fillId="2" borderId="79" xfId="0" applyFont="1" applyFill="1" applyBorder="1" applyAlignment="1">
      <alignment horizontal="center" vertical="center"/>
    </xf>
    <xf numFmtId="0" fontId="13" fillId="2" borderId="80" xfId="0" applyFont="1" applyFill="1" applyBorder="1" applyAlignment="1">
      <alignment horizontal="center" vertical="center"/>
    </xf>
    <xf numFmtId="0" fontId="2" fillId="2" borderId="6" xfId="0" applyFont="1" applyFill="1" applyBorder="1" applyAlignment="1">
      <alignment horizontal="center" vertical="center"/>
    </xf>
    <xf numFmtId="0" fontId="2" fillId="2" borderId="21" xfId="0" applyFont="1" applyFill="1" applyBorder="1" applyAlignment="1">
      <alignment horizontal="center" vertical="center"/>
    </xf>
    <xf numFmtId="0" fontId="2" fillId="2" borderId="84" xfId="0" applyFont="1" applyFill="1" applyBorder="1" applyAlignment="1">
      <alignment horizontal="center" vertical="center"/>
    </xf>
    <xf numFmtId="0" fontId="2" fillId="2" borderId="81"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82" xfId="0" applyFont="1" applyFill="1" applyBorder="1" applyAlignment="1">
      <alignment horizontal="center" vertical="center" wrapText="1"/>
    </xf>
    <xf numFmtId="0" fontId="2" fillId="2" borderId="68" xfId="0" applyFont="1" applyFill="1" applyBorder="1" applyAlignment="1">
      <alignment horizontal="center" vertical="center" wrapText="1"/>
    </xf>
    <xf numFmtId="0" fontId="2" fillId="2" borderId="60" xfId="0" applyFont="1" applyFill="1" applyBorder="1" applyAlignment="1">
      <alignment horizontal="center" vertical="center" wrapText="1"/>
    </xf>
    <xf numFmtId="0" fontId="2" fillId="2" borderId="10" xfId="0" applyFont="1" applyFill="1" applyBorder="1" applyAlignment="1">
      <alignment horizontal="center" vertical="center" wrapText="1"/>
    </xf>
    <xf numFmtId="0" fontId="2" fillId="2" borderId="80" xfId="0" applyFont="1" applyFill="1" applyBorder="1" applyAlignment="1">
      <alignment horizontal="center" vertical="center" wrapText="1"/>
    </xf>
    <xf numFmtId="0" fontId="2" fillId="2" borderId="6" xfId="0" applyFont="1" applyFill="1" applyBorder="1" applyAlignment="1">
      <alignment horizontal="center" vertical="center" wrapText="1"/>
    </xf>
    <xf numFmtId="0" fontId="2" fillId="2" borderId="8" xfId="0" applyFont="1" applyFill="1" applyBorder="1" applyAlignment="1">
      <alignment horizontal="center" vertical="center"/>
    </xf>
    <xf numFmtId="0" fontId="2" fillId="2" borderId="6" xfId="0" applyFont="1" applyFill="1" applyBorder="1" applyAlignment="1">
      <alignment horizontal="left" vertical="center" wrapText="1"/>
    </xf>
    <xf numFmtId="0" fontId="2" fillId="2" borderId="85" xfId="0" applyFont="1" applyFill="1" applyBorder="1" applyAlignment="1">
      <alignment horizontal="left" vertical="center"/>
    </xf>
    <xf numFmtId="0" fontId="2" fillId="0" borderId="86" xfId="0" applyFont="1" applyBorder="1" applyAlignment="1">
      <alignment horizontal="center" vertical="center" wrapText="1"/>
    </xf>
    <xf numFmtId="0" fontId="2" fillId="0" borderId="21" xfId="0" applyFont="1" applyBorder="1" applyAlignment="1">
      <alignment horizontal="center" vertical="center"/>
    </xf>
    <xf numFmtId="0" fontId="2" fillId="0" borderId="84" xfId="0" applyFont="1" applyBorder="1" applyAlignment="1">
      <alignment horizontal="center" vertical="center"/>
    </xf>
    <xf numFmtId="0" fontId="2" fillId="2" borderId="90" xfId="0" applyFont="1" applyFill="1" applyBorder="1" applyAlignment="1">
      <alignment horizontal="left" vertical="center"/>
    </xf>
    <xf numFmtId="0" fontId="2" fillId="2" borderId="91" xfId="0" applyFont="1" applyFill="1" applyBorder="1" applyAlignment="1">
      <alignment horizontal="left" vertical="center"/>
    </xf>
    <xf numFmtId="0" fontId="2" fillId="2" borderId="92" xfId="0" applyFont="1" applyFill="1" applyBorder="1" applyAlignment="1">
      <alignment horizontal="center" vertical="center" wrapText="1"/>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95" xfId="0" applyFont="1" applyFill="1" applyBorder="1" applyAlignment="1">
      <alignment horizontal="center" vertical="center"/>
    </xf>
    <xf numFmtId="0" fontId="2" fillId="2" borderId="0" xfId="0" applyFont="1" applyFill="1" applyAlignment="1">
      <alignment horizontal="center" vertical="center"/>
    </xf>
    <xf numFmtId="0" fontId="2" fillId="2" borderId="66" xfId="0" applyFont="1" applyFill="1" applyBorder="1" applyAlignment="1">
      <alignment horizontal="center" vertical="center"/>
    </xf>
    <xf numFmtId="0" fontId="2" fillId="2" borderId="101" xfId="0" applyFont="1" applyFill="1" applyBorder="1" applyAlignment="1">
      <alignment horizontal="center" vertical="center"/>
    </xf>
    <xf numFmtId="0" fontId="2" fillId="2" borderId="10" xfId="0" applyFont="1" applyFill="1" applyBorder="1" applyAlignment="1">
      <alignment horizontal="center" vertical="center"/>
    </xf>
    <xf numFmtId="0" fontId="2" fillId="2" borderId="102" xfId="0" applyFont="1" applyFill="1" applyBorder="1" applyAlignment="1">
      <alignment horizontal="center" vertical="center"/>
    </xf>
    <xf numFmtId="0" fontId="2" fillId="2" borderId="25" xfId="0" applyFont="1" applyFill="1" applyBorder="1" applyAlignment="1">
      <alignment horizontal="left" vertical="center" wrapText="1"/>
    </xf>
    <xf numFmtId="0" fontId="2" fillId="2" borderId="26" xfId="0" applyFont="1" applyFill="1" applyBorder="1" applyAlignment="1">
      <alignment horizontal="left" vertical="center" wrapText="1"/>
    </xf>
    <xf numFmtId="0" fontId="2" fillId="2" borderId="28" xfId="0" applyFont="1" applyFill="1" applyBorder="1" applyAlignment="1">
      <alignment horizontal="left" vertical="center" wrapText="1"/>
    </xf>
    <xf numFmtId="0" fontId="2" fillId="2" borderId="94" xfId="0" applyFont="1" applyFill="1" applyBorder="1" applyAlignment="1">
      <alignment horizontal="center" vertical="center" wrapText="1"/>
    </xf>
    <xf numFmtId="0" fontId="2" fillId="2" borderId="47" xfId="0" applyFont="1" applyFill="1" applyBorder="1" applyAlignment="1">
      <alignment horizontal="center" vertical="center" wrapText="1"/>
    </xf>
    <xf numFmtId="0" fontId="2" fillId="0" borderId="81" xfId="0" applyFont="1" applyBorder="1" applyAlignment="1">
      <alignment horizontal="center" vertical="center" wrapText="1"/>
    </xf>
    <xf numFmtId="0" fontId="2" fillId="0" borderId="3" xfId="0" applyFont="1" applyBorder="1" applyAlignment="1">
      <alignment horizontal="center" vertical="center"/>
    </xf>
    <xf numFmtId="0" fontId="2" fillId="0" borderId="4" xfId="0" applyFont="1" applyBorder="1" applyAlignment="1">
      <alignment horizontal="center" vertical="center"/>
    </xf>
    <xf numFmtId="0" fontId="2" fillId="0" borderId="82" xfId="0" applyFont="1" applyBorder="1" applyAlignment="1">
      <alignment horizontal="center" vertical="center"/>
    </xf>
    <xf numFmtId="0" fontId="2" fillId="0" borderId="0" xfId="0" applyFont="1" applyAlignment="1">
      <alignment horizontal="center" vertical="center"/>
    </xf>
    <xf numFmtId="0" fontId="2" fillId="0" borderId="66" xfId="0" applyFont="1" applyBorder="1" applyAlignment="1">
      <alignment horizontal="center" vertical="center"/>
    </xf>
    <xf numFmtId="0" fontId="2" fillId="0" borderId="60" xfId="0" applyFont="1" applyBorder="1" applyAlignment="1">
      <alignment horizontal="center" vertical="center"/>
    </xf>
    <xf numFmtId="0" fontId="2" fillId="0" borderId="10" xfId="0" applyFont="1" applyBorder="1" applyAlignment="1">
      <alignment horizontal="center" vertical="center"/>
    </xf>
    <xf numFmtId="0" fontId="2" fillId="0" borderId="102" xfId="0" applyFont="1" applyBorder="1" applyAlignment="1">
      <alignment horizontal="center" vertical="center"/>
    </xf>
    <xf numFmtId="0" fontId="2" fillId="7" borderId="25" xfId="0" applyFont="1" applyFill="1" applyBorder="1" applyAlignment="1">
      <alignment horizontal="left" vertical="center"/>
    </xf>
    <xf numFmtId="0" fontId="2" fillId="7" borderId="26" xfId="0" applyFont="1" applyFill="1" applyBorder="1" applyAlignment="1">
      <alignment horizontal="left" vertical="center"/>
    </xf>
    <xf numFmtId="0" fontId="2" fillId="7" borderId="28" xfId="0" applyFont="1" applyFill="1" applyBorder="1" applyAlignment="1">
      <alignment horizontal="left" vertical="center"/>
    </xf>
    <xf numFmtId="0" fontId="2" fillId="2" borderId="94" xfId="0" applyFont="1" applyFill="1" applyBorder="1" applyAlignment="1">
      <alignment horizontal="left" vertical="center"/>
    </xf>
    <xf numFmtId="0" fontId="2" fillId="2" borderId="47" xfId="0" applyFont="1" applyFill="1" applyBorder="1" applyAlignment="1">
      <alignment horizontal="left" vertical="center"/>
    </xf>
    <xf numFmtId="0" fontId="2" fillId="2" borderId="99" xfId="0" applyFont="1" applyFill="1" applyBorder="1" applyAlignment="1">
      <alignment horizontal="left" vertical="center" wrapText="1"/>
    </xf>
    <xf numFmtId="0" fontId="2" fillId="2" borderId="100" xfId="0" applyFont="1" applyFill="1" applyBorder="1" applyAlignment="1">
      <alignment horizontal="left" vertical="center" wrapText="1"/>
    </xf>
    <xf numFmtId="0" fontId="2" fillId="2" borderId="241" xfId="0" applyFont="1" applyFill="1" applyBorder="1" applyAlignment="1">
      <alignment horizontal="right" vertical="center"/>
    </xf>
    <xf numFmtId="0" fontId="14" fillId="3" borderId="6" xfId="0" applyFont="1" applyFill="1" applyBorder="1" applyAlignment="1">
      <alignment horizontal="center"/>
    </xf>
    <xf numFmtId="0" fontId="14" fillId="3" borderId="21" xfId="0" applyFont="1" applyFill="1" applyBorder="1" applyAlignment="1">
      <alignment horizontal="center"/>
    </xf>
    <xf numFmtId="0" fontId="14" fillId="3" borderId="8" xfId="0" applyFont="1" applyFill="1" applyBorder="1" applyAlignment="1">
      <alignment horizontal="center"/>
    </xf>
    <xf numFmtId="0" fontId="15" fillId="2" borderId="3" xfId="0" applyFont="1" applyFill="1" applyBorder="1" applyAlignment="1">
      <alignment horizontal="center" vertical="top" wrapText="1"/>
    </xf>
    <xf numFmtId="0" fontId="15" fillId="2" borderId="0" xfId="0" applyFont="1" applyFill="1" applyAlignment="1">
      <alignment horizontal="center" vertical="top" wrapText="1"/>
    </xf>
    <xf numFmtId="0" fontId="15" fillId="2" borderId="65" xfId="0" applyFont="1" applyFill="1" applyBorder="1" applyAlignment="1">
      <alignment horizontal="center" vertical="top" wrapText="1"/>
    </xf>
    <xf numFmtId="0" fontId="16" fillId="2" borderId="81" xfId="0" applyFont="1" applyFill="1" applyBorder="1" applyAlignment="1">
      <alignment horizontal="left" vertical="center"/>
    </xf>
    <xf numFmtId="0" fontId="16" fillId="2" borderId="3" xfId="0" applyFont="1" applyFill="1" applyBorder="1" applyAlignment="1">
      <alignment horizontal="left" vertical="center"/>
    </xf>
    <xf numFmtId="0" fontId="16" fillId="2" borderId="16" xfId="0" applyFont="1" applyFill="1" applyBorder="1" applyAlignment="1">
      <alignment horizontal="left" vertical="center"/>
    </xf>
    <xf numFmtId="0" fontId="16" fillId="2" borderId="17" xfId="0" applyFont="1" applyFill="1" applyBorder="1" applyAlignment="1">
      <alignment horizontal="left" vertical="center"/>
    </xf>
    <xf numFmtId="0" fontId="16" fillId="2" borderId="13" xfId="0" applyFont="1" applyFill="1" applyBorder="1" applyAlignment="1">
      <alignment horizontal="left" vertical="center"/>
    </xf>
    <xf numFmtId="0" fontId="16" fillId="2" borderId="20" xfId="0" applyFont="1" applyFill="1" applyBorder="1" applyAlignment="1">
      <alignment horizontal="left" vertical="center"/>
    </xf>
    <xf numFmtId="0" fontId="14" fillId="2" borderId="374" xfId="0" applyFont="1" applyFill="1" applyBorder="1" applyAlignment="1">
      <alignment horizontal="left" vertical="center"/>
    </xf>
    <xf numFmtId="0" fontId="14" fillId="2" borderId="3" xfId="0" applyFont="1" applyFill="1" applyBorder="1" applyAlignment="1">
      <alignment horizontal="left" vertical="center"/>
    </xf>
    <xf numFmtId="0" fontId="14" fillId="2" borderId="375" xfId="0" applyFont="1" applyFill="1" applyBorder="1" applyAlignment="1">
      <alignment horizontal="left" vertical="center"/>
    </xf>
    <xf numFmtId="0" fontId="14" fillId="2" borderId="272" xfId="0" applyFont="1" applyFill="1" applyBorder="1" applyAlignment="1">
      <alignment horizontal="left" vertical="center"/>
    </xf>
    <xf numFmtId="0" fontId="14" fillId="2" borderId="390" xfId="0" applyFont="1" applyFill="1" applyBorder="1" applyAlignment="1">
      <alignment horizontal="left" vertical="center"/>
    </xf>
    <xf numFmtId="0" fontId="14" fillId="2" borderId="273" xfId="0" applyFont="1" applyFill="1" applyBorder="1" applyAlignment="1">
      <alignment horizontal="left" vertical="center"/>
    </xf>
    <xf numFmtId="0" fontId="2" fillId="2" borderId="173" xfId="0" applyFont="1" applyFill="1" applyBorder="1" applyAlignment="1">
      <alignment horizontal="right" vertical="center"/>
    </xf>
    <xf numFmtId="0" fontId="2" fillId="0" borderId="6" xfId="0" applyFont="1" applyBorder="1" applyAlignment="1">
      <alignment horizontal="center" vertical="center" wrapText="1"/>
    </xf>
    <xf numFmtId="0" fontId="2" fillId="0" borderId="21" xfId="0" applyFont="1" applyBorder="1" applyAlignment="1">
      <alignment horizontal="center" vertical="center" wrapText="1"/>
    </xf>
    <xf numFmtId="0" fontId="2" fillId="0" borderId="84" xfId="0" applyFont="1" applyBorder="1" applyAlignment="1">
      <alignment horizontal="center" vertical="center" wrapText="1"/>
    </xf>
    <xf numFmtId="0" fontId="1" fillId="2" borderId="87" xfId="0" applyFont="1" applyFill="1" applyBorder="1" applyAlignment="1">
      <alignment horizontal="center" vertical="center" wrapText="1"/>
    </xf>
    <xf numFmtId="0" fontId="1" fillId="2" borderId="88" xfId="0" applyFont="1" applyFill="1" applyBorder="1" applyAlignment="1">
      <alignment horizontal="center" vertical="center"/>
    </xf>
    <xf numFmtId="0" fontId="1" fillId="2" borderId="89" xfId="0" applyFont="1" applyFill="1" applyBorder="1" applyAlignment="1">
      <alignment horizontal="center" vertical="center"/>
    </xf>
    <xf numFmtId="0" fontId="1" fillId="2" borderId="93" xfId="0" applyFont="1" applyFill="1" applyBorder="1" applyAlignment="1">
      <alignment horizontal="center" vertical="center"/>
    </xf>
    <xf numFmtId="0" fontId="1" fillId="2" borderId="48" xfId="0" applyFont="1" applyFill="1" applyBorder="1" applyAlignment="1">
      <alignment horizontal="center" vertical="center"/>
    </xf>
    <xf numFmtId="0" fontId="1" fillId="2" borderId="49" xfId="0" applyFont="1" applyFill="1" applyBorder="1" applyAlignment="1">
      <alignment horizontal="center" vertical="center"/>
    </xf>
    <xf numFmtId="0" fontId="1" fillId="2" borderId="105" xfId="0" applyFont="1" applyFill="1" applyBorder="1" applyAlignment="1">
      <alignment horizontal="center" vertical="center"/>
    </xf>
    <xf numFmtId="0" fontId="1" fillId="2" borderId="106" xfId="0" applyFont="1" applyFill="1" applyBorder="1" applyAlignment="1">
      <alignment horizontal="center" vertical="center"/>
    </xf>
    <xf numFmtId="0" fontId="1" fillId="2" borderId="107" xfId="0" applyFont="1" applyFill="1" applyBorder="1" applyAlignment="1">
      <alignment horizontal="center" vertical="center"/>
    </xf>
    <xf numFmtId="0" fontId="2" fillId="2" borderId="81" xfId="0" applyFont="1" applyFill="1" applyBorder="1" applyAlignment="1">
      <alignment horizontal="left" vertical="center" wrapText="1"/>
    </xf>
    <xf numFmtId="0" fontId="2" fillId="2" borderId="3" xfId="0" applyFont="1" applyFill="1" applyBorder="1" applyAlignment="1">
      <alignment horizontal="left" vertical="center" wrapText="1"/>
    </xf>
    <xf numFmtId="0" fontId="2" fillId="2" borderId="4" xfId="0" applyFont="1" applyFill="1" applyBorder="1" applyAlignment="1">
      <alignment horizontal="left" vertical="center" wrapText="1"/>
    </xf>
    <xf numFmtId="0" fontId="2" fillId="2" borderId="96" xfId="0" applyFont="1" applyFill="1" applyBorder="1" applyAlignment="1">
      <alignment horizontal="left" vertical="center" wrapText="1"/>
    </xf>
    <xf numFmtId="0" fontId="2" fillId="2" borderId="41" xfId="0" applyFont="1" applyFill="1" applyBorder="1" applyAlignment="1">
      <alignment horizontal="left" vertical="center" wrapText="1"/>
    </xf>
    <xf numFmtId="0" fontId="2" fillId="2" borderId="97" xfId="0" applyFont="1" applyFill="1" applyBorder="1" applyAlignment="1">
      <alignment horizontal="left" vertical="center" wrapText="1"/>
    </xf>
    <xf numFmtId="0" fontId="2" fillId="2" borderId="81" xfId="0" applyFont="1" applyFill="1" applyBorder="1" applyAlignment="1">
      <alignment horizontal="center" vertical="center"/>
    </xf>
    <xf numFmtId="0" fontId="2" fillId="2" borderId="82" xfId="0" applyFont="1" applyFill="1" applyBorder="1" applyAlignment="1">
      <alignment horizontal="center" vertical="center"/>
    </xf>
    <xf numFmtId="0" fontId="2" fillId="2" borderId="60" xfId="0" applyFont="1" applyFill="1" applyBorder="1" applyAlignment="1">
      <alignment horizontal="center" vertical="center"/>
    </xf>
    <xf numFmtId="0" fontId="2" fillId="2" borderId="94" xfId="0" applyFont="1" applyFill="1" applyBorder="1" applyAlignment="1">
      <alignment horizontal="left" vertical="center" wrapText="1"/>
    </xf>
    <xf numFmtId="0" fontId="2" fillId="2" borderId="26" xfId="0" applyFont="1" applyFill="1" applyBorder="1" applyAlignment="1">
      <alignment horizontal="left" vertical="center"/>
    </xf>
    <xf numFmtId="0" fontId="2" fillId="2" borderId="98" xfId="0" applyFont="1" applyFill="1" applyBorder="1" applyAlignment="1">
      <alignment horizontal="left" vertical="center"/>
    </xf>
    <xf numFmtId="0" fontId="2" fillId="2" borderId="103" xfId="0" applyFont="1" applyFill="1" applyBorder="1" applyAlignment="1">
      <alignment horizontal="left" vertical="center"/>
    </xf>
    <xf numFmtId="0" fontId="2" fillId="2" borderId="104" xfId="0" applyFont="1" applyFill="1" applyBorder="1" applyAlignment="1">
      <alignment horizontal="left" vertical="center"/>
    </xf>
    <xf numFmtId="0" fontId="2" fillId="2" borderId="99" xfId="0" applyFont="1" applyFill="1" applyBorder="1" applyAlignment="1">
      <alignment horizontal="left" vertical="center"/>
    </xf>
    <xf numFmtId="0" fontId="2" fillId="2" borderId="85" xfId="0" applyFont="1" applyFill="1" applyBorder="1" applyAlignment="1">
      <alignment horizontal="center" vertical="center"/>
    </xf>
    <xf numFmtId="0" fontId="2" fillId="2" borderId="111" xfId="0" applyFont="1" applyFill="1" applyBorder="1" applyAlignment="1">
      <alignment horizontal="left" vertical="center"/>
    </xf>
    <xf numFmtId="0" fontId="2" fillId="0" borderId="61" xfId="0" applyFont="1" applyBorder="1" applyAlignment="1">
      <alignment horizontal="center" vertical="center"/>
    </xf>
    <xf numFmtId="0" fontId="2" fillId="2" borderId="87" xfId="0" applyFont="1" applyFill="1" applyBorder="1" applyAlignment="1">
      <alignment horizontal="center" vertical="center" wrapText="1"/>
    </xf>
    <xf numFmtId="0" fontId="2" fillId="2" borderId="88" xfId="0" applyFont="1" applyFill="1" applyBorder="1" applyAlignment="1">
      <alignment horizontal="center" vertical="center"/>
    </xf>
    <xf numFmtId="0" fontId="2" fillId="2" borderId="89" xfId="0" applyFont="1" applyFill="1" applyBorder="1" applyAlignment="1">
      <alignment horizontal="center" vertical="center"/>
    </xf>
    <xf numFmtId="0" fontId="2" fillId="2" borderId="93" xfId="0" applyFont="1" applyFill="1" applyBorder="1" applyAlignment="1">
      <alignment horizontal="center" vertical="center"/>
    </xf>
    <xf numFmtId="0" fontId="2" fillId="2" borderId="112" xfId="0" applyFont="1" applyFill="1" applyBorder="1" applyAlignment="1">
      <alignment horizontal="center" vertical="center"/>
    </xf>
    <xf numFmtId="0" fontId="2" fillId="2" borderId="106" xfId="0" applyFont="1" applyFill="1" applyBorder="1" applyAlignment="1">
      <alignment horizontal="center" vertical="center"/>
    </xf>
    <xf numFmtId="0" fontId="2" fillId="2" borderId="107" xfId="0" applyFont="1" applyFill="1" applyBorder="1" applyAlignment="1">
      <alignment horizontal="center" vertical="center"/>
    </xf>
    <xf numFmtId="0" fontId="2" fillId="2" borderId="30" xfId="0" applyFont="1" applyFill="1" applyBorder="1" applyAlignment="1">
      <alignment horizontal="left" vertical="center"/>
    </xf>
    <xf numFmtId="0" fontId="2" fillId="2" borderId="33" xfId="0" applyFont="1" applyFill="1" applyBorder="1" applyAlignment="1">
      <alignment horizontal="left" vertical="center"/>
    </xf>
    <xf numFmtId="0" fontId="2" fillId="2" borderId="61" xfId="0" applyFont="1" applyFill="1" applyBorder="1" applyAlignment="1">
      <alignment horizontal="center" vertical="center"/>
    </xf>
    <xf numFmtId="0" fontId="2" fillId="2" borderId="98" xfId="0" applyFont="1" applyFill="1" applyBorder="1" applyAlignment="1">
      <alignment horizontal="left" vertical="center" wrapText="1"/>
    </xf>
    <xf numFmtId="0" fontId="2" fillId="2" borderId="25" xfId="0" applyFont="1" applyFill="1" applyBorder="1" applyAlignment="1">
      <alignment horizontal="left" vertical="center"/>
    </xf>
    <xf numFmtId="0" fontId="2" fillId="2" borderId="28" xfId="0" applyFont="1" applyFill="1" applyBorder="1" applyAlignment="1">
      <alignment horizontal="left" vertical="center"/>
    </xf>
    <xf numFmtId="0" fontId="2" fillId="2" borderId="111" xfId="0" applyFont="1" applyFill="1" applyBorder="1" applyAlignment="1">
      <alignment horizontal="left" vertical="center" wrapText="1"/>
    </xf>
    <xf numFmtId="0" fontId="5" fillId="3" borderId="21" xfId="0" applyFont="1" applyFill="1" applyBorder="1" applyAlignment="1">
      <alignment horizontal="center" vertical="center"/>
    </xf>
    <xf numFmtId="0" fontId="18" fillId="2" borderId="3" xfId="0" applyFont="1" applyFill="1" applyBorder="1" applyAlignment="1">
      <alignment horizontal="center" vertical="center" wrapText="1"/>
    </xf>
    <xf numFmtId="0" fontId="18" fillId="2" borderId="0" xfId="0" applyFont="1" applyFill="1" applyAlignment="1">
      <alignment horizontal="center" vertical="center" wrapText="1"/>
    </xf>
    <xf numFmtId="0" fontId="18" fillId="2" borderId="10" xfId="0" applyFont="1" applyFill="1" applyBorder="1" applyAlignment="1">
      <alignment horizontal="center" vertical="center" wrapText="1"/>
    </xf>
    <xf numFmtId="0" fontId="7" fillId="2" borderId="1" xfId="0" applyFont="1" applyFill="1" applyBorder="1" applyAlignment="1">
      <alignment horizontal="left" vertical="center"/>
    </xf>
    <xf numFmtId="0" fontId="7" fillId="2" borderId="3" xfId="0" applyFont="1" applyFill="1" applyBorder="1" applyAlignment="1">
      <alignment horizontal="left" vertical="center"/>
    </xf>
    <xf numFmtId="0" fontId="7" fillId="2" borderId="60" xfId="0" applyFont="1" applyFill="1" applyBorder="1" applyAlignment="1">
      <alignment horizontal="left" vertical="center"/>
    </xf>
    <xf numFmtId="0" fontId="7" fillId="2" borderId="10" xfId="0" applyFont="1" applyFill="1" applyBorder="1" applyAlignment="1">
      <alignment horizontal="left" vertical="center"/>
    </xf>
    <xf numFmtId="0" fontId="7" fillId="2" borderId="4" xfId="0" applyFont="1" applyFill="1" applyBorder="1" applyAlignment="1">
      <alignment horizontal="left" vertical="center"/>
    </xf>
    <xf numFmtId="0" fontId="7" fillId="2" borderId="61" xfId="0" applyFont="1" applyFill="1" applyBorder="1" applyAlignment="1">
      <alignment horizontal="left" vertical="center"/>
    </xf>
    <xf numFmtId="0" fontId="6" fillId="2" borderId="114" xfId="0" applyFont="1" applyFill="1" applyBorder="1" applyAlignment="1">
      <alignment horizontal="center" vertical="center"/>
    </xf>
    <xf numFmtId="0" fontId="6" fillId="2" borderId="69" xfId="0" applyFont="1" applyFill="1" applyBorder="1" applyAlignment="1">
      <alignment horizontal="center" vertical="center"/>
    </xf>
    <xf numFmtId="0" fontId="6" fillId="2" borderId="8" xfId="0" applyFont="1" applyFill="1" applyBorder="1" applyAlignment="1">
      <alignment horizontal="center" vertical="center"/>
    </xf>
    <xf numFmtId="0" fontId="12" fillId="2" borderId="115" xfId="0" applyFont="1" applyFill="1" applyBorder="1" applyAlignment="1">
      <alignment horizontal="center" vertical="center"/>
    </xf>
    <xf numFmtId="0" fontId="12" fillId="2" borderId="116" xfId="0" applyFont="1" applyFill="1" applyBorder="1" applyAlignment="1">
      <alignment horizontal="center" vertical="center"/>
    </xf>
    <xf numFmtId="0" fontId="12" fillId="2" borderId="117" xfId="0" applyFont="1" applyFill="1" applyBorder="1" applyAlignment="1">
      <alignment horizontal="center" vertical="center"/>
    </xf>
    <xf numFmtId="0" fontId="12" fillId="2" borderId="72" xfId="0" applyFont="1" applyFill="1" applyBorder="1" applyAlignment="1">
      <alignment horizontal="center" vertical="center"/>
    </xf>
    <xf numFmtId="0" fontId="12" fillId="2" borderId="118" xfId="0" applyFont="1" applyFill="1" applyBorder="1" applyAlignment="1">
      <alignment horizontal="center" vertical="center"/>
    </xf>
    <xf numFmtId="0" fontId="15" fillId="2" borderId="77" xfId="0" applyFont="1" applyFill="1" applyBorder="1" applyAlignment="1">
      <alignment horizontal="center" vertical="center"/>
    </xf>
    <xf numFmtId="0" fontId="15" fillId="2" borderId="76" xfId="0" applyFont="1" applyFill="1" applyBorder="1" applyAlignment="1">
      <alignment horizontal="center" vertical="center"/>
    </xf>
    <xf numFmtId="0" fontId="15" fillId="2" borderId="119" xfId="0" applyFont="1" applyFill="1" applyBorder="1" applyAlignment="1">
      <alignment horizontal="center" vertical="center"/>
    </xf>
    <xf numFmtId="0" fontId="15" fillId="2" borderId="120" xfId="0" applyFont="1" applyFill="1" applyBorder="1" applyAlignment="1">
      <alignment horizontal="center" vertical="center"/>
    </xf>
    <xf numFmtId="0" fontId="15" fillId="2" borderId="121" xfId="0" applyFont="1" applyFill="1" applyBorder="1" applyAlignment="1">
      <alignment horizontal="center" vertical="center"/>
    </xf>
    <xf numFmtId="0" fontId="19" fillId="8" borderId="82" xfId="0" applyFont="1" applyFill="1" applyBorder="1" applyAlignment="1">
      <alignment horizontal="center" vertical="center"/>
    </xf>
    <xf numFmtId="0" fontId="19" fillId="8" borderId="0" xfId="0" applyFont="1" applyFill="1" applyBorder="1" applyAlignment="1">
      <alignment horizontal="center" vertical="center"/>
    </xf>
    <xf numFmtId="0" fontId="19" fillId="8" borderId="376" xfId="0" applyFont="1" applyFill="1" applyBorder="1" applyAlignment="1">
      <alignment horizontal="center" vertical="center"/>
    </xf>
    <xf numFmtId="0" fontId="19" fillId="8" borderId="381" xfId="0" applyFont="1" applyFill="1" applyBorder="1" applyAlignment="1">
      <alignment horizontal="center" vertical="center"/>
    </xf>
    <xf numFmtId="0" fontId="19" fillId="8" borderId="127" xfId="0" applyFont="1" applyFill="1" applyBorder="1" applyAlignment="1">
      <alignment horizontal="center" vertical="center" wrapText="1"/>
    </xf>
    <xf numFmtId="0" fontId="19" fillId="8" borderId="91" xfId="0" applyFont="1" applyFill="1" applyBorder="1" applyAlignment="1">
      <alignment horizontal="center" vertical="center" wrapText="1"/>
    </xf>
    <xf numFmtId="0" fontId="16" fillId="8" borderId="374" xfId="0" applyFont="1" applyFill="1" applyBorder="1" applyAlignment="1">
      <alignment horizontal="left" vertical="center" wrapText="1"/>
    </xf>
    <xf numFmtId="0" fontId="16" fillId="8" borderId="3" xfId="0" applyFont="1" applyFill="1" applyBorder="1" applyAlignment="1">
      <alignment horizontal="left" vertical="center" wrapText="1"/>
    </xf>
    <xf numFmtId="0" fontId="16" fillId="8" borderId="375" xfId="0" applyFont="1" applyFill="1" applyBorder="1" applyAlignment="1">
      <alignment horizontal="left" vertical="center" wrapText="1"/>
    </xf>
    <xf numFmtId="0" fontId="16" fillId="8" borderId="376" xfId="0" applyFont="1" applyFill="1" applyBorder="1" applyAlignment="1">
      <alignment horizontal="left" vertical="center" wrapText="1"/>
    </xf>
    <xf numFmtId="0" fontId="16" fillId="8" borderId="377" xfId="0" applyFont="1" applyFill="1" applyBorder="1" applyAlignment="1">
      <alignment horizontal="left" vertical="center" wrapText="1"/>
    </xf>
    <xf numFmtId="0" fontId="16" fillId="8" borderId="378" xfId="0" applyFont="1" applyFill="1" applyBorder="1" applyAlignment="1">
      <alignment horizontal="left" vertical="center" wrapText="1"/>
    </xf>
    <xf numFmtId="0" fontId="16" fillId="8" borderId="374" xfId="0" applyFont="1" applyFill="1" applyBorder="1" applyAlignment="1">
      <alignment horizontal="center" vertical="center"/>
    </xf>
    <xf numFmtId="0" fontId="16" fillId="8" borderId="3" xfId="0" applyFont="1" applyFill="1" applyBorder="1" applyAlignment="1">
      <alignment horizontal="center" vertical="center"/>
    </xf>
    <xf numFmtId="0" fontId="16" fillId="8" borderId="379" xfId="0" applyFont="1" applyFill="1" applyBorder="1" applyAlignment="1">
      <alignment horizontal="center" vertical="center"/>
    </xf>
    <xf numFmtId="0" fontId="16" fillId="8" borderId="376" xfId="0" applyFont="1" applyFill="1" applyBorder="1" applyAlignment="1">
      <alignment horizontal="center" vertical="center"/>
    </xf>
    <xf numFmtId="0" fontId="16" fillId="8" borderId="377" xfId="0" applyFont="1" applyFill="1" applyBorder="1" applyAlignment="1">
      <alignment horizontal="center" vertical="center"/>
    </xf>
    <xf numFmtId="0" fontId="16" fillId="8" borderId="380" xfId="0" applyFont="1" applyFill="1" applyBorder="1" applyAlignment="1">
      <alignment horizontal="center" vertical="center"/>
    </xf>
    <xf numFmtId="0" fontId="14" fillId="8" borderId="3" xfId="0" applyFont="1" applyFill="1" applyBorder="1" applyAlignment="1">
      <alignment horizontal="center" vertical="center" wrapText="1"/>
    </xf>
    <xf numFmtId="0" fontId="14" fillId="8" borderId="0" xfId="0" applyFont="1" applyFill="1" applyBorder="1" applyAlignment="1">
      <alignment horizontal="center" vertical="center" wrapText="1"/>
    </xf>
    <xf numFmtId="0" fontId="14" fillId="8" borderId="377" xfId="0" applyFont="1" applyFill="1" applyBorder="1" applyAlignment="1">
      <alignment horizontal="center" vertical="center" wrapText="1"/>
    </xf>
    <xf numFmtId="0" fontId="12" fillId="8" borderId="374" xfId="0" applyFont="1" applyFill="1" applyBorder="1" applyAlignment="1">
      <alignment horizontal="center" vertical="center" wrapText="1"/>
    </xf>
    <xf numFmtId="0" fontId="12" fillId="8" borderId="3" xfId="0" applyFont="1" applyFill="1" applyBorder="1" applyAlignment="1">
      <alignment horizontal="center" vertical="center" wrapText="1"/>
    </xf>
    <xf numFmtId="0" fontId="12" fillId="8" borderId="82" xfId="0" applyFont="1" applyFill="1" applyBorder="1" applyAlignment="1">
      <alignment horizontal="center" vertical="center" wrapText="1"/>
    </xf>
    <xf numFmtId="0" fontId="12" fillId="8" borderId="0" xfId="0" applyFont="1" applyFill="1" applyBorder="1" applyAlignment="1">
      <alignment horizontal="center" vertical="center" wrapText="1"/>
    </xf>
    <xf numFmtId="0" fontId="12" fillId="8" borderId="376" xfId="0" applyFont="1" applyFill="1" applyBorder="1" applyAlignment="1">
      <alignment horizontal="center" vertical="center" wrapText="1"/>
    </xf>
    <xf numFmtId="0" fontId="12" fillId="8" borderId="377" xfId="0" applyFont="1" applyFill="1" applyBorder="1" applyAlignment="1">
      <alignment horizontal="center" vertical="center" wrapText="1"/>
    </xf>
    <xf numFmtId="0" fontId="16" fillId="9" borderId="6" xfId="0" applyFont="1" applyFill="1" applyBorder="1" applyAlignment="1">
      <alignment horizontal="center" vertical="center"/>
    </xf>
    <xf numFmtId="0" fontId="16" fillId="9" borderId="21" xfId="0" applyFont="1" applyFill="1" applyBorder="1" applyAlignment="1">
      <alignment horizontal="center" vertical="center"/>
    </xf>
    <xf numFmtId="0" fontId="16" fillId="9" borderId="125" xfId="0" applyFont="1" applyFill="1" applyBorder="1" applyAlignment="1">
      <alignment horizontal="center" vertical="center"/>
    </xf>
    <xf numFmtId="0" fontId="2" fillId="8" borderId="3" xfId="0" applyFont="1" applyFill="1" applyBorder="1" applyAlignment="1">
      <alignment horizontal="left" vertical="center" wrapText="1"/>
    </xf>
    <xf numFmtId="0" fontId="2" fillId="8" borderId="0" xfId="0" applyFont="1" applyFill="1" applyBorder="1" applyAlignment="1">
      <alignment horizontal="left" vertical="center" wrapText="1"/>
    </xf>
    <xf numFmtId="0" fontId="2" fillId="8" borderId="377" xfId="0" applyFont="1" applyFill="1" applyBorder="1" applyAlignment="1">
      <alignment horizontal="left" vertical="center" wrapText="1"/>
    </xf>
    <xf numFmtId="0" fontId="19" fillId="8" borderId="29" xfId="0" applyFont="1" applyFill="1" applyBorder="1" applyAlignment="1">
      <alignment horizontal="left" vertical="center" wrapText="1"/>
    </xf>
    <xf numFmtId="0" fontId="19" fillId="8" borderId="30" xfId="0" applyFont="1" applyFill="1" applyBorder="1" applyAlignment="1">
      <alignment horizontal="left" vertical="center" wrapText="1"/>
    </xf>
    <xf numFmtId="0" fontId="16" fillId="8" borderId="32" xfId="0" applyFont="1" applyFill="1" applyBorder="1" applyAlignment="1">
      <alignment horizontal="center" vertical="center" wrapText="1"/>
    </xf>
    <xf numFmtId="0" fontId="16" fillId="8" borderId="30" xfId="0" applyFont="1" applyFill="1" applyBorder="1" applyAlignment="1">
      <alignment horizontal="center" vertical="center" wrapText="1"/>
    </xf>
    <xf numFmtId="0" fontId="16" fillId="8" borderId="91" xfId="0" applyFont="1" applyFill="1" applyBorder="1" applyAlignment="1">
      <alignment horizontal="center" vertical="center" wrapText="1"/>
    </xf>
    <xf numFmtId="0" fontId="13" fillId="8" borderId="132" xfId="0" applyFont="1" applyFill="1" applyBorder="1" applyAlignment="1">
      <alignment horizontal="center" vertical="center" wrapText="1"/>
    </xf>
    <xf numFmtId="0" fontId="13" fillId="8" borderId="30" xfId="0" applyFont="1" applyFill="1" applyBorder="1" applyAlignment="1">
      <alignment horizontal="center" vertical="center" wrapText="1"/>
    </xf>
    <xf numFmtId="0" fontId="13" fillId="8" borderId="133" xfId="0" applyFont="1" applyFill="1" applyBorder="1" applyAlignment="1">
      <alignment horizontal="center" vertical="center" wrapText="1"/>
    </xf>
    <xf numFmtId="0" fontId="13" fillId="8" borderId="94" xfId="0" applyFont="1" applyFill="1" applyBorder="1" applyAlignment="1">
      <alignment horizontal="center" vertical="center" wrapText="1"/>
    </xf>
    <xf numFmtId="0" fontId="13" fillId="8" borderId="134" xfId="0" applyFont="1" applyFill="1" applyBorder="1" applyAlignment="1">
      <alignment horizontal="center" vertical="center" wrapText="1"/>
    </xf>
    <xf numFmtId="0" fontId="13" fillId="8" borderId="135" xfId="0" applyFont="1" applyFill="1" applyBorder="1" applyAlignment="1">
      <alignment horizontal="center" vertical="center" wrapText="1"/>
    </xf>
    <xf numFmtId="0" fontId="19" fillId="8" borderId="99" xfId="0" applyFont="1" applyFill="1" applyBorder="1" applyAlignment="1">
      <alignment horizontal="center" vertical="center" wrapText="1"/>
    </xf>
    <xf numFmtId="0" fontId="19" fillId="8" borderId="136" xfId="0" applyFont="1" applyFill="1" applyBorder="1" applyAlignment="1">
      <alignment horizontal="center" vertical="center" wrapText="1"/>
    </xf>
    <xf numFmtId="0" fontId="19" fillId="8" borderId="137" xfId="0" applyFont="1" applyFill="1" applyBorder="1" applyAlignment="1">
      <alignment horizontal="center" vertical="center" wrapText="1"/>
    </xf>
    <xf numFmtId="0" fontId="19" fillId="8" borderId="383" xfId="0" applyFont="1" applyFill="1" applyBorder="1" applyAlignment="1">
      <alignment horizontal="center" vertical="center"/>
    </xf>
    <xf numFmtId="0" fontId="19" fillId="8" borderId="391" xfId="0" applyFont="1" applyFill="1" applyBorder="1" applyAlignment="1">
      <alignment horizontal="center" vertical="center"/>
    </xf>
    <xf numFmtId="0" fontId="19" fillId="8" borderId="0" xfId="0" applyFont="1" applyFill="1" applyAlignment="1">
      <alignment horizontal="center" vertical="center"/>
    </xf>
    <xf numFmtId="0" fontId="19" fillId="8" borderId="66" xfId="0" applyFont="1" applyFill="1" applyBorder="1" applyAlignment="1">
      <alignment horizontal="center" vertical="center"/>
    </xf>
    <xf numFmtId="0" fontId="19" fillId="8" borderId="390" xfId="0" applyFont="1" applyFill="1" applyBorder="1" applyAlignment="1">
      <alignment horizontal="center" vertical="center"/>
    </xf>
    <xf numFmtId="0" fontId="19" fillId="8" borderId="273" xfId="0" applyFont="1" applyFill="1" applyBorder="1" applyAlignment="1">
      <alignment horizontal="center" vertical="center"/>
    </xf>
    <xf numFmtId="0" fontId="19" fillId="8" borderId="82" xfId="0" applyFont="1" applyFill="1" applyBorder="1" applyAlignment="1">
      <alignment horizontal="center" vertical="center" wrapText="1"/>
    </xf>
    <xf numFmtId="0" fontId="19" fillId="8" borderId="0" xfId="0" applyFont="1" applyFill="1" applyBorder="1" applyAlignment="1">
      <alignment horizontal="center" vertical="center" wrapText="1"/>
    </xf>
    <xf numFmtId="0" fontId="19" fillId="8" borderId="376" xfId="0" applyFont="1" applyFill="1" applyBorder="1" applyAlignment="1">
      <alignment horizontal="center" vertical="center" wrapText="1"/>
    </xf>
    <xf numFmtId="0" fontId="19" fillId="8" borderId="381" xfId="0" applyFont="1" applyFill="1" applyBorder="1" applyAlignment="1">
      <alignment horizontal="center" vertical="center" wrapText="1"/>
    </xf>
    <xf numFmtId="0" fontId="14" fillId="8" borderId="32" xfId="0" applyFont="1" applyFill="1" applyBorder="1" applyAlignment="1">
      <alignment horizontal="center" vertical="center" wrapText="1"/>
    </xf>
    <xf numFmtId="0" fontId="14" fillId="8" borderId="30" xfId="0" applyFont="1" applyFill="1" applyBorder="1" applyAlignment="1">
      <alignment horizontal="center" vertical="center" wrapText="1"/>
    </xf>
    <xf numFmtId="0" fontId="14" fillId="8" borderId="91" xfId="0" applyFont="1" applyFill="1" applyBorder="1" applyAlignment="1">
      <alignment horizontal="center" vertical="center" wrapText="1"/>
    </xf>
    <xf numFmtId="0" fontId="2" fillId="2" borderId="404" xfId="0" applyFont="1" applyFill="1" applyBorder="1" applyAlignment="1">
      <alignment horizontal="center" vertical="center"/>
    </xf>
    <xf numFmtId="0" fontId="2" fillId="2" borderId="401" xfId="0" applyFont="1" applyFill="1" applyBorder="1" applyAlignment="1">
      <alignment horizontal="center" vertical="center"/>
    </xf>
    <xf numFmtId="0" fontId="2" fillId="2" borderId="405" xfId="0" applyFont="1" applyFill="1" applyBorder="1" applyAlignment="1">
      <alignment horizontal="center" vertical="center"/>
    </xf>
    <xf numFmtId="0" fontId="2" fillId="2" borderId="393" xfId="0" applyFont="1" applyFill="1" applyBorder="1" applyAlignment="1">
      <alignment horizontal="center" vertical="center"/>
    </xf>
    <xf numFmtId="0" fontId="2" fillId="2" borderId="402" xfId="0" applyFont="1" applyFill="1" applyBorder="1" applyAlignment="1">
      <alignment horizontal="center" vertical="center"/>
    </xf>
    <xf numFmtId="0" fontId="2" fillId="2" borderId="400" xfId="0" applyFont="1" applyFill="1" applyBorder="1" applyAlignment="1">
      <alignment horizontal="center" vertical="center"/>
    </xf>
    <xf numFmtId="0" fontId="13" fillId="2" borderId="400" xfId="0" applyFont="1" applyFill="1" applyBorder="1" applyAlignment="1">
      <alignment horizontal="center" vertical="center"/>
    </xf>
    <xf numFmtId="0" fontId="13" fillId="2" borderId="401" xfId="0" applyFont="1" applyFill="1" applyBorder="1" applyAlignment="1">
      <alignment horizontal="center" vertical="center"/>
    </xf>
    <xf numFmtId="0" fontId="13" fillId="2" borderId="402" xfId="0" applyFont="1" applyFill="1" applyBorder="1" applyAlignment="1">
      <alignment horizontal="center" vertical="center"/>
    </xf>
    <xf numFmtId="0" fontId="1" fillId="2" borderId="393" xfId="0" applyFont="1" applyFill="1" applyBorder="1" applyAlignment="1">
      <alignment horizontal="center" vertical="center"/>
    </xf>
    <xf numFmtId="0" fontId="1" fillId="2" borderId="401" xfId="0" applyFont="1" applyFill="1" applyBorder="1" applyAlignment="1">
      <alignment horizontal="center" vertical="center"/>
    </xf>
    <xf numFmtId="0" fontId="1" fillId="2" borderId="402" xfId="0" applyFont="1" applyFill="1" applyBorder="1" applyAlignment="1">
      <alignment horizontal="center" vertical="center"/>
    </xf>
    <xf numFmtId="0" fontId="13" fillId="2" borderId="403" xfId="0" applyFont="1" applyFill="1" applyBorder="1" applyAlignment="1">
      <alignment horizontal="center" vertical="center"/>
    </xf>
    <xf numFmtId="0" fontId="7" fillId="2" borderId="374" xfId="0" applyFont="1" applyFill="1" applyBorder="1" applyAlignment="1">
      <alignment horizontal="left" vertical="center"/>
    </xf>
    <xf numFmtId="0" fontId="7" fillId="2" borderId="375" xfId="0" applyFont="1" applyFill="1" applyBorder="1" applyAlignment="1">
      <alignment horizontal="left" vertical="center"/>
    </xf>
    <xf numFmtId="0" fontId="7" fillId="2" borderId="376" xfId="0" applyFont="1" applyFill="1" applyBorder="1" applyAlignment="1">
      <alignment horizontal="left" vertical="center"/>
    </xf>
    <xf numFmtId="0" fontId="7" fillId="2" borderId="381" xfId="0" applyFont="1" applyFill="1" applyBorder="1" applyAlignment="1">
      <alignment horizontal="left" vertical="center"/>
    </xf>
    <xf numFmtId="0" fontId="7" fillId="2" borderId="378" xfId="0" applyFont="1" applyFill="1" applyBorder="1" applyAlignment="1">
      <alignment horizontal="left" vertical="center"/>
    </xf>
    <xf numFmtId="0" fontId="7" fillId="2" borderId="374" xfId="0" applyFont="1" applyFill="1" applyBorder="1" applyAlignment="1">
      <alignment horizontal="center" vertical="center"/>
    </xf>
    <xf numFmtId="0" fontId="7" fillId="2" borderId="3" xfId="0" applyFont="1" applyFill="1" applyBorder="1" applyAlignment="1">
      <alignment horizontal="center" vertical="center"/>
    </xf>
    <xf numFmtId="0" fontId="7" fillId="2" borderId="379" xfId="0" applyFont="1" applyFill="1" applyBorder="1" applyAlignment="1">
      <alignment horizontal="center" vertical="center"/>
    </xf>
    <xf numFmtId="0" fontId="7" fillId="2" borderId="376" xfId="0" applyFont="1" applyFill="1" applyBorder="1" applyAlignment="1">
      <alignment horizontal="center" vertical="center"/>
    </xf>
    <xf numFmtId="0" fontId="7" fillId="2" borderId="381" xfId="0" applyFont="1" applyFill="1" applyBorder="1" applyAlignment="1">
      <alignment horizontal="center" vertical="center"/>
    </xf>
    <xf numFmtId="0" fontId="7" fillId="2" borderId="380" xfId="0" applyFont="1" applyFill="1" applyBorder="1" applyAlignment="1">
      <alignment horizontal="center" vertical="center"/>
    </xf>
    <xf numFmtId="0" fontId="7" fillId="3" borderId="413" xfId="0" applyFont="1" applyFill="1" applyBorder="1" applyAlignment="1">
      <alignment horizontal="center" vertical="center"/>
    </xf>
    <xf numFmtId="0" fontId="7" fillId="3" borderId="69" xfId="0" applyFont="1" applyFill="1" applyBorder="1" applyAlignment="1">
      <alignment horizontal="center" vertical="center"/>
    </xf>
    <xf numFmtId="0" fontId="7" fillId="3" borderId="362" xfId="0" applyFont="1" applyFill="1" applyBorder="1" applyAlignment="1">
      <alignment horizontal="center" vertical="center"/>
    </xf>
    <xf numFmtId="0" fontId="13" fillId="2" borderId="374" xfId="0" applyFont="1" applyFill="1" applyBorder="1" applyAlignment="1">
      <alignment horizontal="center"/>
    </xf>
    <xf numFmtId="0" fontId="13" fillId="2" borderId="3" xfId="0" applyFont="1" applyFill="1" applyBorder="1" applyAlignment="1">
      <alignment horizontal="center"/>
    </xf>
    <xf numFmtId="0" fontId="13" fillId="2" borderId="375" xfId="0" applyFont="1" applyFill="1" applyBorder="1" applyAlignment="1">
      <alignment horizontal="center"/>
    </xf>
    <xf numFmtId="0" fontId="13" fillId="2" borderId="395" xfId="0" applyFont="1" applyFill="1" applyBorder="1" applyAlignment="1">
      <alignment horizontal="center"/>
    </xf>
    <xf numFmtId="0" fontId="13" fillId="2" borderId="0" xfId="0" applyFont="1" applyFill="1" applyBorder="1" applyAlignment="1">
      <alignment horizontal="center"/>
    </xf>
    <xf numFmtId="0" fontId="13" fillId="2" borderId="66" xfId="0" applyFont="1" applyFill="1" applyBorder="1" applyAlignment="1">
      <alignment horizontal="center"/>
    </xf>
    <xf numFmtId="0" fontId="7" fillId="3" borderId="69" xfId="0" applyFont="1" applyFill="1" applyBorder="1" applyAlignment="1">
      <alignment horizontal="left" vertical="center"/>
    </xf>
    <xf numFmtId="0" fontId="7" fillId="3" borderId="362" xfId="0" applyFont="1" applyFill="1" applyBorder="1" applyAlignment="1">
      <alignment horizontal="left" vertical="center"/>
    </xf>
    <xf numFmtId="0" fontId="13" fillId="2" borderId="374" xfId="0" applyFont="1" applyFill="1" applyBorder="1" applyAlignment="1">
      <alignment horizontal="center" vertical="center" wrapText="1"/>
    </xf>
    <xf numFmtId="0" fontId="13" fillId="2" borderId="396" xfId="0" applyFont="1" applyFill="1" applyBorder="1" applyAlignment="1">
      <alignment horizontal="center" vertical="center"/>
    </xf>
    <xf numFmtId="0" fontId="13" fillId="2" borderId="398" xfId="0" applyFont="1" applyFill="1" applyBorder="1" applyAlignment="1">
      <alignment horizontal="center" vertical="center"/>
    </xf>
    <xf numFmtId="0" fontId="13" fillId="2" borderId="387" xfId="0" applyFont="1" applyFill="1" applyBorder="1" applyAlignment="1">
      <alignment horizontal="center" vertical="center"/>
    </xf>
    <xf numFmtId="0" fontId="13" fillId="2" borderId="399" xfId="0" applyFont="1" applyFill="1" applyBorder="1" applyAlignment="1">
      <alignment horizontal="center" vertical="center"/>
    </xf>
    <xf numFmtId="0" fontId="13" fillId="2" borderId="32" xfId="0" applyFont="1" applyFill="1" applyBorder="1" applyAlignment="1">
      <alignment horizontal="center" vertical="center"/>
    </xf>
    <xf numFmtId="0" fontId="13" fillId="2" borderId="397" xfId="0" applyFont="1" applyFill="1" applyBorder="1" applyAlignment="1">
      <alignment horizontal="center" vertical="center"/>
    </xf>
    <xf numFmtId="0" fontId="13" fillId="2" borderId="221" xfId="0" applyFont="1" applyFill="1" applyBorder="1" applyAlignment="1">
      <alignment horizontal="center" vertical="center"/>
    </xf>
    <xf numFmtId="0" fontId="13" fillId="2" borderId="406" xfId="0" applyFont="1" applyFill="1" applyBorder="1" applyAlignment="1">
      <alignment horizontal="center" vertical="center"/>
    </xf>
    <xf numFmtId="0" fontId="13" fillId="2" borderId="407" xfId="0" applyFont="1" applyFill="1" applyBorder="1" applyAlignment="1">
      <alignment horizontal="center" vertical="center"/>
    </xf>
    <xf numFmtId="0" fontId="13" fillId="2" borderId="409" xfId="0" applyFont="1" applyFill="1" applyBorder="1" applyAlignment="1">
      <alignment horizontal="center" vertical="center"/>
    </xf>
    <xf numFmtId="0" fontId="13" fillId="2" borderId="410" xfId="0" applyFont="1" applyFill="1" applyBorder="1" applyAlignment="1">
      <alignment horizontal="center" vertical="center"/>
    </xf>
    <xf numFmtId="0" fontId="13" fillId="2" borderId="411" xfId="0" applyFont="1" applyFill="1" applyBorder="1" applyAlignment="1">
      <alignment horizontal="center" vertical="center"/>
    </xf>
    <xf numFmtId="0" fontId="13" fillId="2" borderId="412" xfId="0" applyFont="1" applyFill="1" applyBorder="1" applyAlignment="1">
      <alignment horizontal="center" vertical="center"/>
    </xf>
    <xf numFmtId="0" fontId="13" fillId="2" borderId="381" xfId="0" applyFont="1" applyFill="1" applyBorder="1" applyAlignment="1">
      <alignment horizontal="center" vertical="center"/>
    </xf>
    <xf numFmtId="0" fontId="13" fillId="2" borderId="69" xfId="0" applyFont="1" applyFill="1" applyBorder="1" applyAlignment="1">
      <alignment horizontal="left" vertical="center"/>
    </xf>
    <xf numFmtId="0" fontId="13" fillId="2" borderId="69" xfId="0" applyFont="1" applyFill="1" applyBorder="1" applyAlignment="1">
      <alignment horizontal="right" vertical="center"/>
    </xf>
    <xf numFmtId="0" fontId="13" fillId="2" borderId="69" xfId="0" applyFont="1" applyFill="1" applyBorder="1" applyAlignment="1">
      <alignment horizontal="center" vertical="center"/>
    </xf>
    <xf numFmtId="0" fontId="21" fillId="2" borderId="374" xfId="0" applyFont="1" applyFill="1" applyBorder="1" applyAlignment="1">
      <alignment horizontal="center" vertical="center" wrapText="1"/>
    </xf>
    <xf numFmtId="0" fontId="21" fillId="2" borderId="3" xfId="0" applyFont="1" applyFill="1" applyBorder="1" applyAlignment="1">
      <alignment horizontal="center" vertical="center" wrapText="1"/>
    </xf>
    <xf numFmtId="0" fontId="21" fillId="2" borderId="395" xfId="0" applyFont="1" applyFill="1" applyBorder="1" applyAlignment="1">
      <alignment horizontal="center" vertical="center" wrapText="1"/>
    </xf>
    <xf numFmtId="0" fontId="21" fillId="2" borderId="0" xfId="0" applyFont="1" applyFill="1" applyBorder="1" applyAlignment="1">
      <alignment horizontal="center" vertical="center" wrapText="1"/>
    </xf>
    <xf numFmtId="0" fontId="21" fillId="2" borderId="376" xfId="0" applyFont="1" applyFill="1" applyBorder="1" applyAlignment="1">
      <alignment horizontal="center" vertical="center" wrapText="1"/>
    </xf>
    <xf numFmtId="0" fontId="21" fillId="2" borderId="381" xfId="0" applyFont="1" applyFill="1" applyBorder="1" applyAlignment="1">
      <alignment horizontal="center" vertical="center" wrapText="1"/>
    </xf>
    <xf numFmtId="0" fontId="2" fillId="3" borderId="413" xfId="0" applyFont="1" applyFill="1" applyBorder="1" applyAlignment="1">
      <alignment horizontal="center" vertical="center"/>
    </xf>
    <xf numFmtId="0" fontId="2" fillId="3" borderId="69" xfId="0" applyFont="1" applyFill="1" applyBorder="1" applyAlignment="1">
      <alignment horizontal="center" vertical="center"/>
    </xf>
    <xf numFmtId="0" fontId="7" fillId="2" borderId="1" xfId="0" applyFont="1" applyFill="1" applyBorder="1" applyAlignment="1">
      <alignment vertical="center"/>
    </xf>
    <xf numFmtId="0" fontId="7" fillId="2" borderId="2" xfId="0" applyFont="1" applyFill="1" applyBorder="1" applyAlignment="1">
      <alignment vertical="center"/>
    </xf>
    <xf numFmtId="0" fontId="7" fillId="2" borderId="60" xfId="0" applyFont="1" applyFill="1" applyBorder="1" applyAlignment="1">
      <alignment vertical="center"/>
    </xf>
    <xf numFmtId="0" fontId="7" fillId="2" borderId="10" xfId="0" applyFont="1" applyFill="1" applyBorder="1" applyAlignment="1">
      <alignment vertical="center"/>
    </xf>
    <xf numFmtId="0" fontId="7" fillId="2" borderId="2" xfId="0" applyFont="1" applyFill="1" applyBorder="1" applyAlignment="1">
      <alignment horizontal="left" vertical="center"/>
    </xf>
    <xf numFmtId="0" fontId="7" fillId="2" borderId="13" xfId="0" applyFont="1" applyFill="1" applyBorder="1" applyAlignment="1">
      <alignment horizontal="left" vertical="center"/>
    </xf>
    <xf numFmtId="0" fontId="7" fillId="2" borderId="80" xfId="0" applyFont="1" applyFill="1" applyBorder="1" applyAlignment="1">
      <alignment horizontal="left" vertical="center"/>
    </xf>
    <xf numFmtId="0" fontId="13" fillId="11" borderId="393" xfId="0" applyFont="1" applyFill="1" applyBorder="1" applyAlignment="1">
      <alignment horizontal="left" vertical="center" wrapText="1"/>
    </xf>
    <xf numFmtId="0" fontId="13" fillId="11" borderId="401" xfId="0" applyFont="1" applyFill="1" applyBorder="1" applyAlignment="1">
      <alignment horizontal="left" vertical="center" wrapText="1"/>
    </xf>
    <xf numFmtId="0" fontId="13" fillId="11" borderId="405" xfId="0" applyFont="1" applyFill="1" applyBorder="1" applyAlignment="1">
      <alignment horizontal="left" vertical="center" wrapText="1"/>
    </xf>
    <xf numFmtId="0" fontId="22" fillId="0" borderId="393" xfId="0" applyFont="1" applyBorder="1" applyAlignment="1">
      <alignment horizontal="center" vertical="center" wrapText="1"/>
    </xf>
    <xf numFmtId="0" fontId="22" fillId="0" borderId="401" xfId="0" applyFont="1" applyBorder="1" applyAlignment="1">
      <alignment horizontal="center" vertical="center" wrapText="1"/>
    </xf>
    <xf numFmtId="0" fontId="22" fillId="0" borderId="402" xfId="0" applyFont="1" applyBorder="1" applyAlignment="1">
      <alignment horizontal="center" vertical="center" wrapText="1"/>
    </xf>
    <xf numFmtId="0" fontId="13" fillId="2" borderId="393" xfId="0" applyFont="1" applyFill="1" applyBorder="1" applyAlignment="1">
      <alignment horizontal="left" vertical="center" wrapText="1"/>
    </xf>
    <xf numFmtId="0" fontId="13" fillId="2" borderId="401" xfId="0" applyFont="1" applyFill="1" applyBorder="1" applyAlignment="1">
      <alignment horizontal="left" vertical="center"/>
    </xf>
    <xf numFmtId="0" fontId="13" fillId="2" borderId="405" xfId="0" applyFont="1" applyFill="1" applyBorder="1" applyAlignment="1">
      <alignment horizontal="left" vertical="center"/>
    </xf>
    <xf numFmtId="0" fontId="22" fillId="8" borderId="374" xfId="0" applyFont="1" applyFill="1" applyBorder="1" applyAlignment="1">
      <alignment vertical="center"/>
    </xf>
    <xf numFmtId="0" fontId="22" fillId="8" borderId="3" xfId="0" applyFont="1" applyFill="1" applyBorder="1" applyAlignment="1">
      <alignment vertical="center"/>
    </xf>
    <xf numFmtId="0" fontId="22" fillId="8" borderId="375" xfId="0" applyFont="1" applyFill="1" applyBorder="1" applyAlignment="1">
      <alignment vertical="center"/>
    </xf>
    <xf numFmtId="0" fontId="22" fillId="8" borderId="376" xfId="0" applyFont="1" applyFill="1" applyBorder="1" applyAlignment="1">
      <alignment horizontal="left" vertical="center"/>
    </xf>
    <xf numFmtId="0" fontId="22" fillId="8" borderId="381" xfId="0" applyFont="1" applyFill="1" applyBorder="1" applyAlignment="1">
      <alignment horizontal="left" vertical="center"/>
    </xf>
    <xf numFmtId="0" fontId="22" fillId="8" borderId="378" xfId="0" applyFont="1" applyFill="1" applyBorder="1" applyAlignment="1">
      <alignment horizontal="left" vertical="center"/>
    </xf>
    <xf numFmtId="0" fontId="18" fillId="2" borderId="0" xfId="0" applyFont="1" applyFill="1" applyBorder="1" applyAlignment="1">
      <alignment horizontal="center" vertical="center" wrapText="1"/>
    </xf>
    <xf numFmtId="0" fontId="18" fillId="2" borderId="381" xfId="0" applyFont="1" applyFill="1" applyBorder="1" applyAlignment="1">
      <alignment horizontal="center" vertical="center" wrapText="1"/>
    </xf>
    <xf numFmtId="0" fontId="13" fillId="2" borderId="114" xfId="0" applyFont="1" applyFill="1" applyBorder="1" applyAlignment="1">
      <alignment horizontal="center"/>
    </xf>
    <xf numFmtId="0" fontId="13" fillId="2" borderId="417" xfId="0" applyFont="1" applyFill="1" applyBorder="1" applyAlignment="1">
      <alignment horizontal="center"/>
    </xf>
    <xf numFmtId="0" fontId="13" fillId="2" borderId="149" xfId="0" applyFont="1" applyFill="1" applyBorder="1" applyAlignment="1">
      <alignment horizontal="center"/>
    </xf>
    <xf numFmtId="0" fontId="13" fillId="0" borderId="414" xfId="0" applyFont="1" applyBorder="1" applyAlignment="1">
      <alignment horizontal="center"/>
    </xf>
    <xf numFmtId="0" fontId="13" fillId="0" borderId="415" xfId="0" applyFont="1" applyBorder="1" applyAlignment="1">
      <alignment horizontal="center"/>
    </xf>
    <xf numFmtId="0" fontId="13" fillId="0" borderId="416" xfId="0" applyFont="1" applyBorder="1" applyAlignment="1">
      <alignment horizontal="center"/>
    </xf>
    <xf numFmtId="0" fontId="13" fillId="2" borderId="69" xfId="0" applyFont="1" applyFill="1" applyBorder="1" applyAlignment="1">
      <alignment horizontal="center"/>
    </xf>
    <xf numFmtId="0" fontId="13" fillId="2" borderId="362" xfId="0" applyFont="1" applyFill="1" applyBorder="1" applyAlignment="1">
      <alignment horizontal="center"/>
    </xf>
    <xf numFmtId="0" fontId="13" fillId="2" borderId="270" xfId="0" applyFont="1" applyFill="1" applyBorder="1" applyAlignment="1">
      <alignment horizontal="center"/>
    </xf>
    <xf numFmtId="0" fontId="13" fillId="2" borderId="307" xfId="0" applyFont="1" applyFill="1" applyBorder="1" applyAlignment="1">
      <alignment horizontal="center"/>
    </xf>
    <xf numFmtId="0" fontId="13" fillId="2" borderId="32" xfId="0" applyFont="1" applyFill="1" applyBorder="1" applyAlignment="1">
      <alignment horizontal="center"/>
    </xf>
    <xf numFmtId="178" fontId="13" fillId="2" borderId="32" xfId="0" applyNumberFormat="1" applyFont="1" applyFill="1" applyBorder="1" applyAlignment="1">
      <alignment horizontal="center"/>
    </xf>
    <xf numFmtId="178" fontId="13" fillId="2" borderId="397" xfId="0" applyNumberFormat="1" applyFont="1" applyFill="1" applyBorder="1" applyAlignment="1">
      <alignment horizontal="center"/>
    </xf>
    <xf numFmtId="178" fontId="13" fillId="2" borderId="307" xfId="0" applyNumberFormat="1" applyFont="1" applyFill="1" applyBorder="1" applyAlignment="1">
      <alignment horizontal="center"/>
    </xf>
    <xf numFmtId="178" fontId="13" fillId="2" borderId="221" xfId="0" applyNumberFormat="1" applyFont="1" applyFill="1" applyBorder="1" applyAlignment="1">
      <alignment horizontal="center"/>
    </xf>
    <xf numFmtId="0" fontId="13" fillId="2" borderId="404" xfId="0" applyFont="1" applyFill="1" applyBorder="1" applyAlignment="1">
      <alignment horizontal="center"/>
    </xf>
    <xf numFmtId="0" fontId="13" fillId="2" borderId="402" xfId="0" applyFont="1" applyFill="1" applyBorder="1" applyAlignment="1">
      <alignment horizontal="center"/>
    </xf>
    <xf numFmtId="0" fontId="13" fillId="2" borderId="400" xfId="0" applyFont="1" applyFill="1" applyBorder="1" applyAlignment="1">
      <alignment horizontal="center"/>
    </xf>
    <xf numFmtId="178" fontId="13" fillId="2" borderId="400" xfId="0" applyNumberFormat="1" applyFont="1" applyFill="1" applyBorder="1" applyAlignment="1">
      <alignment horizontal="center"/>
    </xf>
    <xf numFmtId="178" fontId="13" fillId="2" borderId="401" xfId="0" applyNumberFormat="1" applyFont="1" applyFill="1" applyBorder="1" applyAlignment="1">
      <alignment horizontal="center"/>
    </xf>
    <xf numFmtId="178" fontId="13" fillId="2" borderId="402" xfId="0" applyNumberFormat="1" applyFont="1" applyFill="1" applyBorder="1" applyAlignment="1">
      <alignment horizontal="center"/>
    </xf>
    <xf numFmtId="178" fontId="13" fillId="2" borderId="403" xfId="0" applyNumberFormat="1" applyFont="1" applyFill="1" applyBorder="1" applyAlignment="1">
      <alignment horizontal="center"/>
    </xf>
    <xf numFmtId="0" fontId="13" fillId="2" borderId="413" xfId="0" applyFont="1" applyFill="1" applyBorder="1" applyAlignment="1">
      <alignment horizontal="center" vertical="center"/>
    </xf>
    <xf numFmtId="0" fontId="13" fillId="2" borderId="417" xfId="0" applyFont="1" applyFill="1" applyBorder="1" applyAlignment="1">
      <alignment horizontal="center" vertical="center"/>
    </xf>
    <xf numFmtId="0" fontId="13" fillId="2" borderId="418" xfId="0" applyFont="1" applyFill="1" applyBorder="1" applyAlignment="1">
      <alignment horizontal="center"/>
    </xf>
    <xf numFmtId="0" fontId="2" fillId="2" borderId="383" xfId="0" applyFont="1" applyFill="1" applyBorder="1" applyAlignment="1">
      <alignment horizontal="center"/>
    </xf>
    <xf numFmtId="0" fontId="2" fillId="2" borderId="0" xfId="0" applyFont="1" applyFill="1" applyBorder="1" applyAlignment="1">
      <alignment horizontal="center"/>
    </xf>
    <xf numFmtId="0" fontId="2" fillId="2" borderId="381" xfId="0" applyFont="1" applyFill="1" applyBorder="1" applyAlignment="1">
      <alignment horizontal="center"/>
    </xf>
    <xf numFmtId="0" fontId="13" fillId="2" borderId="374" xfId="0" applyFont="1" applyFill="1" applyBorder="1" applyAlignment="1">
      <alignment horizontal="left" vertical="center" wrapText="1"/>
    </xf>
    <xf numFmtId="0" fontId="13" fillId="2" borderId="3" xfId="0" applyFont="1" applyFill="1" applyBorder="1" applyAlignment="1">
      <alignment horizontal="left" vertical="center" wrapText="1"/>
    </xf>
    <xf numFmtId="0" fontId="13" fillId="2" borderId="395" xfId="0" applyFont="1" applyFill="1" applyBorder="1" applyAlignment="1">
      <alignment horizontal="left" vertical="center" wrapText="1"/>
    </xf>
    <xf numFmtId="0" fontId="13" fillId="2" borderId="0" xfId="0" applyFont="1" applyFill="1" applyBorder="1" applyAlignment="1">
      <alignment horizontal="left" vertical="center" wrapText="1"/>
    </xf>
    <xf numFmtId="0" fontId="13" fillId="2" borderId="376" xfId="0" applyFont="1" applyFill="1" applyBorder="1" applyAlignment="1">
      <alignment horizontal="left" vertical="center" wrapText="1"/>
    </xf>
    <xf numFmtId="0" fontId="13" fillId="2" borderId="381" xfId="0" applyFont="1" applyFill="1" applyBorder="1" applyAlignment="1">
      <alignment horizontal="left" vertical="center" wrapText="1"/>
    </xf>
    <xf numFmtId="0" fontId="13" fillId="2" borderId="406" xfId="0" applyFont="1" applyFill="1" applyBorder="1" applyAlignment="1">
      <alignment horizontal="center"/>
    </xf>
    <xf numFmtId="0" fontId="13" fillId="2" borderId="410" xfId="0" applyFont="1" applyFill="1" applyBorder="1" applyAlignment="1">
      <alignment horizontal="center"/>
    </xf>
    <xf numFmtId="178" fontId="13" fillId="2" borderId="411" xfId="0" applyNumberFormat="1" applyFont="1" applyFill="1" applyBorder="1" applyAlignment="1">
      <alignment horizontal="center"/>
    </xf>
    <xf numFmtId="178" fontId="13" fillId="2" borderId="407" xfId="0" applyNumberFormat="1" applyFont="1" applyFill="1" applyBorder="1" applyAlignment="1">
      <alignment horizontal="center"/>
    </xf>
    <xf numFmtId="178" fontId="13" fillId="2" borderId="410" xfId="0" applyNumberFormat="1" applyFont="1" applyFill="1" applyBorder="1" applyAlignment="1">
      <alignment horizontal="center"/>
    </xf>
    <xf numFmtId="178" fontId="13" fillId="2" borderId="412" xfId="0" applyNumberFormat="1" applyFont="1" applyFill="1" applyBorder="1" applyAlignment="1">
      <alignment horizontal="center"/>
    </xf>
    <xf numFmtId="0" fontId="11" fillId="2" borderId="21" xfId="0" applyFont="1" applyFill="1" applyBorder="1" applyAlignment="1">
      <alignment horizontal="center" vertical="center"/>
    </xf>
    <xf numFmtId="0" fontId="2" fillId="6" borderId="393" xfId="0" applyFont="1" applyFill="1" applyBorder="1" applyAlignment="1">
      <alignment horizontal="center" vertical="center"/>
    </xf>
    <xf numFmtId="0" fontId="2" fillId="6" borderId="401" xfId="0" applyFont="1" applyFill="1" applyBorder="1" applyAlignment="1">
      <alignment horizontal="center" vertical="center"/>
    </xf>
    <xf numFmtId="0" fontId="2" fillId="6" borderId="402" xfId="0" applyFont="1" applyFill="1" applyBorder="1" applyAlignment="1">
      <alignment horizontal="center" vertical="center"/>
    </xf>
    <xf numFmtId="0" fontId="2" fillId="2" borderId="383"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374" xfId="0" applyFont="1" applyFill="1" applyBorder="1" applyAlignment="1">
      <alignment horizontal="center" vertical="center"/>
    </xf>
    <xf numFmtId="0" fontId="2" fillId="2" borderId="396" xfId="0" applyFont="1" applyFill="1" applyBorder="1" applyAlignment="1">
      <alignment horizontal="center" vertical="center"/>
    </xf>
    <xf numFmtId="0" fontId="2" fillId="2" borderId="395" xfId="0" applyFont="1" applyFill="1" applyBorder="1" applyAlignment="1">
      <alignment horizontal="center" vertical="center"/>
    </xf>
    <xf numFmtId="0" fontId="2" fillId="2" borderId="39" xfId="0" applyFont="1" applyFill="1" applyBorder="1" applyAlignment="1">
      <alignment horizontal="center" vertical="center"/>
    </xf>
    <xf numFmtId="0" fontId="2" fillId="2" borderId="376" xfId="0" applyFont="1" applyFill="1" applyBorder="1" applyAlignment="1">
      <alignment horizontal="center" vertical="center"/>
    </xf>
    <xf numFmtId="0" fontId="2" fillId="2" borderId="422" xfId="0" applyFont="1" applyFill="1" applyBorder="1" applyAlignment="1">
      <alignment horizontal="center" vertical="center"/>
    </xf>
    <xf numFmtId="178" fontId="2" fillId="2" borderId="411" xfId="0" applyNumberFormat="1" applyFont="1" applyFill="1" applyBorder="1" applyAlignment="1">
      <alignment horizontal="center" vertical="center"/>
    </xf>
    <xf numFmtId="178" fontId="2" fillId="2" borderId="407" xfId="0" applyNumberFormat="1" applyFont="1" applyFill="1" applyBorder="1" applyAlignment="1">
      <alignment horizontal="center" vertical="center"/>
    </xf>
    <xf numFmtId="178" fontId="2" fillId="2" borderId="410" xfId="0" applyNumberFormat="1" applyFont="1" applyFill="1" applyBorder="1" applyAlignment="1">
      <alignment horizontal="center" vertical="center"/>
    </xf>
    <xf numFmtId="0" fontId="2" fillId="2" borderId="431" xfId="0" applyFont="1" applyFill="1" applyBorder="1" applyAlignment="1">
      <alignment horizontal="center" vertical="center"/>
    </xf>
    <xf numFmtId="0" fontId="2" fillId="2" borderId="426" xfId="0" applyFont="1" applyFill="1" applyBorder="1" applyAlignment="1">
      <alignment horizontal="center" vertical="center"/>
    </xf>
    <xf numFmtId="0" fontId="2" fillId="2" borderId="427" xfId="0" applyFont="1" applyFill="1" applyBorder="1" applyAlignment="1">
      <alignment horizontal="center" vertical="center"/>
    </xf>
    <xf numFmtId="0" fontId="2" fillId="2" borderId="421" xfId="0" applyFont="1" applyFill="1" applyBorder="1" applyAlignment="1">
      <alignment horizontal="center" vertical="center"/>
    </xf>
    <xf numFmtId="0" fontId="2" fillId="0" borderId="428" xfId="0" applyFont="1" applyBorder="1" applyAlignment="1">
      <alignment horizontal="center" vertical="center"/>
    </xf>
    <xf numFmtId="0" fontId="2" fillId="0" borderId="429" xfId="0" applyFont="1" applyBorder="1" applyAlignment="1">
      <alignment horizontal="center" vertical="center"/>
    </xf>
    <xf numFmtId="0" fontId="2" fillId="0" borderId="430" xfId="0" applyFont="1" applyBorder="1" applyAlignment="1">
      <alignment horizontal="center" vertical="center"/>
    </xf>
    <xf numFmtId="0" fontId="2" fillId="2" borderId="424" xfId="0" applyFont="1" applyFill="1" applyBorder="1" applyAlignment="1">
      <alignment horizontal="center" vertical="center"/>
    </xf>
    <xf numFmtId="178" fontId="2" fillId="2" borderId="400" xfId="0" applyNumberFormat="1" applyFont="1" applyFill="1" applyBorder="1" applyAlignment="1">
      <alignment horizontal="center" vertical="center"/>
    </xf>
    <xf numFmtId="178" fontId="2" fillId="2" borderId="401" xfId="0" applyNumberFormat="1" applyFont="1" applyFill="1" applyBorder="1" applyAlignment="1">
      <alignment horizontal="center" vertical="center"/>
    </xf>
    <xf numFmtId="178" fontId="2" fillId="2" borderId="402" xfId="0" applyNumberFormat="1" applyFont="1" applyFill="1" applyBorder="1" applyAlignment="1">
      <alignment horizontal="center" vertical="center"/>
    </xf>
    <xf numFmtId="178" fontId="2" fillId="2" borderId="403" xfId="0" applyNumberFormat="1" applyFont="1" applyFill="1" applyBorder="1" applyAlignment="1">
      <alignment horizontal="center" vertical="center"/>
    </xf>
    <xf numFmtId="0" fontId="22" fillId="2" borderId="431" xfId="0" applyFont="1" applyFill="1" applyBorder="1" applyAlignment="1">
      <alignment horizontal="center" vertical="center"/>
    </xf>
    <xf numFmtId="0" fontId="22" fillId="2" borderId="421" xfId="0" applyFont="1" applyFill="1" applyBorder="1" applyAlignment="1">
      <alignment horizontal="center" vertical="center"/>
    </xf>
    <xf numFmtId="0" fontId="13" fillId="6" borderId="374"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13" fillId="6" borderId="395" xfId="0" applyFont="1" applyFill="1" applyBorder="1" applyAlignment="1">
      <alignment horizontal="center" vertical="center" wrapText="1"/>
    </xf>
    <xf numFmtId="0" fontId="13" fillId="6" borderId="0" xfId="0" applyFont="1" applyFill="1" applyBorder="1" applyAlignment="1">
      <alignment horizontal="center" vertical="center" wrapText="1"/>
    </xf>
    <xf numFmtId="0" fontId="13" fillId="6" borderId="376" xfId="0" applyFont="1" applyFill="1" applyBorder="1" applyAlignment="1">
      <alignment horizontal="center" vertical="center" wrapText="1"/>
    </xf>
    <xf numFmtId="0" fontId="13" fillId="6" borderId="390" xfId="0" applyFont="1" applyFill="1" applyBorder="1" applyAlignment="1">
      <alignment horizontal="center" vertical="center" wrapText="1"/>
    </xf>
    <xf numFmtId="0" fontId="22" fillId="3" borderId="425" xfId="0" applyFont="1" applyFill="1" applyBorder="1" applyAlignment="1">
      <alignment horizontal="center" vertical="center"/>
    </xf>
    <xf numFmtId="0" fontId="22" fillId="3" borderId="421" xfId="0" applyFont="1" applyFill="1" applyBorder="1" applyAlignment="1">
      <alignment horizontal="center" vertical="center"/>
    </xf>
    <xf numFmtId="0" fontId="22" fillId="3" borderId="426" xfId="0" applyFont="1" applyFill="1" applyBorder="1" applyAlignment="1">
      <alignment horizontal="center" vertical="center"/>
    </xf>
    <xf numFmtId="0" fontId="7" fillId="2" borderId="374" xfId="0" applyFont="1" applyFill="1" applyBorder="1" applyAlignment="1">
      <alignment vertical="center"/>
    </xf>
    <xf numFmtId="0" fontId="7" fillId="2" borderId="3" xfId="0" applyFont="1" applyFill="1" applyBorder="1" applyAlignment="1">
      <alignment vertical="center"/>
    </xf>
    <xf numFmtId="0" fontId="7" fillId="2" borderId="395" xfId="0" applyFont="1" applyFill="1" applyBorder="1" applyAlignment="1">
      <alignment vertical="center"/>
    </xf>
    <xf numFmtId="0" fontId="7" fillId="2" borderId="0" xfId="0" applyFont="1" applyFill="1" applyBorder="1" applyAlignment="1">
      <alignment vertical="center"/>
    </xf>
    <xf numFmtId="0" fontId="7" fillId="2" borderId="0" xfId="0" applyFont="1" applyFill="1" applyBorder="1" applyAlignment="1">
      <alignment horizontal="left" vertical="center"/>
    </xf>
    <xf numFmtId="0" fontId="7" fillId="2" borderId="420" xfId="0" applyFont="1" applyFill="1" applyBorder="1" applyAlignment="1">
      <alignment horizontal="left" vertical="center"/>
    </xf>
    <xf numFmtId="0" fontId="22" fillId="2" borderId="374" xfId="0" applyFont="1" applyFill="1" applyBorder="1" applyAlignment="1">
      <alignment horizontal="left" vertical="center"/>
    </xf>
    <xf numFmtId="0" fontId="22" fillId="2" borderId="3" xfId="0" applyFont="1" applyFill="1" applyBorder="1" applyAlignment="1">
      <alignment horizontal="left" vertical="center"/>
    </xf>
    <xf numFmtId="0" fontId="22" fillId="2" borderId="375" xfId="0" applyFont="1" applyFill="1" applyBorder="1" applyAlignment="1">
      <alignment horizontal="left" vertical="center"/>
    </xf>
    <xf numFmtId="0" fontId="22" fillId="2" borderId="376" xfId="0" applyFont="1" applyFill="1" applyBorder="1" applyAlignment="1">
      <alignment horizontal="left" vertical="center"/>
    </xf>
    <xf numFmtId="0" fontId="22" fillId="2" borderId="390" xfId="0" applyFont="1" applyFill="1" applyBorder="1" applyAlignment="1">
      <alignment horizontal="left" vertical="center"/>
    </xf>
    <xf numFmtId="0" fontId="22" fillId="2" borderId="423" xfId="0" applyFont="1" applyFill="1" applyBorder="1" applyAlignment="1">
      <alignment horizontal="left" vertical="center"/>
    </xf>
    <xf numFmtId="0" fontId="2" fillId="2" borderId="425" xfId="0" applyFont="1" applyFill="1" applyBorder="1" applyAlignment="1">
      <alignment horizontal="center" vertical="center"/>
    </xf>
    <xf numFmtId="178" fontId="2" fillId="2" borderId="412" xfId="0" applyNumberFormat="1" applyFont="1" applyFill="1" applyBorder="1" applyAlignment="1">
      <alignment horizontal="center" vertical="center"/>
    </xf>
    <xf numFmtId="0" fontId="7" fillId="3" borderId="114" xfId="0" applyFont="1" applyFill="1" applyBorder="1" applyAlignment="1">
      <alignment horizontal="center" vertical="center"/>
    </xf>
    <xf numFmtId="0" fontId="7" fillId="3" borderId="8" xfId="0" applyFont="1" applyFill="1" applyBorder="1" applyAlignment="1">
      <alignment horizontal="center" vertical="center"/>
    </xf>
    <xf numFmtId="0" fontId="16" fillId="2" borderId="3" xfId="0" applyFont="1" applyFill="1" applyBorder="1" applyAlignment="1">
      <alignment horizontal="center" vertical="center" wrapText="1"/>
    </xf>
    <xf numFmtId="0" fontId="16" fillId="2" borderId="0" xfId="0" applyFont="1" applyFill="1" applyAlignment="1">
      <alignment horizontal="center" vertical="center" wrapText="1"/>
    </xf>
    <xf numFmtId="0" fontId="7" fillId="2" borderId="81" xfId="0" applyFont="1" applyFill="1" applyBorder="1" applyAlignment="1">
      <alignment horizontal="center" vertical="center"/>
    </xf>
    <xf numFmtId="0" fontId="7" fillId="2" borderId="60" xfId="0" applyFont="1" applyFill="1" applyBorder="1" applyAlignment="1">
      <alignment horizontal="center" vertical="center"/>
    </xf>
    <xf numFmtId="0" fontId="7" fillId="2" borderId="10" xfId="0" applyFont="1" applyFill="1" applyBorder="1" applyAlignment="1">
      <alignment horizontal="center" vertical="center"/>
    </xf>
    <xf numFmtId="0" fontId="7" fillId="2" borderId="3" xfId="0" applyFont="1" applyFill="1" applyBorder="1" applyAlignment="1">
      <alignment horizontal="right" vertical="center"/>
    </xf>
    <xf numFmtId="0" fontId="7" fillId="2" borderId="10" xfId="0" applyFont="1" applyFill="1" applyBorder="1" applyAlignment="1">
      <alignment horizontal="right" vertical="center"/>
    </xf>
    <xf numFmtId="0" fontId="7" fillId="2" borderId="154" xfId="0" applyFont="1" applyFill="1" applyBorder="1" applyAlignment="1">
      <alignment horizontal="left" vertical="center"/>
    </xf>
    <xf numFmtId="0" fontId="13" fillId="2" borderId="1" xfId="0" applyFont="1" applyFill="1" applyBorder="1" applyAlignment="1">
      <alignment horizontal="center" vertical="center" wrapText="1"/>
    </xf>
    <xf numFmtId="0" fontId="13" fillId="2" borderId="13" xfId="0" applyFont="1" applyFill="1" applyBorder="1" applyAlignment="1">
      <alignment horizontal="center" vertical="center"/>
    </xf>
    <xf numFmtId="0" fontId="13" fillId="2" borderId="16" xfId="0" applyFont="1" applyFill="1" applyBorder="1" applyAlignment="1">
      <alignment horizontal="center" vertical="center"/>
    </xf>
    <xf numFmtId="0" fontId="13" fillId="2" borderId="17" xfId="0" applyFont="1" applyFill="1" applyBorder="1" applyAlignment="1">
      <alignment horizontal="center" vertical="center"/>
    </xf>
    <xf numFmtId="0" fontId="13" fillId="2" borderId="20" xfId="0" applyFont="1" applyFill="1" applyBorder="1" applyAlignment="1">
      <alignment horizontal="center" vertical="center"/>
    </xf>
    <xf numFmtId="0" fontId="13" fillId="2" borderId="159" xfId="0" applyFont="1" applyFill="1" applyBorder="1" applyAlignment="1">
      <alignment horizontal="center"/>
    </xf>
    <xf numFmtId="0" fontId="13" fillId="2" borderId="30" xfId="0" applyFont="1" applyFill="1" applyBorder="1" applyAlignment="1">
      <alignment horizontal="center"/>
    </xf>
    <xf numFmtId="0" fontId="13" fillId="2" borderId="31" xfId="0" applyFont="1" applyFill="1" applyBorder="1" applyAlignment="1">
      <alignment horizontal="center"/>
    </xf>
    <xf numFmtId="0" fontId="13" fillId="2" borderId="128" xfId="0" applyFont="1" applyFill="1" applyBorder="1" applyAlignment="1">
      <alignment horizontal="center"/>
    </xf>
    <xf numFmtId="0" fontId="13" fillId="2" borderId="29" xfId="0" applyFont="1" applyFill="1" applyBorder="1" applyAlignment="1">
      <alignment horizontal="left" wrapText="1"/>
    </xf>
    <xf numFmtId="0" fontId="13" fillId="2" borderId="30" xfId="0" applyFont="1" applyFill="1" applyBorder="1" applyAlignment="1">
      <alignment horizontal="left"/>
    </xf>
    <xf numFmtId="0" fontId="13" fillId="2" borderId="31" xfId="0" applyFont="1" applyFill="1" applyBorder="1" applyAlignment="1">
      <alignment horizontal="left"/>
    </xf>
    <xf numFmtId="0" fontId="5" fillId="2" borderId="32" xfId="0" applyFont="1" applyFill="1" applyBorder="1" applyAlignment="1">
      <alignment horizontal="center" vertical="center"/>
    </xf>
    <xf numFmtId="0" fontId="5" fillId="2" borderId="30" xfId="0" applyFont="1" applyFill="1" applyBorder="1" applyAlignment="1">
      <alignment horizontal="center" vertical="center"/>
    </xf>
    <xf numFmtId="0" fontId="5" fillId="2" borderId="33" xfId="0" applyFont="1" applyFill="1" applyBorder="1" applyAlignment="1">
      <alignment horizontal="center" vertical="center"/>
    </xf>
    <xf numFmtId="0" fontId="13" fillId="0" borderId="29" xfId="0" applyFont="1" applyBorder="1" applyAlignment="1">
      <alignment horizontal="center" vertical="center" wrapText="1"/>
    </xf>
    <xf numFmtId="0" fontId="13" fillId="0" borderId="30" xfId="0" applyFont="1" applyBorder="1" applyAlignment="1">
      <alignment horizontal="center" vertical="center" wrapText="1"/>
    </xf>
    <xf numFmtId="0" fontId="13" fillId="0" borderId="91" xfId="0" applyFont="1" applyBorder="1" applyAlignment="1">
      <alignment horizontal="center" vertical="center" wrapText="1"/>
    </xf>
    <xf numFmtId="0" fontId="13" fillId="0" borderId="127" xfId="0" applyFont="1" applyBorder="1" applyAlignment="1">
      <alignment horizontal="center" vertical="center" wrapText="1"/>
    </xf>
    <xf numFmtId="0" fontId="13" fillId="0" borderId="128" xfId="0" applyFont="1" applyBorder="1" applyAlignment="1">
      <alignment horizontal="center" vertical="center" wrapText="1"/>
    </xf>
    <xf numFmtId="0" fontId="13" fillId="2" borderId="142" xfId="0" applyFont="1" applyFill="1" applyBorder="1" applyAlignment="1">
      <alignment horizontal="center" vertical="center"/>
    </xf>
    <xf numFmtId="0" fontId="13" fillId="2" borderId="143" xfId="0" applyFont="1" applyFill="1" applyBorder="1" applyAlignment="1">
      <alignment horizontal="center" vertical="center"/>
    </xf>
    <xf numFmtId="0" fontId="13" fillId="2" borderId="28" xfId="0" applyFont="1" applyFill="1" applyBorder="1" applyAlignment="1">
      <alignment horizontal="center" vertical="center"/>
    </xf>
    <xf numFmtId="178" fontId="13" fillId="2" borderId="37" xfId="0" applyNumberFormat="1" applyFont="1" applyFill="1" applyBorder="1" applyAlignment="1">
      <alignment horizontal="center" vertical="center"/>
    </xf>
    <xf numFmtId="178" fontId="13" fillId="2" borderId="143" xfId="0" applyNumberFormat="1" applyFont="1" applyFill="1" applyBorder="1" applyAlignment="1">
      <alignment horizontal="center" vertical="center"/>
    </xf>
    <xf numFmtId="178" fontId="13" fillId="2" borderId="28" xfId="0" applyNumberFormat="1" applyFont="1" applyFill="1" applyBorder="1" applyAlignment="1">
      <alignment horizontal="center" vertical="center"/>
    </xf>
    <xf numFmtId="178" fontId="13" fillId="2" borderId="150" xfId="0" applyNumberFormat="1" applyFont="1" applyFill="1" applyBorder="1" applyAlignment="1">
      <alignment horizontal="center" vertical="center"/>
    </xf>
    <xf numFmtId="0" fontId="13" fillId="2" borderId="160" xfId="0" applyFont="1" applyFill="1" applyBorder="1" applyAlignment="1">
      <alignment horizontal="left" vertical="center"/>
    </xf>
    <xf numFmtId="0" fontId="13" fillId="2" borderId="145" xfId="0" applyFont="1" applyFill="1" applyBorder="1" applyAlignment="1">
      <alignment horizontal="left" vertical="center"/>
    </xf>
    <xf numFmtId="0" fontId="13" fillId="2" borderId="147" xfId="0" applyFont="1" applyFill="1" applyBorder="1" applyAlignment="1">
      <alignment horizontal="left" vertical="center"/>
    </xf>
    <xf numFmtId="0" fontId="13" fillId="2" borderId="161" xfId="0" applyFont="1" applyFill="1" applyBorder="1" applyAlignment="1">
      <alignment horizontal="center"/>
    </xf>
    <xf numFmtId="0" fontId="13" fillId="2" borderId="10" xfId="0" applyFont="1" applyFill="1" applyBorder="1" applyAlignment="1">
      <alignment horizontal="center"/>
    </xf>
    <xf numFmtId="0" fontId="13" fillId="2" borderId="102" xfId="0" applyFont="1" applyFill="1" applyBorder="1" applyAlignment="1">
      <alignment horizontal="center"/>
    </xf>
    <xf numFmtId="0" fontId="13" fillId="0" borderId="160" xfId="0" applyFont="1" applyBorder="1" applyAlignment="1">
      <alignment horizontal="center" vertical="center" wrapText="1"/>
    </xf>
    <xf numFmtId="0" fontId="13" fillId="0" borderId="145" xfId="0" applyFont="1" applyBorder="1" applyAlignment="1">
      <alignment horizontal="center" vertical="center" wrapText="1"/>
    </xf>
    <xf numFmtId="0" fontId="13" fillId="0" borderId="100" xfId="0" applyFont="1" applyBorder="1" applyAlignment="1">
      <alignment horizontal="center" vertical="center" wrapText="1"/>
    </xf>
    <xf numFmtId="0" fontId="13" fillId="0" borderId="146" xfId="0" applyFont="1" applyBorder="1" applyAlignment="1">
      <alignment horizontal="center" vertical="center"/>
    </xf>
    <xf numFmtId="0" fontId="13" fillId="0" borderId="145" xfId="0" applyFont="1" applyBorder="1" applyAlignment="1">
      <alignment horizontal="center" vertical="center"/>
    </xf>
    <xf numFmtId="0" fontId="13" fillId="0" borderId="152" xfId="0" applyFont="1" applyBorder="1" applyAlignment="1">
      <alignment horizontal="center" vertical="center"/>
    </xf>
    <xf numFmtId="0" fontId="2" fillId="2" borderId="66" xfId="0" applyFont="1" applyFill="1" applyBorder="1" applyAlignment="1">
      <alignment horizontal="center"/>
    </xf>
    <xf numFmtId="0" fontId="13" fillId="2" borderId="1" xfId="0" applyFont="1" applyFill="1" applyBorder="1" applyAlignment="1">
      <alignment horizontal="center" vertical="center"/>
    </xf>
    <xf numFmtId="0" fontId="13" fillId="2" borderId="139" xfId="0" applyFont="1" applyFill="1" applyBorder="1" applyAlignment="1">
      <alignment horizontal="center" vertical="center"/>
    </xf>
    <xf numFmtId="0" fontId="13" fillId="2" borderId="5" xfId="0" applyFont="1" applyFill="1" applyBorder="1" applyAlignment="1">
      <alignment horizontal="center" vertical="center"/>
    </xf>
    <xf numFmtId="0" fontId="13" fillId="0" borderId="32" xfId="0" applyFont="1" applyBorder="1" applyAlignment="1">
      <alignment horizontal="center" vertical="center"/>
    </xf>
    <xf numFmtId="0" fontId="13" fillId="0" borderId="30" xfId="0" applyFont="1" applyBorder="1" applyAlignment="1">
      <alignment horizontal="center" vertical="center"/>
    </xf>
    <xf numFmtId="0" fontId="13" fillId="0" borderId="128" xfId="0" applyFont="1" applyBorder="1" applyAlignment="1">
      <alignment horizontal="center" vertical="center"/>
    </xf>
    <xf numFmtId="0" fontId="2" fillId="2" borderId="68" xfId="0" applyFont="1" applyFill="1" applyBorder="1" applyAlignment="1">
      <alignment horizontal="center"/>
    </xf>
    <xf numFmtId="0" fontId="13" fillId="2" borderId="37" xfId="0" applyFont="1" applyFill="1" applyBorder="1" applyAlignment="1">
      <alignment horizontal="center" vertical="center" wrapText="1"/>
    </xf>
    <xf numFmtId="0" fontId="13" fillId="2" borderId="26" xfId="0" applyFont="1" applyFill="1" applyBorder="1" applyAlignment="1">
      <alignment horizontal="center" vertical="center" wrapText="1"/>
    </xf>
    <xf numFmtId="0" fontId="13" fillId="2" borderId="47" xfId="0" applyFont="1" applyFill="1" applyBorder="1" applyAlignment="1">
      <alignment horizontal="center" vertical="center" wrapText="1"/>
    </xf>
    <xf numFmtId="0" fontId="13" fillId="2" borderId="25" xfId="0" applyFont="1" applyFill="1" applyBorder="1" applyAlignment="1">
      <alignment horizontal="center" vertical="center" wrapText="1"/>
    </xf>
    <xf numFmtId="0" fontId="13" fillId="2" borderId="162" xfId="0" applyFont="1" applyFill="1" applyBorder="1" applyAlignment="1">
      <alignment horizontal="center" vertical="center" wrapText="1"/>
    </xf>
    <xf numFmtId="0" fontId="13" fillId="2" borderId="28" xfId="0" applyFont="1" applyFill="1" applyBorder="1" applyAlignment="1">
      <alignment horizontal="center" vertical="center" wrapText="1"/>
    </xf>
    <xf numFmtId="0" fontId="13" fillId="2" borderId="26" xfId="0" applyFont="1" applyFill="1" applyBorder="1" applyAlignment="1">
      <alignment horizontal="center" vertical="center"/>
    </xf>
    <xf numFmtId="0" fontId="13" fillId="2" borderId="150" xfId="0" applyFont="1" applyFill="1" applyBorder="1" applyAlignment="1">
      <alignment horizontal="center" vertical="center"/>
    </xf>
    <xf numFmtId="0" fontId="2" fillId="2" borderId="130" xfId="0" applyFont="1" applyFill="1" applyBorder="1" applyAlignment="1">
      <alignment horizontal="center" vertical="center"/>
    </xf>
    <xf numFmtId="0" fontId="2" fillId="2" borderId="169" xfId="0" applyFont="1" applyFill="1" applyBorder="1" applyAlignment="1">
      <alignment horizontal="center" vertical="center"/>
    </xf>
    <xf numFmtId="0" fontId="13" fillId="2" borderId="44" xfId="0" applyFont="1" applyFill="1" applyBorder="1" applyAlignment="1">
      <alignment horizontal="left" vertical="center" wrapText="1"/>
    </xf>
    <xf numFmtId="0" fontId="13" fillId="2" borderId="163" xfId="0" applyFont="1" applyFill="1" applyBorder="1" applyAlignment="1">
      <alignment horizontal="left" vertical="center" wrapText="1"/>
    </xf>
    <xf numFmtId="0" fontId="13" fillId="2" borderId="164" xfId="0" applyFont="1" applyFill="1" applyBorder="1" applyAlignment="1">
      <alignment horizontal="left" vertical="center" wrapText="1"/>
    </xf>
    <xf numFmtId="0" fontId="13" fillId="2" borderId="40" xfId="0" applyFont="1" applyFill="1" applyBorder="1" applyAlignment="1">
      <alignment horizontal="left" vertical="center" wrapText="1"/>
    </xf>
    <xf numFmtId="0" fontId="13" fillId="2" borderId="42" xfId="0" applyFont="1" applyFill="1" applyBorder="1" applyAlignment="1">
      <alignment horizontal="left" vertical="center" wrapText="1"/>
    </xf>
    <xf numFmtId="0" fontId="13" fillId="2" borderId="140" xfId="0" applyFont="1" applyFill="1" applyBorder="1" applyAlignment="1">
      <alignment horizontal="left" vertical="center" wrapText="1"/>
    </xf>
    <xf numFmtId="0" fontId="2" fillId="2" borderId="165" xfId="0" applyFont="1" applyFill="1" applyBorder="1" applyAlignment="1">
      <alignment horizontal="center"/>
    </xf>
    <xf numFmtId="0" fontId="2" fillId="2" borderId="163" xfId="0" applyFont="1" applyFill="1" applyBorder="1" applyAlignment="1">
      <alignment horizontal="center"/>
    </xf>
    <xf numFmtId="0" fontId="2" fillId="2" borderId="166" xfId="0" applyFont="1" applyFill="1" applyBorder="1" applyAlignment="1">
      <alignment horizontal="center"/>
    </xf>
    <xf numFmtId="0" fontId="2" fillId="2" borderId="170" xfId="0" applyFont="1" applyFill="1" applyBorder="1" applyAlignment="1">
      <alignment horizontal="center"/>
    </xf>
    <xf numFmtId="0" fontId="2" fillId="2" borderId="42" xfId="0" applyFont="1" applyFill="1" applyBorder="1" applyAlignment="1">
      <alignment horizontal="center"/>
    </xf>
    <xf numFmtId="0" fontId="2" fillId="2" borderId="43" xfId="0" applyFont="1" applyFill="1" applyBorder="1" applyAlignment="1">
      <alignment horizontal="center"/>
    </xf>
    <xf numFmtId="0" fontId="2" fillId="2" borderId="44" xfId="0" applyFont="1" applyFill="1" applyBorder="1" applyAlignment="1">
      <alignment horizontal="center"/>
    </xf>
    <xf numFmtId="0" fontId="2" fillId="2" borderId="35" xfId="0" applyFont="1" applyFill="1" applyBorder="1" applyAlignment="1">
      <alignment horizontal="center"/>
    </xf>
    <xf numFmtId="0" fontId="2" fillId="2" borderId="40" xfId="0" applyFont="1" applyFill="1" applyBorder="1" applyAlignment="1">
      <alignment horizontal="center"/>
    </xf>
    <xf numFmtId="0" fontId="2" fillId="2" borderId="167" xfId="0" applyFont="1" applyFill="1" applyBorder="1" applyAlignment="1">
      <alignment horizontal="center"/>
    </xf>
    <xf numFmtId="0" fontId="2" fillId="2" borderId="140" xfId="0" applyFont="1" applyFill="1" applyBorder="1" applyAlignment="1">
      <alignment horizontal="center"/>
    </xf>
    <xf numFmtId="0" fontId="2" fillId="2" borderId="164" xfId="0" applyFont="1" applyFill="1" applyBorder="1" applyAlignment="1">
      <alignment horizontal="center"/>
    </xf>
    <xf numFmtId="0" fontId="2" fillId="2" borderId="168" xfId="0" applyFont="1" applyFill="1" applyBorder="1" applyAlignment="1">
      <alignment horizontal="center"/>
    </xf>
    <xf numFmtId="0" fontId="2" fillId="2" borderId="171" xfId="0" applyFont="1" applyFill="1" applyBorder="1" applyAlignment="1">
      <alignment horizontal="center"/>
    </xf>
    <xf numFmtId="0" fontId="2" fillId="2" borderId="172" xfId="0" applyFont="1" applyFill="1" applyBorder="1" applyAlignment="1">
      <alignment horizontal="center" vertical="center"/>
    </xf>
    <xf numFmtId="0" fontId="13" fillId="2" borderId="163" xfId="0" applyFont="1" applyFill="1" applyBorder="1" applyAlignment="1">
      <alignment horizontal="left" vertical="center"/>
    </xf>
    <xf numFmtId="0" fontId="13" fillId="2" borderId="164" xfId="0" applyFont="1" applyFill="1" applyBorder="1" applyAlignment="1">
      <alignment horizontal="left" vertical="center"/>
    </xf>
    <xf numFmtId="0" fontId="13" fillId="2" borderId="40" xfId="0" applyFont="1" applyFill="1" applyBorder="1" applyAlignment="1">
      <alignment horizontal="left" vertical="center"/>
    </xf>
    <xf numFmtId="0" fontId="13" fillId="2" borderId="42" xfId="0" applyFont="1" applyFill="1" applyBorder="1" applyAlignment="1">
      <alignment horizontal="left" vertical="center"/>
    </xf>
    <xf numFmtId="0" fontId="13" fillId="2" borderId="140" xfId="0" applyFont="1" applyFill="1" applyBorder="1" applyAlignment="1">
      <alignment horizontal="left" vertical="center"/>
    </xf>
    <xf numFmtId="0" fontId="13" fillId="2" borderId="44" xfId="0" applyFont="1" applyFill="1" applyBorder="1" applyAlignment="1">
      <alignment horizontal="center" vertical="center"/>
    </xf>
    <xf numFmtId="0" fontId="13" fillId="2" borderId="35" xfId="0" applyFont="1" applyFill="1" applyBorder="1" applyAlignment="1">
      <alignment horizontal="center" vertical="center"/>
    </xf>
    <xf numFmtId="0" fontId="13" fillId="2" borderId="167" xfId="0" applyFont="1" applyFill="1" applyBorder="1" applyAlignment="1">
      <alignment horizontal="center" vertical="center"/>
    </xf>
    <xf numFmtId="0" fontId="13" fillId="2" borderId="40" xfId="0" applyFont="1" applyFill="1" applyBorder="1" applyAlignment="1">
      <alignment horizontal="center" vertical="center"/>
    </xf>
    <xf numFmtId="0" fontId="13" fillId="2" borderId="42" xfId="0" applyFont="1" applyFill="1" applyBorder="1" applyAlignment="1">
      <alignment horizontal="center" vertical="center"/>
    </xf>
    <xf numFmtId="0" fontId="13" fillId="2" borderId="140" xfId="0" applyFont="1" applyFill="1" applyBorder="1" applyAlignment="1">
      <alignment horizontal="center" vertical="center"/>
    </xf>
    <xf numFmtId="0" fontId="13" fillId="2" borderId="166" xfId="0" applyFont="1" applyFill="1" applyBorder="1" applyAlignment="1">
      <alignment horizontal="center" vertical="center"/>
    </xf>
    <xf numFmtId="0" fontId="13" fillId="2" borderId="43" xfId="0" applyFont="1" applyFill="1" applyBorder="1" applyAlignment="1">
      <alignment horizontal="center" vertical="center"/>
    </xf>
    <xf numFmtId="0" fontId="13" fillId="2" borderId="165" xfId="0" applyFont="1" applyFill="1" applyBorder="1" applyAlignment="1">
      <alignment horizontal="center" vertical="center"/>
    </xf>
    <xf numFmtId="0" fontId="13" fillId="2" borderId="163" xfId="0" applyFont="1" applyFill="1" applyBorder="1" applyAlignment="1">
      <alignment horizontal="center" vertical="center"/>
    </xf>
    <xf numFmtId="0" fontId="13" fillId="2" borderId="164" xfId="0" applyFont="1" applyFill="1" applyBorder="1" applyAlignment="1">
      <alignment horizontal="center" vertical="center"/>
    </xf>
    <xf numFmtId="0" fontId="13" fillId="2" borderId="170" xfId="0" applyFont="1" applyFill="1" applyBorder="1" applyAlignment="1">
      <alignment horizontal="center" vertical="center"/>
    </xf>
    <xf numFmtId="0" fontId="2" fillId="2" borderId="44" xfId="0" applyFont="1" applyFill="1" applyBorder="1" applyAlignment="1">
      <alignment horizontal="left" vertical="center"/>
    </xf>
    <xf numFmtId="0" fontId="2" fillId="2" borderId="163" xfId="0" applyFont="1" applyFill="1" applyBorder="1" applyAlignment="1">
      <alignment horizontal="left" vertical="center"/>
    </xf>
    <xf numFmtId="0" fontId="2" fillId="2" borderId="164" xfId="0" applyFont="1" applyFill="1" applyBorder="1" applyAlignment="1">
      <alignment horizontal="left" vertical="center"/>
    </xf>
    <xf numFmtId="0" fontId="2" fillId="2" borderId="40" xfId="0" applyFont="1" applyFill="1" applyBorder="1" applyAlignment="1">
      <alignment horizontal="left" vertical="center"/>
    </xf>
    <xf numFmtId="0" fontId="2" fillId="2" borderId="42" xfId="0" applyFont="1" applyFill="1" applyBorder="1" applyAlignment="1">
      <alignment horizontal="left" vertical="center"/>
    </xf>
    <xf numFmtId="0" fontId="2" fillId="2" borderId="140" xfId="0" applyFont="1" applyFill="1" applyBorder="1" applyAlignment="1">
      <alignment horizontal="left" vertical="center"/>
    </xf>
    <xf numFmtId="0" fontId="2" fillId="2" borderId="122" xfId="0" applyFont="1" applyFill="1" applyBorder="1" applyAlignment="1">
      <alignment horizontal="center"/>
    </xf>
    <xf numFmtId="0" fontId="2" fillId="2" borderId="10" xfId="0" applyFont="1" applyFill="1" applyBorder="1" applyAlignment="1">
      <alignment horizontal="center"/>
    </xf>
    <xf numFmtId="0" fontId="2" fillId="2" borderId="124" xfId="0" applyFont="1" applyFill="1" applyBorder="1" applyAlignment="1">
      <alignment horizontal="center"/>
    </xf>
    <xf numFmtId="0" fontId="2" fillId="2" borderId="173" xfId="0" applyFont="1" applyFill="1" applyBorder="1" applyAlignment="1">
      <alignment horizontal="center" vertical="center"/>
    </xf>
    <xf numFmtId="0" fontId="21" fillId="2" borderId="0" xfId="0" applyFont="1" applyFill="1" applyAlignment="1">
      <alignment horizontal="center" vertical="center" wrapText="1"/>
    </xf>
    <xf numFmtId="0" fontId="7" fillId="2" borderId="81" xfId="0" applyFont="1" applyFill="1" applyBorder="1" applyAlignment="1">
      <alignment horizontal="left" vertical="center"/>
    </xf>
    <xf numFmtId="0" fontId="5" fillId="2" borderId="10" xfId="0" applyFont="1" applyFill="1" applyBorder="1" applyAlignment="1">
      <alignment horizontal="left" vertical="center"/>
    </xf>
    <xf numFmtId="0" fontId="5" fillId="2" borderId="61" xfId="0" applyFont="1" applyFill="1" applyBorder="1" applyAlignment="1">
      <alignment horizontal="left" vertical="center"/>
    </xf>
    <xf numFmtId="0" fontId="22" fillId="2" borderId="81" xfId="0" applyFont="1" applyFill="1" applyBorder="1" applyAlignment="1">
      <alignment horizontal="center" vertical="center" wrapText="1"/>
    </xf>
    <xf numFmtId="0" fontId="22" fillId="2" borderId="3" xfId="0" applyFont="1" applyFill="1" applyBorder="1" applyAlignment="1">
      <alignment horizontal="center" vertical="center"/>
    </xf>
    <xf numFmtId="0" fontId="22" fillId="2" borderId="154" xfId="0" applyFont="1" applyFill="1" applyBorder="1" applyAlignment="1">
      <alignment horizontal="center" vertical="center"/>
    </xf>
    <xf numFmtId="0" fontId="22" fillId="2" borderId="16" xfId="0" applyFont="1" applyFill="1" applyBorder="1" applyAlignment="1">
      <alignment horizontal="center" vertical="center"/>
    </xf>
    <xf numFmtId="0" fontId="22" fillId="2" borderId="17" xfId="0" applyFont="1" applyFill="1" applyBorder="1" applyAlignment="1">
      <alignment horizontal="center" vertical="center"/>
    </xf>
    <xf numFmtId="0" fontId="22" fillId="2" borderId="20" xfId="0" applyFont="1" applyFill="1" applyBorder="1" applyAlignment="1">
      <alignment horizontal="center" vertical="center"/>
    </xf>
    <xf numFmtId="0" fontId="2" fillId="2" borderId="159" xfId="0" applyFont="1" applyFill="1" applyBorder="1" applyAlignment="1">
      <alignment horizontal="center"/>
    </xf>
    <xf numFmtId="0" fontId="2" fillId="2" borderId="30" xfId="0" applyFont="1" applyFill="1" applyBorder="1" applyAlignment="1">
      <alignment horizontal="center"/>
    </xf>
    <xf numFmtId="0" fontId="2" fillId="2" borderId="31" xfId="0" applyFont="1" applyFill="1" applyBorder="1" applyAlignment="1">
      <alignment horizontal="center"/>
    </xf>
    <xf numFmtId="0" fontId="2" fillId="2" borderId="32" xfId="0" applyFont="1" applyFill="1" applyBorder="1" applyAlignment="1">
      <alignment horizontal="center"/>
    </xf>
    <xf numFmtId="0" fontId="2" fillId="2" borderId="128" xfId="0" applyFont="1" applyFill="1" applyBorder="1" applyAlignment="1">
      <alignment horizontal="center"/>
    </xf>
    <xf numFmtId="0" fontId="13" fillId="2" borderId="29" xfId="0" applyFont="1" applyFill="1" applyBorder="1" applyAlignment="1">
      <alignment horizontal="left" vertical="center" wrapText="1"/>
    </xf>
    <xf numFmtId="0" fontId="13" fillId="2" borderId="30" xfId="0" applyFont="1" applyFill="1" applyBorder="1" applyAlignment="1">
      <alignment horizontal="left" vertical="center"/>
    </xf>
    <xf numFmtId="0" fontId="13" fillId="2" borderId="31" xfId="0" applyFont="1" applyFill="1" applyBorder="1" applyAlignment="1">
      <alignment horizontal="left" vertical="center"/>
    </xf>
    <xf numFmtId="0" fontId="13" fillId="2" borderId="32" xfId="0" applyFont="1" applyFill="1" applyBorder="1" applyAlignment="1">
      <alignment horizontal="center" vertical="center" wrapText="1"/>
    </xf>
    <xf numFmtId="0" fontId="13" fillId="2" borderId="30" xfId="0" applyFont="1" applyFill="1" applyBorder="1" applyAlignment="1">
      <alignment horizontal="center" vertical="center"/>
    </xf>
    <xf numFmtId="0" fontId="13" fillId="2" borderId="128" xfId="0" applyFont="1" applyFill="1" applyBorder="1" applyAlignment="1">
      <alignment horizontal="center" vertical="center"/>
    </xf>
    <xf numFmtId="0" fontId="13" fillId="0" borderId="29" xfId="0" applyFont="1" applyBorder="1" applyAlignment="1">
      <alignment horizontal="left" vertical="center" wrapText="1"/>
    </xf>
    <xf numFmtId="0" fontId="13" fillId="0" borderId="30" xfId="0" applyFont="1" applyBorder="1" applyAlignment="1">
      <alignment horizontal="left" vertical="center"/>
    </xf>
    <xf numFmtId="0" fontId="13" fillId="0" borderId="31" xfId="0" applyFont="1" applyBorder="1" applyAlignment="1">
      <alignment horizontal="left" vertical="center"/>
    </xf>
    <xf numFmtId="0" fontId="13" fillId="0" borderId="32" xfId="0" applyFont="1" applyBorder="1" applyAlignment="1">
      <alignment horizontal="center" vertical="center" wrapText="1"/>
    </xf>
    <xf numFmtId="0" fontId="2" fillId="2" borderId="151" xfId="0" applyFont="1" applyFill="1" applyBorder="1" applyAlignment="1">
      <alignment horizontal="center" vertical="center"/>
    </xf>
    <xf numFmtId="0" fontId="2" fillId="2" borderId="134" xfId="0" applyFont="1" applyFill="1" applyBorder="1" applyAlignment="1">
      <alignment horizontal="center" vertical="center"/>
    </xf>
    <xf numFmtId="0" fontId="2" fillId="2" borderId="28" xfId="0" applyFont="1" applyFill="1" applyBorder="1" applyAlignment="1">
      <alignment horizontal="center" vertical="center"/>
    </xf>
    <xf numFmtId="0" fontId="1" fillId="2" borderId="37" xfId="0" applyFont="1" applyFill="1" applyBorder="1" applyAlignment="1">
      <alignment horizontal="center" vertical="center"/>
    </xf>
    <xf numFmtId="0" fontId="1" fillId="2" borderId="134" xfId="0" applyFont="1" applyFill="1" applyBorder="1" applyAlignment="1">
      <alignment horizontal="center" vertical="center"/>
    </xf>
    <xf numFmtId="0" fontId="1" fillId="2" borderId="150" xfId="0" applyFont="1" applyFill="1" applyBorder="1" applyAlignment="1">
      <alignment horizontal="center" vertical="center"/>
    </xf>
    <xf numFmtId="0" fontId="13" fillId="2" borderId="155" xfId="0" applyFont="1" applyFill="1" applyBorder="1" applyAlignment="1">
      <alignment horizontal="left" vertical="center"/>
    </xf>
    <xf numFmtId="0" fontId="13" fillId="2" borderId="148" xfId="0" applyFont="1" applyFill="1" applyBorder="1" applyAlignment="1">
      <alignment horizontal="center"/>
    </xf>
    <xf numFmtId="0" fontId="13" fillId="2" borderId="145" xfId="0" applyFont="1" applyFill="1" applyBorder="1" applyAlignment="1">
      <alignment horizontal="center"/>
    </xf>
    <xf numFmtId="0" fontId="13" fillId="2" borderId="152" xfId="0" applyFont="1" applyFill="1" applyBorder="1" applyAlignment="1">
      <alignment horizontal="center"/>
    </xf>
    <xf numFmtId="0" fontId="13" fillId="0" borderId="155" xfId="0" applyFont="1" applyBorder="1" applyAlignment="1">
      <alignment horizontal="left" vertical="center" wrapText="1"/>
    </xf>
    <xf numFmtId="0" fontId="13" fillId="0" borderId="145" xfId="0" applyFont="1" applyBorder="1" applyAlignment="1">
      <alignment horizontal="left" vertical="center"/>
    </xf>
    <xf numFmtId="0" fontId="13" fillId="0" borderId="147" xfId="0" applyFont="1" applyBorder="1" applyAlignment="1">
      <alignment horizontal="left" vertical="center"/>
    </xf>
    <xf numFmtId="0" fontId="13" fillId="0" borderId="148" xfId="0" applyFont="1" applyBorder="1" applyAlignment="1">
      <alignment horizontal="center" vertical="center"/>
    </xf>
    <xf numFmtId="0" fontId="2" fillId="2" borderId="155" xfId="0" applyFont="1" applyFill="1" applyBorder="1" applyAlignment="1">
      <alignment horizontal="center"/>
    </xf>
    <xf numFmtId="0" fontId="2" fillId="2" borderId="145" xfId="0" applyFont="1" applyFill="1" applyBorder="1" applyAlignment="1">
      <alignment horizontal="center"/>
    </xf>
    <xf numFmtId="0" fontId="2" fillId="2" borderId="147" xfId="0" applyFont="1" applyFill="1" applyBorder="1" applyAlignment="1">
      <alignment horizontal="center"/>
    </xf>
    <xf numFmtId="0" fontId="2" fillId="2" borderId="148" xfId="0" applyFont="1" applyFill="1" applyBorder="1" applyAlignment="1">
      <alignment horizontal="center"/>
    </xf>
    <xf numFmtId="0" fontId="2" fillId="2" borderId="152" xfId="0" applyFont="1" applyFill="1" applyBorder="1" applyAlignment="1">
      <alignment horizontal="center"/>
    </xf>
    <xf numFmtId="0" fontId="2" fillId="2" borderId="9" xfId="0" applyFont="1" applyFill="1" applyBorder="1" applyAlignment="1">
      <alignment horizontal="center"/>
    </xf>
    <xf numFmtId="0" fontId="2" fillId="2" borderId="96" xfId="0" applyFont="1" applyFill="1" applyBorder="1" applyAlignment="1">
      <alignment horizontal="center" vertical="center"/>
    </xf>
    <xf numFmtId="0" fontId="2" fillId="2" borderId="42" xfId="0" applyFont="1" applyFill="1" applyBorder="1" applyAlignment="1">
      <alignment horizontal="center" vertical="center"/>
    </xf>
    <xf numFmtId="0" fontId="2" fillId="0" borderId="127" xfId="0" applyFont="1" applyBorder="1" applyAlignment="1">
      <alignment horizontal="center" vertical="center"/>
    </xf>
    <xf numFmtId="0" fontId="2" fillId="0" borderId="30" xfId="0" applyFont="1" applyBorder="1" applyAlignment="1">
      <alignment horizontal="center" vertical="center"/>
    </xf>
    <xf numFmtId="0" fontId="2" fillId="0" borderId="128" xfId="0" applyFont="1" applyBorder="1" applyAlignment="1">
      <alignment horizontal="center" vertical="center"/>
    </xf>
    <xf numFmtId="0" fontId="13" fillId="2" borderId="134" xfId="0" applyFont="1" applyFill="1" applyBorder="1" applyAlignment="1">
      <alignment horizontal="center" vertical="center" wrapText="1"/>
    </xf>
    <xf numFmtId="0" fontId="23" fillId="2" borderId="48" xfId="0" applyFont="1" applyFill="1" applyBorder="1" applyAlignment="1">
      <alignment horizontal="center" vertical="center" wrapText="1"/>
    </xf>
    <xf numFmtId="0" fontId="13" fillId="2" borderId="134" xfId="0" applyFont="1" applyFill="1" applyBorder="1" applyAlignment="1">
      <alignment horizontal="center" vertical="center"/>
    </xf>
    <xf numFmtId="0" fontId="13" fillId="2" borderId="44" xfId="0" applyFont="1" applyFill="1" applyBorder="1" applyAlignment="1">
      <alignment vertical="center"/>
    </xf>
    <xf numFmtId="0" fontId="13" fillId="2" borderId="163" xfId="0" applyFont="1" applyFill="1" applyBorder="1" applyAlignment="1">
      <alignment vertical="center"/>
    </xf>
    <xf numFmtId="0" fontId="13" fillId="2" borderId="167" xfId="0" applyFont="1" applyFill="1" applyBorder="1" applyAlignment="1">
      <alignment vertical="center"/>
    </xf>
    <xf numFmtId="0" fontId="13" fillId="2" borderId="180" xfId="0" applyFont="1" applyFill="1" applyBorder="1" applyAlignment="1">
      <alignment vertical="center"/>
    </xf>
    <xf numFmtId="0" fontId="13" fillId="2" borderId="42" xfId="0" applyFont="1" applyFill="1" applyBorder="1" applyAlignment="1">
      <alignment vertical="center"/>
    </xf>
    <xf numFmtId="0" fontId="13" fillId="2" borderId="140" xfId="0" applyFont="1" applyFill="1" applyBorder="1" applyAlignment="1">
      <alignment vertical="center"/>
    </xf>
    <xf numFmtId="0" fontId="13" fillId="2" borderId="176" xfId="0" applyFont="1" applyFill="1" applyBorder="1" applyAlignment="1">
      <alignment horizontal="center" vertical="center"/>
    </xf>
    <xf numFmtId="0" fontId="13" fillId="2" borderId="175" xfId="0" applyFont="1" applyFill="1" applyBorder="1" applyAlignment="1">
      <alignment horizontal="center" vertical="center"/>
    </xf>
    <xf numFmtId="0" fontId="13" fillId="2" borderId="177" xfId="0" applyFont="1" applyFill="1" applyBorder="1" applyAlignment="1">
      <alignment horizontal="center" vertical="center"/>
    </xf>
    <xf numFmtId="0" fontId="13" fillId="2" borderId="174" xfId="0" applyFont="1" applyFill="1" applyBorder="1" applyAlignment="1">
      <alignment horizontal="center" vertical="center"/>
    </xf>
    <xf numFmtId="0" fontId="13" fillId="2" borderId="178" xfId="0" applyFont="1" applyFill="1" applyBorder="1" applyAlignment="1">
      <alignment horizontal="center" vertical="center"/>
    </xf>
    <xf numFmtId="0" fontId="13" fillId="2" borderId="179" xfId="0" applyFont="1" applyFill="1" applyBorder="1" applyAlignment="1">
      <alignment horizontal="center" vertical="center"/>
    </xf>
    <xf numFmtId="0" fontId="13" fillId="2" borderId="183" xfId="0" applyFont="1" applyFill="1" applyBorder="1" applyAlignment="1">
      <alignment horizontal="center" vertical="center"/>
    </xf>
    <xf numFmtId="0" fontId="13" fillId="2" borderId="182" xfId="0" applyFont="1" applyFill="1" applyBorder="1" applyAlignment="1">
      <alignment horizontal="center" vertical="center"/>
    </xf>
    <xf numFmtId="0" fontId="13" fillId="2" borderId="184" xfId="0" applyFont="1" applyFill="1" applyBorder="1" applyAlignment="1">
      <alignment horizontal="center" vertical="center"/>
    </xf>
    <xf numFmtId="0" fontId="13" fillId="2" borderId="181" xfId="0" applyFont="1" applyFill="1" applyBorder="1" applyAlignment="1">
      <alignment horizontal="center" vertical="center"/>
    </xf>
    <xf numFmtId="0" fontId="13" fillId="2" borderId="185" xfId="0" applyFont="1" applyFill="1" applyBorder="1" applyAlignment="1">
      <alignment horizontal="center" vertical="center"/>
    </xf>
    <xf numFmtId="0" fontId="13" fillId="2" borderId="186" xfId="0" applyFont="1" applyFill="1" applyBorder="1" applyAlignment="1">
      <alignment horizontal="center" vertical="center"/>
    </xf>
    <xf numFmtId="0" fontId="13" fillId="2" borderId="44" xfId="0" applyFont="1" applyFill="1" applyBorder="1" applyAlignment="1">
      <alignment vertical="center" wrapText="1"/>
    </xf>
    <xf numFmtId="0" fontId="13" fillId="2" borderId="163" xfId="0" applyFont="1" applyFill="1" applyBorder="1" applyAlignment="1">
      <alignment vertical="center" wrapText="1"/>
    </xf>
    <xf numFmtId="0" fontId="13" fillId="2" borderId="167" xfId="0" applyFont="1" applyFill="1" applyBorder="1" applyAlignment="1">
      <alignment vertical="center" wrapText="1"/>
    </xf>
    <xf numFmtId="0" fontId="13" fillId="2" borderId="180" xfId="0" applyFont="1" applyFill="1" applyBorder="1" applyAlignment="1">
      <alignment vertical="center" wrapText="1"/>
    </xf>
    <xf numFmtId="0" fontId="13" fillId="2" borderId="42" xfId="0" applyFont="1" applyFill="1" applyBorder="1" applyAlignment="1">
      <alignment vertical="center" wrapText="1"/>
    </xf>
    <xf numFmtId="0" fontId="13" fillId="2" borderId="140" xfId="0" applyFont="1" applyFill="1" applyBorder="1" applyAlignment="1">
      <alignment vertical="center" wrapText="1"/>
    </xf>
    <xf numFmtId="0" fontId="13" fillId="2" borderId="35" xfId="0" applyFont="1" applyFill="1" applyBorder="1" applyAlignment="1">
      <alignment vertical="center"/>
    </xf>
    <xf numFmtId="0" fontId="11" fillId="2" borderId="174" xfId="0" applyFont="1" applyFill="1" applyBorder="1" applyAlignment="1">
      <alignment horizontal="center" vertical="center"/>
    </xf>
    <xf numFmtId="0" fontId="11" fillId="2" borderId="175" xfId="0" applyFont="1" applyFill="1" applyBorder="1" applyAlignment="1">
      <alignment horizontal="center" vertical="center"/>
    </xf>
    <xf numFmtId="0" fontId="11" fillId="2" borderId="178" xfId="0" applyFont="1" applyFill="1" applyBorder="1" applyAlignment="1">
      <alignment horizontal="center" vertical="center"/>
    </xf>
    <xf numFmtId="0" fontId="13" fillId="2" borderId="0" xfId="0" applyFont="1" applyFill="1" applyAlignment="1">
      <alignment vertical="center" wrapText="1"/>
    </xf>
    <xf numFmtId="0" fontId="13" fillId="2" borderId="0" xfId="0" applyFont="1" applyFill="1" applyAlignment="1">
      <alignment vertical="center"/>
    </xf>
    <xf numFmtId="0" fontId="13" fillId="2" borderId="9" xfId="0" applyFont="1" applyFill="1" applyBorder="1" applyAlignment="1">
      <alignment vertical="center"/>
    </xf>
    <xf numFmtId="0" fontId="13" fillId="2" borderId="10" xfId="0" applyFont="1" applyFill="1" applyBorder="1" applyAlignment="1">
      <alignment vertical="center"/>
    </xf>
    <xf numFmtId="0" fontId="13" fillId="2" borderId="61" xfId="0" applyFont="1" applyFill="1" applyBorder="1" applyAlignment="1">
      <alignment vertical="center"/>
    </xf>
    <xf numFmtId="0" fontId="22" fillId="3" borderId="114" xfId="0" applyFont="1" applyFill="1" applyBorder="1" applyAlignment="1">
      <alignment horizontal="center" vertical="center"/>
    </xf>
    <xf numFmtId="0" fontId="22" fillId="3" borderId="21" xfId="0" applyFont="1" applyFill="1" applyBorder="1" applyAlignment="1">
      <alignment horizontal="center" vertical="center"/>
    </xf>
    <xf numFmtId="0" fontId="22" fillId="3" borderId="125" xfId="0" applyFont="1" applyFill="1" applyBorder="1" applyAlignment="1">
      <alignment horizontal="center" vertical="center"/>
    </xf>
    <xf numFmtId="0" fontId="18" fillId="2" borderId="3" xfId="0" applyFont="1" applyFill="1" applyBorder="1" applyAlignment="1">
      <alignment horizontal="center" vertical="center"/>
    </xf>
    <xf numFmtId="0" fontId="18" fillId="2" borderId="0" xfId="0" applyFont="1" applyFill="1" applyAlignment="1">
      <alignment horizontal="center" vertical="center"/>
    </xf>
    <xf numFmtId="0" fontId="18" fillId="2" borderId="10" xfId="0" applyFont="1" applyFill="1" applyBorder="1" applyAlignment="1">
      <alignment horizontal="center" vertical="center"/>
    </xf>
    <xf numFmtId="0" fontId="5" fillId="2" borderId="153"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193" xfId="0" applyFont="1" applyFill="1" applyBorder="1" applyAlignment="1">
      <alignment horizontal="center" vertical="center"/>
    </xf>
    <xf numFmtId="0" fontId="5" fillId="2" borderId="65" xfId="0" applyFont="1" applyFill="1" applyBorder="1" applyAlignment="1">
      <alignment horizontal="center" vertical="center"/>
    </xf>
    <xf numFmtId="0" fontId="5" fillId="2" borderId="3" xfId="0" applyFont="1" applyFill="1" applyBorder="1" applyAlignment="1">
      <alignment horizontal="left" vertical="center"/>
    </xf>
    <xf numFmtId="0" fontId="5" fillId="2" borderId="65" xfId="0" applyFont="1" applyFill="1" applyBorder="1" applyAlignment="1">
      <alignment horizontal="left" vertical="center"/>
    </xf>
    <xf numFmtId="0" fontId="13" fillId="0" borderId="3" xfId="0" applyFont="1" applyBorder="1" applyAlignment="1">
      <alignment horizontal="left" vertical="center" wrapText="1"/>
    </xf>
    <xf numFmtId="0" fontId="13" fillId="0" borderId="65" xfId="0" applyFont="1" applyBorder="1" applyAlignment="1">
      <alignment horizontal="left" vertical="center" wrapText="1"/>
    </xf>
    <xf numFmtId="0" fontId="22" fillId="11" borderId="127" xfId="0" applyFont="1" applyFill="1" applyBorder="1" applyAlignment="1">
      <alignment horizontal="center" vertical="center" wrapText="1"/>
    </xf>
    <xf numFmtId="0" fontId="22" fillId="11" borderId="30" xfId="0" applyFont="1" applyFill="1" applyBorder="1" applyAlignment="1">
      <alignment horizontal="center" vertical="center" wrapText="1"/>
    </xf>
    <xf numFmtId="0" fontId="22" fillId="11" borderId="33" xfId="0" applyFont="1" applyFill="1" applyBorder="1" applyAlignment="1">
      <alignment horizontal="center" vertical="center" wrapText="1"/>
    </xf>
    <xf numFmtId="0" fontId="13" fillId="8" borderId="82" xfId="0" applyFont="1" applyFill="1" applyBorder="1" applyAlignment="1">
      <alignment horizontal="left" vertical="center" wrapText="1"/>
    </xf>
    <xf numFmtId="0" fontId="13" fillId="8" borderId="0" xfId="0" applyFont="1" applyFill="1" applyAlignment="1">
      <alignment horizontal="left" vertical="center"/>
    </xf>
    <xf numFmtId="0" fontId="13" fillId="8" borderId="66" xfId="0" applyFont="1" applyFill="1" applyBorder="1" applyAlignment="1">
      <alignment horizontal="left" vertical="center"/>
    </xf>
    <xf numFmtId="0" fontId="13" fillId="8" borderId="82" xfId="0" applyFont="1" applyFill="1" applyBorder="1" applyAlignment="1">
      <alignment horizontal="left" vertical="center"/>
    </xf>
    <xf numFmtId="0" fontId="13" fillId="8" borderId="96" xfId="0" applyFont="1" applyFill="1" applyBorder="1" applyAlignment="1">
      <alignment horizontal="left" vertical="center"/>
    </xf>
    <xf numFmtId="0" fontId="13" fillId="8" borderId="42" xfId="0" applyFont="1" applyFill="1" applyBorder="1" applyAlignment="1">
      <alignment horizontal="left" vertical="center"/>
    </xf>
    <xf numFmtId="0" fontId="13" fillId="8" borderId="97" xfId="0" applyFont="1" applyFill="1" applyBorder="1" applyAlignment="1">
      <alignment horizontal="left" vertical="center"/>
    </xf>
    <xf numFmtId="0" fontId="11" fillId="0" borderId="58" xfId="0" applyFont="1" applyBorder="1" applyAlignment="1">
      <alignment horizontal="left" vertical="center" wrapText="1"/>
    </xf>
    <xf numFmtId="0" fontId="11" fillId="0" borderId="163" xfId="0" applyFont="1" applyBorder="1" applyAlignment="1">
      <alignment horizontal="left" vertical="center" wrapText="1"/>
    </xf>
    <xf numFmtId="0" fontId="11" fillId="0" borderId="196" xfId="0" applyFont="1" applyBorder="1" applyAlignment="1">
      <alignment horizontal="left" vertical="center" wrapText="1"/>
    </xf>
    <xf numFmtId="0" fontId="11" fillId="0" borderId="96" xfId="0" applyFont="1" applyBorder="1" applyAlignment="1">
      <alignment horizontal="left" vertical="center" wrapText="1"/>
    </xf>
    <xf numFmtId="0" fontId="11" fillId="0" borderId="42" xfId="0" applyFont="1" applyBorder="1" applyAlignment="1">
      <alignment horizontal="left" vertical="center" wrapText="1"/>
    </xf>
    <xf numFmtId="0" fontId="11" fillId="0" borderId="198" xfId="0" applyFont="1" applyBorder="1" applyAlignment="1">
      <alignment horizontal="left" vertical="center" wrapText="1"/>
    </xf>
    <xf numFmtId="0" fontId="13" fillId="0" borderId="44" xfId="0" applyFont="1" applyBorder="1" applyAlignment="1">
      <alignment horizontal="center" vertical="center" wrapText="1"/>
    </xf>
    <xf numFmtId="0" fontId="13" fillId="0" borderId="163" xfId="0" applyFont="1" applyBorder="1" applyAlignment="1">
      <alignment horizontal="center" vertical="center" wrapText="1"/>
    </xf>
    <xf numFmtId="0" fontId="13" fillId="0" borderId="197" xfId="0" applyFont="1" applyBorder="1" applyAlignment="1">
      <alignment horizontal="center" vertical="center" wrapText="1"/>
    </xf>
    <xf numFmtId="0" fontId="13" fillId="0" borderId="40"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97" xfId="0" applyFont="1" applyBorder="1" applyAlignment="1">
      <alignment horizontal="center" vertical="center" wrapText="1"/>
    </xf>
    <xf numFmtId="0" fontId="22" fillId="11" borderId="195" xfId="0" applyFont="1" applyFill="1" applyBorder="1" applyAlignment="1">
      <alignment horizontal="left" vertical="center" wrapText="1"/>
    </xf>
    <xf numFmtId="0" fontId="22" fillId="11" borderId="30" xfId="0" applyFont="1" applyFill="1" applyBorder="1" applyAlignment="1">
      <alignment horizontal="left" vertical="center" wrapText="1"/>
    </xf>
    <xf numFmtId="0" fontId="22" fillId="11" borderId="91" xfId="0" applyFont="1" applyFill="1" applyBorder="1" applyAlignment="1">
      <alignment horizontal="left" vertical="center" wrapText="1"/>
    </xf>
    <xf numFmtId="0" fontId="11" fillId="0" borderId="60" xfId="0" applyFont="1" applyBorder="1" applyAlignment="1">
      <alignment horizontal="left" vertical="center" wrapText="1"/>
    </xf>
    <xf numFmtId="0" fontId="11" fillId="0" borderId="65" xfId="0" applyFont="1" applyBorder="1" applyAlignment="1">
      <alignment horizontal="left" vertical="center" wrapText="1"/>
    </xf>
    <xf numFmtId="0" fontId="11" fillId="0" borderId="124" xfId="0" applyFont="1" applyBorder="1" applyAlignment="1">
      <alignment horizontal="left" vertical="center" wrapText="1"/>
    </xf>
    <xf numFmtId="0" fontId="13" fillId="0" borderId="122" xfId="0" applyFont="1" applyBorder="1" applyAlignment="1">
      <alignment horizontal="center" vertical="center" wrapText="1"/>
    </xf>
    <xf numFmtId="0" fontId="13" fillId="0" borderId="65" xfId="0" applyFont="1" applyBorder="1" applyAlignment="1">
      <alignment horizontal="center" vertical="center" wrapText="1"/>
    </xf>
    <xf numFmtId="0" fontId="13" fillId="0" borderId="102" xfId="0" applyFont="1" applyBorder="1" applyAlignment="1">
      <alignment horizontal="center" vertical="center" wrapText="1"/>
    </xf>
    <xf numFmtId="0" fontId="22" fillId="11" borderId="29" xfId="0" applyFont="1" applyFill="1" applyBorder="1" applyAlignment="1">
      <alignment horizontal="left" vertical="center" wrapText="1"/>
    </xf>
    <xf numFmtId="0" fontId="13" fillId="0" borderId="82" xfId="0" applyFont="1" applyBorder="1" applyAlignment="1">
      <alignment horizontal="left" vertical="center" wrapText="1"/>
    </xf>
    <xf numFmtId="0" fontId="13" fillId="0" borderId="0" xfId="0" applyFont="1" applyAlignment="1">
      <alignment horizontal="left" vertical="center" wrapText="1"/>
    </xf>
    <xf numFmtId="0" fontId="13" fillId="0" borderId="60" xfId="0" applyFont="1" applyBorder="1" applyAlignment="1">
      <alignment horizontal="left" vertical="center" wrapText="1"/>
    </xf>
    <xf numFmtId="0" fontId="13" fillId="0" borderId="10" xfId="0" applyFont="1" applyBorder="1" applyAlignment="1">
      <alignment horizontal="left" vertical="center" wrapText="1"/>
    </xf>
    <xf numFmtId="0" fontId="22" fillId="3" borderId="6" xfId="0" applyFont="1" applyFill="1" applyBorder="1" applyAlignment="1">
      <alignment horizontal="center" vertical="center"/>
    </xf>
    <xf numFmtId="0" fontId="12" fillId="2" borderId="3" xfId="0" applyFont="1" applyFill="1" applyBorder="1" applyAlignment="1">
      <alignment horizontal="center" vertical="center" wrapText="1"/>
    </xf>
    <xf numFmtId="0" fontId="12" fillId="2" borderId="3" xfId="0" applyFont="1" applyFill="1" applyBorder="1" applyAlignment="1">
      <alignment horizontal="center" vertical="center"/>
    </xf>
    <xf numFmtId="0" fontId="5" fillId="2" borderId="60" xfId="0" applyFont="1" applyFill="1" applyBorder="1" applyAlignment="1">
      <alignment horizontal="center" vertical="center"/>
    </xf>
    <xf numFmtId="0" fontId="5" fillId="2" borderId="10" xfId="0" applyFont="1" applyFill="1" applyBorder="1" applyAlignment="1">
      <alignment horizontal="center" vertical="center"/>
    </xf>
    <xf numFmtId="0" fontId="13" fillId="3" borderId="199" xfId="0" applyFont="1" applyFill="1" applyBorder="1" applyAlignment="1">
      <alignment horizontal="left" vertical="center" wrapText="1"/>
    </xf>
    <xf numFmtId="0" fontId="13" fillId="3" borderId="200" xfId="0" applyFont="1" applyFill="1" applyBorder="1" applyAlignment="1">
      <alignment horizontal="left" vertical="center" wrapText="1"/>
    </xf>
    <xf numFmtId="0" fontId="13" fillId="3" borderId="201" xfId="0" applyFont="1" applyFill="1" applyBorder="1" applyAlignment="1">
      <alignment horizontal="left" vertical="center" wrapText="1"/>
    </xf>
    <xf numFmtId="0" fontId="22" fillId="3" borderId="127" xfId="0" applyFont="1" applyFill="1" applyBorder="1" applyAlignment="1">
      <alignment horizontal="center" vertical="center" wrapText="1"/>
    </xf>
    <xf numFmtId="0" fontId="22" fillId="3" borderId="30" xfId="0" applyFont="1" applyFill="1" applyBorder="1" applyAlignment="1">
      <alignment horizontal="center" vertical="center" wrapText="1"/>
    </xf>
    <xf numFmtId="0" fontId="22" fillId="3" borderId="202" xfId="0" applyFont="1" applyFill="1" applyBorder="1" applyAlignment="1">
      <alignment horizontal="center" vertical="center" wrapText="1"/>
    </xf>
    <xf numFmtId="0" fontId="13" fillId="3" borderId="203" xfId="0" applyFont="1" applyFill="1" applyBorder="1" applyAlignment="1">
      <alignment horizontal="left" vertical="center" wrapText="1"/>
    </xf>
    <xf numFmtId="0" fontId="13" fillId="3" borderId="204" xfId="0" applyFont="1" applyFill="1" applyBorder="1" applyAlignment="1">
      <alignment horizontal="left" vertical="center" wrapText="1"/>
    </xf>
    <xf numFmtId="0" fontId="13" fillId="3" borderId="63" xfId="0" applyFont="1" applyFill="1" applyBorder="1" applyAlignment="1">
      <alignment horizontal="left" vertical="center" wrapText="1"/>
    </xf>
    <xf numFmtId="0" fontId="22" fillId="3" borderId="30" xfId="0" applyFont="1" applyFill="1" applyBorder="1" applyAlignment="1">
      <alignment horizontal="center" vertical="center"/>
    </xf>
    <xf numFmtId="0" fontId="22" fillId="3" borderId="202" xfId="0" applyFont="1" applyFill="1" applyBorder="1" applyAlignment="1">
      <alignment horizontal="center" vertical="center"/>
    </xf>
    <xf numFmtId="0" fontId="13" fillId="3" borderId="205" xfId="0" applyFont="1" applyFill="1" applyBorder="1" applyAlignment="1">
      <alignment horizontal="left" vertical="center" wrapText="1"/>
    </xf>
    <xf numFmtId="0" fontId="13" fillId="3" borderId="206" xfId="0" applyFont="1" applyFill="1" applyBorder="1" applyAlignment="1">
      <alignment horizontal="left" vertical="center" wrapText="1"/>
    </xf>
    <xf numFmtId="0" fontId="13" fillId="3" borderId="207" xfId="0" applyFont="1" applyFill="1" applyBorder="1" applyAlignment="1">
      <alignment horizontal="left" vertical="center" wrapText="1"/>
    </xf>
    <xf numFmtId="0" fontId="13" fillId="2" borderId="82" xfId="0" applyFont="1" applyFill="1" applyBorder="1" applyAlignment="1">
      <alignment horizontal="left" vertical="center" wrapText="1"/>
    </xf>
    <xf numFmtId="0" fontId="13" fillId="2" borderId="0" xfId="0" applyFont="1" applyFill="1" applyAlignment="1">
      <alignment horizontal="left" vertical="center" wrapText="1"/>
    </xf>
    <xf numFmtId="0" fontId="13" fillId="2" borderId="66" xfId="0" applyFont="1" applyFill="1" applyBorder="1" applyAlignment="1">
      <alignment horizontal="left" vertical="center" wrapText="1"/>
    </xf>
    <xf numFmtId="0" fontId="13" fillId="2" borderId="96" xfId="0" applyFont="1" applyFill="1" applyBorder="1" applyAlignment="1">
      <alignment horizontal="left" vertical="center" wrapText="1"/>
    </xf>
    <xf numFmtId="0" fontId="13" fillId="2" borderId="97" xfId="0" applyFont="1" applyFill="1" applyBorder="1" applyAlignment="1">
      <alignment horizontal="left" vertical="center" wrapText="1"/>
    </xf>
    <xf numFmtId="0" fontId="13" fillId="2" borderId="58" xfId="0" applyFont="1" applyFill="1" applyBorder="1" applyAlignment="1">
      <alignment horizontal="left" vertical="center" wrapText="1"/>
    </xf>
    <xf numFmtId="0" fontId="13" fillId="2" borderId="196" xfId="0" applyFont="1" applyFill="1" applyBorder="1" applyAlignment="1">
      <alignment horizontal="left" vertical="center" wrapText="1"/>
    </xf>
    <xf numFmtId="0" fontId="13" fillId="2" borderId="25" xfId="0" applyFont="1" applyFill="1" applyBorder="1" applyAlignment="1">
      <alignment horizontal="left" vertical="center"/>
    </xf>
    <xf numFmtId="0" fontId="13" fillId="2" borderId="26" xfId="0" applyFont="1" applyFill="1" applyBorder="1" applyAlignment="1">
      <alignment horizontal="left" vertical="center"/>
    </xf>
    <xf numFmtId="0" fontId="13" fillId="2" borderId="38" xfId="0" applyFont="1" applyFill="1" applyBorder="1" applyAlignment="1">
      <alignment horizontal="left" vertical="center"/>
    </xf>
    <xf numFmtId="0" fontId="13" fillId="2" borderId="130" xfId="0" applyFont="1" applyFill="1" applyBorder="1" applyAlignment="1">
      <alignment horizontal="left" vertical="center" wrapText="1"/>
    </xf>
    <xf numFmtId="0" fontId="13" fillId="2" borderId="208" xfId="0" applyFont="1" applyFill="1" applyBorder="1" applyAlignment="1">
      <alignment horizontal="left" vertical="center"/>
    </xf>
    <xf numFmtId="0" fontId="22" fillId="3" borderId="25" xfId="0" applyFont="1" applyFill="1" applyBorder="1" applyAlignment="1">
      <alignment horizontal="left" vertical="center" wrapText="1"/>
    </xf>
    <xf numFmtId="0" fontId="22" fillId="3" borderId="26" xfId="0" applyFont="1" applyFill="1" applyBorder="1" applyAlignment="1">
      <alignment horizontal="left" vertical="center" wrapText="1"/>
    </xf>
    <xf numFmtId="0" fontId="22" fillId="3" borderId="38" xfId="0" applyFont="1" applyFill="1" applyBorder="1" applyAlignment="1">
      <alignment horizontal="left" vertical="center" wrapText="1"/>
    </xf>
    <xf numFmtId="0" fontId="13" fillId="3" borderId="209" xfId="0" applyFont="1" applyFill="1" applyBorder="1" applyAlignment="1">
      <alignment horizontal="left" vertical="center" wrapText="1"/>
    </xf>
    <xf numFmtId="0" fontId="13" fillId="3" borderId="210" xfId="0" applyFont="1" applyFill="1" applyBorder="1" applyAlignment="1">
      <alignment horizontal="left" vertical="center" wrapText="1"/>
    </xf>
    <xf numFmtId="0" fontId="13" fillId="3" borderId="211" xfId="0" applyFont="1" applyFill="1" applyBorder="1" applyAlignment="1">
      <alignment horizontal="left" vertical="center" wrapText="1"/>
    </xf>
    <xf numFmtId="0" fontId="13" fillId="6" borderId="82" xfId="0" applyFont="1" applyFill="1" applyBorder="1" applyAlignment="1">
      <alignment horizontal="left" vertical="center" wrapText="1"/>
    </xf>
    <xf numFmtId="0" fontId="13" fillId="6" borderId="0" xfId="0" applyFont="1" applyFill="1" applyAlignment="1">
      <alignment horizontal="left" vertical="center" wrapText="1"/>
    </xf>
    <xf numFmtId="0" fontId="13" fillId="6" borderId="66" xfId="0" applyFont="1" applyFill="1" applyBorder="1" applyAlignment="1">
      <alignment horizontal="left" vertical="center" wrapText="1"/>
    </xf>
    <xf numFmtId="0" fontId="13" fillId="6" borderId="96" xfId="0" applyFont="1" applyFill="1" applyBorder="1" applyAlignment="1">
      <alignment horizontal="left" vertical="center" wrapText="1"/>
    </xf>
    <xf numFmtId="0" fontId="13" fillId="6" borderId="42" xfId="0" applyFont="1" applyFill="1" applyBorder="1" applyAlignment="1">
      <alignment horizontal="left" vertical="center" wrapText="1"/>
    </xf>
    <xf numFmtId="0" fontId="13" fillId="6" borderId="97" xfId="0" applyFont="1" applyFill="1" applyBorder="1" applyAlignment="1">
      <alignment horizontal="left" vertical="center" wrapText="1"/>
    </xf>
    <xf numFmtId="0" fontId="13" fillId="2" borderId="212" xfId="0" applyFont="1" applyFill="1" applyBorder="1" applyAlignment="1">
      <alignment horizontal="left" vertical="center"/>
    </xf>
    <xf numFmtId="0" fontId="13" fillId="2" borderId="213" xfId="0" applyFont="1" applyFill="1" applyBorder="1" applyAlignment="1">
      <alignment horizontal="left" vertical="center"/>
    </xf>
    <xf numFmtId="0" fontId="22" fillId="3" borderId="25" xfId="0" applyFont="1" applyFill="1" applyBorder="1" applyAlignment="1">
      <alignment horizontal="center" vertical="center" wrapText="1"/>
    </xf>
    <xf numFmtId="0" fontId="22" fillId="3" borderId="26" xfId="0" applyFont="1" applyFill="1" applyBorder="1" applyAlignment="1">
      <alignment horizontal="center" vertical="center" wrapText="1"/>
    </xf>
    <xf numFmtId="0" fontId="22" fillId="3" borderId="38" xfId="0" applyFont="1" applyFill="1" applyBorder="1" applyAlignment="1">
      <alignment horizontal="center" vertical="center" wrapText="1"/>
    </xf>
    <xf numFmtId="0" fontId="21" fillId="2" borderId="10" xfId="0" applyFont="1" applyFill="1" applyBorder="1" applyAlignment="1">
      <alignment horizontal="center" vertical="center" wrapText="1"/>
    </xf>
    <xf numFmtId="0" fontId="7" fillId="2" borderId="1" xfId="0" applyFont="1" applyFill="1" applyBorder="1" applyAlignment="1">
      <alignment horizontal="center" vertical="center"/>
    </xf>
    <xf numFmtId="0" fontId="7" fillId="2" borderId="214" xfId="0" applyFont="1" applyFill="1" applyBorder="1" applyAlignment="1">
      <alignment horizontal="left" vertical="center"/>
    </xf>
    <xf numFmtId="0" fontId="12" fillId="2" borderId="114" xfId="0" applyFont="1" applyFill="1" applyBorder="1" applyAlignment="1">
      <alignment horizontal="center" vertical="center"/>
    </xf>
    <xf numFmtId="0" fontId="12" fillId="2" borderId="69" xfId="0" applyFont="1" applyFill="1" applyBorder="1" applyAlignment="1">
      <alignment horizontal="center" vertical="center"/>
    </xf>
    <xf numFmtId="0" fontId="12" fillId="2" borderId="8" xfId="0" applyFont="1" applyFill="1" applyBorder="1" applyAlignment="1">
      <alignment horizontal="center" vertical="center"/>
    </xf>
    <xf numFmtId="0" fontId="13" fillId="11" borderId="6" xfId="0" applyFont="1" applyFill="1" applyBorder="1" applyAlignment="1">
      <alignment horizontal="left" vertical="center" wrapText="1"/>
    </xf>
    <xf numFmtId="0" fontId="13" fillId="11" borderId="7" xfId="0" applyFont="1" applyFill="1" applyBorder="1" applyAlignment="1">
      <alignment horizontal="left" vertical="center" wrapText="1"/>
    </xf>
    <xf numFmtId="0" fontId="13" fillId="11" borderId="69" xfId="0" applyFont="1" applyFill="1" applyBorder="1" applyAlignment="1">
      <alignment horizontal="left" vertical="center" wrapText="1"/>
    </xf>
    <xf numFmtId="0" fontId="13" fillId="11" borderId="85" xfId="0" applyFont="1" applyFill="1" applyBorder="1" applyAlignment="1">
      <alignment horizontal="left" vertical="center" wrapText="1"/>
    </xf>
    <xf numFmtId="0" fontId="22" fillId="11" borderId="86" xfId="0" applyFont="1" applyFill="1" applyBorder="1" applyAlignment="1">
      <alignment horizontal="left" vertical="center" wrapText="1"/>
    </xf>
    <xf numFmtId="0" fontId="22" fillId="11" borderId="7" xfId="0" applyFont="1" applyFill="1" applyBorder="1" applyAlignment="1">
      <alignment horizontal="left" vertical="center"/>
    </xf>
    <xf numFmtId="0" fontId="22" fillId="11" borderId="84" xfId="0" applyFont="1" applyFill="1" applyBorder="1" applyAlignment="1">
      <alignment horizontal="left" vertical="center"/>
    </xf>
    <xf numFmtId="0" fontId="13" fillId="11" borderId="114" xfId="0" applyFont="1" applyFill="1" applyBorder="1" applyAlignment="1">
      <alignment horizontal="left" vertical="center" wrapText="1"/>
    </xf>
    <xf numFmtId="0" fontId="13" fillId="11" borderId="22" xfId="0" applyFont="1" applyFill="1" applyBorder="1" applyAlignment="1">
      <alignment horizontal="left" vertical="center" wrapText="1"/>
    </xf>
    <xf numFmtId="0" fontId="22" fillId="11" borderId="23" xfId="0" applyFont="1" applyFill="1" applyBorder="1" applyAlignment="1">
      <alignment horizontal="left" vertical="center" wrapText="1"/>
    </xf>
    <xf numFmtId="0" fontId="22" fillId="11" borderId="7" xfId="0" applyFont="1" applyFill="1" applyBorder="1" applyAlignment="1">
      <alignment horizontal="left" vertical="center" wrapText="1"/>
    </xf>
    <xf numFmtId="0" fontId="22" fillId="11" borderId="84" xfId="0" applyFont="1" applyFill="1" applyBorder="1" applyAlignment="1">
      <alignment horizontal="left" vertical="center" wrapText="1"/>
    </xf>
    <xf numFmtId="0" fontId="7" fillId="3" borderId="6" xfId="0" applyFont="1" applyFill="1" applyBorder="1" applyAlignment="1">
      <alignment horizontal="center" vertical="center"/>
    </xf>
    <xf numFmtId="0" fontId="7" fillId="3" borderId="21" xfId="0" applyFont="1" applyFill="1" applyBorder="1" applyAlignment="1">
      <alignment horizontal="center" vertical="center"/>
    </xf>
    <xf numFmtId="0" fontId="18" fillId="2" borderId="2" xfId="0" applyFont="1" applyFill="1" applyBorder="1" applyAlignment="1">
      <alignment horizontal="center" vertical="center" wrapText="1"/>
    </xf>
    <xf numFmtId="0" fontId="1" fillId="11" borderId="6" xfId="0" applyFont="1" applyFill="1" applyBorder="1" applyAlignment="1">
      <alignment horizontal="left" vertical="center" wrapText="1"/>
    </xf>
    <xf numFmtId="0" fontId="1" fillId="11" borderId="7" xfId="0" applyFont="1" applyFill="1" applyBorder="1" applyAlignment="1">
      <alignment horizontal="left" vertical="center" wrapText="1"/>
    </xf>
    <xf numFmtId="0" fontId="1" fillId="11" borderId="69" xfId="0" applyFont="1" applyFill="1" applyBorder="1" applyAlignment="1">
      <alignment horizontal="left" vertical="center" wrapText="1"/>
    </xf>
    <xf numFmtId="0" fontId="1" fillId="11" borderId="85" xfId="0" applyFont="1" applyFill="1" applyBorder="1" applyAlignment="1">
      <alignment horizontal="left" vertical="center" wrapText="1"/>
    </xf>
    <xf numFmtId="0" fontId="7" fillId="11" borderId="86" xfId="0" applyFont="1" applyFill="1" applyBorder="1" applyAlignment="1">
      <alignment horizontal="center" vertical="center" wrapText="1"/>
    </xf>
    <xf numFmtId="0" fontId="7" fillId="11" borderId="7" xfId="0" applyFont="1" applyFill="1" applyBorder="1" applyAlignment="1">
      <alignment horizontal="center" vertical="center"/>
    </xf>
    <xf numFmtId="0" fontId="7" fillId="11" borderId="84" xfId="0" applyFont="1" applyFill="1" applyBorder="1" applyAlignment="1">
      <alignment horizontal="center" vertical="center"/>
    </xf>
    <xf numFmtId="0" fontId="12" fillId="2" borderId="0" xfId="0" applyFont="1" applyFill="1" applyAlignment="1">
      <alignment horizontal="center" vertical="center" wrapText="1"/>
    </xf>
    <xf numFmtId="0" fontId="12" fillId="2" borderId="10" xfId="0" applyFont="1" applyFill="1" applyBorder="1" applyAlignment="1">
      <alignment horizontal="center" vertical="center" wrapText="1"/>
    </xf>
    <xf numFmtId="0" fontId="5" fillId="2" borderId="13" xfId="0" applyFont="1" applyFill="1" applyBorder="1" applyAlignment="1">
      <alignment horizontal="left" vertical="center"/>
    </xf>
    <xf numFmtId="0" fontId="5" fillId="2" borderId="80" xfId="0" applyFont="1" applyFill="1" applyBorder="1" applyAlignment="1">
      <alignment horizontal="left" vertical="center"/>
    </xf>
    <xf numFmtId="0" fontId="13" fillId="0" borderId="114" xfId="0" applyFont="1" applyBorder="1" applyAlignment="1">
      <alignment horizontal="left" vertical="center" wrapText="1"/>
    </xf>
    <xf numFmtId="0" fontId="13" fillId="0" borderId="7" xfId="0" applyFont="1" applyBorder="1" applyAlignment="1">
      <alignment horizontal="left" vertical="center" wrapText="1"/>
    </xf>
    <xf numFmtId="0" fontId="13" fillId="0" borderId="85" xfId="0" applyFont="1" applyBorder="1" applyAlignment="1">
      <alignment horizontal="left" vertical="center" wrapText="1"/>
    </xf>
    <xf numFmtId="0" fontId="5" fillId="0" borderId="217" xfId="0" applyFont="1" applyBorder="1" applyAlignment="1">
      <alignment horizontal="center" vertical="center" wrapText="1"/>
    </xf>
    <xf numFmtId="0" fontId="5" fillId="0" borderId="7" xfId="0" applyFont="1" applyBorder="1" applyAlignment="1">
      <alignment horizontal="center" vertical="center"/>
    </xf>
    <xf numFmtId="0" fontId="5" fillId="0" borderId="84" xfId="0" applyFont="1" applyBorder="1" applyAlignment="1">
      <alignment horizontal="center" vertical="center"/>
    </xf>
    <xf numFmtId="0" fontId="13" fillId="0" borderId="22" xfId="0" applyFont="1" applyBorder="1" applyAlignment="1">
      <alignment horizontal="left" vertical="center" wrapText="1"/>
    </xf>
    <xf numFmtId="0" fontId="5" fillId="0" borderId="23" xfId="0" applyFont="1" applyBorder="1" applyAlignment="1">
      <alignment horizontal="center" vertical="center" wrapText="1"/>
    </xf>
    <xf numFmtId="0" fontId="5" fillId="0" borderId="7" xfId="0" applyFont="1" applyBorder="1" applyAlignment="1">
      <alignment horizontal="center" vertical="center" wrapText="1"/>
    </xf>
    <xf numFmtId="0" fontId="5" fillId="0" borderId="84" xfId="0" applyFont="1" applyBorder="1" applyAlignment="1">
      <alignment horizontal="center" vertical="center" wrapText="1"/>
    </xf>
    <xf numFmtId="0" fontId="13" fillId="2" borderId="4" xfId="0" applyFont="1" applyFill="1" applyBorder="1" applyAlignment="1">
      <alignment horizontal="center" vertical="center"/>
    </xf>
    <xf numFmtId="0" fontId="13" fillId="2" borderId="141" xfId="0" applyFont="1" applyFill="1" applyBorder="1" applyAlignment="1">
      <alignment horizontal="center" vertical="center"/>
    </xf>
    <xf numFmtId="0" fontId="13" fillId="2" borderId="131" xfId="0" applyFont="1" applyFill="1" applyBorder="1" applyAlignment="1">
      <alignment horizontal="center" vertical="center"/>
    </xf>
    <xf numFmtId="0" fontId="13" fillId="2" borderId="30" xfId="0" applyFont="1" applyFill="1" applyBorder="1" applyAlignment="1">
      <alignment horizontal="left" vertical="center" wrapText="1"/>
    </xf>
    <xf numFmtId="0" fontId="13" fillId="2" borderId="33" xfId="0" applyFont="1" applyFill="1" applyBorder="1" applyAlignment="1">
      <alignment horizontal="left" vertical="center" wrapText="1"/>
    </xf>
    <xf numFmtId="0" fontId="22" fillId="0" borderId="86" xfId="0" applyFont="1" applyBorder="1" applyAlignment="1">
      <alignment horizontal="center" vertical="center" wrapText="1"/>
    </xf>
    <xf numFmtId="0" fontId="22" fillId="0" borderId="7" xfId="0" applyFont="1" applyBorder="1" applyAlignment="1">
      <alignment horizontal="center" vertical="center"/>
    </xf>
    <xf numFmtId="0" fontId="22" fillId="0" borderId="84" xfId="0" applyFont="1" applyBorder="1" applyAlignment="1">
      <alignment horizontal="center" vertical="center"/>
    </xf>
    <xf numFmtId="0" fontId="13" fillId="0" borderId="6" xfId="0" applyFont="1" applyBorder="1" applyAlignment="1">
      <alignment horizontal="left" vertical="center" wrapText="1"/>
    </xf>
    <xf numFmtId="0" fontId="13" fillId="0" borderId="21" xfId="0" applyFont="1" applyBorder="1" applyAlignment="1">
      <alignment horizontal="left" vertical="center" wrapText="1"/>
    </xf>
    <xf numFmtId="0" fontId="22" fillId="0" borderId="23" xfId="0" applyFont="1" applyBorder="1" applyAlignment="1">
      <alignment horizontal="center" vertical="center" wrapText="1"/>
    </xf>
    <xf numFmtId="0" fontId="22" fillId="0" borderId="7" xfId="0" applyFont="1" applyBorder="1" applyAlignment="1">
      <alignment horizontal="center" vertical="center" wrapText="1"/>
    </xf>
    <xf numFmtId="0" fontId="22" fillId="0" borderId="84" xfId="0" applyFont="1" applyBorder="1" applyAlignment="1">
      <alignment horizontal="center" vertical="center" wrapText="1"/>
    </xf>
    <xf numFmtId="0" fontId="7" fillId="2" borderId="2" xfId="0" applyFont="1" applyFill="1" applyBorder="1" applyAlignment="1">
      <alignment horizontal="right" vertical="center"/>
    </xf>
    <xf numFmtId="0" fontId="22" fillId="3" borderId="6" xfId="0" applyFont="1" applyFill="1" applyBorder="1" applyAlignment="1">
      <alignment horizontal="left" vertical="center" wrapText="1"/>
    </xf>
    <xf numFmtId="0" fontId="22" fillId="3" borderId="21" xfId="0" applyFont="1" applyFill="1" applyBorder="1" applyAlignment="1">
      <alignment horizontal="left" vertical="center" wrapText="1"/>
    </xf>
    <xf numFmtId="0" fontId="22" fillId="3" borderId="218" xfId="0" applyFont="1" applyFill="1" applyBorder="1" applyAlignment="1">
      <alignment horizontal="left" vertical="center" wrapText="1"/>
    </xf>
    <xf numFmtId="0" fontId="5" fillId="3" borderId="219" xfId="0" applyFont="1" applyFill="1" applyBorder="1" applyAlignment="1">
      <alignment horizontal="center" vertical="center" wrapText="1"/>
    </xf>
    <xf numFmtId="0" fontId="5" fillId="3" borderId="21" xfId="0" applyFont="1" applyFill="1" applyBorder="1" applyAlignment="1">
      <alignment horizontal="center" vertical="center" wrapText="1"/>
    </xf>
    <xf numFmtId="0" fontId="5" fillId="3" borderId="64" xfId="0" applyFont="1" applyFill="1" applyBorder="1" applyAlignment="1">
      <alignment horizontal="center" vertical="center" wrapText="1"/>
    </xf>
    <xf numFmtId="0" fontId="30" fillId="0" borderId="37" xfId="0" applyFont="1" applyBorder="1" applyAlignment="1">
      <alignment horizontal="center" vertical="center"/>
    </xf>
    <xf numFmtId="0" fontId="30" fillId="0" borderId="26" xfId="0" applyFont="1" applyBorder="1" applyAlignment="1">
      <alignment horizontal="center" vertical="center"/>
    </xf>
    <xf numFmtId="0" fontId="30" fillId="0" borderId="28" xfId="0" applyFont="1" applyBorder="1" applyAlignment="1">
      <alignment horizontal="center" vertical="center"/>
    </xf>
    <xf numFmtId="0" fontId="13" fillId="2" borderId="0" xfId="0" applyFont="1" applyFill="1" applyAlignment="1">
      <alignment horizontal="left" vertical="top" wrapText="1"/>
    </xf>
    <xf numFmtId="0" fontId="13" fillId="0" borderId="0" xfId="0" applyFont="1" applyAlignment="1">
      <alignment horizontal="center" vertical="center" wrapText="1"/>
    </xf>
    <xf numFmtId="0" fontId="13" fillId="2" borderId="21" xfId="0" applyFont="1" applyFill="1" applyBorder="1" applyAlignment="1">
      <alignment horizontal="center" vertical="center"/>
    </xf>
    <xf numFmtId="0" fontId="13" fillId="2" borderId="8" xfId="0" applyFont="1" applyFill="1" applyBorder="1" applyAlignment="1">
      <alignment horizontal="center" vertical="center"/>
    </xf>
    <xf numFmtId="0" fontId="13" fillId="2" borderId="157" xfId="0" applyFont="1" applyFill="1" applyBorder="1" applyAlignment="1">
      <alignment horizontal="center" vertical="center"/>
    </xf>
    <xf numFmtId="0" fontId="13" fillId="2" borderId="220" xfId="0" applyFont="1" applyFill="1" applyBorder="1" applyAlignment="1">
      <alignment horizontal="center" vertical="center"/>
    </xf>
    <xf numFmtId="0" fontId="13" fillId="2" borderId="36" xfId="0" applyFont="1" applyFill="1" applyBorder="1" applyAlignment="1">
      <alignment horizontal="center" vertical="center"/>
    </xf>
    <xf numFmtId="0" fontId="13" fillId="2" borderId="98" xfId="0" applyFont="1" applyFill="1" applyBorder="1" applyAlignment="1">
      <alignment horizontal="center" vertical="center"/>
    </xf>
    <xf numFmtId="178" fontId="13" fillId="2" borderId="0" xfId="0" applyNumberFormat="1" applyFont="1" applyFill="1" applyAlignment="1">
      <alignment horizontal="center" vertical="center"/>
    </xf>
    <xf numFmtId="0" fontId="22" fillId="2" borderId="157" xfId="0" applyFont="1" applyFill="1" applyBorder="1" applyAlignment="1">
      <alignment horizontal="center" vertical="center"/>
    </xf>
    <xf numFmtId="0" fontId="22" fillId="2" borderId="220" xfId="0" applyFont="1" applyFill="1" applyBorder="1" applyAlignment="1">
      <alignment horizontal="center" vertical="center"/>
    </xf>
    <xf numFmtId="0" fontId="22" fillId="2" borderId="128" xfId="0" applyFont="1" applyFill="1" applyBorder="1" applyAlignment="1">
      <alignment horizontal="center" vertical="center"/>
    </xf>
    <xf numFmtId="0" fontId="22" fillId="2" borderId="159" xfId="0" applyFont="1" applyFill="1" applyBorder="1" applyAlignment="1">
      <alignment horizontal="center" vertical="center"/>
    </xf>
    <xf numFmtId="0" fontId="22" fillId="3" borderId="219" xfId="0" applyFont="1" applyFill="1" applyBorder="1" applyAlignment="1">
      <alignment horizontal="center" vertical="center" wrapText="1"/>
    </xf>
    <xf numFmtId="0" fontId="22" fillId="3" borderId="21" xfId="0" applyFont="1" applyFill="1" applyBorder="1" applyAlignment="1">
      <alignment horizontal="center" vertical="center" wrapText="1"/>
    </xf>
    <xf numFmtId="0" fontId="22" fillId="3" borderId="64" xfId="0" applyFont="1" applyFill="1" applyBorder="1" applyAlignment="1">
      <alignment horizontal="center" vertical="center" wrapText="1"/>
    </xf>
    <xf numFmtId="0" fontId="31" fillId="0" borderId="37" xfId="0" applyFont="1" applyBorder="1" applyAlignment="1">
      <alignment horizontal="center" vertical="center"/>
    </xf>
    <xf numFmtId="0" fontId="31" fillId="0" borderId="26" xfId="0" applyFont="1" applyBorder="1" applyAlignment="1">
      <alignment horizontal="center" vertical="center"/>
    </xf>
    <xf numFmtId="0" fontId="31" fillId="0" borderId="47" xfId="0" applyFont="1" applyBorder="1" applyAlignment="1">
      <alignment horizontal="center" vertical="center"/>
    </xf>
    <xf numFmtId="16" fontId="31" fillId="0" borderId="37" xfId="0" applyNumberFormat="1" applyFont="1" applyBorder="1" applyAlignment="1">
      <alignment horizontal="center" vertical="center"/>
    </xf>
    <xf numFmtId="16" fontId="30" fillId="0" borderId="37" xfId="0" applyNumberFormat="1" applyFont="1" applyBorder="1" applyAlignment="1">
      <alignment horizontal="center" vertical="center"/>
    </xf>
    <xf numFmtId="0" fontId="13" fillId="2" borderId="0" xfId="0" applyFont="1" applyFill="1" applyAlignment="1">
      <alignment horizontal="center" vertical="center" wrapText="1"/>
    </xf>
    <xf numFmtId="0" fontId="13" fillId="2" borderId="66" xfId="0" applyFont="1" applyFill="1" applyBorder="1" applyAlignment="1">
      <alignment horizontal="center" vertical="center"/>
    </xf>
    <xf numFmtId="0" fontId="13" fillId="2" borderId="5" xfId="0" applyFont="1" applyFill="1" applyBorder="1" applyAlignment="1">
      <alignment horizontal="center" vertical="center" wrapText="1"/>
    </xf>
    <xf numFmtId="0" fontId="13" fillId="2" borderId="60" xfId="0" applyFont="1" applyFill="1" applyBorder="1" applyAlignment="1">
      <alignment horizontal="center" vertical="center"/>
    </xf>
    <xf numFmtId="49" fontId="30" fillId="0" borderId="37" xfId="0" applyNumberFormat="1" applyFont="1" applyBorder="1" applyAlignment="1">
      <alignment horizontal="center" vertical="center"/>
    </xf>
    <xf numFmtId="49" fontId="30" fillId="0" borderId="26" xfId="0" applyNumberFormat="1" applyFont="1" applyBorder="1" applyAlignment="1">
      <alignment horizontal="center" vertical="center"/>
    </xf>
    <xf numFmtId="49" fontId="30" fillId="0" borderId="28" xfId="0" applyNumberFormat="1" applyFont="1" applyBorder="1" applyAlignment="1">
      <alignment horizontal="center" vertical="center"/>
    </xf>
    <xf numFmtId="0" fontId="13" fillId="2" borderId="66" xfId="0" applyFont="1" applyFill="1" applyBorder="1" applyAlignment="1">
      <alignment horizontal="center" vertical="center" wrapText="1"/>
    </xf>
    <xf numFmtId="0" fontId="7" fillId="3" borderId="84" xfId="0" applyFont="1" applyFill="1" applyBorder="1" applyAlignment="1">
      <alignment horizontal="center" vertical="center"/>
    </xf>
    <xf numFmtId="0" fontId="7" fillId="2" borderId="5" xfId="0" applyFont="1" applyFill="1" applyBorder="1" applyAlignment="1">
      <alignment horizontal="left" vertical="center"/>
    </xf>
    <xf numFmtId="0" fontId="7" fillId="2" borderId="0" xfId="0" applyFont="1" applyFill="1" applyAlignment="1">
      <alignment horizontal="left" vertical="center"/>
    </xf>
    <xf numFmtId="0" fontId="13" fillId="2" borderId="81" xfId="0" applyFont="1" applyFill="1" applyBorder="1" applyAlignment="1">
      <alignment horizontal="center" vertical="center"/>
    </xf>
    <xf numFmtId="0" fontId="13" fillId="2" borderId="214" xfId="0" applyFont="1" applyFill="1" applyBorder="1" applyAlignment="1">
      <alignment horizontal="center" vertical="center"/>
    </xf>
    <xf numFmtId="0" fontId="13" fillId="2" borderId="61" xfId="0" applyFont="1" applyFill="1" applyBorder="1" applyAlignment="1">
      <alignment horizontal="center" vertical="center"/>
    </xf>
    <xf numFmtId="0" fontId="13" fillId="2" borderId="223" xfId="0" applyFont="1" applyFill="1" applyBorder="1" applyAlignment="1">
      <alignment horizontal="center" vertical="center"/>
    </xf>
    <xf numFmtId="0" fontId="13" fillId="2" borderId="82" xfId="0" applyFont="1" applyFill="1" applyBorder="1" applyAlignment="1">
      <alignment horizontal="center" vertical="center"/>
    </xf>
    <xf numFmtId="0" fontId="13" fillId="2" borderId="92" xfId="0" applyFont="1" applyFill="1" applyBorder="1" applyAlignment="1">
      <alignment horizontal="left" vertical="center" wrapText="1"/>
    </xf>
    <xf numFmtId="0" fontId="13" fillId="2" borderId="3" xfId="0" applyFont="1" applyFill="1" applyBorder="1" applyAlignment="1">
      <alignment horizontal="left" vertical="center"/>
    </xf>
    <xf numFmtId="0" fontId="13" fillId="2" borderId="214" xfId="0" applyFont="1" applyFill="1" applyBorder="1" applyAlignment="1">
      <alignment horizontal="left" vertical="center"/>
    </xf>
    <xf numFmtId="0" fontId="13" fillId="2" borderId="34" xfId="0" applyFont="1" applyFill="1" applyBorder="1" applyAlignment="1">
      <alignment horizontal="left" vertical="center"/>
    </xf>
    <xf numFmtId="0" fontId="13" fillId="2" borderId="0" xfId="0" applyFont="1" applyFill="1" applyAlignment="1">
      <alignment horizontal="left" vertical="center"/>
    </xf>
    <xf numFmtId="0" fontId="13" fillId="2" borderId="66" xfId="0" applyFont="1" applyFill="1" applyBorder="1" applyAlignment="1">
      <alignment horizontal="left" vertical="center"/>
    </xf>
    <xf numFmtId="0" fontId="13" fillId="2" borderId="47" xfId="0" applyFont="1" applyFill="1" applyBorder="1" applyAlignment="1">
      <alignment horizontal="center" vertical="center"/>
    </xf>
    <xf numFmtId="0" fontId="13" fillId="2" borderId="25" xfId="0" applyFont="1" applyFill="1" applyBorder="1" applyAlignment="1">
      <alignment horizontal="left" vertical="center" wrapText="1"/>
    </xf>
    <xf numFmtId="0" fontId="13" fillId="2" borderId="197" xfId="0" applyFont="1" applyFill="1" applyBorder="1" applyAlignment="1">
      <alignment horizontal="left" vertical="center"/>
    </xf>
    <xf numFmtId="0" fontId="13" fillId="2" borderId="97" xfId="0" applyFont="1" applyFill="1" applyBorder="1" applyAlignment="1">
      <alignment horizontal="left" vertical="center"/>
    </xf>
    <xf numFmtId="0" fontId="13" fillId="2" borderId="25" xfId="0" applyFont="1" applyFill="1" applyBorder="1" applyAlignment="1">
      <alignment vertical="center" wrapText="1"/>
    </xf>
    <xf numFmtId="0" fontId="13" fillId="2" borderId="26" xfId="0" applyFont="1" applyFill="1" applyBorder="1" applyAlignment="1">
      <alignment vertical="center"/>
    </xf>
    <xf numFmtId="0" fontId="13" fillId="2" borderId="38" xfId="0" applyFont="1" applyFill="1" applyBorder="1" applyAlignment="1">
      <alignment vertical="center"/>
    </xf>
    <xf numFmtId="0" fontId="13" fillId="2" borderId="25" xfId="0" applyFont="1" applyFill="1" applyBorder="1" applyAlignment="1">
      <alignment vertical="center"/>
    </xf>
    <xf numFmtId="0" fontId="13" fillId="2" borderId="224" xfId="0" applyFont="1" applyFill="1" applyBorder="1" applyAlignment="1">
      <alignment horizontal="left" vertical="center" wrapText="1"/>
    </xf>
    <xf numFmtId="0" fontId="13" fillId="2" borderId="59" xfId="0" applyFont="1" applyFill="1" applyBorder="1" applyAlignment="1">
      <alignment horizontal="left" vertical="center" wrapText="1"/>
    </xf>
    <xf numFmtId="0" fontId="13" fillId="2" borderId="41" xfId="0" applyFont="1" applyFill="1" applyBorder="1" applyAlignment="1">
      <alignment horizontal="left" vertical="center" wrapText="1"/>
    </xf>
    <xf numFmtId="0" fontId="22" fillId="0" borderId="153" xfId="0" applyFont="1" applyBorder="1" applyAlignment="1">
      <alignment horizontal="center" vertical="center"/>
    </xf>
    <xf numFmtId="0" fontId="22" fillId="0" borderId="3" xfId="0" applyFont="1" applyBorder="1" applyAlignment="1">
      <alignment horizontal="center" vertical="center"/>
    </xf>
    <xf numFmtId="0" fontId="22" fillId="0" borderId="214" xfId="0" applyFont="1" applyBorder="1" applyAlignment="1">
      <alignment horizontal="center" vertical="center"/>
    </xf>
    <xf numFmtId="0" fontId="22" fillId="0" borderId="82" xfId="0" applyFont="1" applyBorder="1" applyAlignment="1">
      <alignment horizontal="center" vertical="center"/>
    </xf>
    <xf numFmtId="0" fontId="22" fillId="0" borderId="0" xfId="0" applyFont="1" applyAlignment="1">
      <alignment horizontal="center" vertical="center"/>
    </xf>
    <xf numFmtId="0" fontId="22" fillId="0" borderId="66" xfId="0" applyFont="1" applyBorder="1" applyAlignment="1">
      <alignment horizontal="center" vertical="center"/>
    </xf>
    <xf numFmtId="0" fontId="22" fillId="0" borderId="108" xfId="0" applyFont="1" applyBorder="1" applyAlignment="1">
      <alignment horizontal="center" vertical="center"/>
    </xf>
    <xf numFmtId="0" fontId="22" fillId="0" borderId="225" xfId="0" applyFont="1" applyBorder="1" applyAlignment="1">
      <alignment horizontal="center" vertical="center"/>
    </xf>
    <xf numFmtId="0" fontId="22" fillId="0" borderId="226" xfId="0" applyFont="1" applyBorder="1" applyAlignment="1">
      <alignment horizontal="center" vertical="center"/>
    </xf>
    <xf numFmtId="0" fontId="22" fillId="2" borderId="55" xfId="0" applyFont="1" applyFill="1" applyBorder="1" applyAlignment="1">
      <alignment horizontal="center" vertical="center"/>
    </xf>
    <xf numFmtId="0" fontId="22" fillId="2" borderId="56" xfId="0" applyFont="1" applyFill="1" applyBorder="1" applyAlignment="1">
      <alignment horizontal="center" vertical="center"/>
    </xf>
    <xf numFmtId="0" fontId="22" fillId="2" borderId="57" xfId="0" applyFont="1" applyFill="1" applyBorder="1" applyAlignment="1">
      <alignment horizontal="center" vertical="center"/>
    </xf>
    <xf numFmtId="0" fontId="13" fillId="2" borderId="227" xfId="0" applyFont="1" applyFill="1" applyBorder="1" applyAlignment="1">
      <alignment horizontal="center"/>
    </xf>
    <xf numFmtId="0" fontId="13" fillId="2" borderId="163" xfId="0" applyFont="1" applyFill="1" applyBorder="1" applyAlignment="1">
      <alignment horizontal="center"/>
    </xf>
    <xf numFmtId="0" fontId="13" fillId="2" borderId="166" xfId="0" applyFont="1" applyFill="1" applyBorder="1" applyAlignment="1">
      <alignment horizontal="center"/>
    </xf>
    <xf numFmtId="0" fontId="13" fillId="2" borderId="124" xfId="0" applyFont="1" applyFill="1" applyBorder="1" applyAlignment="1">
      <alignment horizontal="center" vertical="center"/>
    </xf>
    <xf numFmtId="0" fontId="22" fillId="3" borderId="69" xfId="0" applyFont="1" applyFill="1" applyBorder="1" applyAlignment="1">
      <alignment horizontal="center" vertical="center"/>
    </xf>
    <xf numFmtId="0" fontId="22" fillId="3" borderId="138" xfId="0" applyFont="1" applyFill="1" applyBorder="1" applyAlignment="1">
      <alignment horizontal="center" vertical="center"/>
    </xf>
    <xf numFmtId="0" fontId="7" fillId="2" borderId="113" xfId="0" applyFont="1" applyFill="1" applyBorder="1" applyAlignment="1">
      <alignment horizontal="left" vertical="center"/>
    </xf>
    <xf numFmtId="0" fontId="16" fillId="3" borderId="157" xfId="0" applyFont="1" applyFill="1" applyBorder="1" applyAlignment="1">
      <alignment horizontal="center" vertical="center"/>
    </xf>
    <xf numFmtId="0" fontId="16" fillId="3" borderId="30" xfId="0" applyFont="1" applyFill="1" applyBorder="1" applyAlignment="1">
      <alignment horizontal="center" vertical="center"/>
    </xf>
    <xf numFmtId="0" fontId="5" fillId="0" borderId="159" xfId="0" applyFont="1" applyBorder="1" applyAlignment="1">
      <alignment horizontal="left" vertical="center" wrapText="1"/>
    </xf>
    <xf numFmtId="0" fontId="5" fillId="0" borderId="30" xfId="0" applyFont="1" applyBorder="1" applyAlignment="1">
      <alignment horizontal="left" vertical="center" wrapText="1"/>
    </xf>
    <xf numFmtId="0" fontId="5" fillId="0" borderId="41" xfId="0" applyFont="1" applyBorder="1" applyAlignment="1">
      <alignment horizontal="left" vertical="center" wrapText="1"/>
    </xf>
    <xf numFmtId="0" fontId="5" fillId="0" borderId="33" xfId="0" applyFont="1" applyBorder="1" applyAlignment="1">
      <alignment horizontal="left" vertical="center" wrapText="1"/>
    </xf>
    <xf numFmtId="0" fontId="11" fillId="0" borderId="227" xfId="0" applyFont="1" applyBorder="1" applyAlignment="1">
      <alignment horizontal="center" vertical="center" wrapText="1"/>
    </xf>
    <xf numFmtId="0" fontId="11" fillId="0" borderId="163" xfId="0" applyFont="1" applyBorder="1" applyAlignment="1">
      <alignment horizontal="center" vertical="center" wrapText="1"/>
    </xf>
    <xf numFmtId="0" fontId="11" fillId="0" borderId="166" xfId="0" applyFont="1" applyBorder="1" applyAlignment="1">
      <alignment horizontal="center" vertical="center" wrapText="1"/>
    </xf>
    <xf numFmtId="0" fontId="11" fillId="0" borderId="96" xfId="0" applyFont="1" applyBorder="1" applyAlignment="1">
      <alignment horizontal="center" vertical="center" wrapText="1"/>
    </xf>
    <xf numFmtId="0" fontId="11" fillId="0" borderId="41" xfId="0" applyFont="1" applyBorder="1" applyAlignment="1">
      <alignment horizontal="center" vertical="center" wrapText="1"/>
    </xf>
    <xf numFmtId="0" fontId="11" fillId="0" borderId="43" xfId="0" applyFont="1" applyBorder="1" applyAlignment="1">
      <alignment horizontal="center" vertical="center" wrapText="1"/>
    </xf>
    <xf numFmtId="0" fontId="11" fillId="0" borderId="208" xfId="0" applyFont="1" applyBorder="1" applyAlignment="1">
      <alignment horizontal="center" vertical="center" wrapText="1"/>
    </xf>
    <xf numFmtId="0" fontId="11" fillId="0" borderId="204" xfId="0" applyFont="1" applyBorder="1" applyAlignment="1">
      <alignment horizontal="center" vertical="center" wrapText="1"/>
    </xf>
    <xf numFmtId="0" fontId="23" fillId="0" borderId="208" xfId="0" applyFont="1" applyBorder="1" applyAlignment="1">
      <alignment horizontal="center" vertical="center" wrapText="1"/>
    </xf>
    <xf numFmtId="0" fontId="23" fillId="0" borderId="204" xfId="0" applyFont="1" applyBorder="1" applyAlignment="1">
      <alignment horizontal="center" vertical="center" wrapText="1"/>
    </xf>
    <xf numFmtId="0" fontId="11" fillId="2" borderId="208" xfId="0" applyFont="1" applyFill="1" applyBorder="1" applyAlignment="1">
      <alignment horizontal="center" vertical="center" wrapText="1"/>
    </xf>
    <xf numFmtId="0" fontId="11" fillId="2" borderId="204" xfId="0" applyFont="1" applyFill="1" applyBorder="1" applyAlignment="1">
      <alignment horizontal="center" vertical="center" wrapText="1"/>
    </xf>
    <xf numFmtId="0" fontId="11" fillId="2" borderId="208" xfId="0" applyFont="1" applyFill="1" applyBorder="1" applyAlignment="1">
      <alignment horizontal="center" vertical="center"/>
    </xf>
    <xf numFmtId="0" fontId="11" fillId="2" borderId="228" xfId="0" applyFont="1" applyFill="1" applyBorder="1" applyAlignment="1">
      <alignment horizontal="center" vertical="center"/>
    </xf>
    <xf numFmtId="0" fontId="11" fillId="2" borderId="204" xfId="0" applyFont="1" applyFill="1" applyBorder="1" applyAlignment="1">
      <alignment horizontal="center" vertical="center"/>
    </xf>
    <xf numFmtId="0" fontId="11" fillId="2" borderId="229" xfId="0" applyFont="1" applyFill="1" applyBorder="1" applyAlignment="1">
      <alignment horizontal="center" vertical="center"/>
    </xf>
    <xf numFmtId="0" fontId="11" fillId="0" borderId="160" xfId="0" applyFont="1" applyBorder="1" applyAlignment="1">
      <alignment horizontal="center" vertical="center" wrapText="1"/>
    </xf>
    <xf numFmtId="0" fontId="11" fillId="0" borderId="230" xfId="0" applyFont="1" applyBorder="1" applyAlignment="1">
      <alignment horizontal="center" vertical="center" wrapText="1"/>
    </xf>
    <xf numFmtId="0" fontId="11" fillId="0" borderId="231" xfId="0" applyFont="1" applyBorder="1" applyAlignment="1">
      <alignment horizontal="center" vertical="center" wrapText="1"/>
    </xf>
    <xf numFmtId="0" fontId="13" fillId="0" borderId="232" xfId="0" applyFont="1" applyBorder="1" applyAlignment="1">
      <alignment horizontal="center" vertical="center"/>
    </xf>
    <xf numFmtId="0" fontId="13" fillId="0" borderId="230" xfId="0" applyFont="1" applyBorder="1" applyAlignment="1">
      <alignment horizontal="center" vertical="center"/>
    </xf>
    <xf numFmtId="0" fontId="13" fillId="0" borderId="231" xfId="0" applyFont="1" applyBorder="1" applyAlignment="1">
      <alignment horizontal="center" vertical="center"/>
    </xf>
    <xf numFmtId="0" fontId="13" fillId="2" borderId="232" xfId="0" applyFont="1" applyFill="1" applyBorder="1" applyAlignment="1">
      <alignment horizontal="center" vertical="center"/>
    </xf>
    <xf numFmtId="0" fontId="13" fillId="2" borderId="230" xfId="0" applyFont="1" applyFill="1" applyBorder="1" applyAlignment="1">
      <alignment horizontal="center" vertical="center"/>
    </xf>
    <xf numFmtId="0" fontId="13" fillId="2" borderId="231" xfId="0" applyFont="1" applyFill="1" applyBorder="1" applyAlignment="1">
      <alignment horizontal="center" vertical="center"/>
    </xf>
    <xf numFmtId="16" fontId="13" fillId="2" borderId="232" xfId="0" applyNumberFormat="1" applyFont="1" applyFill="1" applyBorder="1" applyAlignment="1">
      <alignment horizontal="center" vertical="center" wrapText="1"/>
    </xf>
    <xf numFmtId="16" fontId="13" fillId="2" borderId="230" xfId="0" applyNumberFormat="1" applyFont="1" applyFill="1" applyBorder="1" applyAlignment="1">
      <alignment horizontal="center" vertical="center" wrapText="1"/>
    </xf>
    <xf numFmtId="16" fontId="13" fillId="2" borderId="231" xfId="0" applyNumberFormat="1" applyFont="1" applyFill="1" applyBorder="1" applyAlignment="1">
      <alignment horizontal="center" vertical="center" wrapText="1"/>
    </xf>
    <xf numFmtId="49" fontId="13" fillId="2" borderId="232" xfId="0" applyNumberFormat="1" applyFont="1" applyFill="1" applyBorder="1" applyAlignment="1">
      <alignment horizontal="center" vertical="center"/>
    </xf>
    <xf numFmtId="49" fontId="13" fillId="2" borderId="230" xfId="0" applyNumberFormat="1" applyFont="1" applyFill="1" applyBorder="1" applyAlignment="1">
      <alignment horizontal="center" vertical="center"/>
    </xf>
    <xf numFmtId="49" fontId="13" fillId="2" borderId="233" xfId="0" applyNumberFormat="1" applyFont="1" applyFill="1" applyBorder="1" applyAlignment="1">
      <alignment horizontal="center" vertical="center"/>
    </xf>
    <xf numFmtId="0" fontId="13" fillId="0" borderId="234" xfId="0" applyFont="1" applyBorder="1" applyAlignment="1">
      <alignment horizontal="center" vertical="center" wrapText="1"/>
    </xf>
    <xf numFmtId="0" fontId="13" fillId="0" borderId="230" xfId="0" applyFont="1" applyBorder="1" applyAlignment="1">
      <alignment horizontal="center" vertical="center" wrapText="1"/>
    </xf>
    <xf numFmtId="0" fontId="13" fillId="0" borderId="231" xfId="0" applyFont="1" applyBorder="1" applyAlignment="1">
      <alignment horizontal="center" vertical="center" wrapText="1"/>
    </xf>
    <xf numFmtId="0" fontId="13" fillId="2" borderId="235" xfId="0" applyFont="1" applyFill="1" applyBorder="1" applyAlignment="1">
      <alignment horizontal="center" vertical="center"/>
    </xf>
    <xf numFmtId="0" fontId="13" fillId="2" borderId="235" xfId="0" applyFont="1" applyFill="1" applyBorder="1" applyAlignment="1">
      <alignment horizontal="center" vertical="center" wrapText="1"/>
    </xf>
    <xf numFmtId="49" fontId="13" fillId="2" borderId="235" xfId="0" applyNumberFormat="1" applyFont="1" applyFill="1" applyBorder="1" applyAlignment="1">
      <alignment horizontal="center" vertical="center"/>
    </xf>
    <xf numFmtId="49" fontId="13" fillId="2" borderId="236" xfId="0" applyNumberFormat="1" applyFont="1" applyFill="1" applyBorder="1" applyAlignment="1">
      <alignment horizontal="center" vertical="center"/>
    </xf>
    <xf numFmtId="0" fontId="13" fillId="8" borderId="3" xfId="0" applyFont="1" applyFill="1" applyBorder="1" applyAlignment="1">
      <alignment horizontal="left" vertical="top" wrapText="1"/>
    </xf>
    <xf numFmtId="0" fontId="13" fillId="8" borderId="4" xfId="0" applyFont="1" applyFill="1" applyBorder="1" applyAlignment="1">
      <alignment horizontal="left" vertical="top" wrapText="1"/>
    </xf>
    <xf numFmtId="0" fontId="13" fillId="8" borderId="0" xfId="0" applyFont="1" applyFill="1" applyAlignment="1">
      <alignment horizontal="left" vertical="top" wrapText="1"/>
    </xf>
    <xf numFmtId="0" fontId="13" fillId="8" borderId="66" xfId="0" applyFont="1" applyFill="1" applyBorder="1" applyAlignment="1">
      <alignment horizontal="left" vertical="top" wrapText="1"/>
    </xf>
    <xf numFmtId="0" fontId="23" fillId="2" borderId="237" xfId="0" applyFont="1" applyFill="1" applyBorder="1" applyAlignment="1">
      <alignment horizontal="center" vertical="center" wrapText="1"/>
    </xf>
    <xf numFmtId="0" fontId="23" fillId="2" borderId="163" xfId="0" applyFont="1" applyFill="1" applyBorder="1" applyAlignment="1">
      <alignment horizontal="center" vertical="center" wrapText="1"/>
    </xf>
    <xf numFmtId="0" fontId="23" fillId="2" borderId="197" xfId="0" applyFont="1" applyFill="1" applyBorder="1" applyAlignment="1">
      <alignment horizontal="center" vertical="center" wrapText="1"/>
    </xf>
    <xf numFmtId="0" fontId="23" fillId="2" borderId="62" xfId="0" applyFont="1" applyFill="1" applyBorder="1" applyAlignment="1">
      <alignment horizontal="center" vertical="center" wrapText="1"/>
    </xf>
    <xf numFmtId="0" fontId="23" fillId="2" borderId="41" xfId="0" applyFont="1" applyFill="1" applyBorder="1" applyAlignment="1">
      <alignment horizontal="center" vertical="center" wrapText="1"/>
    </xf>
    <xf numFmtId="0" fontId="23" fillId="2" borderId="97" xfId="0" applyFont="1" applyFill="1" applyBorder="1" applyAlignment="1">
      <alignment horizontal="center" vertical="center" wrapText="1"/>
    </xf>
    <xf numFmtId="0" fontId="23" fillId="2" borderId="34" xfId="0" applyFont="1" applyFill="1" applyBorder="1" applyAlignment="1">
      <alignment horizontal="center" vertical="center"/>
    </xf>
    <xf numFmtId="0" fontId="23" fillId="2" borderId="0" xfId="0" applyFont="1" applyFill="1" applyAlignment="1">
      <alignment horizontal="center" vertical="center"/>
    </xf>
    <xf numFmtId="0" fontId="23" fillId="2" borderId="66" xfId="0" applyFont="1" applyFill="1" applyBorder="1" applyAlignment="1">
      <alignment horizontal="center" vertical="center"/>
    </xf>
    <xf numFmtId="0" fontId="23" fillId="2" borderId="62" xfId="0" applyFont="1" applyFill="1" applyBorder="1" applyAlignment="1">
      <alignment horizontal="center" vertical="center"/>
    </xf>
    <xf numFmtId="0" fontId="23" fillId="2" borderId="41" xfId="0" applyFont="1" applyFill="1" applyBorder="1" applyAlignment="1">
      <alignment horizontal="center" vertical="center"/>
    </xf>
    <xf numFmtId="0" fontId="23" fillId="2" borderId="97" xfId="0" applyFont="1" applyFill="1" applyBorder="1" applyAlignment="1">
      <alignment horizontal="center" vertical="center"/>
    </xf>
    <xf numFmtId="0" fontId="23" fillId="8" borderId="82" xfId="0" applyFont="1" applyFill="1" applyBorder="1" applyAlignment="1">
      <alignment horizontal="left" vertical="center" wrapText="1"/>
    </xf>
    <xf numFmtId="0" fontId="23" fillId="8" borderId="0" xfId="0" applyFont="1" applyFill="1" applyAlignment="1">
      <alignment horizontal="left" vertical="center" wrapText="1"/>
    </xf>
    <xf numFmtId="0" fontId="23" fillId="8" borderId="113" xfId="0" applyFont="1" applyFill="1" applyBorder="1" applyAlignment="1">
      <alignment horizontal="left" vertical="center" wrapText="1"/>
    </xf>
    <xf numFmtId="0" fontId="23" fillId="8" borderId="10" xfId="0" applyFont="1" applyFill="1" applyBorder="1" applyAlignment="1">
      <alignment horizontal="left" vertical="center" wrapText="1"/>
    </xf>
    <xf numFmtId="0" fontId="23" fillId="8" borderId="0" xfId="0" applyFont="1" applyFill="1" applyAlignment="1">
      <alignment horizontal="left" vertical="center"/>
    </xf>
    <xf numFmtId="0" fontId="23" fillId="8" borderId="24" xfId="0" applyFont="1" applyFill="1" applyBorder="1" applyAlignment="1">
      <alignment horizontal="left" vertical="center"/>
    </xf>
    <xf numFmtId="0" fontId="23" fillId="8" borderId="10" xfId="0" applyFont="1" applyFill="1" applyBorder="1" applyAlignment="1">
      <alignment horizontal="left" vertical="center"/>
    </xf>
    <xf numFmtId="0" fontId="23" fillId="8" borderId="124" xfId="0" applyFont="1" applyFill="1" applyBorder="1" applyAlignment="1">
      <alignment horizontal="left" vertical="center"/>
    </xf>
    <xf numFmtId="0" fontId="23" fillId="2" borderId="34" xfId="0" applyFont="1" applyFill="1" applyBorder="1" applyAlignment="1">
      <alignment horizontal="center" vertical="center" wrapText="1"/>
    </xf>
    <xf numFmtId="0" fontId="23" fillId="2" borderId="0" xfId="0" applyFont="1" applyFill="1" applyAlignment="1">
      <alignment horizontal="center" vertical="center" wrapText="1"/>
    </xf>
    <xf numFmtId="0" fontId="23" fillId="2" borderId="66" xfId="0" applyFont="1" applyFill="1" applyBorder="1" applyAlignment="1">
      <alignment horizontal="center" vertical="center" wrapText="1"/>
    </xf>
    <xf numFmtId="0" fontId="23" fillId="2" borderId="122" xfId="0" applyFont="1" applyFill="1" applyBorder="1" applyAlignment="1">
      <alignment horizontal="center" vertical="center"/>
    </xf>
    <xf numFmtId="0" fontId="23" fillId="2" borderId="10" xfId="0" applyFont="1" applyFill="1" applyBorder="1" applyAlignment="1">
      <alignment horizontal="center" vertical="center"/>
    </xf>
    <xf numFmtId="0" fontId="23" fillId="2" borderId="61" xfId="0" applyFont="1" applyFill="1" applyBorder="1" applyAlignment="1">
      <alignment horizontal="center" vertical="center"/>
    </xf>
    <xf numFmtId="0" fontId="16" fillId="3" borderId="1" xfId="0" applyFont="1" applyFill="1" applyBorder="1" applyAlignment="1">
      <alignment horizontal="center" vertical="center"/>
    </xf>
    <xf numFmtId="0" fontId="16" fillId="3" borderId="154" xfId="0" applyFont="1" applyFill="1" applyBorder="1" applyAlignment="1">
      <alignment horizontal="center" vertical="center"/>
    </xf>
    <xf numFmtId="0" fontId="5" fillId="0" borderId="30" xfId="0" applyFont="1" applyBorder="1" applyAlignment="1">
      <alignment horizontal="left" vertical="center"/>
    </xf>
    <xf numFmtId="0" fontId="5" fillId="0" borderId="33" xfId="0" applyFont="1" applyBorder="1" applyAlignment="1">
      <alignment horizontal="left" vertical="center"/>
    </xf>
    <xf numFmtId="0" fontId="23" fillId="2" borderId="208" xfId="0" applyFont="1" applyFill="1" applyBorder="1" applyAlignment="1">
      <alignment horizontal="center" vertical="center" wrapText="1"/>
    </xf>
    <xf numFmtId="0" fontId="23" fillId="2" borderId="208" xfId="0" applyFont="1" applyFill="1" applyBorder="1" applyAlignment="1">
      <alignment horizontal="center" vertical="center"/>
    </xf>
    <xf numFmtId="0" fontId="23" fillId="2" borderId="228" xfId="0" applyFont="1" applyFill="1" applyBorder="1" applyAlignment="1">
      <alignment horizontal="center" vertical="center"/>
    </xf>
    <xf numFmtId="0" fontId="23" fillId="2" borderId="204" xfId="0" applyFont="1" applyFill="1" applyBorder="1" applyAlignment="1">
      <alignment horizontal="center" vertical="center"/>
    </xf>
    <xf numFmtId="0" fontId="23" fillId="2" borderId="229" xfId="0" applyFont="1" applyFill="1" applyBorder="1" applyAlignment="1">
      <alignment horizontal="center" vertical="center"/>
    </xf>
    <xf numFmtId="0" fontId="13" fillId="2" borderId="236" xfId="0" applyFont="1" applyFill="1" applyBorder="1" applyAlignment="1">
      <alignment horizontal="center" vertical="center"/>
    </xf>
    <xf numFmtId="0" fontId="11" fillId="2" borderId="3" xfId="0" applyFont="1" applyFill="1" applyBorder="1" applyAlignment="1">
      <alignment horizontal="center" vertical="top" wrapText="1"/>
    </xf>
    <xf numFmtId="0" fontId="11" fillId="2" borderId="73" xfId="0" applyFont="1" applyFill="1" applyBorder="1" applyAlignment="1">
      <alignment horizontal="center" vertical="top" wrapText="1"/>
    </xf>
    <xf numFmtId="0" fontId="11" fillId="2" borderId="0" xfId="0" applyFont="1" applyFill="1" applyAlignment="1">
      <alignment horizontal="center" vertical="top" wrapText="1"/>
    </xf>
    <xf numFmtId="0" fontId="11" fillId="2" borderId="66" xfId="0" applyFont="1" applyFill="1" applyBorder="1" applyAlignment="1">
      <alignment horizontal="center" vertical="top" wrapText="1"/>
    </xf>
    <xf numFmtId="0" fontId="13" fillId="2" borderId="1" xfId="0" applyFont="1" applyFill="1" applyBorder="1" applyAlignment="1">
      <alignment horizontal="left" vertical="center" wrapText="1"/>
    </xf>
    <xf numFmtId="0" fontId="13" fillId="8" borderId="3" xfId="0" applyFont="1" applyFill="1" applyBorder="1" applyAlignment="1">
      <alignment horizontal="left" vertical="center" wrapText="1"/>
    </xf>
    <xf numFmtId="0" fontId="13" fillId="8" borderId="73" xfId="0" applyFont="1" applyFill="1" applyBorder="1" applyAlignment="1">
      <alignment horizontal="left" vertical="center" wrapText="1"/>
    </xf>
    <xf numFmtId="0" fontId="13" fillId="8" borderId="0" xfId="0" applyFont="1" applyFill="1" applyAlignment="1">
      <alignment horizontal="left" vertical="center" wrapText="1"/>
    </xf>
    <xf numFmtId="0" fontId="13" fillId="8" borderId="66" xfId="0" applyFont="1" applyFill="1" applyBorder="1" applyAlignment="1">
      <alignment horizontal="left" vertical="center" wrapText="1"/>
    </xf>
    <xf numFmtId="0" fontId="32" fillId="2" borderId="237" xfId="0" applyFont="1" applyFill="1" applyBorder="1" applyAlignment="1">
      <alignment horizontal="center" vertical="center" wrapText="1"/>
    </xf>
    <xf numFmtId="0" fontId="32" fillId="2" borderId="163" xfId="0" applyFont="1" applyFill="1" applyBorder="1" applyAlignment="1">
      <alignment horizontal="center" vertical="center" wrapText="1"/>
    </xf>
    <xf numFmtId="0" fontId="32" fillId="2" borderId="197" xfId="0" applyFont="1" applyFill="1" applyBorder="1" applyAlignment="1">
      <alignment horizontal="center" vertical="center" wrapText="1"/>
    </xf>
    <xf numFmtId="0" fontId="32" fillId="2" borderId="62" xfId="0" applyFont="1" applyFill="1" applyBorder="1" applyAlignment="1">
      <alignment horizontal="center" vertical="center" wrapText="1"/>
    </xf>
    <xf numFmtId="0" fontId="32" fillId="2" borderId="41" xfId="0" applyFont="1" applyFill="1" applyBorder="1" applyAlignment="1">
      <alignment horizontal="center" vertical="center" wrapText="1"/>
    </xf>
    <xf numFmtId="0" fontId="32" fillId="2" borderId="97" xfId="0" applyFont="1" applyFill="1" applyBorder="1" applyAlignment="1">
      <alignment horizontal="center" vertical="center" wrapText="1"/>
    </xf>
    <xf numFmtId="0" fontId="11" fillId="8" borderId="82" xfId="0" applyFont="1" applyFill="1" applyBorder="1" applyAlignment="1">
      <alignment horizontal="left" vertical="center" wrapText="1"/>
    </xf>
    <xf numFmtId="0" fontId="11" fillId="8" borderId="0" xfId="0" applyFont="1" applyFill="1" applyAlignment="1">
      <alignment horizontal="left" vertical="center" wrapText="1"/>
    </xf>
    <xf numFmtId="0" fontId="11" fillId="8" borderId="113" xfId="0" applyFont="1" applyFill="1" applyBorder="1" applyAlignment="1">
      <alignment horizontal="left" vertical="center" wrapText="1"/>
    </xf>
    <xf numFmtId="0" fontId="11" fillId="8" borderId="10" xfId="0" applyFont="1" applyFill="1" applyBorder="1" applyAlignment="1">
      <alignment horizontal="left" vertical="center" wrapText="1"/>
    </xf>
    <xf numFmtId="0" fontId="11" fillId="0" borderId="237" xfId="0" applyFont="1" applyBorder="1" applyAlignment="1">
      <alignment horizontal="center" vertical="center" wrapText="1"/>
    </xf>
    <xf numFmtId="0" fontId="11" fillId="0" borderId="62" xfId="0" applyFont="1" applyBorder="1" applyAlignment="1">
      <alignment horizontal="center" vertical="center" wrapText="1"/>
    </xf>
    <xf numFmtId="0" fontId="23" fillId="0" borderId="237" xfId="0" applyFont="1" applyBorder="1" applyAlignment="1">
      <alignment horizontal="center" vertical="center" wrapText="1"/>
    </xf>
    <xf numFmtId="0" fontId="23" fillId="0" borderId="163" xfId="0" applyFont="1" applyBorder="1" applyAlignment="1">
      <alignment horizontal="center" vertical="center" wrapText="1"/>
    </xf>
    <xf numFmtId="0" fontId="23" fillId="0" borderId="166" xfId="0" applyFont="1" applyBorder="1" applyAlignment="1">
      <alignment horizontal="center" vertical="center" wrapText="1"/>
    </xf>
    <xf numFmtId="0" fontId="23" fillId="0" borderId="62" xfId="0" applyFont="1" applyBorder="1" applyAlignment="1">
      <alignment horizontal="center" vertical="center" wrapText="1"/>
    </xf>
    <xf numFmtId="0" fontId="23" fillId="0" borderId="41" xfId="0" applyFont="1" applyBorder="1" applyAlignment="1">
      <alignment horizontal="center" vertical="center" wrapText="1"/>
    </xf>
    <xf numFmtId="0" fontId="23" fillId="0" borderId="43" xfId="0" applyFont="1" applyBorder="1" applyAlignment="1">
      <alignment horizontal="center" vertical="center" wrapText="1"/>
    </xf>
    <xf numFmtId="0" fontId="11" fillId="2" borderId="237" xfId="0" applyFont="1" applyFill="1" applyBorder="1" applyAlignment="1">
      <alignment horizontal="center" vertical="center" wrapText="1"/>
    </xf>
    <xf numFmtId="0" fontId="11" fillId="2" borderId="163" xfId="0" applyFont="1" applyFill="1" applyBorder="1" applyAlignment="1">
      <alignment horizontal="center" vertical="center" wrapText="1"/>
    </xf>
    <xf numFmtId="0" fontId="11" fillId="2" borderId="166" xfId="0" applyFont="1" applyFill="1" applyBorder="1" applyAlignment="1">
      <alignment horizontal="center" vertical="center" wrapText="1"/>
    </xf>
    <xf numFmtId="0" fontId="11" fillId="2" borderId="62" xfId="0" applyFont="1" applyFill="1" applyBorder="1" applyAlignment="1">
      <alignment horizontal="center" vertical="center" wrapText="1"/>
    </xf>
    <xf numFmtId="0" fontId="11" fillId="2" borderId="41" xfId="0" applyFont="1" applyFill="1" applyBorder="1" applyAlignment="1">
      <alignment horizontal="center" vertical="center" wrapText="1"/>
    </xf>
    <xf numFmtId="0" fontId="11" fillId="2" borderId="43" xfId="0" applyFont="1" applyFill="1" applyBorder="1" applyAlignment="1">
      <alignment horizontal="center" vertical="center" wrapText="1"/>
    </xf>
    <xf numFmtId="0" fontId="23" fillId="2" borderId="168" xfId="0" applyFont="1" applyFill="1" applyBorder="1" applyAlignment="1">
      <alignment horizontal="center" vertical="center" wrapText="1"/>
    </xf>
    <xf numFmtId="0" fontId="23" fillId="2" borderId="239" xfId="0" applyFont="1" applyFill="1" applyBorder="1" applyAlignment="1">
      <alignment horizontal="center" vertical="center" wrapText="1"/>
    </xf>
    <xf numFmtId="0" fontId="11" fillId="0" borderId="238" xfId="0" applyFont="1" applyBorder="1" applyAlignment="1">
      <alignment horizontal="center" vertical="center" wrapText="1"/>
    </xf>
    <xf numFmtId="0" fontId="11" fillId="0" borderId="240" xfId="0" applyFont="1" applyBorder="1" applyAlignment="1">
      <alignment horizontal="center" vertical="center" wrapText="1"/>
    </xf>
    <xf numFmtId="0" fontId="23" fillId="0" borderId="160" xfId="0" applyFont="1" applyBorder="1" applyAlignment="1">
      <alignment horizontal="center" vertical="center" wrapText="1"/>
    </xf>
    <xf numFmtId="0" fontId="23" fillId="0" borderId="230" xfId="0" applyFont="1" applyBorder="1" applyAlignment="1">
      <alignment horizontal="center" vertical="center" wrapText="1"/>
    </xf>
    <xf numFmtId="0" fontId="23" fillId="0" borderId="231" xfId="0" applyFont="1" applyBorder="1" applyAlignment="1">
      <alignment horizontal="center" vertical="center" wrapText="1"/>
    </xf>
    <xf numFmtId="16" fontId="13" fillId="2" borderId="235" xfId="0" applyNumberFormat="1" applyFont="1" applyFill="1" applyBorder="1" applyAlignment="1">
      <alignment horizontal="center" vertical="center" wrapText="1"/>
    </xf>
    <xf numFmtId="0" fontId="13" fillId="2" borderId="3" xfId="0" applyFont="1" applyFill="1" applyBorder="1" applyAlignment="1">
      <alignment horizontal="left" vertical="top" wrapText="1"/>
    </xf>
    <xf numFmtId="0" fontId="13" fillId="2" borderId="73" xfId="0" applyFont="1" applyFill="1" applyBorder="1" applyAlignment="1">
      <alignment horizontal="left" vertical="top" wrapText="1"/>
    </xf>
    <xf numFmtId="0" fontId="13" fillId="2" borderId="66" xfId="0" applyFont="1" applyFill="1" applyBorder="1" applyAlignment="1">
      <alignment horizontal="left" vertical="top" wrapText="1"/>
    </xf>
    <xf numFmtId="0" fontId="13" fillId="8" borderId="3" xfId="0" applyFont="1" applyFill="1" applyBorder="1" applyAlignment="1">
      <alignment horizontal="center" vertical="top" wrapText="1"/>
    </xf>
    <xf numFmtId="0" fontId="13" fillId="8" borderId="73" xfId="0" applyFont="1" applyFill="1" applyBorder="1" applyAlignment="1">
      <alignment horizontal="center" vertical="top" wrapText="1"/>
    </xf>
    <xf numFmtId="0" fontId="13" fillId="8" borderId="0" xfId="0" applyFont="1" applyFill="1" applyAlignment="1">
      <alignment horizontal="center" vertical="top" wrapText="1"/>
    </xf>
    <xf numFmtId="0" fontId="13" fillId="8" borderId="66" xfId="0" applyFont="1" applyFill="1" applyBorder="1" applyAlignment="1">
      <alignment horizontal="center" vertical="top" wrapText="1"/>
    </xf>
    <xf numFmtId="0" fontId="23" fillId="8" borderId="237" xfId="0" applyFont="1" applyFill="1" applyBorder="1" applyAlignment="1">
      <alignment horizontal="center" vertical="center" wrapText="1"/>
    </xf>
    <xf numFmtId="0" fontId="23" fillId="8" borderId="163" xfId="0" applyFont="1" applyFill="1" applyBorder="1" applyAlignment="1">
      <alignment horizontal="center" vertical="center" wrapText="1"/>
    </xf>
    <xf numFmtId="0" fontId="23" fillId="8" borderId="59" xfId="0" applyFont="1" applyFill="1" applyBorder="1" applyAlignment="1">
      <alignment horizontal="center" vertical="center" wrapText="1"/>
    </xf>
    <xf numFmtId="0" fontId="23" fillId="8" borderId="62" xfId="0" applyFont="1" applyFill="1" applyBorder="1" applyAlignment="1">
      <alignment horizontal="center" vertical="center" wrapText="1"/>
    </xf>
    <xf numFmtId="0" fontId="23" fillId="8" borderId="41" xfId="0" applyFont="1" applyFill="1" applyBorder="1" applyAlignment="1">
      <alignment horizontal="center" vertical="center" wrapText="1"/>
    </xf>
    <xf numFmtId="0" fontId="23" fillId="8" borderId="97" xfId="0" applyFont="1" applyFill="1" applyBorder="1" applyAlignment="1">
      <alignment horizontal="center" vertical="center" wrapText="1"/>
    </xf>
    <xf numFmtId="0" fontId="23" fillId="2" borderId="59" xfId="0" applyFont="1" applyFill="1" applyBorder="1" applyAlignment="1">
      <alignment horizontal="center" vertical="center" wrapText="1"/>
    </xf>
    <xf numFmtId="0" fontId="13" fillId="8" borderId="237" xfId="0" applyFont="1" applyFill="1" applyBorder="1" applyAlignment="1">
      <alignment horizontal="center" vertical="center" wrapText="1"/>
    </xf>
    <xf numFmtId="0" fontId="13" fillId="8" borderId="163" xfId="0" applyFont="1" applyFill="1" applyBorder="1" applyAlignment="1">
      <alignment horizontal="center" vertical="center" wrapText="1"/>
    </xf>
    <xf numFmtId="0" fontId="13" fillId="8" borderId="59" xfId="0" applyFont="1" applyFill="1" applyBorder="1" applyAlignment="1">
      <alignment horizontal="center" vertical="center" wrapText="1"/>
    </xf>
    <xf numFmtId="0" fontId="13" fillId="8" borderId="62" xfId="0" applyFont="1" applyFill="1" applyBorder="1" applyAlignment="1">
      <alignment horizontal="center" vertical="center" wrapText="1"/>
    </xf>
    <xf numFmtId="0" fontId="13" fillId="8" borderId="41" xfId="0" applyFont="1" applyFill="1" applyBorder="1" applyAlignment="1">
      <alignment horizontal="center" vertical="center" wrapText="1"/>
    </xf>
    <xf numFmtId="0" fontId="13" fillId="8" borderId="97" xfId="0" applyFont="1" applyFill="1" applyBorder="1" applyAlignment="1">
      <alignment horizontal="center" vertical="center" wrapText="1"/>
    </xf>
    <xf numFmtId="0" fontId="23" fillId="2" borderId="237" xfId="0" applyFont="1" applyFill="1" applyBorder="1" applyAlignment="1">
      <alignment horizontal="center" vertical="center"/>
    </xf>
    <xf numFmtId="0" fontId="23" fillId="2" borderId="163" xfId="0" applyFont="1" applyFill="1" applyBorder="1" applyAlignment="1">
      <alignment horizontal="center" vertical="center"/>
    </xf>
    <xf numFmtId="0" fontId="23" fillId="2" borderId="59" xfId="0" applyFont="1" applyFill="1" applyBorder="1" applyAlignment="1">
      <alignment horizontal="center" vertical="center"/>
    </xf>
    <xf numFmtId="0" fontId="13" fillId="8" borderId="113" xfId="0" applyFont="1" applyFill="1" applyBorder="1" applyAlignment="1">
      <alignment horizontal="left" vertical="center" wrapText="1"/>
    </xf>
    <xf numFmtId="0" fontId="13" fillId="8" borderId="10" xfId="0" applyFont="1" applyFill="1" applyBorder="1" applyAlignment="1">
      <alignment horizontal="left" vertical="center" wrapText="1"/>
    </xf>
    <xf numFmtId="0" fontId="23" fillId="8" borderId="122" xfId="0" applyFont="1" applyFill="1" applyBorder="1" applyAlignment="1">
      <alignment horizontal="center" vertical="center"/>
    </xf>
    <xf numFmtId="0" fontId="23" fillId="8" borderId="10" xfId="0" applyFont="1" applyFill="1" applyBorder="1" applyAlignment="1">
      <alignment horizontal="center" vertical="center"/>
    </xf>
    <xf numFmtId="0" fontId="23" fillId="8" borderId="61" xfId="0" applyFont="1" applyFill="1" applyBorder="1" applyAlignment="1">
      <alignment horizontal="center" vertical="center"/>
    </xf>
    <xf numFmtId="0" fontId="22" fillId="0" borderId="159" xfId="0" applyFont="1" applyBorder="1" applyAlignment="1">
      <alignment horizontal="left" vertical="center" wrapText="1"/>
    </xf>
    <xf numFmtId="0" fontId="22" fillId="0" borderId="30" xfId="0" applyFont="1" applyBorder="1" applyAlignment="1">
      <alignment horizontal="left" vertical="center"/>
    </xf>
    <xf numFmtId="0" fontId="22" fillId="0" borderId="33" xfId="0" applyFont="1" applyBorder="1" applyAlignment="1">
      <alignment horizontal="left" vertical="center"/>
    </xf>
    <xf numFmtId="0" fontId="22" fillId="0" borderId="30" xfId="0" applyFont="1" applyBorder="1" applyAlignment="1">
      <alignment horizontal="left" vertical="center" wrapText="1"/>
    </xf>
    <xf numFmtId="0" fontId="22" fillId="0" borderId="33" xfId="0" applyFont="1" applyBorder="1" applyAlignment="1">
      <alignment horizontal="left" vertical="center" wrapText="1"/>
    </xf>
    <xf numFmtId="0" fontId="11" fillId="0" borderId="58" xfId="0" applyFont="1" applyBorder="1" applyAlignment="1">
      <alignment horizontal="center" vertical="center" wrapText="1"/>
    </xf>
    <xf numFmtId="49" fontId="13" fillId="2" borderId="107" xfId="0" applyNumberFormat="1" applyFont="1" applyFill="1" applyBorder="1" applyAlignment="1">
      <alignment horizontal="center" vertical="center"/>
    </xf>
    <xf numFmtId="0" fontId="13" fillId="0" borderId="3" xfId="0" applyFont="1" applyBorder="1" applyAlignment="1">
      <alignment horizontal="left" vertical="top" wrapText="1"/>
    </xf>
    <xf numFmtId="0" fontId="13" fillId="0" borderId="73" xfId="0" applyFont="1" applyBorder="1" applyAlignment="1">
      <alignment horizontal="left" vertical="top" wrapText="1"/>
    </xf>
    <xf numFmtId="0" fontId="13" fillId="0" borderId="0" xfId="0" applyFont="1" applyAlignment="1">
      <alignment horizontal="left" vertical="top" wrapText="1"/>
    </xf>
    <xf numFmtId="0" fontId="13" fillId="0" borderId="66" xfId="0" applyFont="1" applyBorder="1" applyAlignment="1">
      <alignment horizontal="left" vertical="top" wrapText="1"/>
    </xf>
    <xf numFmtId="0" fontId="13" fillId="2" borderId="73" xfId="0" applyFont="1" applyFill="1" applyBorder="1" applyAlignment="1">
      <alignment horizontal="left" vertical="center" wrapText="1"/>
    </xf>
    <xf numFmtId="0" fontId="2" fillId="0" borderId="3" xfId="0" applyFont="1" applyBorder="1" applyAlignment="1">
      <alignment horizontal="center" vertical="top" wrapText="1"/>
    </xf>
    <xf numFmtId="0" fontId="2" fillId="0" borderId="3" xfId="0" applyFont="1" applyBorder="1" applyAlignment="1">
      <alignment horizontal="center" vertical="top"/>
    </xf>
    <xf numFmtId="0" fontId="2" fillId="0" borderId="73" xfId="0" applyFont="1" applyBorder="1" applyAlignment="1">
      <alignment horizontal="center" vertical="top"/>
    </xf>
    <xf numFmtId="0" fontId="2" fillId="0" borderId="0" xfId="0" applyFont="1" applyAlignment="1">
      <alignment horizontal="center" vertical="top"/>
    </xf>
    <xf numFmtId="0" fontId="2" fillId="0" borderId="66" xfId="0" applyFont="1" applyBorder="1" applyAlignment="1">
      <alignment horizontal="center" vertical="top"/>
    </xf>
    <xf numFmtId="0" fontId="32" fillId="2" borderId="163" xfId="0" applyFont="1" applyFill="1" applyBorder="1" applyAlignment="1">
      <alignment horizontal="center" vertical="center"/>
    </xf>
    <xf numFmtId="0" fontId="32" fillId="2" borderId="59" xfId="0" applyFont="1" applyFill="1" applyBorder="1" applyAlignment="1">
      <alignment horizontal="center" vertical="center"/>
    </xf>
    <xf numFmtId="0" fontId="32" fillId="2" borderId="62" xfId="0" applyFont="1" applyFill="1" applyBorder="1" applyAlignment="1">
      <alignment horizontal="center" vertical="center"/>
    </xf>
    <xf numFmtId="0" fontId="32" fillId="2" borderId="41" xfId="0" applyFont="1" applyFill="1" applyBorder="1" applyAlignment="1">
      <alignment horizontal="center" vertical="center"/>
    </xf>
    <xf numFmtId="0" fontId="32" fillId="2" borderId="97" xfId="0" applyFont="1" applyFill="1" applyBorder="1" applyAlignment="1">
      <alignment horizontal="center" vertical="center"/>
    </xf>
    <xf numFmtId="0" fontId="23" fillId="6" borderId="82" xfId="0" applyFont="1" applyFill="1" applyBorder="1" applyAlignment="1">
      <alignment horizontal="left" vertical="center" wrapText="1"/>
    </xf>
    <xf numFmtId="0" fontId="23" fillId="6" borderId="0" xfId="0" applyFont="1" applyFill="1" applyAlignment="1">
      <alignment horizontal="left" vertical="center" wrapText="1"/>
    </xf>
    <xf numFmtId="0" fontId="23" fillId="6" borderId="113" xfId="0" applyFont="1" applyFill="1" applyBorder="1" applyAlignment="1">
      <alignment horizontal="left" vertical="center" wrapText="1"/>
    </xf>
    <xf numFmtId="0" fontId="23" fillId="6" borderId="10" xfId="0" applyFont="1" applyFill="1" applyBorder="1" applyAlignment="1">
      <alignment horizontal="left" vertical="center" wrapText="1"/>
    </xf>
    <xf numFmtId="0" fontId="23" fillId="6" borderId="0" xfId="0" applyFont="1" applyFill="1" applyAlignment="1">
      <alignment horizontal="left" vertical="center"/>
    </xf>
    <xf numFmtId="0" fontId="23" fillId="6" borderId="24" xfId="0" applyFont="1" applyFill="1" applyBorder="1" applyAlignment="1">
      <alignment horizontal="left" vertical="center"/>
    </xf>
    <xf numFmtId="0" fontId="23" fillId="6" borderId="10" xfId="0" applyFont="1" applyFill="1" applyBorder="1" applyAlignment="1">
      <alignment horizontal="left" vertical="center"/>
    </xf>
    <xf numFmtId="0" fontId="23" fillId="6" borderId="124" xfId="0" applyFont="1" applyFill="1" applyBorder="1" applyAlignment="1">
      <alignment horizontal="left" vertical="center"/>
    </xf>
    <xf numFmtId="0" fontId="13" fillId="0" borderId="111" xfId="0" applyFont="1" applyBorder="1" applyAlignment="1">
      <alignment horizontal="center" vertical="center" wrapText="1"/>
    </xf>
    <xf numFmtId="0" fontId="22" fillId="0" borderId="41" xfId="0" applyFont="1" applyBorder="1" applyAlignment="1">
      <alignment horizontal="left" vertical="center" wrapText="1"/>
    </xf>
    <xf numFmtId="0" fontId="13" fillId="2" borderId="3" xfId="0" applyFont="1" applyFill="1" applyBorder="1" applyAlignment="1">
      <alignment horizontal="center" vertical="top" wrapText="1"/>
    </xf>
    <xf numFmtId="0" fontId="13" fillId="2" borderId="73" xfId="0" applyFont="1" applyFill="1" applyBorder="1" applyAlignment="1">
      <alignment horizontal="center" vertical="top" wrapText="1"/>
    </xf>
    <xf numFmtId="0" fontId="13" fillId="2" borderId="0" xfId="0" applyFont="1" applyFill="1" applyAlignment="1">
      <alignment horizontal="center" vertical="top" wrapText="1"/>
    </xf>
    <xf numFmtId="0" fontId="13" fillId="2" borderId="66" xfId="0" applyFont="1" applyFill="1" applyBorder="1" applyAlignment="1">
      <alignment horizontal="center" vertical="top" wrapText="1"/>
    </xf>
    <xf numFmtId="0" fontId="13" fillId="0" borderId="3" xfId="0" applyFont="1" applyBorder="1" applyAlignment="1">
      <alignment horizontal="center" vertical="top" wrapText="1"/>
    </xf>
    <xf numFmtId="0" fontId="13" fillId="0" borderId="73" xfId="0" applyFont="1" applyBorder="1" applyAlignment="1">
      <alignment horizontal="center" vertical="top" wrapText="1"/>
    </xf>
    <xf numFmtId="0" fontId="13" fillId="0" borderId="0" xfId="0" applyFont="1" applyAlignment="1">
      <alignment horizontal="center" vertical="top" wrapText="1"/>
    </xf>
    <xf numFmtId="0" fontId="13" fillId="0" borderId="66" xfId="0" applyFont="1" applyBorder="1" applyAlignment="1">
      <alignment horizontal="center" vertical="top" wrapText="1"/>
    </xf>
    <xf numFmtId="0" fontId="23" fillId="0" borderId="0" xfId="0" applyFont="1" applyAlignment="1">
      <alignment horizontal="left" vertical="center" wrapText="1"/>
    </xf>
    <xf numFmtId="0" fontId="23" fillId="0" borderId="0" xfId="0" applyFont="1" applyAlignment="1">
      <alignment horizontal="left" vertical="center"/>
    </xf>
    <xf numFmtId="0" fontId="23" fillId="0" borderId="24" xfId="0" applyFont="1" applyBorder="1" applyAlignment="1">
      <alignment horizontal="left" vertical="center"/>
    </xf>
    <xf numFmtId="0" fontId="23" fillId="0" borderId="10" xfId="0" applyFont="1" applyBorder="1" applyAlignment="1">
      <alignment horizontal="left" vertical="center"/>
    </xf>
    <xf numFmtId="0" fontId="23" fillId="0" borderId="124" xfId="0" applyFont="1" applyBorder="1" applyAlignment="1">
      <alignment horizontal="left" vertical="center"/>
    </xf>
    <xf numFmtId="0" fontId="16" fillId="3" borderId="82" xfId="0" applyFont="1" applyFill="1" applyBorder="1" applyAlignment="1">
      <alignment horizontal="center" vertical="center"/>
    </xf>
    <xf numFmtId="0" fontId="16" fillId="3" borderId="68" xfId="0" applyFont="1" applyFill="1" applyBorder="1" applyAlignment="1">
      <alignment horizontal="center" vertical="center"/>
    </xf>
    <xf numFmtId="0" fontId="23" fillId="2" borderId="95" xfId="0" applyFont="1" applyFill="1" applyBorder="1" applyAlignment="1">
      <alignment horizontal="center" vertical="center"/>
    </xf>
    <xf numFmtId="0" fontId="32" fillId="2" borderId="59" xfId="0" applyFont="1" applyFill="1" applyBorder="1" applyAlignment="1">
      <alignment horizontal="center" vertical="center" wrapText="1"/>
    </xf>
    <xf numFmtId="0" fontId="13" fillId="2" borderId="113" xfId="0" applyFont="1" applyFill="1" applyBorder="1" applyAlignment="1">
      <alignment horizontal="left" vertical="center" wrapText="1"/>
    </xf>
    <xf numFmtId="0" fontId="13" fillId="2" borderId="10" xfId="0" applyFont="1" applyFill="1" applyBorder="1" applyAlignment="1">
      <alignment horizontal="left" vertical="center" wrapText="1"/>
    </xf>
    <xf numFmtId="0" fontId="13" fillId="2" borderId="24" xfId="0" applyFont="1" applyFill="1" applyBorder="1" applyAlignment="1">
      <alignment horizontal="left" vertical="center" wrapText="1"/>
    </xf>
    <xf numFmtId="0" fontId="13" fillId="2" borderId="124" xfId="0" applyFont="1" applyFill="1" applyBorder="1" applyAlignment="1">
      <alignment horizontal="left" vertical="center" wrapText="1"/>
    </xf>
    <xf numFmtId="0" fontId="23" fillId="2" borderId="95" xfId="0" applyFont="1" applyFill="1" applyBorder="1" applyAlignment="1">
      <alignment horizontal="center" vertical="center" wrapText="1"/>
    </xf>
    <xf numFmtId="0" fontId="1" fillId="0" borderId="3" xfId="0" applyFont="1" applyBorder="1" applyAlignment="1">
      <alignment horizontal="center" vertical="center" wrapText="1"/>
    </xf>
    <xf numFmtId="0" fontId="1" fillId="0" borderId="73" xfId="0" applyFont="1" applyBorder="1" applyAlignment="1">
      <alignment horizontal="center" vertical="center" wrapText="1"/>
    </xf>
    <xf numFmtId="0" fontId="1" fillId="0" borderId="0" xfId="0" applyFont="1" applyAlignment="1">
      <alignment horizontal="center" vertical="center" wrapText="1"/>
    </xf>
    <xf numFmtId="0" fontId="1" fillId="0" borderId="66" xfId="0" applyFont="1" applyBorder="1" applyAlignment="1">
      <alignment horizontal="center" vertical="center" wrapText="1"/>
    </xf>
    <xf numFmtId="0" fontId="13" fillId="2" borderId="81" xfId="0" applyFont="1" applyFill="1" applyBorder="1" applyAlignment="1">
      <alignment horizontal="left" vertical="center" wrapText="1"/>
    </xf>
    <xf numFmtId="0" fontId="13" fillId="8" borderId="24" xfId="0" applyFont="1" applyFill="1" applyBorder="1" applyAlignment="1">
      <alignment horizontal="left" vertical="center" wrapText="1"/>
    </xf>
    <xf numFmtId="0" fontId="13" fillId="8" borderId="124" xfId="0" applyFont="1" applyFill="1" applyBorder="1" applyAlignment="1">
      <alignment horizontal="left" vertical="center" wrapText="1"/>
    </xf>
    <xf numFmtId="0" fontId="13" fillId="2" borderId="1" xfId="0" applyFont="1" applyFill="1" applyBorder="1" applyAlignment="1">
      <alignment horizontal="left" vertical="top" wrapText="1"/>
    </xf>
    <xf numFmtId="0" fontId="13" fillId="2" borderId="82" xfId="0" applyFont="1" applyFill="1" applyBorder="1" applyAlignment="1">
      <alignment horizontal="left" vertical="top" wrapText="1"/>
    </xf>
    <xf numFmtId="0" fontId="23" fillId="8" borderId="44" xfId="0" applyFont="1" applyFill="1" applyBorder="1" applyAlignment="1">
      <alignment horizontal="center" vertical="center" wrapText="1"/>
    </xf>
    <xf numFmtId="0" fontId="23" fillId="8" borderId="35" xfId="0" applyFont="1" applyFill="1" applyBorder="1" applyAlignment="1">
      <alignment horizontal="center" vertical="center" wrapText="1"/>
    </xf>
    <xf numFmtId="0" fontId="23" fillId="8" borderId="180" xfId="0" applyFont="1" applyFill="1" applyBorder="1" applyAlignment="1">
      <alignment horizontal="center" vertical="center" wrapText="1"/>
    </xf>
    <xf numFmtId="0" fontId="13" fillId="8" borderId="44" xfId="0" applyFont="1" applyFill="1" applyBorder="1" applyAlignment="1">
      <alignment horizontal="center" vertical="center" wrapText="1"/>
    </xf>
    <xf numFmtId="0" fontId="13" fillId="8" borderId="35" xfId="0" applyFont="1" applyFill="1" applyBorder="1" applyAlignment="1">
      <alignment horizontal="center" vertical="center" wrapText="1"/>
    </xf>
    <xf numFmtId="0" fontId="13" fillId="8" borderId="180" xfId="0" applyFont="1" applyFill="1" applyBorder="1" applyAlignment="1">
      <alignment horizontal="center" vertical="center" wrapText="1"/>
    </xf>
    <xf numFmtId="0" fontId="23" fillId="8" borderId="101" xfId="0" applyFont="1" applyFill="1" applyBorder="1" applyAlignment="1">
      <alignment horizontal="center" vertical="center"/>
    </xf>
    <xf numFmtId="0" fontId="16" fillId="3" borderId="96" xfId="0" applyFont="1" applyFill="1" applyBorder="1" applyAlignment="1">
      <alignment horizontal="center" vertical="center"/>
    </xf>
    <xf numFmtId="0" fontId="16" fillId="3" borderId="41" xfId="0" applyFont="1" applyFill="1" applyBorder="1" applyAlignment="1">
      <alignment horizontal="center" vertical="center"/>
    </xf>
    <xf numFmtId="0" fontId="5" fillId="0" borderId="240" xfId="0" applyFont="1" applyBorder="1" applyAlignment="1">
      <alignment horizontal="left" vertical="center" wrapText="1"/>
    </xf>
    <xf numFmtId="0" fontId="5" fillId="0" borderId="97" xfId="0" applyFont="1" applyBorder="1" applyAlignment="1">
      <alignment horizontal="left" vertical="center" wrapText="1"/>
    </xf>
    <xf numFmtId="0" fontId="22" fillId="0" borderId="240" xfId="0" applyFont="1" applyBorder="1" applyAlignment="1">
      <alignment horizontal="left" vertical="center" wrapText="1"/>
    </xf>
    <xf numFmtId="0" fontId="22" fillId="0" borderId="97" xfId="0" applyFont="1" applyBorder="1" applyAlignment="1">
      <alignment horizontal="left" vertical="center" wrapText="1"/>
    </xf>
    <xf numFmtId="0" fontId="13" fillId="8" borderId="73" xfId="0" applyFont="1" applyFill="1" applyBorder="1" applyAlignment="1">
      <alignment horizontal="left" vertical="top" wrapText="1"/>
    </xf>
    <xf numFmtId="0" fontId="23" fillId="8" borderId="237" xfId="0" applyFont="1" applyFill="1" applyBorder="1" applyAlignment="1">
      <alignment horizontal="center" vertical="center"/>
    </xf>
    <xf numFmtId="0" fontId="23" fillId="8" borderId="163" xfId="0" applyFont="1" applyFill="1" applyBorder="1" applyAlignment="1">
      <alignment horizontal="center" vertical="center"/>
    </xf>
    <xf numFmtId="0" fontId="23" fillId="8" borderId="59" xfId="0" applyFont="1" applyFill="1" applyBorder="1" applyAlignment="1">
      <alignment horizontal="center" vertical="center"/>
    </xf>
    <xf numFmtId="0" fontId="23" fillId="8" borderId="62" xfId="0" applyFont="1" applyFill="1" applyBorder="1" applyAlignment="1">
      <alignment horizontal="center" vertical="center"/>
    </xf>
    <xf numFmtId="0" fontId="23" fillId="8" borderId="41" xfId="0" applyFont="1" applyFill="1" applyBorder="1" applyAlignment="1">
      <alignment horizontal="center" vertical="center"/>
    </xf>
    <xf numFmtId="0" fontId="23" fillId="8" borderId="97" xfId="0" applyFont="1" applyFill="1" applyBorder="1" applyAlignment="1">
      <alignment horizontal="center" vertical="center"/>
    </xf>
    <xf numFmtId="0" fontId="23" fillId="2" borderId="82" xfId="0" applyFont="1" applyFill="1" applyBorder="1" applyAlignment="1">
      <alignment horizontal="left" vertical="center" wrapText="1"/>
    </xf>
    <xf numFmtId="0" fontId="23" fillId="2" borderId="0" xfId="0" applyFont="1" applyFill="1" applyAlignment="1">
      <alignment horizontal="left" vertical="center" wrapText="1"/>
    </xf>
    <xf numFmtId="0" fontId="23" fillId="2" borderId="24" xfId="0" applyFont="1" applyFill="1" applyBorder="1" applyAlignment="1">
      <alignment horizontal="left" vertical="center" wrapText="1"/>
    </xf>
    <xf numFmtId="0" fontId="23" fillId="2" borderId="113" xfId="0" applyFont="1" applyFill="1" applyBorder="1" applyAlignment="1">
      <alignment horizontal="left" vertical="center" wrapText="1"/>
    </xf>
    <xf numFmtId="0" fontId="23" fillId="2" borderId="10" xfId="0" applyFont="1" applyFill="1" applyBorder="1" applyAlignment="1">
      <alignment horizontal="left" vertical="center" wrapText="1"/>
    </xf>
    <xf numFmtId="0" fontId="23" fillId="2" borderId="124" xfId="0" applyFont="1" applyFill="1" applyBorder="1" applyAlignment="1">
      <alignment horizontal="left" vertical="center" wrapText="1"/>
    </xf>
    <xf numFmtId="0" fontId="11" fillId="0" borderId="234" xfId="0" applyFont="1" applyBorder="1" applyAlignment="1">
      <alignment horizontal="center" vertical="center" wrapText="1"/>
    </xf>
    <xf numFmtId="0" fontId="13" fillId="2" borderId="1" xfId="0" applyFont="1" applyFill="1" applyBorder="1" applyAlignment="1">
      <alignment horizontal="center" vertical="top" wrapText="1"/>
    </xf>
    <xf numFmtId="0" fontId="13" fillId="2" borderId="82" xfId="0" applyFont="1" applyFill="1" applyBorder="1" applyAlignment="1">
      <alignment horizontal="center" vertical="top" wrapText="1"/>
    </xf>
    <xf numFmtId="0" fontId="13" fillId="2" borderId="241" xfId="0" applyFont="1" applyFill="1" applyBorder="1" applyAlignment="1">
      <alignment horizontal="left" vertical="center" wrapText="1"/>
    </xf>
    <xf numFmtId="0" fontId="23" fillId="2" borderId="102" xfId="0" applyFont="1" applyFill="1" applyBorder="1" applyAlignment="1">
      <alignment horizontal="center" vertical="center"/>
    </xf>
    <xf numFmtId="0" fontId="11" fillId="0" borderId="111" xfId="0" applyFont="1" applyBorder="1" applyAlignment="1">
      <alignment horizontal="center" vertical="center" wrapText="1"/>
    </xf>
    <xf numFmtId="0" fontId="2" fillId="8" borderId="3" xfId="0" applyFont="1" applyFill="1" applyBorder="1" applyAlignment="1">
      <alignment horizontal="center" vertical="top" wrapText="1"/>
    </xf>
    <xf numFmtId="0" fontId="2" fillId="8" borderId="3" xfId="0" applyFont="1" applyFill="1" applyBorder="1" applyAlignment="1">
      <alignment horizontal="center" vertical="top"/>
    </xf>
    <xf numFmtId="0" fontId="2" fillId="8" borderId="4" xfId="0" applyFont="1" applyFill="1" applyBorder="1" applyAlignment="1">
      <alignment horizontal="center" vertical="top"/>
    </xf>
    <xf numFmtId="0" fontId="2" fillId="8" borderId="0" xfId="0" applyFont="1" applyFill="1" applyAlignment="1">
      <alignment horizontal="center" vertical="top"/>
    </xf>
    <xf numFmtId="0" fontId="2" fillId="8" borderId="66" xfId="0" applyFont="1" applyFill="1" applyBorder="1" applyAlignment="1">
      <alignment horizontal="center" vertical="top"/>
    </xf>
    <xf numFmtId="0" fontId="13" fillId="8" borderId="4" xfId="0" applyFont="1" applyFill="1" applyBorder="1" applyAlignment="1">
      <alignment horizontal="center" vertical="top" wrapText="1"/>
    </xf>
    <xf numFmtId="0" fontId="13" fillId="2" borderId="4" xfId="0" applyFont="1" applyFill="1" applyBorder="1" applyAlignment="1">
      <alignment horizontal="center" vertical="top" wrapText="1"/>
    </xf>
    <xf numFmtId="0" fontId="1" fillId="2" borderId="3" xfId="0" applyFont="1" applyFill="1" applyBorder="1" applyAlignment="1">
      <alignment horizontal="left" vertical="top" wrapText="1"/>
    </xf>
    <xf numFmtId="0" fontId="1" fillId="2" borderId="4" xfId="0" applyFont="1" applyFill="1" applyBorder="1" applyAlignment="1">
      <alignment horizontal="left" vertical="top" wrapText="1"/>
    </xf>
    <xf numFmtId="0" fontId="1" fillId="2" borderId="0" xfId="0" applyFont="1" applyFill="1" applyAlignment="1">
      <alignment horizontal="left" vertical="top" wrapText="1"/>
    </xf>
    <xf numFmtId="0" fontId="1" fillId="2" borderId="66" xfId="0" applyFont="1" applyFill="1" applyBorder="1" applyAlignment="1">
      <alignment horizontal="left" vertical="top" wrapText="1"/>
    </xf>
    <xf numFmtId="0" fontId="22" fillId="3" borderId="6" xfId="0" applyFont="1" applyFill="1" applyBorder="1" applyAlignment="1">
      <alignment horizontal="center"/>
    </xf>
    <xf numFmtId="0" fontId="22" fillId="3" borderId="69" xfId="0" applyFont="1" applyFill="1" applyBorder="1" applyAlignment="1">
      <alignment horizontal="center"/>
    </xf>
    <xf numFmtId="0" fontId="22" fillId="3" borderId="138" xfId="0" applyFont="1" applyFill="1" applyBorder="1" applyAlignment="1">
      <alignment horizontal="center"/>
    </xf>
    <xf numFmtId="0" fontId="13" fillId="0" borderId="113" xfId="0" applyFont="1" applyBorder="1" applyAlignment="1">
      <alignment horizontal="center" vertical="center" wrapText="1"/>
    </xf>
    <xf numFmtId="0" fontId="13" fillId="0" borderId="10" xfId="0" applyFont="1" applyBorder="1" applyAlignment="1">
      <alignment horizontal="center" vertical="center" wrapText="1"/>
    </xf>
    <xf numFmtId="0" fontId="13" fillId="0" borderId="124" xfId="0" applyFont="1" applyBorder="1" applyAlignment="1">
      <alignment horizontal="center" vertical="center" wrapText="1"/>
    </xf>
    <xf numFmtId="0" fontId="13" fillId="0" borderId="122" xfId="0" applyFont="1" applyBorder="1" applyAlignment="1">
      <alignment horizontal="center" vertical="center"/>
    </xf>
    <xf numFmtId="0" fontId="13" fillId="0" borderId="10" xfId="0" applyFont="1" applyBorder="1" applyAlignment="1">
      <alignment horizontal="center" vertical="center"/>
    </xf>
    <xf numFmtId="0" fontId="13" fillId="0" borderId="124" xfId="0" applyFont="1" applyBorder="1" applyAlignment="1">
      <alignment horizontal="center" vertical="center"/>
    </xf>
    <xf numFmtId="0" fontId="13" fillId="2" borderId="122" xfId="0" applyFont="1" applyFill="1" applyBorder="1" applyAlignment="1">
      <alignment horizontal="center" vertical="center"/>
    </xf>
    <xf numFmtId="0" fontId="13" fillId="2" borderId="122" xfId="0" applyFont="1" applyFill="1" applyBorder="1" applyAlignment="1">
      <alignment horizontal="center" vertical="center" wrapText="1"/>
    </xf>
    <xf numFmtId="0" fontId="13" fillId="2" borderId="10" xfId="0" applyFont="1" applyFill="1" applyBorder="1" applyAlignment="1">
      <alignment horizontal="center" vertical="center" wrapText="1"/>
    </xf>
    <xf numFmtId="0" fontId="13" fillId="2" borderId="124" xfId="0" applyFont="1" applyFill="1" applyBorder="1" applyAlignment="1">
      <alignment horizontal="center" vertical="center" wrapText="1"/>
    </xf>
    <xf numFmtId="0" fontId="13" fillId="0" borderId="3" xfId="0" applyFont="1" applyBorder="1" applyAlignment="1">
      <alignment horizontal="center" vertical="center" wrapText="1"/>
    </xf>
    <xf numFmtId="0" fontId="13" fillId="0" borderId="73" xfId="0" applyFont="1" applyBorder="1" applyAlignment="1">
      <alignment horizontal="center" vertical="center" wrapText="1"/>
    </xf>
    <xf numFmtId="0" fontId="13" fillId="0" borderId="66" xfId="0" applyFont="1" applyBorder="1" applyAlignment="1">
      <alignment horizontal="center" vertical="center" wrapText="1"/>
    </xf>
    <xf numFmtId="0" fontId="23" fillId="2" borderId="101" xfId="0" applyFont="1" applyFill="1" applyBorder="1" applyAlignment="1">
      <alignment horizontal="center" vertical="center"/>
    </xf>
    <xf numFmtId="0" fontId="13" fillId="0" borderId="4" xfId="0" applyFont="1" applyBorder="1" applyAlignment="1">
      <alignment horizontal="center" vertical="top" wrapText="1"/>
    </xf>
    <xf numFmtId="0" fontId="13" fillId="2" borderId="82" xfId="0" applyFont="1" applyFill="1" applyBorder="1" applyAlignment="1">
      <alignment horizontal="left" vertical="center"/>
    </xf>
    <xf numFmtId="0" fontId="13" fillId="2" borderId="113" xfId="0" applyFont="1" applyFill="1" applyBorder="1" applyAlignment="1">
      <alignment horizontal="left" vertical="center"/>
    </xf>
    <xf numFmtId="0" fontId="13" fillId="2" borderId="10" xfId="0" applyFont="1" applyFill="1" applyBorder="1" applyAlignment="1">
      <alignment horizontal="left" vertical="center"/>
    </xf>
    <xf numFmtId="0" fontId="13" fillId="8" borderId="3" xfId="0" applyFont="1" applyFill="1" applyBorder="1" applyAlignment="1">
      <alignment horizontal="left" vertical="center"/>
    </xf>
    <xf numFmtId="0" fontId="13" fillId="8" borderId="73" xfId="0" applyFont="1" applyFill="1" applyBorder="1" applyAlignment="1">
      <alignment horizontal="left" vertical="center"/>
    </xf>
    <xf numFmtId="0" fontId="13" fillId="2" borderId="107" xfId="0" applyFont="1" applyFill="1" applyBorder="1" applyAlignment="1">
      <alignment horizontal="center" vertical="center"/>
    </xf>
    <xf numFmtId="0" fontId="13" fillId="2" borderId="81" xfId="0" applyFont="1" applyFill="1" applyBorder="1" applyAlignment="1">
      <alignment horizontal="left" vertical="top" wrapText="1"/>
    </xf>
    <xf numFmtId="0" fontId="5" fillId="0" borderId="242" xfId="0" applyFont="1" applyBorder="1" applyAlignment="1">
      <alignment horizontal="left" vertical="center" wrapText="1"/>
    </xf>
    <xf numFmtId="0" fontId="5" fillId="0" borderId="243" xfId="0" applyFont="1" applyBorder="1" applyAlignment="1">
      <alignment horizontal="left" vertical="center" wrapText="1"/>
    </xf>
    <xf numFmtId="0" fontId="5" fillId="0" borderId="244" xfId="0" applyFont="1" applyBorder="1" applyAlignment="1">
      <alignment horizontal="left" vertical="center" wrapText="1"/>
    </xf>
    <xf numFmtId="0" fontId="11" fillId="2" borderId="245" xfId="0" applyFont="1" applyFill="1" applyBorder="1" applyAlignment="1">
      <alignment horizontal="center" vertical="center"/>
    </xf>
    <xf numFmtId="0" fontId="11" fillId="2" borderId="246" xfId="0" applyFont="1" applyFill="1" applyBorder="1" applyAlignment="1">
      <alignment horizontal="center" vertical="center"/>
    </xf>
    <xf numFmtId="0" fontId="11" fillId="0" borderId="141" xfId="0" applyFont="1" applyBorder="1" applyAlignment="1">
      <alignment horizontal="center" vertical="center" wrapText="1"/>
    </xf>
    <xf numFmtId="0" fontId="13" fillId="2" borderId="4" xfId="0" applyFont="1" applyFill="1" applyBorder="1" applyAlignment="1">
      <alignment horizontal="left" vertical="center" wrapText="1"/>
    </xf>
    <xf numFmtId="0" fontId="16" fillId="3" borderId="13" xfId="0" applyFont="1" applyFill="1" applyBorder="1" applyAlignment="1">
      <alignment horizontal="center" vertical="center"/>
    </xf>
    <xf numFmtId="0" fontId="5" fillId="3" borderId="125" xfId="0" applyFont="1" applyFill="1" applyBorder="1" applyAlignment="1">
      <alignment horizontal="center" vertical="center"/>
    </xf>
    <xf numFmtId="0" fontId="12" fillId="8" borderId="0" xfId="0" applyFont="1" applyFill="1" applyAlignment="1">
      <alignment horizontal="center" vertical="center" wrapText="1"/>
    </xf>
    <xf numFmtId="0" fontId="12" fillId="8" borderId="10" xfId="0" applyFont="1" applyFill="1" applyBorder="1" applyAlignment="1">
      <alignment horizontal="center" vertical="center" wrapText="1"/>
    </xf>
    <xf numFmtId="0" fontId="2" fillId="8" borderId="0" xfId="0" applyFont="1" applyFill="1" applyAlignment="1">
      <alignment horizontal="left" vertical="center" wrapText="1"/>
    </xf>
    <xf numFmtId="0" fontId="2" fillId="8" borderId="10" xfId="0" applyFont="1" applyFill="1" applyBorder="1" applyAlignment="1">
      <alignment horizontal="left" vertical="center" wrapText="1"/>
    </xf>
    <xf numFmtId="0" fontId="16" fillId="8" borderId="1" xfId="0" applyFont="1" applyFill="1" applyBorder="1" applyAlignment="1">
      <alignment horizontal="center" vertical="center"/>
    </xf>
    <xf numFmtId="0" fontId="16" fillId="8" borderId="60" xfId="0" applyFont="1" applyFill="1" applyBorder="1" applyAlignment="1">
      <alignment horizontal="center" vertical="center"/>
    </xf>
    <xf numFmtId="0" fontId="16" fillId="8" borderId="10" xfId="0" applyFont="1" applyFill="1" applyBorder="1" applyAlignment="1">
      <alignment horizontal="center" vertical="center"/>
    </xf>
    <xf numFmtId="0" fontId="16" fillId="8" borderId="3" xfId="0" applyFont="1" applyFill="1" applyBorder="1" applyAlignment="1">
      <alignment horizontal="left" vertical="center"/>
    </xf>
    <xf numFmtId="0" fontId="16" fillId="8" borderId="13" xfId="0" applyFont="1" applyFill="1" applyBorder="1" applyAlignment="1">
      <alignment horizontal="left" vertical="center"/>
    </xf>
    <xf numFmtId="0" fontId="16" fillId="8" borderId="10" xfId="0" applyFont="1" applyFill="1" applyBorder="1" applyAlignment="1">
      <alignment horizontal="left" vertical="center"/>
    </xf>
    <xf numFmtId="0" fontId="16" fillId="8" borderId="80" xfId="0" applyFont="1" applyFill="1" applyBorder="1" applyAlignment="1">
      <alignment horizontal="left" vertical="center"/>
    </xf>
    <xf numFmtId="0" fontId="20" fillId="8" borderId="25" xfId="0" applyFont="1" applyFill="1" applyBorder="1" applyAlignment="1">
      <alignment horizontal="left" vertical="center"/>
    </xf>
    <xf numFmtId="0" fontId="20" fillId="8" borderId="47" xfId="0" applyFont="1" applyFill="1" applyBorder="1" applyAlignment="1">
      <alignment horizontal="left" vertical="center"/>
    </xf>
    <xf numFmtId="0" fontId="19" fillId="8" borderId="82" xfId="0" applyFont="1" applyFill="1" applyBorder="1" applyAlignment="1">
      <alignment horizontal="left" vertical="center" wrapText="1"/>
    </xf>
    <xf numFmtId="0" fontId="19" fillId="8" borderId="0" xfId="0" applyFont="1" applyFill="1" applyAlignment="1">
      <alignment horizontal="left" vertical="center"/>
    </xf>
    <xf numFmtId="0" fontId="19" fillId="8" borderId="82" xfId="0" applyFont="1" applyFill="1" applyBorder="1" applyAlignment="1">
      <alignment horizontal="left" vertical="center"/>
    </xf>
    <xf numFmtId="0" fontId="2" fillId="8" borderId="82" xfId="0" applyFont="1" applyFill="1" applyBorder="1" applyAlignment="1">
      <alignment horizontal="left" vertical="center" wrapText="1"/>
    </xf>
    <xf numFmtId="0" fontId="2" fillId="8" borderId="60" xfId="0" applyFont="1" applyFill="1" applyBorder="1" applyAlignment="1">
      <alignment horizontal="left" vertical="center" wrapText="1"/>
    </xf>
    <xf numFmtId="0" fontId="2" fillId="8" borderId="5" xfId="0" applyFont="1" applyFill="1" applyBorder="1" applyAlignment="1">
      <alignment horizontal="left" vertical="center" wrapText="1"/>
    </xf>
    <xf numFmtId="0" fontId="19" fillId="8" borderId="60" xfId="0" applyFont="1" applyFill="1" applyBorder="1" applyAlignment="1">
      <alignment horizontal="center" vertical="center"/>
    </xf>
    <xf numFmtId="0" fontId="19" fillId="8" borderId="10" xfId="0" applyFont="1" applyFill="1" applyBorder="1" applyAlignment="1">
      <alignment horizontal="center" vertical="center"/>
    </xf>
    <xf numFmtId="0" fontId="19" fillId="8" borderId="0" xfId="0" applyFont="1" applyFill="1" applyAlignment="1">
      <alignment horizontal="center" vertical="center" wrapText="1"/>
    </xf>
    <xf numFmtId="0" fontId="19" fillId="8" borderId="10" xfId="0" applyFont="1" applyFill="1" applyBorder="1" applyAlignment="1">
      <alignment horizontal="center" vertical="center" wrapText="1"/>
    </xf>
    <xf numFmtId="0" fontId="19" fillId="8" borderId="10" xfId="0" applyFont="1" applyFill="1" applyBorder="1" applyAlignment="1">
      <alignment horizontal="left" vertical="center" wrapText="1"/>
    </xf>
    <xf numFmtId="0" fontId="16" fillId="2" borderId="10" xfId="0" applyFont="1" applyFill="1" applyBorder="1" applyAlignment="1">
      <alignment horizontal="center" vertical="center" wrapText="1"/>
    </xf>
    <xf numFmtId="0" fontId="13" fillId="2" borderId="26" xfId="0" applyFont="1" applyFill="1" applyBorder="1" applyAlignment="1">
      <alignment horizontal="left" vertical="center" wrapText="1"/>
    </xf>
    <xf numFmtId="0" fontId="13" fillId="2" borderId="47" xfId="0" applyFont="1" applyFill="1" applyBorder="1" applyAlignment="1">
      <alignment horizontal="left" vertical="center" wrapText="1"/>
    </xf>
    <xf numFmtId="0" fontId="22" fillId="0" borderId="48" xfId="0" applyFont="1" applyBorder="1" applyAlignment="1">
      <alignment horizontal="center" vertical="center" wrapText="1"/>
    </xf>
    <xf numFmtId="0" fontId="13" fillId="2" borderId="47" xfId="0" applyFont="1" applyFill="1" applyBorder="1" applyAlignment="1">
      <alignment horizontal="left" vertical="center"/>
    </xf>
    <xf numFmtId="0" fontId="13" fillId="2" borderId="48" xfId="0" applyFont="1" applyFill="1" applyBorder="1" applyAlignment="1">
      <alignment horizontal="center" vertical="center"/>
    </xf>
    <xf numFmtId="0" fontId="13" fillId="2" borderId="114" xfId="0" applyFont="1" applyFill="1" applyBorder="1" applyAlignment="1">
      <alignment horizontal="center" vertical="center"/>
    </xf>
    <xf numFmtId="0" fontId="22" fillId="2" borderId="149" xfId="0" applyFont="1" applyFill="1" applyBorder="1" applyAlignment="1">
      <alignment horizontal="center" vertical="center"/>
    </xf>
    <xf numFmtId="0" fontId="22" fillId="2" borderId="69" xfId="0" applyFont="1" applyFill="1" applyBorder="1" applyAlignment="1">
      <alignment horizontal="center" vertical="center"/>
    </xf>
    <xf numFmtId="0" fontId="22" fillId="2" borderId="7" xfId="0" applyFont="1" applyFill="1" applyBorder="1" applyAlignment="1">
      <alignment horizontal="center" vertical="center"/>
    </xf>
    <xf numFmtId="0" fontId="22" fillId="2" borderId="8" xfId="0" applyFont="1" applyFill="1" applyBorder="1" applyAlignment="1">
      <alignment horizontal="center" vertical="center"/>
    </xf>
    <xf numFmtId="0" fontId="22" fillId="2" borderId="0" xfId="0" applyFont="1" applyFill="1" applyAlignment="1">
      <alignment horizontal="center" vertical="center"/>
    </xf>
    <xf numFmtId="0" fontId="22" fillId="2" borderId="68" xfId="0" applyFont="1" applyFill="1" applyBorder="1" applyAlignment="1">
      <alignment horizontal="center" vertical="center"/>
    </xf>
    <xf numFmtId="0" fontId="13" fillId="2" borderId="248" xfId="0" applyFont="1" applyFill="1" applyBorder="1" applyAlignment="1">
      <alignment horizontal="center" vertical="center"/>
    </xf>
    <xf numFmtId="0" fontId="13" fillId="2" borderId="240" xfId="0" applyFont="1" applyFill="1" applyBorder="1" applyAlignment="1">
      <alignment horizontal="center" vertical="center"/>
    </xf>
    <xf numFmtId="0" fontId="13" fillId="2" borderId="41" xfId="0" applyFont="1" applyFill="1" applyBorder="1" applyAlignment="1">
      <alignment horizontal="center" vertical="center"/>
    </xf>
    <xf numFmtId="0" fontId="13" fillId="2" borderId="31" xfId="0" applyFont="1" applyFill="1" applyBorder="1" applyAlignment="1">
      <alignment horizontal="center" vertical="center"/>
    </xf>
    <xf numFmtId="178" fontId="13" fillId="2" borderId="32" xfId="0" applyNumberFormat="1" applyFont="1" applyFill="1" applyBorder="1" applyAlignment="1">
      <alignment horizontal="center" vertical="center"/>
    </xf>
    <xf numFmtId="178" fontId="13" fillId="2" borderId="30" xfId="0" applyNumberFormat="1" applyFont="1" applyFill="1" applyBorder="1" applyAlignment="1">
      <alignment horizontal="center" vertical="center"/>
    </xf>
    <xf numFmtId="178" fontId="13" fillId="2" borderId="31" xfId="0" applyNumberFormat="1" applyFont="1" applyFill="1" applyBorder="1" applyAlignment="1">
      <alignment horizontal="center" vertical="center"/>
    </xf>
    <xf numFmtId="178" fontId="13" fillId="2" borderId="128" xfId="0" applyNumberFormat="1" applyFont="1" applyFill="1" applyBorder="1" applyAlignment="1">
      <alignment horizontal="center" vertical="center"/>
    </xf>
    <xf numFmtId="0" fontId="13" fillId="2" borderId="37" xfId="0" applyFont="1" applyFill="1" applyBorder="1" applyAlignment="1">
      <alignment horizontal="center" vertical="center"/>
    </xf>
    <xf numFmtId="178" fontId="13" fillId="2" borderId="26" xfId="0" applyNumberFormat="1" applyFont="1" applyFill="1" applyBorder="1" applyAlignment="1">
      <alignment horizontal="center" vertical="center"/>
    </xf>
    <xf numFmtId="0" fontId="13" fillId="2" borderId="151" xfId="0" applyFont="1" applyFill="1" applyBorder="1" applyAlignment="1">
      <alignment horizontal="center" vertical="center"/>
    </xf>
    <xf numFmtId="0" fontId="13" fillId="2" borderId="5" xfId="0" applyFont="1" applyFill="1" applyBorder="1" applyAlignment="1">
      <alignment horizontal="left" vertical="center"/>
    </xf>
    <xf numFmtId="0" fontId="13" fillId="2" borderId="249" xfId="0" applyFont="1" applyFill="1" applyBorder="1" applyAlignment="1">
      <alignment horizontal="center" vertical="center"/>
    </xf>
    <xf numFmtId="0" fontId="13" fillId="2" borderId="250" xfId="0" applyFont="1" applyFill="1" applyBorder="1" applyAlignment="1">
      <alignment horizontal="center" vertical="center"/>
    </xf>
    <xf numFmtId="0" fontId="13" fillId="2" borderId="111" xfId="0" applyFont="1" applyFill="1" applyBorder="1" applyAlignment="1">
      <alignment horizontal="center" vertical="center"/>
    </xf>
    <xf numFmtId="0" fontId="13" fillId="2" borderId="145" xfId="0" applyFont="1" applyFill="1" applyBorder="1" applyAlignment="1">
      <alignment horizontal="center" vertical="center"/>
    </xf>
    <xf numFmtId="0" fontId="13" fillId="2" borderId="147" xfId="0" applyFont="1" applyFill="1" applyBorder="1" applyAlignment="1">
      <alignment horizontal="center" vertical="center"/>
    </xf>
    <xf numFmtId="0" fontId="13" fillId="2" borderId="148" xfId="0" applyFont="1" applyFill="1" applyBorder="1" applyAlignment="1">
      <alignment horizontal="center" vertical="center"/>
    </xf>
    <xf numFmtId="0" fontId="13" fillId="2" borderId="152" xfId="0" applyFont="1" applyFill="1" applyBorder="1" applyAlignment="1">
      <alignment horizontal="center" vertical="center"/>
    </xf>
    <xf numFmtId="0" fontId="12" fillId="2" borderId="65" xfId="0" applyFont="1" applyFill="1" applyBorder="1" applyAlignment="1">
      <alignment horizontal="center" vertical="center"/>
    </xf>
    <xf numFmtId="0" fontId="7" fillId="2" borderId="82" xfId="0" applyFont="1" applyFill="1" applyBorder="1" applyAlignment="1">
      <alignment horizontal="left" vertical="center"/>
    </xf>
    <xf numFmtId="0" fontId="7" fillId="2" borderId="65" xfId="0" applyFont="1" applyFill="1" applyBorder="1" applyAlignment="1">
      <alignment horizontal="left" vertical="center"/>
    </xf>
    <xf numFmtId="0" fontId="7" fillId="2" borderId="65" xfId="0" applyFont="1" applyFill="1" applyBorder="1" applyAlignment="1">
      <alignment horizontal="right" vertical="center"/>
    </xf>
    <xf numFmtId="0" fontId="5" fillId="2" borderId="81" xfId="0" applyFont="1" applyFill="1" applyBorder="1" applyAlignment="1">
      <alignment horizontal="center" vertical="center" wrapText="1"/>
    </xf>
    <xf numFmtId="0" fontId="5" fillId="2" borderId="4" xfId="0" applyFont="1" applyFill="1" applyBorder="1" applyAlignment="1">
      <alignment horizontal="center" vertical="center"/>
    </xf>
    <xf numFmtId="0" fontId="5" fillId="2" borderId="61" xfId="0" applyFont="1" applyFill="1" applyBorder="1" applyAlignment="1">
      <alignment horizontal="center" vertical="center"/>
    </xf>
    <xf numFmtId="0" fontId="13" fillId="2" borderId="90" xfId="0" applyFont="1" applyFill="1" applyBorder="1" applyAlignment="1">
      <alignment vertical="center" wrapText="1"/>
    </xf>
    <xf numFmtId="0" fontId="13" fillId="2" borderId="30" xfId="0" applyFont="1" applyFill="1" applyBorder="1" applyAlignment="1">
      <alignment vertical="center" wrapText="1"/>
    </xf>
    <xf numFmtId="0" fontId="13" fillId="2" borderId="91" xfId="0" applyFont="1" applyFill="1" applyBorder="1" applyAlignment="1">
      <alignment vertical="center" wrapText="1"/>
    </xf>
    <xf numFmtId="0" fontId="1" fillId="2" borderId="127" xfId="0" applyFont="1" applyFill="1" applyBorder="1" applyAlignment="1">
      <alignment vertical="center" wrapText="1"/>
    </xf>
    <xf numFmtId="0" fontId="1" fillId="2" borderId="30" xfId="0" applyFont="1" applyFill="1" applyBorder="1" applyAlignment="1">
      <alignment vertical="center" wrapText="1"/>
    </xf>
    <xf numFmtId="0" fontId="1" fillId="2" borderId="128" xfId="0" applyFont="1" applyFill="1" applyBorder="1" applyAlignment="1">
      <alignment vertical="center" wrapText="1"/>
    </xf>
    <xf numFmtId="0" fontId="13" fillId="0" borderId="81" xfId="0" applyFont="1" applyBorder="1" applyAlignment="1">
      <alignment horizontal="center" vertical="center" wrapText="1"/>
    </xf>
    <xf numFmtId="0" fontId="13" fillId="0" borderId="154" xfId="0" applyFont="1" applyBorder="1" applyAlignment="1">
      <alignment horizontal="center" vertical="center" wrapText="1"/>
    </xf>
    <xf numFmtId="0" fontId="13" fillId="0" borderId="16" xfId="0" applyFont="1" applyBorder="1" applyAlignment="1">
      <alignment horizontal="center" vertical="center" wrapText="1"/>
    </xf>
    <xf numFmtId="0" fontId="13" fillId="0" borderId="17" xfId="0" applyFont="1" applyBorder="1" applyAlignment="1">
      <alignment horizontal="center" vertical="center" wrapText="1"/>
    </xf>
    <xf numFmtId="0" fontId="13" fillId="0" borderId="20" xfId="0" applyFont="1" applyBorder="1" applyAlignment="1">
      <alignment horizontal="center" vertical="center" wrapText="1"/>
    </xf>
    <xf numFmtId="0" fontId="13" fillId="2" borderId="251" xfId="0" applyFont="1" applyFill="1" applyBorder="1" applyAlignment="1">
      <alignment horizontal="center" vertical="center"/>
    </xf>
    <xf numFmtId="0" fontId="13" fillId="2" borderId="14" xfId="0" applyFont="1" applyFill="1" applyBorder="1" applyAlignment="1">
      <alignment horizontal="center" vertical="center"/>
    </xf>
    <xf numFmtId="0" fontId="13" fillId="2" borderId="252" xfId="0" applyFont="1" applyFill="1" applyBorder="1" applyAlignment="1">
      <alignment horizontal="center" vertical="center"/>
    </xf>
    <xf numFmtId="0" fontId="13" fillId="2" borderId="253" xfId="0" applyFont="1" applyFill="1" applyBorder="1" applyAlignment="1">
      <alignment horizontal="center" vertical="center"/>
    </xf>
    <xf numFmtId="0" fontId="13" fillId="2" borderId="212" xfId="0" applyFont="1" applyFill="1" applyBorder="1" applyAlignment="1">
      <alignment vertical="center" wrapText="1"/>
    </xf>
    <xf numFmtId="0" fontId="13" fillId="2" borderId="145" xfId="0" applyFont="1" applyFill="1" applyBorder="1" applyAlignment="1">
      <alignment vertical="center" wrapText="1"/>
    </xf>
    <xf numFmtId="0" fontId="13" fillId="2" borderId="158" xfId="0" applyFont="1" applyFill="1" applyBorder="1" applyAlignment="1">
      <alignment vertical="center" wrapText="1"/>
    </xf>
    <xf numFmtId="0" fontId="1" fillId="2" borderId="84" xfId="0" applyFont="1" applyFill="1" applyBorder="1" applyAlignment="1">
      <alignment horizontal="center" vertical="center"/>
    </xf>
    <xf numFmtId="0" fontId="13" fillId="2" borderId="96" xfId="0" applyFont="1" applyFill="1" applyBorder="1" applyAlignment="1">
      <alignment horizontal="center" vertical="center"/>
    </xf>
    <xf numFmtId="0" fontId="13" fillId="2" borderId="97" xfId="0" applyFont="1" applyFill="1" applyBorder="1" applyAlignment="1">
      <alignment horizontal="center" vertical="center"/>
    </xf>
    <xf numFmtId="0" fontId="13" fillId="2" borderId="193" xfId="0" applyFont="1" applyFill="1" applyBorder="1" applyAlignment="1">
      <alignment horizontal="center" vertical="center"/>
    </xf>
    <xf numFmtId="0" fontId="13" fillId="2" borderId="65" xfId="0" applyFont="1" applyFill="1" applyBorder="1" applyAlignment="1">
      <alignment horizontal="center" vertical="center"/>
    </xf>
    <xf numFmtId="0" fontId="13" fillId="2" borderId="83" xfId="0" applyFont="1" applyFill="1" applyBorder="1" applyAlignment="1">
      <alignment horizontal="center" vertical="center"/>
    </xf>
    <xf numFmtId="0" fontId="13" fillId="2" borderId="92" xfId="0" applyFont="1" applyFill="1" applyBorder="1" applyAlignment="1">
      <alignment horizontal="center" vertical="center" wrapText="1"/>
    </xf>
    <xf numFmtId="0" fontId="13" fillId="2" borderId="257" xfId="0" applyFont="1" applyFill="1" applyBorder="1" applyAlignment="1">
      <alignment horizontal="center" vertical="center"/>
    </xf>
    <xf numFmtId="0" fontId="13" fillId="2" borderId="258" xfId="0" applyFont="1" applyFill="1" applyBorder="1" applyAlignment="1">
      <alignment horizontal="center" vertical="center"/>
    </xf>
    <xf numFmtId="0" fontId="13" fillId="2" borderId="255" xfId="0" applyFont="1" applyFill="1" applyBorder="1" applyAlignment="1">
      <alignment horizontal="center" vertical="center" wrapText="1"/>
    </xf>
    <xf numFmtId="0" fontId="13" fillId="2" borderId="3" xfId="0" applyFont="1" applyFill="1" applyBorder="1" applyAlignment="1">
      <alignment horizontal="center" vertical="center" wrapText="1"/>
    </xf>
    <xf numFmtId="0" fontId="13" fillId="2" borderId="154" xfId="0" applyFont="1" applyFill="1" applyBorder="1" applyAlignment="1">
      <alignment horizontal="center" vertical="center" wrapText="1"/>
    </xf>
    <xf numFmtId="0" fontId="13" fillId="2" borderId="260" xfId="0" applyFont="1" applyFill="1" applyBorder="1" applyAlignment="1">
      <alignment horizontal="center" vertical="center" wrapText="1"/>
    </xf>
    <xf numFmtId="0" fontId="13" fillId="2" borderId="17" xfId="0" applyFont="1" applyFill="1" applyBorder="1" applyAlignment="1">
      <alignment horizontal="center" vertical="center" wrapText="1"/>
    </xf>
    <xf numFmtId="0" fontId="13" fillId="2" borderId="20" xfId="0" applyFont="1" applyFill="1" applyBorder="1" applyAlignment="1">
      <alignment horizontal="center" vertical="center" wrapText="1"/>
    </xf>
    <xf numFmtId="0" fontId="1" fillId="2" borderId="0" xfId="0" applyFont="1" applyFill="1" applyAlignment="1">
      <alignment horizontal="center" vertical="center" wrapText="1"/>
    </xf>
    <xf numFmtId="0" fontId="13" fillId="2" borderId="38" xfId="0" applyFont="1" applyFill="1" applyBorder="1" applyAlignment="1">
      <alignment horizontal="center" vertical="center"/>
    </xf>
    <xf numFmtId="0" fontId="13" fillId="2" borderId="84" xfId="0" applyFont="1" applyFill="1" applyBorder="1" applyAlignment="1">
      <alignment horizontal="center" vertical="center"/>
    </xf>
    <xf numFmtId="0" fontId="13" fillId="2" borderId="254" xfId="0" applyFont="1" applyFill="1" applyBorder="1" applyAlignment="1">
      <alignment horizontal="center" vertical="center"/>
    </xf>
    <xf numFmtId="0" fontId="13" fillId="2" borderId="256" xfId="0" applyFont="1" applyFill="1" applyBorder="1" applyAlignment="1">
      <alignment horizontal="center" vertical="center"/>
    </xf>
    <xf numFmtId="0" fontId="13" fillId="2" borderId="148" xfId="0" applyFont="1" applyFill="1" applyBorder="1" applyAlignment="1">
      <alignment horizontal="center" vertical="center" wrapText="1"/>
    </xf>
    <xf numFmtId="0" fontId="13" fillId="2" borderId="259" xfId="0" applyFont="1" applyFill="1" applyBorder="1" applyAlignment="1">
      <alignment horizontal="center" vertical="center"/>
    </xf>
    <xf numFmtId="0" fontId="13" fillId="2" borderId="262" xfId="0" applyFont="1" applyFill="1" applyBorder="1" applyAlignment="1">
      <alignment horizontal="left" vertical="center" wrapText="1"/>
    </xf>
    <xf numFmtId="0" fontId="13" fillId="2" borderId="14" xfId="0" applyFont="1" applyFill="1" applyBorder="1" applyAlignment="1">
      <alignment horizontal="left" vertical="center"/>
    </xf>
    <xf numFmtId="0" fontId="13" fillId="2" borderId="263" xfId="0" applyFont="1" applyFill="1" applyBorder="1" applyAlignment="1">
      <alignment horizontal="left" vertical="center"/>
    </xf>
    <xf numFmtId="0" fontId="13" fillId="2" borderId="62" xfId="0" applyFont="1" applyFill="1" applyBorder="1" applyAlignment="1">
      <alignment horizontal="left" vertical="center"/>
    </xf>
    <xf numFmtId="0" fontId="13" fillId="2" borderId="41" xfId="0" applyFont="1" applyFill="1" applyBorder="1" applyAlignment="1">
      <alignment horizontal="left" vertical="center"/>
    </xf>
    <xf numFmtId="0" fontId="13" fillId="2" borderId="43" xfId="0" applyFont="1" applyFill="1" applyBorder="1" applyAlignment="1">
      <alignment horizontal="left" vertical="center"/>
    </xf>
    <xf numFmtId="0" fontId="13" fillId="6" borderId="237" xfId="0" applyFont="1" applyFill="1" applyBorder="1" applyAlignment="1">
      <alignment horizontal="center" vertical="center"/>
    </xf>
    <xf numFmtId="0" fontId="13" fillId="6" borderId="35" xfId="0" applyFont="1" applyFill="1" applyBorder="1" applyAlignment="1">
      <alignment horizontal="center" vertical="center"/>
    </xf>
    <xf numFmtId="0" fontId="13" fillId="6" borderId="166" xfId="0" applyFont="1" applyFill="1" applyBorder="1" applyAlignment="1">
      <alignment horizontal="center" vertical="center"/>
    </xf>
    <xf numFmtId="0" fontId="13" fillId="6" borderId="62" xfId="0" applyFont="1" applyFill="1" applyBorder="1" applyAlignment="1">
      <alignment horizontal="center" vertical="center"/>
    </xf>
    <xf numFmtId="0" fontId="13" fillId="6" borderId="41" xfId="0" applyFont="1" applyFill="1" applyBorder="1" applyAlignment="1">
      <alignment horizontal="center" vertical="center"/>
    </xf>
    <xf numFmtId="0" fontId="13" fillId="6" borderId="43" xfId="0" applyFont="1" applyFill="1" applyBorder="1" applyAlignment="1">
      <alignment horizontal="center" vertical="center"/>
    </xf>
    <xf numFmtId="0" fontId="13" fillId="2" borderId="262" xfId="0" applyFont="1" applyFill="1" applyBorder="1" applyAlignment="1">
      <alignment horizontal="center" vertical="center"/>
    </xf>
    <xf numFmtId="0" fontId="13" fillId="2" borderId="15" xfId="0" applyFont="1" applyFill="1" applyBorder="1" applyAlignment="1">
      <alignment horizontal="center" vertical="center"/>
    </xf>
    <xf numFmtId="0" fontId="13" fillId="2" borderId="62" xfId="0" applyFont="1" applyFill="1" applyBorder="1" applyAlignment="1">
      <alignment horizontal="center" vertical="center"/>
    </xf>
    <xf numFmtId="0" fontId="1" fillId="0" borderId="0" xfId="0" applyFont="1" applyAlignment="1">
      <alignment horizontal="center" vertical="center"/>
    </xf>
    <xf numFmtId="0" fontId="13" fillId="2" borderId="58" xfId="0" applyFont="1" applyFill="1" applyBorder="1" applyAlignment="1">
      <alignment horizontal="center" vertical="center"/>
    </xf>
    <xf numFmtId="0" fontId="13" fillId="2" borderId="59" xfId="0" applyFont="1" applyFill="1" applyBorder="1" applyAlignment="1">
      <alignment horizontal="center" vertical="center"/>
    </xf>
    <xf numFmtId="0" fontId="13" fillId="2" borderId="261" xfId="0" applyFont="1" applyFill="1" applyBorder="1" applyAlignment="1">
      <alignment horizontal="center" vertical="center"/>
    </xf>
    <xf numFmtId="0" fontId="13" fillId="2" borderId="203" xfId="0" applyFont="1" applyFill="1" applyBorder="1" applyAlignment="1">
      <alignment horizontal="center" vertical="center"/>
    </xf>
    <xf numFmtId="0" fontId="13" fillId="2" borderId="237" xfId="0" applyFont="1" applyFill="1" applyBorder="1" applyAlignment="1">
      <alignment horizontal="left" vertical="center" wrapText="1"/>
    </xf>
    <xf numFmtId="0" fontId="13" fillId="2" borderId="35" xfId="0" applyFont="1" applyFill="1" applyBorder="1" applyAlignment="1">
      <alignment horizontal="left" vertical="center"/>
    </xf>
    <xf numFmtId="0" fontId="13" fillId="2" borderId="166" xfId="0" applyFont="1" applyFill="1" applyBorder="1" applyAlignment="1">
      <alignment horizontal="left" vertical="center"/>
    </xf>
    <xf numFmtId="0" fontId="13" fillId="2" borderId="237" xfId="0" applyFont="1" applyFill="1" applyBorder="1" applyAlignment="1">
      <alignment horizontal="center" vertical="center"/>
    </xf>
    <xf numFmtId="0" fontId="13" fillId="2" borderId="130" xfId="0" applyFont="1" applyFill="1" applyBorder="1" applyAlignment="1">
      <alignment horizontal="center" vertical="center"/>
    </xf>
    <xf numFmtId="0" fontId="13" fillId="2" borderId="35" xfId="0" applyFont="1" applyFill="1" applyBorder="1" applyAlignment="1">
      <alignment horizontal="left" vertical="center" wrapText="1"/>
    </xf>
    <xf numFmtId="0" fontId="13" fillId="2" borderId="166" xfId="0" applyFont="1" applyFill="1" applyBorder="1" applyAlignment="1">
      <alignment horizontal="left" vertical="center" wrapText="1"/>
    </xf>
    <xf numFmtId="0" fontId="13" fillId="2" borderId="62" xfId="0" applyFont="1" applyFill="1" applyBorder="1" applyAlignment="1">
      <alignment horizontal="left" vertical="center" wrapText="1"/>
    </xf>
    <xf numFmtId="0" fontId="13" fillId="2" borderId="43" xfId="0" applyFont="1" applyFill="1" applyBorder="1" applyAlignment="1">
      <alignment horizontal="left" vertical="center" wrapText="1"/>
    </xf>
    <xf numFmtId="0" fontId="33" fillId="2" borderId="0" xfId="0" applyFont="1" applyFill="1" applyAlignment="1">
      <alignment horizontal="center" vertical="center"/>
    </xf>
    <xf numFmtId="0" fontId="33" fillId="0" borderId="0" xfId="0" applyFont="1" applyAlignment="1">
      <alignment horizontal="center" vertical="center"/>
    </xf>
    <xf numFmtId="179" fontId="1" fillId="0" borderId="0" xfId="0" applyNumberFormat="1" applyFont="1" applyAlignment="1">
      <alignment horizontal="center" vertical="center"/>
    </xf>
    <xf numFmtId="179" fontId="1" fillId="0" borderId="66" xfId="0" applyNumberFormat="1" applyFont="1" applyBorder="1" applyAlignment="1">
      <alignment horizontal="center" vertical="center"/>
    </xf>
    <xf numFmtId="0" fontId="1" fillId="2" borderId="0" xfId="0" applyFont="1" applyFill="1" applyAlignment="1">
      <alignment horizontal="left" vertical="center" wrapText="1"/>
    </xf>
    <xf numFmtId="0" fontId="13" fillId="2" borderId="122" xfId="0" applyFont="1" applyFill="1" applyBorder="1" applyAlignment="1">
      <alignment horizontal="left" vertical="center"/>
    </xf>
    <xf numFmtId="0" fontId="13" fillId="2" borderId="124" xfId="0" applyFont="1" applyFill="1" applyBorder="1" applyAlignment="1">
      <alignment horizontal="left" vertical="center"/>
    </xf>
    <xf numFmtId="0" fontId="13" fillId="6" borderId="122" xfId="0" applyFont="1" applyFill="1" applyBorder="1" applyAlignment="1">
      <alignment horizontal="center" vertical="center"/>
    </xf>
    <xf numFmtId="0" fontId="13" fillId="6" borderId="10" xfId="0" applyFont="1" applyFill="1" applyBorder="1" applyAlignment="1">
      <alignment horizontal="center" vertical="center"/>
    </xf>
    <xf numFmtId="0" fontId="13" fillId="6" borderId="124" xfId="0" applyFont="1" applyFill="1" applyBorder="1" applyAlignment="1">
      <alignment horizontal="center" vertical="center"/>
    </xf>
    <xf numFmtId="0" fontId="13" fillId="2" borderId="264" xfId="0" applyFont="1" applyFill="1" applyBorder="1" applyAlignment="1">
      <alignment horizontal="center" vertical="center"/>
    </xf>
    <xf numFmtId="1" fontId="7" fillId="2" borderId="3" xfId="0" applyNumberFormat="1" applyFont="1" applyFill="1" applyBorder="1" applyAlignment="1">
      <alignment horizontal="right" vertical="center"/>
    </xf>
    <xf numFmtId="1" fontId="7" fillId="2" borderId="10" xfId="0" applyNumberFormat="1" applyFont="1" applyFill="1" applyBorder="1" applyAlignment="1">
      <alignment horizontal="right" vertical="center"/>
    </xf>
    <xf numFmtId="0" fontId="5" fillId="2" borderId="214" xfId="0" applyFont="1" applyFill="1" applyBorder="1" applyAlignment="1">
      <alignment horizontal="center" vertical="center"/>
    </xf>
    <xf numFmtId="0" fontId="13" fillId="2" borderId="90" xfId="0" applyFont="1" applyFill="1" applyBorder="1" applyAlignment="1">
      <alignment horizontal="center" vertical="center" wrapText="1"/>
    </xf>
    <xf numFmtId="0" fontId="13" fillId="2" borderId="30" xfId="0" applyFont="1" applyFill="1" applyBorder="1" applyAlignment="1">
      <alignment horizontal="center" vertical="center" wrapText="1"/>
    </xf>
    <xf numFmtId="0" fontId="13" fillId="2" borderId="265" xfId="0" applyFont="1" applyFill="1" applyBorder="1" applyAlignment="1">
      <alignment horizontal="center" vertical="center" wrapText="1"/>
    </xf>
    <xf numFmtId="0" fontId="13" fillId="2" borderId="160" xfId="0" applyFont="1" applyFill="1" applyBorder="1" applyAlignment="1">
      <alignment horizontal="center" vertical="center"/>
    </xf>
    <xf numFmtId="0" fontId="1" fillId="2" borderId="212" xfId="0" applyFont="1" applyFill="1" applyBorder="1" applyAlignment="1">
      <alignment vertical="center" wrapText="1"/>
    </xf>
    <xf numFmtId="0" fontId="1" fillId="2" borderId="145" xfId="0" applyFont="1" applyFill="1" applyBorder="1" applyAlignment="1">
      <alignment vertical="center" wrapText="1"/>
    </xf>
    <xf numFmtId="0" fontId="1" fillId="2" borderId="158" xfId="0" applyFont="1" applyFill="1" applyBorder="1" applyAlignment="1">
      <alignment vertical="center" wrapText="1"/>
    </xf>
    <xf numFmtId="0" fontId="2" fillId="2" borderId="64" xfId="0" applyFont="1" applyFill="1" applyBorder="1" applyAlignment="1">
      <alignment horizontal="center" vertical="center"/>
    </xf>
    <xf numFmtId="0" fontId="13" fillId="2" borderId="266" xfId="0" applyFont="1" applyFill="1" applyBorder="1" applyAlignment="1">
      <alignment horizontal="center" vertical="center" wrapText="1"/>
    </xf>
    <xf numFmtId="0" fontId="13" fillId="2" borderId="25" xfId="0" applyFont="1" applyFill="1" applyBorder="1" applyAlignment="1">
      <alignment horizontal="center" vertical="center"/>
    </xf>
    <xf numFmtId="0" fontId="13" fillId="2" borderId="128" xfId="0" applyFont="1" applyFill="1" applyBorder="1" applyAlignment="1">
      <alignment horizontal="center" vertical="center" wrapText="1"/>
    </xf>
    <xf numFmtId="0" fontId="13" fillId="2" borderId="150" xfId="0" applyFont="1" applyFill="1" applyBorder="1" applyAlignment="1">
      <alignment horizontal="center" vertical="center" wrapText="1"/>
    </xf>
    <xf numFmtId="0" fontId="13" fillId="2" borderId="87" xfId="0" applyFont="1" applyFill="1" applyBorder="1" applyAlignment="1">
      <alignment horizontal="center" vertical="center"/>
    </xf>
    <xf numFmtId="0" fontId="13" fillId="2" borderId="93" xfId="0" applyFont="1" applyFill="1" applyBorder="1" applyAlignment="1">
      <alignment horizontal="center" vertical="center"/>
    </xf>
    <xf numFmtId="0" fontId="34" fillId="2" borderId="0" xfId="0" applyFont="1" applyFill="1" applyAlignment="1">
      <alignment horizontal="center" vertical="center"/>
    </xf>
    <xf numFmtId="0" fontId="34" fillId="0" borderId="0" xfId="0" applyFont="1" applyAlignment="1">
      <alignment horizontal="center" vertical="center"/>
    </xf>
    <xf numFmtId="179" fontId="2" fillId="0" borderId="0" xfId="0" applyNumberFormat="1" applyFont="1" applyAlignment="1">
      <alignment horizontal="center" vertical="center"/>
    </xf>
    <xf numFmtId="179" fontId="2" fillId="0" borderId="66" xfId="0" applyNumberFormat="1" applyFont="1" applyBorder="1" applyAlignment="1">
      <alignment horizontal="center" vertical="center"/>
    </xf>
    <xf numFmtId="0" fontId="13" fillId="2" borderId="26" xfId="0" applyFont="1" applyFill="1" applyBorder="1" applyAlignment="1">
      <alignment vertical="center" wrapText="1"/>
    </xf>
    <xf numFmtId="0" fontId="13" fillId="2" borderId="47" xfId="0" applyFont="1" applyFill="1" applyBorder="1" applyAlignment="1">
      <alignment vertical="center" wrapText="1"/>
    </xf>
    <xf numFmtId="0" fontId="13" fillId="2" borderId="232" xfId="0" applyFont="1" applyFill="1" applyBorder="1" applyAlignment="1">
      <alignment vertical="center" wrapText="1"/>
    </xf>
    <xf numFmtId="0" fontId="13" fillId="2" borderId="230" xfId="0" applyFont="1" applyFill="1" applyBorder="1" applyAlignment="1">
      <alignment vertical="center" wrapText="1"/>
    </xf>
    <xf numFmtId="0" fontId="13" fillId="2" borderId="231" xfId="0" applyFont="1" applyFill="1" applyBorder="1" applyAlignment="1">
      <alignment vertical="center" wrapText="1"/>
    </xf>
    <xf numFmtId="0" fontId="13" fillId="2" borderId="156" xfId="0" applyFont="1" applyFill="1" applyBorder="1" applyAlignment="1">
      <alignment horizontal="center" vertical="center"/>
    </xf>
    <xf numFmtId="0" fontId="22" fillId="2" borderId="266" xfId="0" applyFont="1" applyFill="1" applyBorder="1" applyAlignment="1">
      <alignment horizontal="center" vertical="center" wrapText="1"/>
    </xf>
    <xf numFmtId="0" fontId="22" fillId="2" borderId="220" xfId="0" applyFont="1" applyFill="1" applyBorder="1" applyAlignment="1">
      <alignment horizontal="center" vertical="center" wrapText="1"/>
    </xf>
    <xf numFmtId="0" fontId="22" fillId="2" borderId="128" xfId="0" applyFont="1" applyFill="1" applyBorder="1" applyAlignment="1">
      <alignment horizontal="center" vertical="center" wrapText="1"/>
    </xf>
    <xf numFmtId="0" fontId="13" fillId="2" borderId="232" xfId="0" applyFont="1" applyFill="1" applyBorder="1" applyAlignment="1">
      <alignment horizontal="center" vertical="center" wrapText="1"/>
    </xf>
    <xf numFmtId="0" fontId="13" fillId="2" borderId="230" xfId="0" applyFont="1" applyFill="1" applyBorder="1" applyAlignment="1">
      <alignment horizontal="center" vertical="center" wrapText="1"/>
    </xf>
    <xf numFmtId="0" fontId="13" fillId="2" borderId="152" xfId="0" applyFont="1" applyFill="1" applyBorder="1" applyAlignment="1">
      <alignment horizontal="center" vertical="center" wrapText="1"/>
    </xf>
    <xf numFmtId="0" fontId="13" fillId="2" borderId="88" xfId="0" applyFont="1" applyFill="1" applyBorder="1" applyAlignment="1">
      <alignment horizontal="center" vertical="center" wrapText="1"/>
    </xf>
    <xf numFmtId="0" fontId="13" fillId="2" borderId="88" xfId="0" applyFont="1" applyFill="1" applyBorder="1" applyAlignment="1">
      <alignment horizontal="center" vertical="center"/>
    </xf>
    <xf numFmtId="0" fontId="13" fillId="2" borderId="267" xfId="0" applyFont="1" applyFill="1" applyBorder="1" applyAlignment="1">
      <alignment horizontal="center" vertical="center" wrapText="1"/>
    </xf>
    <xf numFmtId="0" fontId="13" fillId="2" borderId="48" xfId="0" applyFont="1" applyFill="1" applyBorder="1" applyAlignment="1">
      <alignment horizontal="center" vertical="center" wrapText="1"/>
    </xf>
    <xf numFmtId="0" fontId="13" fillId="2" borderId="268" xfId="0" applyFont="1" applyFill="1" applyBorder="1" applyAlignment="1">
      <alignment horizontal="center" vertical="center" wrapText="1"/>
    </xf>
    <xf numFmtId="0" fontId="13" fillId="2" borderId="48" xfId="0" applyFont="1" applyFill="1" applyBorder="1" applyAlignment="1">
      <alignment horizontal="left" vertical="center" wrapText="1"/>
    </xf>
    <xf numFmtId="0" fontId="13" fillId="2" borderId="48" xfId="0" applyFont="1" applyFill="1" applyBorder="1" applyAlignment="1">
      <alignment horizontal="left" vertical="center"/>
    </xf>
    <xf numFmtId="0" fontId="13" fillId="6" borderId="48" xfId="0" applyFont="1" applyFill="1" applyBorder="1" applyAlignment="1">
      <alignment horizontal="center" vertical="center"/>
    </xf>
    <xf numFmtId="0" fontId="13" fillId="2" borderId="269" xfId="0" applyFont="1" applyFill="1" applyBorder="1" applyAlignment="1">
      <alignment horizontal="center" vertical="center"/>
    </xf>
    <xf numFmtId="0" fontId="13" fillId="2" borderId="48" xfId="0" applyFont="1" applyFill="1" applyBorder="1" applyAlignment="1">
      <alignment vertical="center" wrapText="1"/>
    </xf>
    <xf numFmtId="0" fontId="13" fillId="2" borderId="235" xfId="0" applyFont="1" applyFill="1" applyBorder="1" applyAlignment="1">
      <alignment vertical="center" wrapText="1"/>
    </xf>
    <xf numFmtId="0" fontId="13" fillId="6" borderId="235" xfId="0" applyFont="1" applyFill="1" applyBorder="1" applyAlignment="1">
      <alignment horizontal="center" vertical="center"/>
    </xf>
    <xf numFmtId="0" fontId="7" fillId="2" borderId="154" xfId="0" applyFont="1" applyFill="1" applyBorder="1" applyAlignment="1">
      <alignment horizontal="center" vertical="center"/>
    </xf>
    <xf numFmtId="0" fontId="7" fillId="2" borderId="80" xfId="0" applyFont="1" applyFill="1" applyBorder="1" applyAlignment="1">
      <alignment horizontal="center" vertical="center"/>
    </xf>
    <xf numFmtId="1" fontId="7" fillId="2" borderId="3" xfId="0" applyNumberFormat="1" applyFont="1" applyFill="1" applyBorder="1" applyAlignment="1">
      <alignment horizontal="center" vertical="center"/>
    </xf>
    <xf numFmtId="0" fontId="5" fillId="2" borderId="81" xfId="0" applyFont="1" applyFill="1" applyBorder="1" applyAlignment="1">
      <alignment horizontal="center" vertical="center"/>
    </xf>
    <xf numFmtId="0" fontId="13" fillId="2" borderId="270" xfId="0" applyFont="1" applyFill="1" applyBorder="1" applyAlignment="1">
      <alignment horizontal="center" vertical="center" wrapText="1"/>
    </xf>
    <xf numFmtId="0" fontId="13" fillId="2" borderId="220" xfId="0" applyFont="1" applyFill="1" applyBorder="1" applyAlignment="1">
      <alignment horizontal="center" vertical="center" wrapText="1"/>
    </xf>
    <xf numFmtId="0" fontId="1" fillId="0" borderId="81" xfId="0" applyFont="1" applyBorder="1" applyAlignment="1">
      <alignment horizontal="center" vertical="center" wrapText="1"/>
    </xf>
    <xf numFmtId="0" fontId="1" fillId="0" borderId="154" xfId="0" applyFont="1" applyBorder="1" applyAlignment="1">
      <alignment horizontal="center" vertical="center" wrapText="1"/>
    </xf>
    <xf numFmtId="0" fontId="1" fillId="0" borderId="16" xfId="0" applyFont="1" applyBorder="1" applyAlignment="1">
      <alignment horizontal="center" vertical="center" wrapText="1"/>
    </xf>
    <xf numFmtId="0" fontId="1" fillId="0" borderId="17" xfId="0" applyFont="1" applyBorder="1" applyAlignment="1">
      <alignment horizontal="center" vertical="center" wrapText="1"/>
    </xf>
    <xf numFmtId="0" fontId="1" fillId="0" borderId="20" xfId="0" applyFont="1" applyBorder="1" applyAlignment="1">
      <alignment horizontal="center" vertical="center" wrapText="1"/>
    </xf>
    <xf numFmtId="0" fontId="1" fillId="2" borderId="146" xfId="0" applyFont="1" applyFill="1" applyBorder="1" applyAlignment="1">
      <alignment vertical="center" wrapText="1"/>
    </xf>
    <xf numFmtId="0" fontId="1" fillId="2" borderId="103" xfId="0" applyFont="1" applyFill="1" applyBorder="1" applyAlignment="1">
      <alignment vertical="center" wrapText="1"/>
    </xf>
    <xf numFmtId="0" fontId="1" fillId="2" borderId="152" xfId="0" applyFont="1" applyFill="1" applyBorder="1" applyAlignment="1">
      <alignment vertical="center" wrapText="1"/>
    </xf>
    <xf numFmtId="0" fontId="13" fillId="2" borderId="64" xfId="0" applyFont="1" applyFill="1" applyBorder="1" applyAlignment="1">
      <alignment horizontal="center" vertical="center"/>
    </xf>
    <xf numFmtId="0" fontId="13" fillId="0" borderId="34" xfId="0" applyFont="1" applyBorder="1" applyAlignment="1">
      <alignment horizontal="left" vertical="center"/>
    </xf>
    <xf numFmtId="0" fontId="13" fillId="0" borderId="0" xfId="0" applyFont="1" applyAlignment="1">
      <alignment horizontal="left" vertical="center"/>
    </xf>
    <xf numFmtId="0" fontId="13" fillId="0" borderId="24" xfId="0" applyFont="1" applyBorder="1" applyAlignment="1">
      <alignment horizontal="left" vertical="center"/>
    </xf>
    <xf numFmtId="0" fontId="13" fillId="0" borderId="62" xfId="0" applyFont="1" applyBorder="1" applyAlignment="1">
      <alignment horizontal="left" vertical="center"/>
    </xf>
    <xf numFmtId="0" fontId="13" fillId="0" borderId="41" xfId="0" applyFont="1" applyBorder="1" applyAlignment="1">
      <alignment horizontal="left" vertical="center"/>
    </xf>
    <xf numFmtId="0" fontId="13" fillId="0" borderId="43" xfId="0" applyFont="1" applyBorder="1" applyAlignment="1">
      <alignment horizontal="left" vertical="center"/>
    </xf>
    <xf numFmtId="0" fontId="13" fillId="0" borderId="34" xfId="0" applyFont="1" applyBorder="1" applyAlignment="1">
      <alignment horizontal="center" vertical="center"/>
    </xf>
    <xf numFmtId="0" fontId="13" fillId="0" borderId="0" xfId="0" applyFont="1" applyAlignment="1">
      <alignment horizontal="center" vertical="center"/>
    </xf>
    <xf numFmtId="0" fontId="13" fillId="0" borderId="24" xfId="0" applyFont="1" applyBorder="1" applyAlignment="1">
      <alignment horizontal="center" vertical="center"/>
    </xf>
    <xf numFmtId="0" fontId="13" fillId="0" borderId="62" xfId="0" applyFont="1" applyBorder="1" applyAlignment="1">
      <alignment horizontal="center" vertical="center"/>
    </xf>
    <xf numFmtId="0" fontId="13" fillId="0" borderId="41" xfId="0" applyFont="1" applyBorder="1" applyAlignment="1">
      <alignment horizontal="center" vertical="center"/>
    </xf>
    <xf numFmtId="0" fontId="13" fillId="0" borderId="43" xfId="0" applyFont="1" applyBorder="1" applyAlignment="1">
      <alignment horizontal="center" vertical="center"/>
    </xf>
    <xf numFmtId="0" fontId="13" fillId="2" borderId="34" xfId="0" applyFont="1" applyFill="1" applyBorder="1" applyAlignment="1">
      <alignment horizontal="center" vertical="center"/>
    </xf>
    <xf numFmtId="179" fontId="13" fillId="0" borderId="0" xfId="0" applyNumberFormat="1" applyFont="1" applyAlignment="1">
      <alignment horizontal="center" vertical="center"/>
    </xf>
    <xf numFmtId="179" fontId="13" fillId="0" borderId="66" xfId="0" applyNumberFormat="1" applyFont="1" applyBorder="1" applyAlignment="1">
      <alignment horizontal="center" vertical="center"/>
    </xf>
    <xf numFmtId="0" fontId="13" fillId="0" borderId="237" xfId="0" applyFont="1" applyBorder="1" applyAlignment="1">
      <alignment horizontal="left" vertical="center"/>
    </xf>
    <xf numFmtId="0" fontId="13" fillId="0" borderId="35" xfId="0" applyFont="1" applyBorder="1" applyAlignment="1">
      <alignment horizontal="left" vertical="center"/>
    </xf>
    <xf numFmtId="0" fontId="13" fillId="0" borderId="166" xfId="0" applyFont="1" applyBorder="1" applyAlignment="1">
      <alignment horizontal="left" vertical="center"/>
    </xf>
    <xf numFmtId="0" fontId="13" fillId="0" borderId="237" xfId="0" applyFont="1" applyBorder="1" applyAlignment="1">
      <alignment horizontal="center" vertical="center"/>
    </xf>
    <xf numFmtId="0" fontId="13" fillId="0" borderId="35" xfId="0" applyFont="1" applyBorder="1" applyAlignment="1">
      <alignment horizontal="center" vertical="center"/>
    </xf>
    <xf numFmtId="0" fontId="13" fillId="0" borderId="166" xfId="0" applyFont="1" applyBorder="1" applyAlignment="1">
      <alignment horizontal="center" vertical="center"/>
    </xf>
    <xf numFmtId="0" fontId="13" fillId="0" borderId="237" xfId="0" applyFont="1" applyBorder="1" applyAlignment="1">
      <alignment horizontal="left" vertical="center" wrapText="1"/>
    </xf>
    <xf numFmtId="0" fontId="13" fillId="0" borderId="35" xfId="0" applyFont="1" applyBorder="1" applyAlignment="1">
      <alignment horizontal="left" vertical="center" wrapText="1"/>
    </xf>
    <xf numFmtId="0" fontId="13" fillId="0" borderId="166" xfId="0" applyFont="1" applyBorder="1" applyAlignment="1">
      <alignment horizontal="left" vertical="center" wrapText="1"/>
    </xf>
    <xf numFmtId="0" fontId="13" fillId="0" borderId="62" xfId="0" applyFont="1" applyBorder="1" applyAlignment="1">
      <alignment horizontal="left" vertical="center" wrapText="1"/>
    </xf>
    <xf numFmtId="0" fontId="13" fillId="0" borderId="41" xfId="0" applyFont="1" applyBorder="1" applyAlignment="1">
      <alignment horizontal="left" vertical="center" wrapText="1"/>
    </xf>
    <xf numFmtId="0" fontId="13" fillId="0" borderId="43" xfId="0" applyFont="1" applyBorder="1" applyAlignment="1">
      <alignment horizontal="left" vertical="center" wrapText="1"/>
    </xf>
    <xf numFmtId="0" fontId="35" fillId="2" borderId="0" xfId="0" applyFont="1" applyFill="1" applyAlignment="1">
      <alignment horizontal="center" vertical="center"/>
    </xf>
    <xf numFmtId="0" fontId="35" fillId="0" borderId="0" xfId="0" applyFont="1" applyAlignment="1">
      <alignment horizontal="center" vertical="center"/>
    </xf>
    <xf numFmtId="179" fontId="35" fillId="0" borderId="0" xfId="0" applyNumberFormat="1" applyFont="1" applyAlignment="1">
      <alignment horizontal="center" vertical="center"/>
    </xf>
    <xf numFmtId="179" fontId="35" fillId="0" borderId="66" xfId="0" applyNumberFormat="1" applyFont="1" applyBorder="1" applyAlignment="1">
      <alignment horizontal="center" vertical="center"/>
    </xf>
    <xf numFmtId="0" fontId="13" fillId="0" borderId="237" xfId="0" applyFont="1" applyBorder="1" applyAlignment="1">
      <alignment vertical="center"/>
    </xf>
    <xf numFmtId="0" fontId="13" fillId="0" borderId="35" xfId="0" applyFont="1" applyBorder="1" applyAlignment="1">
      <alignment vertical="center"/>
    </xf>
    <xf numFmtId="0" fontId="13" fillId="0" borderId="166" xfId="0" applyFont="1" applyBorder="1" applyAlignment="1">
      <alignment vertical="center"/>
    </xf>
    <xf numFmtId="0" fontId="13" fillId="0" borderId="122" xfId="0" applyFont="1" applyBorder="1" applyAlignment="1">
      <alignment vertical="center"/>
    </xf>
    <xf numFmtId="0" fontId="13" fillId="0" borderId="65" xfId="0" applyFont="1" applyBorder="1" applyAlignment="1">
      <alignment vertical="center"/>
    </xf>
    <xf numFmtId="0" fontId="13" fillId="0" borderId="271" xfId="0" applyFont="1" applyBorder="1" applyAlignment="1">
      <alignment vertical="center"/>
    </xf>
    <xf numFmtId="0" fontId="13" fillId="0" borderId="65" xfId="0" applyFont="1" applyBorder="1" applyAlignment="1">
      <alignment horizontal="center" vertical="center"/>
    </xf>
    <xf numFmtId="0" fontId="13" fillId="0" borderId="271" xfId="0" applyFont="1" applyBorder="1" applyAlignment="1">
      <alignment horizontal="center" vertical="center"/>
    </xf>
    <xf numFmtId="0" fontId="21" fillId="2" borderId="81" xfId="0" applyFont="1" applyFill="1" applyBorder="1" applyAlignment="1">
      <alignment horizontal="center" vertical="center"/>
    </xf>
    <xf numFmtId="0" fontId="21" fillId="2" borderId="3" xfId="0" applyFont="1" applyFill="1" applyBorder="1" applyAlignment="1">
      <alignment horizontal="center" vertical="center"/>
    </xf>
    <xf numFmtId="0" fontId="21" fillId="2" borderId="214" xfId="0" applyFont="1" applyFill="1" applyBorder="1" applyAlignment="1">
      <alignment horizontal="center" vertical="center"/>
    </xf>
    <xf numFmtId="0" fontId="21" fillId="2" borderId="60" xfId="0" applyFont="1" applyFill="1" applyBorder="1" applyAlignment="1">
      <alignment horizontal="center" vertical="center"/>
    </xf>
    <xf numFmtId="0" fontId="21" fillId="2" borderId="65" xfId="0" applyFont="1" applyFill="1" applyBorder="1" applyAlignment="1">
      <alignment horizontal="center" vertical="center"/>
    </xf>
    <xf numFmtId="0" fontId="21" fillId="2" borderId="61" xfId="0" applyFont="1" applyFill="1" applyBorder="1" applyAlignment="1">
      <alignment horizontal="center" vertical="center"/>
    </xf>
    <xf numFmtId="0" fontId="1" fillId="2" borderId="29" xfId="0" applyFont="1" applyFill="1" applyBorder="1" applyAlignment="1">
      <alignment horizontal="left" vertical="center" wrapText="1"/>
    </xf>
    <xf numFmtId="0" fontId="1" fillId="2" borderId="220" xfId="0" applyFont="1" applyFill="1" applyBorder="1" applyAlignment="1">
      <alignment horizontal="left" vertical="center" wrapText="1"/>
    </xf>
    <xf numFmtId="0" fontId="1" fillId="2" borderId="265" xfId="0" applyFont="1" applyFill="1" applyBorder="1" applyAlignment="1">
      <alignment horizontal="left" vertical="center" wrapText="1"/>
    </xf>
    <xf numFmtId="0" fontId="1" fillId="2" borderId="127" xfId="0" applyFont="1" applyFill="1" applyBorder="1" applyAlignment="1">
      <alignment horizontal="center" vertical="center" wrapText="1"/>
    </xf>
    <xf numFmtId="0" fontId="1" fillId="2" borderId="220" xfId="0" applyFont="1" applyFill="1" applyBorder="1" applyAlignment="1">
      <alignment horizontal="center" vertical="center"/>
    </xf>
    <xf numFmtId="0" fontId="1" fillId="2" borderId="128" xfId="0" applyFont="1" applyFill="1" applyBorder="1" applyAlignment="1">
      <alignment horizontal="center" vertical="center"/>
    </xf>
    <xf numFmtId="0" fontId="7" fillId="2" borderId="251" xfId="0" applyFont="1" applyFill="1" applyBorder="1" applyAlignment="1">
      <alignment horizontal="center" vertical="center"/>
    </xf>
    <xf numFmtId="0" fontId="7" fillId="2" borderId="14" xfId="0" applyFont="1" applyFill="1" applyBorder="1" applyAlignment="1">
      <alignment horizontal="center" vertical="center"/>
    </xf>
    <xf numFmtId="0" fontId="7" fillId="2" borderId="252" xfId="0" applyFont="1" applyFill="1" applyBorder="1" applyAlignment="1">
      <alignment horizontal="center" vertical="center"/>
    </xf>
    <xf numFmtId="0" fontId="7" fillId="2" borderId="253" xfId="0" applyFont="1" applyFill="1" applyBorder="1" applyAlignment="1">
      <alignment horizontal="center" vertical="center"/>
    </xf>
    <xf numFmtId="0" fontId="7" fillId="2" borderId="17" xfId="0" applyFont="1" applyFill="1" applyBorder="1" applyAlignment="1">
      <alignment horizontal="center" vertical="center"/>
    </xf>
    <xf numFmtId="0" fontId="7" fillId="2" borderId="20" xfId="0" applyFont="1" applyFill="1" applyBorder="1" applyAlignment="1">
      <alignment horizontal="center" vertical="center"/>
    </xf>
    <xf numFmtId="0" fontId="1" fillId="2" borderId="232" xfId="0" applyFont="1" applyFill="1" applyBorder="1" applyAlignment="1">
      <alignment horizontal="center" vertical="center" wrapText="1"/>
    </xf>
    <xf numFmtId="0" fontId="1" fillId="2" borderId="230" xfId="0" applyFont="1" applyFill="1" applyBorder="1" applyAlignment="1">
      <alignment horizontal="center" vertical="center" wrapText="1"/>
    </xf>
    <xf numFmtId="0" fontId="1" fillId="2" borderId="152" xfId="0" applyFont="1" applyFill="1" applyBorder="1" applyAlignment="1">
      <alignment horizontal="center" vertical="center" wrapText="1"/>
    </xf>
    <xf numFmtId="0" fontId="13" fillId="2" borderId="272" xfId="0" applyFont="1" applyFill="1" applyBorder="1" applyAlignment="1">
      <alignment horizontal="center" vertical="center"/>
    </xf>
    <xf numFmtId="0" fontId="13" fillId="2" borderId="273" xfId="0" applyFont="1" applyFill="1" applyBorder="1" applyAlignment="1">
      <alignment horizontal="center" vertical="center"/>
    </xf>
    <xf numFmtId="0" fontId="2" fillId="2" borderId="92" xfId="0" applyFont="1" applyFill="1" applyBorder="1" applyAlignment="1">
      <alignment horizontal="center" vertical="center"/>
    </xf>
    <xf numFmtId="0" fontId="2" fillId="2" borderId="139" xfId="0" applyFont="1" applyFill="1" applyBorder="1" applyAlignment="1">
      <alignment horizontal="center" vertical="center"/>
    </xf>
    <xf numFmtId="0" fontId="2" fillId="2" borderId="274" xfId="0" applyFont="1" applyFill="1" applyBorder="1" applyAlignment="1">
      <alignment horizontal="center" vertical="center"/>
    </xf>
    <xf numFmtId="0" fontId="2" fillId="2" borderId="17" xfId="0" applyFont="1" applyFill="1" applyBorder="1" applyAlignment="1">
      <alignment horizontal="center" vertical="center"/>
    </xf>
    <xf numFmtId="0" fontId="2" fillId="2" borderId="258" xfId="0" applyFont="1" applyFill="1" applyBorder="1" applyAlignment="1">
      <alignment horizontal="center" vertical="center"/>
    </xf>
    <xf numFmtId="0" fontId="2" fillId="2" borderId="220" xfId="0" applyFont="1" applyFill="1" applyBorder="1" applyAlignment="1">
      <alignment horizontal="center" vertical="center"/>
    </xf>
    <xf numFmtId="0" fontId="2" fillId="2" borderId="31" xfId="0" applyFont="1" applyFill="1" applyBorder="1" applyAlignment="1">
      <alignment horizontal="center" vertical="center"/>
    </xf>
    <xf numFmtId="0" fontId="2" fillId="2" borderId="255" xfId="0" applyFont="1" applyFill="1" applyBorder="1" applyAlignment="1">
      <alignment horizontal="center" vertical="center" wrapText="1"/>
    </xf>
    <xf numFmtId="0" fontId="2" fillId="2" borderId="154" xfId="0" applyFont="1" applyFill="1" applyBorder="1" applyAlignment="1">
      <alignment horizontal="center" vertical="center" wrapText="1"/>
    </xf>
    <xf numFmtId="0" fontId="2" fillId="2" borderId="260"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2" fillId="2" borderId="254" xfId="0" applyFont="1" applyFill="1" applyBorder="1" applyAlignment="1">
      <alignment horizontal="center" vertical="center"/>
    </xf>
    <xf numFmtId="0" fontId="2" fillId="2" borderId="256" xfId="0" applyFont="1" applyFill="1" applyBorder="1" applyAlignment="1">
      <alignment horizontal="center" vertical="center"/>
    </xf>
    <xf numFmtId="0" fontId="2" fillId="2" borderId="148" xfId="0" applyFont="1" applyFill="1" applyBorder="1" applyAlignment="1">
      <alignment horizontal="center" vertical="center" wrapText="1"/>
    </xf>
    <xf numFmtId="0" fontId="2" fillId="2" borderId="230" xfId="0" applyFont="1" applyFill="1" applyBorder="1" applyAlignment="1">
      <alignment horizontal="center" vertical="center"/>
    </xf>
    <xf numFmtId="0" fontId="2" fillId="2" borderId="259" xfId="0" applyFont="1" applyFill="1" applyBorder="1" applyAlignment="1">
      <alignment horizontal="center" vertical="center"/>
    </xf>
    <xf numFmtId="0" fontId="13" fillId="0" borderId="262" xfId="0" applyFont="1" applyBorder="1" applyAlignment="1">
      <alignment horizontal="left" vertical="center"/>
    </xf>
    <xf numFmtId="0" fontId="13" fillId="0" borderId="14" xfId="0" applyFont="1" applyBorder="1" applyAlignment="1">
      <alignment horizontal="left" vertical="center"/>
    </xf>
    <xf numFmtId="0" fontId="13" fillId="0" borderId="263" xfId="0" applyFont="1" applyBorder="1" applyAlignment="1">
      <alignment horizontal="left" vertical="center"/>
    </xf>
    <xf numFmtId="179" fontId="34" fillId="0" borderId="0" xfId="0" applyNumberFormat="1" applyFont="1" applyAlignment="1">
      <alignment horizontal="center" vertical="center"/>
    </xf>
    <xf numFmtId="179" fontId="34" fillId="0" borderId="66" xfId="0" applyNumberFormat="1" applyFont="1" applyBorder="1" applyAlignment="1">
      <alignment horizontal="center" vertical="center"/>
    </xf>
    <xf numFmtId="0" fontId="2" fillId="2" borderId="203" xfId="0" applyFont="1" applyFill="1" applyBorder="1" applyAlignment="1">
      <alignment horizontal="center" vertical="center"/>
    </xf>
    <xf numFmtId="0" fontId="13" fillId="0" borderId="10" xfId="0" applyFont="1" applyBorder="1" applyAlignment="1">
      <alignment vertical="center"/>
    </xf>
    <xf numFmtId="0" fontId="13" fillId="0" borderId="124" xfId="0" applyFont="1" applyBorder="1" applyAlignment="1">
      <alignment vertical="center"/>
    </xf>
    <xf numFmtId="0" fontId="5" fillId="3" borderId="84" xfId="0" applyFont="1" applyFill="1" applyBorder="1" applyAlignment="1">
      <alignment horizontal="center" vertical="center"/>
    </xf>
    <xf numFmtId="0" fontId="12" fillId="0" borderId="81" xfId="0" applyFont="1" applyBorder="1" applyAlignment="1">
      <alignment horizontal="center" vertical="center" wrapText="1"/>
    </xf>
    <xf numFmtId="0" fontId="12" fillId="0" borderId="3" xfId="0" applyFont="1" applyBorder="1" applyAlignment="1">
      <alignment horizontal="center" vertical="center" wrapText="1"/>
    </xf>
    <xf numFmtId="0" fontId="12" fillId="0" borderId="82" xfId="0" applyFont="1" applyBorder="1" applyAlignment="1">
      <alignment horizontal="center" vertical="center" wrapText="1"/>
    </xf>
    <xf numFmtId="0" fontId="12" fillId="0" borderId="0" xfId="0" applyFont="1" applyAlignment="1">
      <alignment horizontal="center" vertical="center" wrapText="1"/>
    </xf>
    <xf numFmtId="1" fontId="7" fillId="2" borderId="3" xfId="0" applyNumberFormat="1" applyFont="1" applyFill="1" applyBorder="1" applyAlignment="1">
      <alignment horizontal="left" vertical="center"/>
    </xf>
    <xf numFmtId="0" fontId="7" fillId="2" borderId="13" xfId="0" applyFont="1" applyFill="1" applyBorder="1" applyAlignment="1">
      <alignment horizontal="center" vertical="center"/>
    </xf>
    <xf numFmtId="0" fontId="7" fillId="2" borderId="16" xfId="0" applyFont="1" applyFill="1" applyBorder="1" applyAlignment="1">
      <alignment horizontal="center" vertical="center"/>
    </xf>
    <xf numFmtId="0" fontId="2" fillId="2" borderId="248" xfId="0" applyFont="1" applyFill="1" applyBorder="1" applyAlignment="1">
      <alignment horizontal="center" vertical="center"/>
    </xf>
    <xf numFmtId="0" fontId="2" fillId="2" borderId="13" xfId="0" applyFont="1" applyFill="1" applyBorder="1" applyAlignment="1">
      <alignment horizontal="center" vertical="center"/>
    </xf>
    <xf numFmtId="0" fontId="2" fillId="2" borderId="240" xfId="0" applyFont="1" applyFill="1" applyBorder="1" applyAlignment="1">
      <alignment horizontal="center" vertical="center"/>
    </xf>
    <xf numFmtId="0" fontId="2" fillId="2" borderId="41" xfId="0" applyFont="1" applyFill="1" applyBorder="1" applyAlignment="1">
      <alignment horizontal="center" vertical="center"/>
    </xf>
    <xf numFmtId="0" fontId="2" fillId="2" borderId="171" xfId="0" applyFont="1" applyFill="1" applyBorder="1" applyAlignment="1">
      <alignment horizontal="center" vertical="center"/>
    </xf>
    <xf numFmtId="0" fontId="2" fillId="2" borderId="29" xfId="0" applyFont="1" applyFill="1" applyBorder="1" applyAlignment="1">
      <alignment horizontal="left" vertical="center" wrapText="1"/>
    </xf>
    <xf numFmtId="0" fontId="7" fillId="2" borderId="127" xfId="0" applyFont="1" applyFill="1" applyBorder="1" applyAlignment="1">
      <alignment horizontal="left" vertical="center" wrapText="1"/>
    </xf>
    <xf numFmtId="0" fontId="7" fillId="2" borderId="30" xfId="0" applyFont="1" applyFill="1" applyBorder="1" applyAlignment="1">
      <alignment horizontal="left" vertical="center" wrapText="1"/>
    </xf>
    <xf numFmtId="0" fontId="7" fillId="2" borderId="128" xfId="0" applyFont="1" applyFill="1" applyBorder="1" applyAlignment="1">
      <alignment horizontal="left" vertical="center" wrapText="1"/>
    </xf>
    <xf numFmtId="0" fontId="2" fillId="0" borderId="81" xfId="0" applyFont="1" applyBorder="1" applyAlignment="1">
      <alignment vertical="center" wrapText="1"/>
    </xf>
    <xf numFmtId="0" fontId="2" fillId="0" borderId="3" xfId="0" applyFont="1" applyBorder="1" applyAlignment="1">
      <alignment vertical="center" wrapText="1"/>
    </xf>
    <xf numFmtId="0" fontId="2" fillId="0" borderId="16" xfId="0" applyFont="1" applyBorder="1" applyAlignment="1">
      <alignment vertical="center" wrapText="1"/>
    </xf>
    <xf numFmtId="0" fontId="2" fillId="0" borderId="17" xfId="0" applyFont="1" applyBorder="1" applyAlignment="1">
      <alignment vertical="center" wrapText="1"/>
    </xf>
    <xf numFmtId="0" fontId="7" fillId="0" borderId="92" xfId="0" applyFont="1" applyBorder="1" applyAlignment="1">
      <alignment horizontal="center" vertical="center"/>
    </xf>
    <xf numFmtId="0" fontId="7" fillId="0" borderId="3" xfId="0" applyFont="1" applyBorder="1" applyAlignment="1">
      <alignment horizontal="center" vertical="center"/>
    </xf>
    <xf numFmtId="0" fontId="7" fillId="0" borderId="13" xfId="0" applyFont="1" applyBorder="1" applyAlignment="1">
      <alignment horizontal="center" vertical="center"/>
    </xf>
    <xf numFmtId="0" fontId="7" fillId="0" borderId="257" xfId="0" applyFont="1" applyBorder="1" applyAlignment="1">
      <alignment horizontal="center" vertical="center"/>
    </xf>
    <xf numFmtId="0" fontId="7" fillId="0" borderId="17" xfId="0" applyFont="1" applyBorder="1" applyAlignment="1">
      <alignment horizontal="center" vertical="center"/>
    </xf>
    <xf numFmtId="0" fontId="7" fillId="0" borderId="20" xfId="0" applyFont="1" applyBorder="1" applyAlignment="1">
      <alignment horizontal="center" vertical="center"/>
    </xf>
    <xf numFmtId="0" fontId="1" fillId="2" borderId="81" xfId="0" applyFont="1" applyFill="1" applyBorder="1" applyAlignment="1">
      <alignment horizontal="center" vertical="center" wrapText="1"/>
    </xf>
    <xf numFmtId="0" fontId="1" fillId="2" borderId="2"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193" xfId="0" applyFont="1" applyFill="1" applyBorder="1" applyAlignment="1">
      <alignment horizontal="center" vertical="center"/>
    </xf>
    <xf numFmtId="0" fontId="1" fillId="2" borderId="65" xfId="0" applyFont="1" applyFill="1" applyBorder="1" applyAlignment="1">
      <alignment horizontal="center" vertical="center"/>
    </xf>
    <xf numFmtId="0" fontId="1" fillId="2" borderId="83" xfId="0" applyFont="1" applyFill="1" applyBorder="1" applyAlignment="1">
      <alignment horizontal="center" vertical="center"/>
    </xf>
    <xf numFmtId="0" fontId="2" fillId="2" borderId="34" xfId="0" applyFont="1" applyFill="1" applyBorder="1" applyAlignment="1">
      <alignment horizontal="center" vertical="center"/>
    </xf>
    <xf numFmtId="0" fontId="2" fillId="2" borderId="122" xfId="0" applyFont="1" applyFill="1" applyBorder="1" applyAlignment="1">
      <alignment horizontal="center" vertical="center"/>
    </xf>
    <xf numFmtId="0" fontId="2" fillId="2" borderId="79" xfId="0" applyFont="1" applyFill="1" applyBorder="1" applyAlignment="1">
      <alignment horizontal="center" vertical="center"/>
    </xf>
    <xf numFmtId="0" fontId="2" fillId="0" borderId="32" xfId="0" applyFont="1" applyBorder="1" applyAlignment="1">
      <alignment horizontal="center" vertical="center"/>
    </xf>
    <xf numFmtId="0" fontId="1" fillId="2" borderId="3" xfId="0" applyFont="1" applyFill="1" applyBorder="1" applyAlignment="1">
      <alignment horizontal="center" vertical="center"/>
    </xf>
    <xf numFmtId="0" fontId="1" fillId="2" borderId="73" xfId="0" applyFont="1" applyFill="1" applyBorder="1" applyAlignment="1">
      <alignment horizontal="center" vertical="center"/>
    </xf>
    <xf numFmtId="0" fontId="2" fillId="2" borderId="264" xfId="0" applyFont="1" applyFill="1" applyBorder="1" applyAlignment="1">
      <alignment horizontal="center" vertical="center"/>
    </xf>
    <xf numFmtId="0" fontId="2" fillId="2" borderId="165" xfId="0" applyFont="1" applyFill="1" applyBorder="1" applyAlignment="1">
      <alignment horizontal="center" vertical="center" wrapText="1"/>
    </xf>
    <xf numFmtId="0" fontId="2" fillId="2" borderId="163" xfId="0" applyFont="1" applyFill="1" applyBorder="1" applyAlignment="1">
      <alignment horizontal="center" vertical="center" wrapText="1"/>
    </xf>
    <xf numFmtId="0" fontId="2" fillId="2" borderId="167" xfId="0" applyFont="1" applyFill="1" applyBorder="1" applyAlignment="1">
      <alignment horizontal="center" vertical="center" wrapText="1"/>
    </xf>
    <xf numFmtId="0" fontId="2" fillId="2" borderId="280" xfId="0" applyFont="1" applyFill="1" applyBorder="1" applyAlignment="1">
      <alignment horizontal="center" vertical="center" wrapText="1"/>
    </xf>
    <xf numFmtId="0" fontId="2" fillId="2" borderId="39" xfId="0" applyFont="1" applyFill="1" applyBorder="1" applyAlignment="1">
      <alignment horizontal="center" vertical="center" wrapText="1"/>
    </xf>
    <xf numFmtId="0" fontId="2" fillId="2" borderId="161" xfId="0" applyFont="1" applyFill="1" applyBorder="1" applyAlignment="1">
      <alignment horizontal="center" vertical="center" wrapText="1"/>
    </xf>
    <xf numFmtId="0" fontId="2" fillId="2" borderId="79" xfId="0" applyFont="1" applyFill="1" applyBorder="1" applyAlignment="1">
      <alignment horizontal="center" vertical="center" wrapText="1"/>
    </xf>
    <xf numFmtId="0" fontId="2" fillId="2" borderId="166"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 fillId="2" borderId="124" xfId="0" applyFont="1" applyFill="1" applyBorder="1" applyAlignment="1">
      <alignment horizontal="center" vertical="center" wrapText="1"/>
    </xf>
    <xf numFmtId="0" fontId="2" fillId="2" borderId="224" xfId="0" applyFont="1" applyFill="1" applyBorder="1" applyAlignment="1">
      <alignment horizontal="center" vertical="center" wrapText="1"/>
    </xf>
    <xf numFmtId="0" fontId="2" fillId="2" borderId="34" xfId="0" applyFont="1" applyFill="1" applyBorder="1" applyAlignment="1">
      <alignment horizontal="center" vertical="center" wrapText="1"/>
    </xf>
    <xf numFmtId="0" fontId="2" fillId="2" borderId="122" xfId="0" applyFont="1" applyFill="1" applyBorder="1" applyAlignment="1">
      <alignment horizontal="center" vertical="center" wrapText="1"/>
    </xf>
    <xf numFmtId="0" fontId="2" fillId="2" borderId="168" xfId="0" applyFont="1" applyFill="1" applyBorder="1" applyAlignment="1">
      <alignment horizontal="center" vertical="center" wrapText="1"/>
    </xf>
    <xf numFmtId="0" fontId="2" fillId="2" borderId="208" xfId="0" applyFont="1" applyFill="1" applyBorder="1" applyAlignment="1">
      <alignment horizontal="center" vertical="center" wrapText="1"/>
    </xf>
    <xf numFmtId="0" fontId="2" fillId="2" borderId="281" xfId="0" applyFont="1" applyFill="1" applyBorder="1" applyAlignment="1">
      <alignment horizontal="center" vertical="center" wrapText="1"/>
    </xf>
    <xf numFmtId="0" fontId="2" fillId="2" borderId="282" xfId="0" applyFont="1" applyFill="1" applyBorder="1" applyAlignment="1">
      <alignment horizontal="center" vertical="center" wrapText="1"/>
    </xf>
    <xf numFmtId="0" fontId="1" fillId="0" borderId="34" xfId="0" applyFont="1" applyBorder="1" applyAlignment="1">
      <alignment horizontal="left" vertical="center" wrapText="1"/>
    </xf>
    <xf numFmtId="0" fontId="1" fillId="0" borderId="0" xfId="0" applyFont="1" applyAlignment="1">
      <alignment horizontal="left" vertical="center"/>
    </xf>
    <xf numFmtId="0" fontId="1" fillId="0" borderId="39" xfId="0" applyFont="1" applyBorder="1" applyAlignment="1">
      <alignment horizontal="left" vertical="center"/>
    </xf>
    <xf numFmtId="0" fontId="1" fillId="0" borderId="62" xfId="0" applyFont="1" applyBorder="1" applyAlignment="1">
      <alignment horizontal="left" vertical="center"/>
    </xf>
    <xf numFmtId="0" fontId="1" fillId="0" borderId="41" xfId="0" applyFont="1" applyBorder="1" applyAlignment="1">
      <alignment horizontal="left" vertical="center"/>
    </xf>
    <xf numFmtId="0" fontId="1" fillId="0" borderId="140" xfId="0" applyFont="1" applyBorder="1" applyAlignment="1">
      <alignment horizontal="left" vertical="center"/>
    </xf>
    <xf numFmtId="0" fontId="1" fillId="2" borderId="283" xfId="0" applyFont="1" applyFill="1" applyBorder="1" applyAlignment="1">
      <alignment horizontal="center" vertical="center"/>
    </xf>
    <xf numFmtId="0" fontId="1" fillId="2" borderId="276" xfId="0" applyFont="1" applyFill="1" applyBorder="1" applyAlignment="1">
      <alignment horizontal="center" vertical="center"/>
    </xf>
    <xf numFmtId="0" fontId="1" fillId="2" borderId="284" xfId="0" applyFont="1" applyFill="1" applyBorder="1" applyAlignment="1">
      <alignment horizontal="center" vertical="center"/>
    </xf>
    <xf numFmtId="0" fontId="1" fillId="2" borderId="286" xfId="0" applyFont="1" applyFill="1" applyBorder="1" applyAlignment="1">
      <alignment horizontal="center" vertical="center"/>
    </xf>
    <xf numFmtId="0" fontId="1" fillId="2" borderId="173" xfId="0" applyFont="1" applyFill="1" applyBorder="1" applyAlignment="1">
      <alignment horizontal="center" vertical="center"/>
    </xf>
    <xf numFmtId="0" fontId="1" fillId="2" borderId="169" xfId="0" applyFont="1" applyFill="1" applyBorder="1" applyAlignment="1">
      <alignment horizontal="center" vertical="center"/>
    </xf>
    <xf numFmtId="0" fontId="1" fillId="2" borderId="287" xfId="0" applyFont="1" applyFill="1" applyBorder="1" applyAlignment="1">
      <alignment horizontal="center" vertical="center"/>
    </xf>
    <xf numFmtId="0" fontId="1" fillId="2" borderId="191" xfId="0" applyFont="1" applyFill="1" applyBorder="1" applyAlignment="1">
      <alignment horizontal="center" vertical="center"/>
    </xf>
    <xf numFmtId="0" fontId="1" fillId="2" borderId="192" xfId="0" applyFont="1" applyFill="1" applyBorder="1" applyAlignment="1">
      <alignment horizontal="center" vertical="center"/>
    </xf>
    <xf numFmtId="0" fontId="1" fillId="2" borderId="289" xfId="0" applyFont="1" applyFill="1" applyBorder="1" applyAlignment="1">
      <alignment horizontal="center" vertical="center"/>
    </xf>
    <xf numFmtId="0" fontId="1" fillId="0" borderId="44" xfId="0" applyFont="1" applyBorder="1" applyAlignment="1">
      <alignment horizontal="left" vertical="center" wrapText="1"/>
    </xf>
    <xf numFmtId="0" fontId="1" fillId="0" borderId="163" xfId="0" applyFont="1" applyBorder="1" applyAlignment="1">
      <alignment horizontal="left" vertical="center" wrapText="1"/>
    </xf>
    <xf numFmtId="0" fontId="1" fillId="0" borderId="167" xfId="0" applyFont="1" applyBorder="1" applyAlignment="1">
      <alignment horizontal="left" vertical="center" wrapText="1"/>
    </xf>
    <xf numFmtId="0" fontId="1" fillId="0" borderId="62" xfId="0" applyFont="1" applyBorder="1" applyAlignment="1">
      <alignment horizontal="left" vertical="center" wrapText="1"/>
    </xf>
    <xf numFmtId="0" fontId="1" fillId="0" borderId="41" xfId="0" applyFont="1" applyBorder="1" applyAlignment="1">
      <alignment horizontal="left" vertical="center" wrapText="1"/>
    </xf>
    <xf numFmtId="0" fontId="1" fillId="0" borderId="140" xfId="0" applyFont="1" applyBorder="1" applyAlignment="1">
      <alignment horizontal="left" vertical="center" wrapText="1"/>
    </xf>
    <xf numFmtId="0" fontId="1" fillId="2" borderId="290" xfId="0" applyFont="1" applyFill="1" applyBorder="1" applyAlignment="1">
      <alignment horizontal="center" vertical="center"/>
    </xf>
    <xf numFmtId="0" fontId="1" fillId="2" borderId="188" xfId="0" applyFont="1" applyFill="1" applyBorder="1" applyAlignment="1">
      <alignment horizontal="center" vertical="center"/>
    </xf>
    <xf numFmtId="0" fontId="1" fillId="2" borderId="189" xfId="0" applyFont="1" applyFill="1" applyBorder="1" applyAlignment="1">
      <alignment horizontal="center" vertical="center"/>
    </xf>
    <xf numFmtId="0" fontId="1" fillId="2" borderId="292" xfId="0" applyFont="1" applyFill="1" applyBorder="1" applyAlignment="1">
      <alignment horizontal="center" vertical="center"/>
    </xf>
    <xf numFmtId="0" fontId="1" fillId="2" borderId="0" xfId="0" applyFont="1" applyFill="1" applyAlignment="1">
      <alignment vertical="center"/>
    </xf>
    <xf numFmtId="0" fontId="1" fillId="2" borderId="9" xfId="0" applyFont="1" applyFill="1" applyBorder="1" applyAlignment="1">
      <alignment vertical="center"/>
    </xf>
    <xf numFmtId="0" fontId="1" fillId="2" borderId="172" xfId="0" applyFont="1" applyFill="1" applyBorder="1" applyAlignment="1">
      <alignment horizontal="center" vertical="center"/>
    </xf>
    <xf numFmtId="0" fontId="1" fillId="0" borderId="163" xfId="0" applyFont="1" applyBorder="1" applyAlignment="1">
      <alignment horizontal="left" vertical="center"/>
    </xf>
    <xf numFmtId="0" fontId="1" fillId="0" borderId="167" xfId="0" applyFont="1" applyBorder="1" applyAlignment="1">
      <alignment horizontal="left" vertical="center"/>
    </xf>
    <xf numFmtId="0" fontId="1" fillId="0" borderId="165" xfId="0" applyFont="1" applyBorder="1" applyAlignment="1">
      <alignment horizontal="center" vertical="center"/>
    </xf>
    <xf numFmtId="0" fontId="1" fillId="0" borderId="163" xfId="0" applyFont="1" applyBorder="1" applyAlignment="1">
      <alignment horizontal="center" vertical="center"/>
    </xf>
    <xf numFmtId="0" fontId="1" fillId="0" borderId="167" xfId="0" applyFont="1" applyBorder="1" applyAlignment="1">
      <alignment horizontal="center" vertical="center"/>
    </xf>
    <xf numFmtId="0" fontId="1" fillId="0" borderId="170" xfId="0" applyFont="1" applyBorder="1" applyAlignment="1">
      <alignment horizontal="center" vertical="center"/>
    </xf>
    <xf numFmtId="0" fontId="1" fillId="0" borderId="41" xfId="0" applyFont="1" applyBorder="1" applyAlignment="1">
      <alignment horizontal="center" vertical="center"/>
    </xf>
    <xf numFmtId="0" fontId="1" fillId="0" borderId="140" xfId="0" applyFont="1" applyBorder="1" applyAlignment="1">
      <alignment horizontal="center" vertical="center"/>
    </xf>
    <xf numFmtId="0" fontId="1" fillId="0" borderId="166" xfId="0" applyFont="1" applyBorder="1" applyAlignment="1">
      <alignment horizontal="center" vertical="center"/>
    </xf>
    <xf numFmtId="0" fontId="1" fillId="0" borderId="43" xfId="0" applyFont="1" applyBorder="1" applyAlignment="1">
      <alignment horizontal="center" vertical="center"/>
    </xf>
    <xf numFmtId="0" fontId="1" fillId="0" borderId="44" xfId="0" applyFont="1" applyBorder="1" applyAlignment="1">
      <alignment horizontal="center" vertical="center" wrapText="1"/>
    </xf>
    <xf numFmtId="0" fontId="1" fillId="0" borderId="167" xfId="0" applyFont="1" applyBorder="1" applyAlignment="1">
      <alignment horizontal="center" vertical="center" wrapText="1"/>
    </xf>
    <xf numFmtId="0" fontId="1" fillId="0" borderId="62" xfId="0" applyFont="1" applyBorder="1" applyAlignment="1">
      <alignment horizontal="center" vertical="center" wrapText="1"/>
    </xf>
    <xf numFmtId="0" fontId="1" fillId="0" borderId="140" xfId="0" applyFont="1" applyBorder="1" applyAlignment="1">
      <alignment horizontal="center" vertical="center" wrapText="1"/>
    </xf>
    <xf numFmtId="0" fontId="1" fillId="0" borderId="165" xfId="0" applyFont="1" applyBorder="1" applyAlignment="1">
      <alignment horizontal="center" vertical="center" wrapText="1"/>
    </xf>
    <xf numFmtId="0" fontId="1" fillId="0" borderId="168" xfId="0" applyFont="1" applyBorder="1" applyAlignment="1">
      <alignment horizontal="center" vertical="center"/>
    </xf>
    <xf numFmtId="0" fontId="1" fillId="0" borderId="239" xfId="0" applyFont="1" applyBorder="1" applyAlignment="1">
      <alignment horizontal="center" vertical="center"/>
    </xf>
    <xf numFmtId="0" fontId="1" fillId="0" borderId="208" xfId="0" applyFont="1" applyBorder="1" applyAlignment="1">
      <alignment horizontal="center" vertical="center"/>
    </xf>
    <xf numFmtId="0" fontId="1" fillId="0" borderId="204" xfId="0" applyFont="1" applyBorder="1" applyAlignment="1">
      <alignment horizontal="center" vertical="center"/>
    </xf>
    <xf numFmtId="0" fontId="1" fillId="0" borderId="163" xfId="0" applyFont="1" applyBorder="1" applyAlignment="1">
      <alignment horizontal="center" vertical="center" wrapText="1"/>
    </xf>
    <xf numFmtId="0" fontId="1" fillId="0" borderId="170" xfId="0" applyFont="1" applyBorder="1" applyAlignment="1">
      <alignment horizontal="center" vertical="center" wrapText="1"/>
    </xf>
    <xf numFmtId="0" fontId="1" fillId="0" borderId="41" xfId="0" applyFont="1" applyBorder="1" applyAlignment="1">
      <alignment horizontal="center" vertical="center" wrapText="1"/>
    </xf>
    <xf numFmtId="0" fontId="1" fillId="0" borderId="166" xfId="0" applyFont="1" applyBorder="1" applyAlignment="1">
      <alignment horizontal="center" vertical="center" wrapText="1"/>
    </xf>
    <xf numFmtId="0" fontId="1" fillId="0" borderId="43" xfId="0" applyFont="1" applyBorder="1" applyAlignment="1">
      <alignment horizontal="center" vertical="center" wrapText="1"/>
    </xf>
    <xf numFmtId="0" fontId="2" fillId="2" borderId="0" xfId="0" applyFont="1" applyFill="1" applyAlignment="1">
      <alignment horizontal="left" vertical="center" wrapText="1"/>
    </xf>
    <xf numFmtId="0" fontId="2" fillId="2" borderId="9" xfId="0" applyFont="1" applyFill="1" applyBorder="1" applyAlignment="1">
      <alignment horizontal="left" vertical="center" wrapText="1"/>
    </xf>
    <xf numFmtId="0" fontId="1" fillId="0" borderId="44" xfId="0" applyFont="1" applyBorder="1" applyAlignment="1">
      <alignment horizontal="left" vertical="center"/>
    </xf>
    <xf numFmtId="0" fontId="1" fillId="2" borderId="44" xfId="0" applyFont="1" applyFill="1" applyBorder="1" applyAlignment="1">
      <alignment horizontal="left" vertical="center"/>
    </xf>
    <xf numFmtId="0" fontId="1" fillId="2" borderId="163" xfId="0" applyFont="1" applyFill="1" applyBorder="1" applyAlignment="1">
      <alignment horizontal="left" vertical="center"/>
    </xf>
    <xf numFmtId="0" fontId="1" fillId="2" borderId="167" xfId="0" applyFont="1" applyFill="1" applyBorder="1" applyAlignment="1">
      <alignment horizontal="left" vertical="center"/>
    </xf>
    <xf numFmtId="0" fontId="1" fillId="2" borderId="62" xfId="0" applyFont="1" applyFill="1" applyBorder="1" applyAlignment="1">
      <alignment horizontal="left" vertical="center"/>
    </xf>
    <xf numFmtId="0" fontId="1" fillId="2" borderId="41" xfId="0" applyFont="1" applyFill="1" applyBorder="1" applyAlignment="1">
      <alignment horizontal="left" vertical="center"/>
    </xf>
    <xf numFmtId="0" fontId="1" fillId="2" borderId="140" xfId="0" applyFont="1" applyFill="1" applyBorder="1" applyAlignment="1">
      <alignment horizontal="left" vertical="center"/>
    </xf>
    <xf numFmtId="0" fontId="1" fillId="2" borderId="290" xfId="0" applyFont="1" applyFill="1" applyBorder="1" applyAlignment="1">
      <alignment horizontal="center" vertical="center" wrapText="1"/>
    </xf>
    <xf numFmtId="0" fontId="1" fillId="2" borderId="187" xfId="0" applyFont="1" applyFill="1" applyBorder="1" applyAlignment="1">
      <alignment horizontal="center" vertical="center"/>
    </xf>
    <xf numFmtId="0" fontId="1" fillId="2" borderId="190" xfId="0" applyFont="1" applyFill="1" applyBorder="1" applyAlignment="1">
      <alignment horizontal="center" vertical="center"/>
    </xf>
    <xf numFmtId="0" fontId="2" fillId="2" borderId="187" xfId="0" applyFont="1" applyFill="1" applyBorder="1" applyAlignment="1">
      <alignment horizontal="center" vertical="center"/>
    </xf>
    <xf numFmtId="0" fontId="2" fillId="2" borderId="188" xfId="0" applyFont="1" applyFill="1" applyBorder="1" applyAlignment="1">
      <alignment horizontal="center" vertical="center"/>
    </xf>
    <xf numFmtId="0" fontId="2" fillId="2" borderId="189" xfId="0" applyFont="1" applyFill="1" applyBorder="1" applyAlignment="1">
      <alignment horizontal="center" vertical="center"/>
    </xf>
    <xf numFmtId="0" fontId="2" fillId="2" borderId="290" xfId="0" applyFont="1" applyFill="1" applyBorder="1" applyAlignment="1">
      <alignment horizontal="center" vertical="center"/>
    </xf>
    <xf numFmtId="0" fontId="2" fillId="2" borderId="292" xfId="0" applyFont="1" applyFill="1" applyBorder="1" applyAlignment="1">
      <alignment horizontal="center" vertical="center"/>
    </xf>
    <xf numFmtId="0" fontId="2" fillId="2" borderId="190" xfId="0" applyFont="1" applyFill="1" applyBorder="1" applyAlignment="1">
      <alignment horizontal="center" vertical="center"/>
    </xf>
    <xf numFmtId="0" fontId="2" fillId="2" borderId="191" xfId="0" applyFont="1" applyFill="1" applyBorder="1" applyAlignment="1">
      <alignment horizontal="center" vertical="center"/>
    </xf>
    <xf numFmtId="0" fontId="2" fillId="2" borderId="192" xfId="0" applyFont="1" applyFill="1" applyBorder="1" applyAlignment="1">
      <alignment horizontal="center" vertical="center"/>
    </xf>
    <xf numFmtId="0" fontId="2" fillId="2" borderId="287" xfId="0" applyFont="1" applyFill="1" applyBorder="1" applyAlignment="1">
      <alignment horizontal="center" vertical="center"/>
    </xf>
    <xf numFmtId="0" fontId="2" fillId="2" borderId="289" xfId="0" applyFont="1" applyFill="1" applyBorder="1" applyAlignment="1">
      <alignment horizontal="center" vertical="center"/>
    </xf>
    <xf numFmtId="0" fontId="1" fillId="2" borderId="21" xfId="0" applyFont="1" applyFill="1" applyBorder="1" applyAlignment="1">
      <alignment horizontal="left" vertical="center"/>
    </xf>
    <xf numFmtId="0" fontId="2" fillId="2" borderId="293" xfId="0" applyFont="1" applyFill="1" applyBorder="1" applyAlignment="1">
      <alignment horizontal="center" vertical="center"/>
    </xf>
    <xf numFmtId="0" fontId="2" fillId="2" borderId="294" xfId="0" applyFont="1" applyFill="1" applyBorder="1" applyAlignment="1">
      <alignment horizontal="center" vertical="center"/>
    </xf>
    <xf numFmtId="0" fontId="2" fillId="2" borderId="295" xfId="0" applyFont="1" applyFill="1" applyBorder="1" applyAlignment="1">
      <alignment horizontal="center" vertical="center"/>
    </xf>
    <xf numFmtId="0" fontId="2" fillId="2" borderId="296" xfId="0" applyFont="1" applyFill="1" applyBorder="1" applyAlignment="1">
      <alignment horizontal="center" vertical="center"/>
    </xf>
    <xf numFmtId="0" fontId="2" fillId="2" borderId="298" xfId="0" applyFont="1" applyFill="1" applyBorder="1" applyAlignment="1">
      <alignment horizontal="center" vertical="center"/>
    </xf>
    <xf numFmtId="0" fontId="22" fillId="3" borderId="7" xfId="0" applyFont="1" applyFill="1" applyBorder="1" applyAlignment="1">
      <alignment horizontal="center" vertical="center"/>
    </xf>
    <xf numFmtId="0" fontId="22" fillId="3" borderId="8" xfId="0" applyFont="1" applyFill="1" applyBorder="1" applyAlignment="1">
      <alignment horizontal="center" vertical="center"/>
    </xf>
    <xf numFmtId="0" fontId="28" fillId="2" borderId="3" xfId="0" applyFont="1" applyFill="1" applyBorder="1" applyAlignment="1">
      <alignment horizontal="center" vertical="center" wrapText="1"/>
    </xf>
    <xf numFmtId="0" fontId="28" fillId="2" borderId="3" xfId="0" applyFont="1" applyFill="1" applyBorder="1" applyAlignment="1">
      <alignment horizontal="center" vertical="center"/>
    </xf>
    <xf numFmtId="0" fontId="28" fillId="2" borderId="0" xfId="0" applyFont="1" applyFill="1" applyAlignment="1">
      <alignment horizontal="center" vertical="center"/>
    </xf>
    <xf numFmtId="0" fontId="28" fillId="2" borderId="10" xfId="0" applyFont="1" applyFill="1" applyBorder="1" applyAlignment="1">
      <alignment horizontal="center" vertical="center"/>
    </xf>
    <xf numFmtId="0" fontId="28" fillId="2" borderId="65" xfId="0" applyFont="1" applyFill="1" applyBorder="1" applyAlignment="1">
      <alignment horizontal="center" vertical="center"/>
    </xf>
    <xf numFmtId="0" fontId="22" fillId="2" borderId="114" xfId="0" applyFont="1" applyFill="1" applyBorder="1" applyAlignment="1">
      <alignment horizontal="center" vertical="center"/>
    </xf>
    <xf numFmtId="0" fontId="22" fillId="2" borderId="22" xfId="0" applyFont="1" applyFill="1" applyBorder="1" applyAlignment="1">
      <alignment horizontal="center" vertical="center"/>
    </xf>
    <xf numFmtId="0" fontId="22" fillId="2" borderId="23" xfId="0" applyFont="1" applyFill="1" applyBorder="1" applyAlignment="1">
      <alignment horizontal="center" vertical="center"/>
    </xf>
    <xf numFmtId="0" fontId="13" fillId="2" borderId="29" xfId="0" applyFont="1" applyFill="1" applyBorder="1" applyAlignment="1">
      <alignment horizontal="center" vertical="center"/>
    </xf>
    <xf numFmtId="0" fontId="13" fillId="2" borderId="32" xfId="0" applyFont="1" applyFill="1" applyBorder="1" applyAlignment="1">
      <alignment horizontal="left" vertical="center"/>
    </xf>
    <xf numFmtId="0" fontId="22" fillId="2" borderId="37" xfId="0" applyFont="1" applyFill="1" applyBorder="1" applyAlignment="1">
      <alignment horizontal="center" vertical="center"/>
    </xf>
    <xf numFmtId="0" fontId="22" fillId="2" borderId="134" xfId="0" applyFont="1" applyFill="1" applyBorder="1" applyAlignment="1">
      <alignment horizontal="center" vertical="center"/>
    </xf>
    <xf numFmtId="0" fontId="22" fillId="2" borderId="28" xfId="0" applyFont="1" applyFill="1" applyBorder="1" applyAlignment="1">
      <alignment horizontal="center" vertical="center"/>
    </xf>
    <xf numFmtId="0" fontId="22" fillId="2" borderId="150" xfId="0" applyFont="1" applyFill="1" applyBorder="1" applyAlignment="1">
      <alignment horizontal="center" vertical="center"/>
    </xf>
    <xf numFmtId="0" fontId="13" fillId="2" borderId="155" xfId="0" applyFont="1" applyFill="1" applyBorder="1" applyAlignment="1">
      <alignment horizontal="center" vertical="center"/>
    </xf>
    <xf numFmtId="0" fontId="22" fillId="2" borderId="148" xfId="0" applyFont="1" applyFill="1" applyBorder="1" applyAlignment="1">
      <alignment horizontal="center" vertical="center"/>
    </xf>
    <xf numFmtId="0" fontId="22" fillId="2" borderId="145" xfId="0" applyFont="1" applyFill="1" applyBorder="1" applyAlignment="1">
      <alignment horizontal="center" vertical="center"/>
    </xf>
    <xf numFmtId="0" fontId="22" fillId="2" borderId="147" xfId="0" applyFont="1" applyFill="1" applyBorder="1" applyAlignment="1">
      <alignment horizontal="center" vertical="center"/>
    </xf>
    <xf numFmtId="0" fontId="22" fillId="2" borderId="152" xfId="0" applyFont="1" applyFill="1" applyBorder="1" applyAlignment="1">
      <alignment horizontal="center" vertical="center"/>
    </xf>
    <xf numFmtId="0" fontId="22" fillId="3" borderId="144" xfId="0" applyFont="1" applyFill="1" applyBorder="1" applyAlignment="1">
      <alignment horizontal="center" vertical="center"/>
    </xf>
    <xf numFmtId="0" fontId="22" fillId="3" borderId="26" xfId="0" applyFont="1" applyFill="1" applyBorder="1" applyAlignment="1">
      <alignment horizontal="center" vertical="center"/>
    </xf>
    <xf numFmtId="0" fontId="22" fillId="3" borderId="162" xfId="0" applyFont="1" applyFill="1" applyBorder="1" applyAlignment="1">
      <alignment horizontal="center" vertical="center"/>
    </xf>
    <xf numFmtId="0" fontId="22" fillId="3" borderId="25" xfId="0" applyFont="1" applyFill="1" applyBorder="1" applyAlignment="1">
      <alignment horizontal="center" vertical="center"/>
    </xf>
    <xf numFmtId="0" fontId="22" fillId="3" borderId="28" xfId="0" applyFont="1" applyFill="1" applyBorder="1" applyAlignment="1">
      <alignment horizontal="center" vertical="center"/>
    </xf>
    <xf numFmtId="0" fontId="13" fillId="2" borderId="113" xfId="0" applyFont="1" applyFill="1" applyBorder="1" applyAlignment="1">
      <alignment horizontal="center" vertical="center"/>
    </xf>
    <xf numFmtId="0" fontId="13" fillId="2" borderId="2" xfId="0" applyFont="1" applyFill="1" applyBorder="1" applyAlignment="1">
      <alignment horizontal="center" vertical="center" wrapText="1"/>
    </xf>
    <xf numFmtId="0" fontId="13" fillId="2" borderId="113" xfId="0" applyFont="1" applyFill="1" applyBorder="1" applyAlignment="1">
      <alignment horizontal="center" vertical="center" wrapText="1"/>
    </xf>
    <xf numFmtId="0" fontId="13" fillId="2" borderId="65" xfId="0" applyFont="1" applyFill="1" applyBorder="1" applyAlignment="1">
      <alignment horizontal="center" vertical="center" wrapText="1"/>
    </xf>
    <xf numFmtId="0" fontId="13" fillId="2" borderId="300" xfId="0" applyFont="1" applyFill="1" applyBorder="1" applyAlignment="1">
      <alignment horizontal="center" vertical="center"/>
    </xf>
    <xf numFmtId="0" fontId="13" fillId="2" borderId="301" xfId="0" applyFont="1" applyFill="1" applyBorder="1" applyAlignment="1">
      <alignment horizontal="center" vertical="center"/>
    </xf>
    <xf numFmtId="0" fontId="13" fillId="0" borderId="302" xfId="0" applyFont="1" applyBorder="1" applyAlignment="1">
      <alignment horizontal="center" vertical="center"/>
    </xf>
    <xf numFmtId="0" fontId="13" fillId="0" borderId="301" xfId="0" applyFont="1" applyBorder="1" applyAlignment="1">
      <alignment horizontal="center" vertical="center"/>
    </xf>
    <xf numFmtId="0" fontId="13" fillId="2" borderId="302" xfId="0" applyFont="1" applyFill="1" applyBorder="1" applyAlignment="1">
      <alignment horizontal="center" vertical="center"/>
    </xf>
    <xf numFmtId="0" fontId="13" fillId="2" borderId="303" xfId="0" applyFont="1" applyFill="1" applyBorder="1" applyAlignment="1">
      <alignment horizontal="center" vertical="center"/>
    </xf>
    <xf numFmtId="0" fontId="13" fillId="0" borderId="48" xfId="0" applyFont="1" applyBorder="1" applyAlignment="1">
      <alignment horizontal="center"/>
    </xf>
    <xf numFmtId="0" fontId="13" fillId="0" borderId="25" xfId="0" applyFont="1" applyBorder="1" applyAlignment="1">
      <alignment horizontal="center"/>
    </xf>
    <xf numFmtId="0" fontId="13" fillId="0" borderId="162" xfId="0" applyFont="1" applyBorder="1" applyAlignment="1">
      <alignment horizontal="center"/>
    </xf>
    <xf numFmtId="0" fontId="13" fillId="2" borderId="159" xfId="0" applyFont="1" applyFill="1" applyBorder="1" applyAlignment="1">
      <alignment horizontal="center" vertical="center"/>
    </xf>
    <xf numFmtId="2" fontId="13" fillId="2" borderId="96" xfId="0" applyNumberFormat="1" applyFont="1" applyFill="1" applyBorder="1" applyAlignment="1">
      <alignment horizontal="center" vertical="center"/>
    </xf>
    <xf numFmtId="2" fontId="13" fillId="2" borderId="43" xfId="0" applyNumberFormat="1" applyFont="1" applyFill="1" applyBorder="1" applyAlignment="1">
      <alignment horizontal="center" vertical="center"/>
    </xf>
    <xf numFmtId="2" fontId="13" fillId="2" borderId="62" xfId="0" applyNumberFormat="1" applyFont="1" applyFill="1" applyBorder="1" applyAlignment="1">
      <alignment horizontal="center" vertical="center"/>
    </xf>
    <xf numFmtId="2" fontId="13" fillId="0" borderId="62" xfId="0" applyNumberFormat="1" applyFont="1" applyBorder="1" applyAlignment="1">
      <alignment horizontal="center" vertical="center"/>
    </xf>
    <xf numFmtId="2" fontId="13" fillId="0" borderId="43" xfId="0" applyNumberFormat="1" applyFont="1" applyBorder="1" applyAlignment="1">
      <alignment horizontal="center" vertical="center"/>
    </xf>
    <xf numFmtId="2" fontId="13" fillId="2" borderId="140" xfId="0" applyNumberFormat="1" applyFont="1" applyFill="1" applyBorder="1" applyAlignment="1">
      <alignment horizontal="center" vertical="center"/>
    </xf>
    <xf numFmtId="2" fontId="13" fillId="2" borderId="170" xfId="0" applyNumberFormat="1" applyFont="1" applyFill="1" applyBorder="1" applyAlignment="1">
      <alignment horizontal="center" vertical="center"/>
    </xf>
    <xf numFmtId="0" fontId="13" fillId="2" borderId="62" xfId="0" applyFont="1" applyFill="1" applyBorder="1" applyAlignment="1">
      <alignment horizontal="center" vertical="center" wrapText="1"/>
    </xf>
    <xf numFmtId="0" fontId="13" fillId="2" borderId="43" xfId="0" applyFont="1" applyFill="1" applyBorder="1" applyAlignment="1">
      <alignment horizontal="center" vertical="center" wrapText="1"/>
    </xf>
    <xf numFmtId="0" fontId="35" fillId="0" borderId="48" xfId="0" applyFont="1" applyBorder="1" applyAlignment="1">
      <alignment horizontal="center"/>
    </xf>
    <xf numFmtId="180" fontId="13" fillId="0" borderId="48" xfId="0" applyNumberFormat="1" applyFont="1" applyBorder="1" applyAlignment="1">
      <alignment horizontal="center" vertical="center"/>
    </xf>
    <xf numFmtId="180" fontId="13" fillId="2" borderId="42" xfId="0" applyNumberFormat="1" applyFont="1" applyFill="1" applyBorder="1" applyAlignment="1">
      <alignment horizontal="center" vertical="center"/>
    </xf>
    <xf numFmtId="180" fontId="13" fillId="2" borderId="97" xfId="0" applyNumberFormat="1" applyFont="1" applyFill="1" applyBorder="1" applyAlignment="1">
      <alignment horizontal="center" vertical="center"/>
    </xf>
    <xf numFmtId="2" fontId="13" fillId="2" borderId="36" xfId="0" applyNumberFormat="1" applyFont="1" applyFill="1" applyBorder="1" applyAlignment="1">
      <alignment horizontal="center" vertical="center"/>
    </xf>
    <xf numFmtId="2" fontId="13" fillId="2" borderId="47" xfId="0" applyNumberFormat="1" applyFont="1" applyFill="1" applyBorder="1" applyAlignment="1">
      <alignment horizontal="center" vertical="center"/>
    </xf>
    <xf numFmtId="2" fontId="13" fillId="2" borderId="48" xfId="0" applyNumberFormat="1" applyFont="1" applyFill="1" applyBorder="1" applyAlignment="1">
      <alignment horizontal="center" vertical="center"/>
    </xf>
    <xf numFmtId="2" fontId="13" fillId="2" borderId="26" xfId="0" applyNumberFormat="1" applyFont="1" applyFill="1" applyBorder="1" applyAlignment="1">
      <alignment horizontal="center" vertical="center"/>
    </xf>
    <xf numFmtId="2" fontId="13" fillId="2" borderId="28" xfId="0" applyNumberFormat="1" applyFont="1" applyFill="1" applyBorder="1" applyAlignment="1">
      <alignment horizontal="center" vertical="center"/>
    </xf>
    <xf numFmtId="2" fontId="13" fillId="2" borderId="37" xfId="0" applyNumberFormat="1" applyFont="1" applyFill="1" applyBorder="1" applyAlignment="1">
      <alignment horizontal="center" vertical="center"/>
    </xf>
    <xf numFmtId="0" fontId="36" fillId="0" borderId="48" xfId="0" applyFont="1" applyBorder="1" applyAlignment="1">
      <alignment horizontal="center" vertical="center"/>
    </xf>
    <xf numFmtId="1" fontId="13" fillId="2" borderId="36" xfId="0" applyNumberFormat="1" applyFont="1" applyFill="1" applyBorder="1" applyAlignment="1">
      <alignment horizontal="center" vertical="center"/>
    </xf>
    <xf numFmtId="1" fontId="13" fillId="2" borderId="47" xfId="0" applyNumberFormat="1" applyFont="1" applyFill="1" applyBorder="1" applyAlignment="1">
      <alignment horizontal="center" vertical="center"/>
    </xf>
    <xf numFmtId="1" fontId="13" fillId="2" borderId="48" xfId="0" applyNumberFormat="1" applyFont="1" applyFill="1" applyBorder="1" applyAlignment="1">
      <alignment horizontal="center" vertical="center"/>
    </xf>
    <xf numFmtId="0" fontId="36" fillId="2" borderId="37" xfId="0" applyFont="1" applyFill="1" applyBorder="1" applyAlignment="1">
      <alignment horizontal="center" vertical="center"/>
    </xf>
    <xf numFmtId="0" fontId="36" fillId="2" borderId="28" xfId="0" applyFont="1" applyFill="1" applyBorder="1" applyAlignment="1">
      <alignment horizontal="center" vertical="center"/>
    </xf>
    <xf numFmtId="0" fontId="36" fillId="2" borderId="48" xfId="0" applyFont="1" applyFill="1" applyBorder="1" applyAlignment="1">
      <alignment horizontal="center" vertical="center"/>
    </xf>
    <xf numFmtId="0" fontId="36" fillId="2" borderId="26" xfId="0" applyFont="1" applyFill="1" applyBorder="1" applyAlignment="1">
      <alignment horizontal="center" vertical="center"/>
    </xf>
    <xf numFmtId="0" fontId="36" fillId="2" borderId="47" xfId="0" applyFont="1" applyFill="1" applyBorder="1" applyAlignment="1">
      <alignment horizontal="center" vertical="center"/>
    </xf>
    <xf numFmtId="0" fontId="36" fillId="2" borderId="38" xfId="0" applyFont="1" applyFill="1" applyBorder="1" applyAlignment="1">
      <alignment horizontal="center" vertical="center"/>
    </xf>
    <xf numFmtId="0" fontId="13" fillId="0" borderId="48" xfId="0" applyFont="1" applyBorder="1" applyAlignment="1">
      <alignment horizontal="center" vertical="center"/>
    </xf>
    <xf numFmtId="1" fontId="13" fillId="2" borderId="208" xfId="0" applyNumberFormat="1" applyFont="1" applyFill="1" applyBorder="1" applyAlignment="1">
      <alignment horizontal="center" vertical="center" wrapText="1"/>
    </xf>
    <xf numFmtId="0" fontId="13" fillId="2" borderId="208" xfId="0" applyFont="1" applyFill="1" applyBorder="1" applyAlignment="1">
      <alignment horizontal="center" vertical="center" wrapText="1"/>
    </xf>
    <xf numFmtId="2" fontId="13" fillId="2" borderId="48" xfId="0" applyNumberFormat="1" applyFont="1" applyFill="1" applyBorder="1" applyAlignment="1">
      <alignment horizontal="center" vertical="center" wrapText="1"/>
    </xf>
    <xf numFmtId="0" fontId="11" fillId="2" borderId="6" xfId="0" applyFont="1" applyFill="1" applyBorder="1" applyAlignment="1">
      <alignment horizontal="center" vertical="center"/>
    </xf>
    <xf numFmtId="0" fontId="11" fillId="2" borderId="304" xfId="0" applyFont="1" applyFill="1" applyBorder="1" applyAlignment="1">
      <alignment horizontal="center" vertical="center"/>
    </xf>
    <xf numFmtId="0" fontId="13" fillId="2" borderId="305" xfId="0" applyFont="1" applyFill="1" applyBorder="1" applyAlignment="1">
      <alignment horizontal="center" vertical="center"/>
    </xf>
    <xf numFmtId="0" fontId="13" fillId="2" borderId="306" xfId="0" applyFont="1" applyFill="1" applyBorder="1" applyAlignment="1">
      <alignment horizontal="center" vertical="center"/>
    </xf>
    <xf numFmtId="0" fontId="13" fillId="2" borderId="146" xfId="0" applyFont="1" applyFill="1" applyBorder="1" applyAlignment="1">
      <alignment horizontal="center"/>
    </xf>
    <xf numFmtId="0" fontId="13" fillId="2" borderId="100" xfId="0" applyFont="1" applyFill="1" applyBorder="1" applyAlignment="1">
      <alignment horizontal="center"/>
    </xf>
    <xf numFmtId="0" fontId="35" fillId="2" borderId="145" xfId="0" applyFont="1" applyFill="1" applyBorder="1" applyAlignment="1">
      <alignment horizontal="center"/>
    </xf>
    <xf numFmtId="0" fontId="13" fillId="2" borderId="92" xfId="0" applyFont="1" applyFill="1" applyBorder="1" applyAlignment="1">
      <alignment horizontal="center" vertical="center"/>
    </xf>
    <xf numFmtId="0" fontId="13" fillId="2" borderId="274" xfId="0" applyFont="1" applyFill="1" applyBorder="1" applyAlignment="1">
      <alignment horizontal="center" vertical="center"/>
    </xf>
    <xf numFmtId="0" fontId="13" fillId="2" borderId="81" xfId="0" applyFont="1" applyFill="1" applyBorder="1" applyAlignment="1">
      <alignment horizontal="center" vertical="center" wrapText="1"/>
    </xf>
    <xf numFmtId="0" fontId="13" fillId="2" borderId="4" xfId="0" applyFont="1" applyFill="1" applyBorder="1" applyAlignment="1">
      <alignment horizontal="center" vertical="center" wrapText="1"/>
    </xf>
    <xf numFmtId="0" fontId="13" fillId="2" borderId="60" xfId="0" applyFont="1" applyFill="1" applyBorder="1" applyAlignment="1">
      <alignment horizontal="center" vertical="center" wrapText="1"/>
    </xf>
    <xf numFmtId="0" fontId="13" fillId="2" borderId="61" xfId="0" applyFont="1" applyFill="1" applyBorder="1" applyAlignment="1">
      <alignment horizontal="center" vertical="center" wrapText="1"/>
    </xf>
    <xf numFmtId="0" fontId="13" fillId="2" borderId="80" xfId="0" applyFont="1" applyFill="1" applyBorder="1" applyAlignment="1">
      <alignment horizontal="center" vertical="center" wrapText="1"/>
    </xf>
    <xf numFmtId="0" fontId="13" fillId="2" borderId="248" xfId="0" applyFont="1" applyFill="1" applyBorder="1" applyAlignment="1">
      <alignment horizontal="center" vertical="center" wrapText="1"/>
    </xf>
    <xf numFmtId="0" fontId="13" fillId="2" borderId="250" xfId="0" applyFont="1" applyFill="1" applyBorder="1" applyAlignment="1">
      <alignment horizontal="center" vertical="center" wrapText="1"/>
    </xf>
    <xf numFmtId="0" fontId="13" fillId="2" borderId="103" xfId="0" applyFont="1" applyFill="1" applyBorder="1" applyAlignment="1">
      <alignment horizontal="center" vertical="center"/>
    </xf>
    <xf numFmtId="0" fontId="1" fillId="12" borderId="37" xfId="0" applyFont="1" applyFill="1" applyBorder="1" applyAlignment="1">
      <alignment horizontal="center" vertical="center"/>
    </xf>
    <xf numFmtId="0" fontId="1" fillId="12" borderId="26" xfId="0" applyFont="1" applyFill="1" applyBorder="1" applyAlignment="1">
      <alignment horizontal="center" vertical="center"/>
    </xf>
    <xf numFmtId="0" fontId="1" fillId="12" borderId="28" xfId="0" applyFont="1" applyFill="1" applyBorder="1" applyAlignment="1">
      <alignment horizontal="center" vertical="center"/>
    </xf>
    <xf numFmtId="179" fontId="1" fillId="12" borderId="37" xfId="0" applyNumberFormat="1" applyFont="1" applyFill="1" applyBorder="1" applyAlignment="1">
      <alignment horizontal="center" vertical="center"/>
    </xf>
    <xf numFmtId="179" fontId="1" fillId="12" borderId="26" xfId="0" applyNumberFormat="1" applyFont="1" applyFill="1" applyBorder="1" applyAlignment="1">
      <alignment horizontal="center" vertical="center"/>
    </xf>
    <xf numFmtId="179" fontId="1" fillId="12" borderId="150" xfId="0" applyNumberFormat="1" applyFont="1" applyFill="1" applyBorder="1" applyAlignment="1">
      <alignment horizontal="center" vertical="center"/>
    </xf>
    <xf numFmtId="0" fontId="13" fillId="2" borderId="44" xfId="0" applyFont="1" applyFill="1" applyBorder="1" applyAlignment="1">
      <alignment horizontal="left" vertical="center"/>
    </xf>
    <xf numFmtId="0" fontId="13" fillId="2" borderId="180" xfId="0" applyFont="1" applyFill="1" applyBorder="1" applyAlignment="1">
      <alignment horizontal="left" vertical="center"/>
    </xf>
    <xf numFmtId="0" fontId="13" fillId="2" borderId="180" xfId="0" applyFont="1" applyFill="1" applyBorder="1" applyAlignment="1">
      <alignment horizontal="center" vertical="center"/>
    </xf>
    <xf numFmtId="0" fontId="13" fillId="2" borderId="308" xfId="0" applyFont="1" applyFill="1" applyBorder="1" applyAlignment="1">
      <alignment horizontal="center" vertical="center"/>
    </xf>
    <xf numFmtId="0" fontId="13" fillId="2" borderId="262" xfId="0" applyFont="1" applyFill="1" applyBorder="1" applyAlignment="1">
      <alignment horizontal="left" vertical="center"/>
    </xf>
    <xf numFmtId="0" fontId="1" fillId="2" borderId="157" xfId="0" applyFont="1" applyFill="1" applyBorder="1" applyAlignment="1">
      <alignment horizontal="center" vertical="center"/>
    </xf>
    <xf numFmtId="0" fontId="1" fillId="2" borderId="307" xfId="0" applyFont="1" applyFill="1" applyBorder="1" applyAlignment="1">
      <alignment horizontal="center" vertical="center"/>
    </xf>
    <xf numFmtId="0" fontId="1" fillId="2" borderId="32" xfId="0" applyFont="1" applyFill="1" applyBorder="1" applyAlignment="1">
      <alignment horizontal="center" vertical="center"/>
    </xf>
    <xf numFmtId="0" fontId="23" fillId="2" borderId="44" xfId="0" applyFont="1" applyFill="1" applyBorder="1" applyAlignment="1">
      <alignment horizontal="center" vertical="center" wrapText="1"/>
    </xf>
    <xf numFmtId="0" fontId="23" fillId="2" borderId="166" xfId="0" applyFont="1" applyFill="1" applyBorder="1" applyAlignment="1">
      <alignment horizontal="center" vertical="center" wrapText="1"/>
    </xf>
    <xf numFmtId="0" fontId="23" fillId="2" borderId="180" xfId="0" applyFont="1" applyFill="1" applyBorder="1" applyAlignment="1">
      <alignment horizontal="center" vertical="center" wrapText="1"/>
    </xf>
    <xf numFmtId="0" fontId="23" fillId="2" borderId="43" xfId="0" applyFont="1" applyFill="1" applyBorder="1" applyAlignment="1">
      <alignment horizontal="center" vertical="center" wrapText="1"/>
    </xf>
    <xf numFmtId="0" fontId="1" fillId="2" borderId="155" xfId="0" applyFont="1" applyFill="1" applyBorder="1" applyAlignment="1">
      <alignment horizontal="center" vertical="center"/>
    </xf>
    <xf numFmtId="0" fontId="1" fillId="2" borderId="103" xfId="0" applyFont="1" applyFill="1" applyBorder="1" applyAlignment="1">
      <alignment horizontal="center" vertical="center"/>
    </xf>
    <xf numFmtId="0" fontId="1" fillId="2" borderId="147" xfId="0" applyFont="1" applyFill="1" applyBorder="1" applyAlignment="1">
      <alignment horizontal="center" vertical="center"/>
    </xf>
    <xf numFmtId="0" fontId="1" fillId="2" borderId="148" xfId="0" applyFont="1" applyFill="1" applyBorder="1" applyAlignment="1">
      <alignment horizontal="center" vertical="center"/>
    </xf>
    <xf numFmtId="0" fontId="1" fillId="12" borderId="148" xfId="0" applyFont="1" applyFill="1" applyBorder="1" applyAlignment="1">
      <alignment horizontal="center" vertical="center"/>
    </xf>
    <xf numFmtId="0" fontId="1" fillId="12" borderId="103" xfId="0" applyFont="1" applyFill="1" applyBorder="1" applyAlignment="1">
      <alignment horizontal="center" vertical="center"/>
    </xf>
    <xf numFmtId="0" fontId="1" fillId="12" borderId="147" xfId="0" applyFont="1" applyFill="1" applyBorder="1" applyAlignment="1">
      <alignment horizontal="center" vertical="center"/>
    </xf>
    <xf numFmtId="179" fontId="1" fillId="12" borderId="148" xfId="0" applyNumberFormat="1" applyFont="1" applyFill="1" applyBorder="1" applyAlignment="1">
      <alignment horizontal="center" vertical="center"/>
    </xf>
    <xf numFmtId="179" fontId="1" fillId="12" borderId="103" xfId="0" applyNumberFormat="1" applyFont="1" applyFill="1" applyBorder="1" applyAlignment="1">
      <alignment horizontal="center" vertical="center"/>
    </xf>
    <xf numFmtId="179" fontId="1" fillId="12" borderId="152" xfId="0" applyNumberFormat="1" applyFont="1" applyFill="1" applyBorder="1" applyAlignment="1">
      <alignment horizontal="center" vertical="center"/>
    </xf>
    <xf numFmtId="179" fontId="1" fillId="2" borderId="6" xfId="0" applyNumberFormat="1" applyFont="1" applyFill="1" applyBorder="1" applyAlignment="1">
      <alignment horizontal="center" vertical="center"/>
    </xf>
    <xf numFmtId="179" fontId="1" fillId="2" borderId="21" xfId="0" applyNumberFormat="1" applyFont="1" applyFill="1" applyBorder="1" applyAlignment="1">
      <alignment horizontal="center" vertical="center"/>
    </xf>
    <xf numFmtId="179" fontId="1" fillId="2" borderId="8" xfId="0" applyNumberFormat="1" applyFont="1" applyFill="1" applyBorder="1" applyAlignment="1">
      <alignment horizontal="center" vertical="center"/>
    </xf>
    <xf numFmtId="0" fontId="13" fillId="0" borderId="21" xfId="0" applyFont="1" applyBorder="1" applyAlignment="1">
      <alignment horizontal="left" vertical="center"/>
    </xf>
    <xf numFmtId="0" fontId="13" fillId="0" borderId="64" xfId="0" applyFont="1" applyBorder="1" applyAlignment="1">
      <alignment horizontal="left" vertical="center"/>
    </xf>
    <xf numFmtId="0" fontId="1" fillId="2" borderId="5" xfId="0" applyFont="1" applyFill="1" applyBorder="1" applyAlignment="1">
      <alignment horizontal="center" vertical="center" wrapText="1"/>
    </xf>
    <xf numFmtId="180" fontId="1" fillId="2" borderId="6" xfId="0" applyNumberFormat="1" applyFont="1" applyFill="1" applyBorder="1" applyAlignment="1">
      <alignment horizontal="center" vertical="center"/>
    </xf>
    <xf numFmtId="180" fontId="1" fillId="2" borderId="21" xfId="0" applyNumberFormat="1" applyFont="1" applyFill="1" applyBorder="1" applyAlignment="1">
      <alignment horizontal="center" vertical="center"/>
    </xf>
    <xf numFmtId="180" fontId="1" fillId="2" borderId="8" xfId="0" applyNumberFormat="1" applyFont="1" applyFill="1" applyBorder="1" applyAlignment="1">
      <alignment horizontal="center" vertical="center"/>
    </xf>
    <xf numFmtId="0" fontId="1" fillId="2" borderId="5" xfId="0" applyFont="1" applyFill="1" applyBorder="1" applyAlignment="1">
      <alignment horizontal="center" vertical="center"/>
    </xf>
    <xf numFmtId="0" fontId="18" fillId="2" borderId="65" xfId="0" applyFont="1" applyFill="1" applyBorder="1" applyAlignment="1">
      <alignment horizontal="center" vertical="center" wrapText="1"/>
    </xf>
    <xf numFmtId="0" fontId="7" fillId="2" borderId="65" xfId="0" applyFont="1" applyFill="1" applyBorder="1" applyAlignment="1">
      <alignment horizontal="center" vertical="center"/>
    </xf>
    <xf numFmtId="0" fontId="22" fillId="2" borderId="6" xfId="0" applyFont="1" applyFill="1" applyBorder="1" applyAlignment="1">
      <alignment horizontal="center" vertical="center"/>
    </xf>
    <xf numFmtId="0" fontId="22" fillId="2" borderId="21" xfId="0" applyFont="1" applyFill="1" applyBorder="1" applyAlignment="1">
      <alignment horizontal="center" vertical="center"/>
    </xf>
    <xf numFmtId="0" fontId="22" fillId="2" borderId="23" xfId="0" applyFont="1" applyFill="1" applyBorder="1" applyAlignment="1">
      <alignment horizontal="center" vertical="center" wrapText="1"/>
    </xf>
    <xf numFmtId="0" fontId="22" fillId="2" borderId="2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3" fillId="2" borderId="90" xfId="0" applyFont="1" applyFill="1" applyBorder="1" applyAlignment="1">
      <alignment horizontal="center" vertical="center"/>
    </xf>
    <xf numFmtId="0" fontId="13" fillId="2" borderId="127" xfId="0" applyFont="1" applyFill="1" applyBorder="1" applyAlignment="1">
      <alignment horizontal="left" vertical="center" wrapText="1"/>
    </xf>
    <xf numFmtId="0" fontId="13" fillId="2" borderId="31" xfId="0" applyFont="1" applyFill="1" applyBorder="1" applyAlignment="1">
      <alignment horizontal="left" vertical="center" wrapText="1"/>
    </xf>
    <xf numFmtId="0" fontId="13" fillId="2" borderId="94" xfId="0" applyFont="1" applyFill="1" applyBorder="1" applyAlignment="1">
      <alignment horizontal="center" vertical="center"/>
    </xf>
    <xf numFmtId="0" fontId="23" fillId="2" borderId="134" xfId="0" applyFont="1" applyFill="1" applyBorder="1" applyAlignment="1">
      <alignment horizontal="center" vertical="center"/>
    </xf>
    <xf numFmtId="0" fontId="23" fillId="2" borderId="28" xfId="0" applyFont="1" applyFill="1" applyBorder="1" applyAlignment="1">
      <alignment horizontal="center" vertical="center"/>
    </xf>
    <xf numFmtId="0" fontId="13" fillId="2" borderId="204" xfId="0" applyFont="1" applyFill="1" applyBorder="1" applyAlignment="1">
      <alignment horizontal="center" vertical="center"/>
    </xf>
    <xf numFmtId="0" fontId="13" fillId="2" borderId="224" xfId="0" applyFont="1" applyFill="1" applyBorder="1" applyAlignment="1">
      <alignment horizontal="center" vertical="center" wrapText="1"/>
    </xf>
    <xf numFmtId="0" fontId="13" fillId="2" borderId="163" xfId="0" applyFont="1" applyFill="1" applyBorder="1" applyAlignment="1">
      <alignment horizontal="center" vertical="center" wrapText="1"/>
    </xf>
    <xf numFmtId="0" fontId="13" fillId="2" borderId="196" xfId="0" applyFont="1" applyFill="1" applyBorder="1" applyAlignment="1">
      <alignment horizontal="center" vertical="center" wrapText="1"/>
    </xf>
    <xf numFmtId="0" fontId="13" fillId="2" borderId="99" xfId="0" applyFont="1" applyFill="1" applyBorder="1" applyAlignment="1">
      <alignment horizontal="center" vertical="center"/>
    </xf>
    <xf numFmtId="0" fontId="13" fillId="2" borderId="106" xfId="0" applyFont="1" applyFill="1" applyBorder="1" applyAlignment="1">
      <alignment horizontal="left" vertical="center"/>
    </xf>
    <xf numFmtId="0" fontId="22" fillId="2" borderId="103" xfId="0" applyFont="1" applyFill="1" applyBorder="1" applyAlignment="1">
      <alignment horizontal="center" vertical="center"/>
    </xf>
    <xf numFmtId="0" fontId="22" fillId="3" borderId="134" xfId="0" applyFont="1" applyFill="1" applyBorder="1" applyAlignment="1">
      <alignment horizontal="center" vertical="center"/>
    </xf>
    <xf numFmtId="0" fontId="22" fillId="3" borderId="47" xfId="0" applyFont="1" applyFill="1" applyBorder="1" applyAlignment="1">
      <alignment horizontal="center" vertical="center"/>
    </xf>
    <xf numFmtId="0" fontId="13" fillId="2" borderId="224" xfId="0" applyFont="1" applyFill="1" applyBorder="1" applyAlignment="1">
      <alignment horizontal="center" vertical="center"/>
    </xf>
    <xf numFmtId="0" fontId="13" fillId="2" borderId="196" xfId="0" applyFont="1" applyFill="1" applyBorder="1" applyAlignment="1">
      <alignment horizontal="center" vertical="center"/>
    </xf>
    <xf numFmtId="0" fontId="13" fillId="0" borderId="224" xfId="0" applyFont="1" applyBorder="1" applyAlignment="1">
      <alignment horizontal="center" vertical="center"/>
    </xf>
    <xf numFmtId="0" fontId="13" fillId="0" borderId="163" xfId="0" applyFont="1" applyBorder="1" applyAlignment="1">
      <alignment horizontal="center" vertical="center"/>
    </xf>
    <xf numFmtId="0" fontId="13" fillId="0" borderId="196" xfId="0" applyFont="1" applyBorder="1" applyAlignment="1">
      <alignment horizontal="center" vertical="center"/>
    </xf>
    <xf numFmtId="0" fontId="13" fillId="0" borderId="40" xfId="0" applyFont="1" applyBorder="1" applyAlignment="1">
      <alignment horizontal="center" vertical="center"/>
    </xf>
    <xf numFmtId="0" fontId="22" fillId="2" borderId="48" xfId="0" applyFont="1" applyFill="1" applyBorder="1" applyAlignment="1">
      <alignment horizontal="center" vertical="center"/>
    </xf>
    <xf numFmtId="0" fontId="22" fillId="13" borderId="25" xfId="0" applyFont="1" applyFill="1" applyBorder="1" applyAlignment="1">
      <alignment horizontal="center" vertical="center"/>
    </xf>
    <xf numFmtId="0" fontId="22" fillId="13" borderId="134" xfId="0" applyFont="1" applyFill="1" applyBorder="1" applyAlignment="1">
      <alignment horizontal="center" vertical="center"/>
    </xf>
    <xf numFmtId="0" fontId="22" fillId="13" borderId="47" xfId="0" applyFont="1" applyFill="1" applyBorder="1" applyAlignment="1">
      <alignment horizontal="center" vertical="center"/>
    </xf>
    <xf numFmtId="0" fontId="13" fillId="2" borderId="6" xfId="0" applyFont="1" applyFill="1" applyBorder="1" applyAlignment="1">
      <alignment horizontal="center" vertical="center" wrapText="1"/>
    </xf>
    <xf numFmtId="0" fontId="13" fillId="2" borderId="85" xfId="0" applyFont="1" applyFill="1" applyBorder="1" applyAlignment="1">
      <alignment horizontal="center" vertical="center" wrapText="1"/>
    </xf>
    <xf numFmtId="0" fontId="13" fillId="2" borderId="310" xfId="0" applyFont="1" applyFill="1" applyBorder="1" applyAlignment="1">
      <alignment horizontal="center" vertical="center"/>
    </xf>
    <xf numFmtId="0" fontId="13" fillId="2" borderId="22" xfId="0" applyFont="1" applyFill="1" applyBorder="1" applyAlignment="1">
      <alignment horizontal="center" vertical="center"/>
    </xf>
    <xf numFmtId="0" fontId="13" fillId="0" borderId="161" xfId="0" applyFont="1" applyBorder="1" applyAlignment="1">
      <alignment horizontal="center" vertical="center"/>
    </xf>
    <xf numFmtId="0" fontId="13" fillId="0" borderId="79" xfId="0" applyFont="1" applyBorder="1" applyAlignment="1">
      <alignment horizontal="center" vertical="center"/>
    </xf>
    <xf numFmtId="0" fontId="13" fillId="0" borderId="23" xfId="0" applyFont="1" applyBorder="1" applyAlignment="1">
      <alignment horizontal="center" vertical="center"/>
    </xf>
    <xf numFmtId="0" fontId="13" fillId="0" borderId="22" xfId="0" applyFont="1" applyBorder="1" applyAlignment="1">
      <alignment horizontal="center" vertical="center"/>
    </xf>
    <xf numFmtId="0" fontId="13" fillId="0" borderId="8" xfId="0" applyFont="1" applyBorder="1" applyAlignment="1">
      <alignment horizontal="center" vertical="center"/>
    </xf>
    <xf numFmtId="2" fontId="13" fillId="2" borderId="40" xfId="0" applyNumberFormat="1" applyFont="1" applyFill="1" applyBorder="1" applyAlignment="1">
      <alignment horizontal="center" vertical="center"/>
    </xf>
    <xf numFmtId="2" fontId="13" fillId="2" borderId="41" xfId="0" applyNumberFormat="1" applyFont="1" applyFill="1" applyBorder="1" applyAlignment="1">
      <alignment horizontal="center" vertical="center"/>
    </xf>
    <xf numFmtId="0" fontId="13" fillId="0" borderId="134" xfId="0" applyFont="1" applyBorder="1" applyAlignment="1">
      <alignment horizontal="center" vertical="center"/>
    </xf>
    <xf numFmtId="0" fontId="13" fillId="0" borderId="28" xfId="0" applyFont="1" applyBorder="1" applyAlignment="1">
      <alignment horizontal="center" vertical="center"/>
    </xf>
    <xf numFmtId="0" fontId="13" fillId="0" borderId="37" xfId="0" applyFont="1" applyBorder="1" applyAlignment="1">
      <alignment horizontal="center" vertical="center"/>
    </xf>
    <xf numFmtId="0" fontId="13" fillId="0" borderId="150" xfId="0" applyFont="1" applyBorder="1" applyAlignment="1">
      <alignment horizontal="center" vertical="center"/>
    </xf>
    <xf numFmtId="0" fontId="13" fillId="2" borderId="234" xfId="0" applyFont="1" applyFill="1" applyBorder="1" applyAlignment="1">
      <alignment horizontal="center" vertical="center"/>
    </xf>
    <xf numFmtId="0" fontId="13" fillId="2" borderId="104" xfId="0" applyFont="1" applyFill="1" applyBorder="1" applyAlignment="1">
      <alignment horizontal="center" vertical="center"/>
    </xf>
    <xf numFmtId="2" fontId="13" fillId="2" borderId="60" xfId="0" applyNumberFormat="1" applyFont="1" applyFill="1" applyBorder="1" applyAlignment="1">
      <alignment horizontal="center" vertical="center"/>
    </xf>
    <xf numFmtId="2" fontId="13" fillId="2" borderId="65" xfId="0" applyNumberFormat="1" applyFont="1" applyFill="1" applyBorder="1" applyAlignment="1">
      <alignment horizontal="center" vertical="center"/>
    </xf>
    <xf numFmtId="2" fontId="13" fillId="2" borderId="122" xfId="0" applyNumberFormat="1" applyFont="1" applyFill="1" applyBorder="1" applyAlignment="1">
      <alignment horizontal="center" vertical="center"/>
    </xf>
    <xf numFmtId="2" fontId="13" fillId="2" borderId="271" xfId="0" applyNumberFormat="1" applyFont="1" applyFill="1" applyBorder="1" applyAlignment="1">
      <alignment horizontal="center" vertical="center"/>
    </xf>
    <xf numFmtId="0" fontId="13" fillId="2" borderId="161" xfId="0" applyFont="1" applyFill="1" applyBorder="1" applyAlignment="1">
      <alignment horizontal="center" vertical="center"/>
    </xf>
    <xf numFmtId="0" fontId="2" fillId="2" borderId="90" xfId="0" applyFont="1" applyFill="1" applyBorder="1" applyAlignment="1">
      <alignment horizontal="center" vertical="center"/>
    </xf>
    <xf numFmtId="0" fontId="2" fillId="2" borderId="91" xfId="0" applyFont="1" applyFill="1" applyBorder="1" applyAlignment="1">
      <alignment horizontal="center" vertical="center"/>
    </xf>
    <xf numFmtId="0" fontId="13" fillId="2" borderId="204" xfId="0" applyFont="1" applyFill="1" applyBorder="1" applyAlignment="1">
      <alignment horizontal="left" vertical="center"/>
    </xf>
    <xf numFmtId="0" fontId="13" fillId="2" borderId="73" xfId="0" applyFont="1" applyFill="1" applyBorder="1" applyAlignment="1">
      <alignment horizontal="center" vertical="center" wrapText="1"/>
    </xf>
    <xf numFmtId="0" fontId="13" fillId="2" borderId="171" xfId="0" applyFont="1" applyFill="1" applyBorder="1" applyAlignment="1">
      <alignment horizontal="center" vertical="center"/>
    </xf>
    <xf numFmtId="2" fontId="13" fillId="2" borderId="25" xfId="0" applyNumberFormat="1" applyFont="1" applyFill="1" applyBorder="1" applyAlignment="1">
      <alignment horizontal="center" vertical="center"/>
    </xf>
    <xf numFmtId="2" fontId="31" fillId="2" borderId="25" xfId="0" applyNumberFormat="1" applyFont="1" applyFill="1" applyBorder="1" applyAlignment="1">
      <alignment horizontal="center" vertical="center"/>
    </xf>
    <xf numFmtId="2" fontId="31" fillId="2" borderId="26" xfId="0" applyNumberFormat="1" applyFont="1" applyFill="1" applyBorder="1" applyAlignment="1">
      <alignment horizontal="center" vertical="center"/>
    </xf>
    <xf numFmtId="2" fontId="31" fillId="2" borderId="47" xfId="0" applyNumberFormat="1" applyFont="1" applyFill="1" applyBorder="1" applyAlignment="1">
      <alignment horizontal="center" vertical="center"/>
    </xf>
    <xf numFmtId="2" fontId="13" fillId="2" borderId="127" xfId="0" applyNumberFormat="1" applyFont="1" applyFill="1" applyBorder="1" applyAlignment="1">
      <alignment horizontal="center" vertical="center"/>
    </xf>
    <xf numFmtId="2" fontId="13" fillId="2" borderId="220" xfId="0" applyNumberFormat="1" applyFont="1" applyFill="1" applyBorder="1" applyAlignment="1">
      <alignment horizontal="center" vertical="center"/>
    </xf>
    <xf numFmtId="2" fontId="13" fillId="2" borderId="265" xfId="0" applyNumberFormat="1" applyFont="1" applyFill="1" applyBorder="1" applyAlignment="1">
      <alignment horizontal="center" vertical="center"/>
    </xf>
    <xf numFmtId="180" fontId="13" fillId="0" borderId="170" xfId="0" applyNumberFormat="1" applyFont="1" applyBorder="1" applyAlignment="1">
      <alignment horizontal="center" vertical="center"/>
    </xf>
    <xf numFmtId="180" fontId="13" fillId="0" borderId="171" xfId="0" applyNumberFormat="1" applyFont="1" applyBorder="1" applyAlignment="1">
      <alignment horizontal="center" vertical="center"/>
    </xf>
    <xf numFmtId="0" fontId="13" fillId="2" borderId="279" xfId="0" applyFont="1" applyFill="1" applyBorder="1" applyAlignment="1">
      <alignment horizontal="center" vertical="center" wrapText="1"/>
    </xf>
    <xf numFmtId="0" fontId="13" fillId="2" borderId="103" xfId="0" applyFont="1" applyFill="1" applyBorder="1" applyAlignment="1">
      <alignment horizontal="center" vertical="center" wrapText="1"/>
    </xf>
    <xf numFmtId="0" fontId="13" fillId="2" borderId="147" xfId="0" applyFont="1" applyFill="1" applyBorder="1" applyAlignment="1">
      <alignment horizontal="center" vertical="center" wrapText="1"/>
    </xf>
    <xf numFmtId="0" fontId="13" fillId="2" borderId="127" xfId="0" applyFont="1" applyFill="1" applyBorder="1" applyAlignment="1">
      <alignment horizontal="center" vertical="center" wrapText="1"/>
    </xf>
    <xf numFmtId="0" fontId="13" fillId="2" borderId="31" xfId="0" applyFont="1" applyFill="1" applyBorder="1" applyAlignment="1">
      <alignment horizontal="center" vertical="center" wrapText="1"/>
    </xf>
    <xf numFmtId="0" fontId="29" fillId="2" borderId="134" xfId="0" applyFont="1" applyFill="1" applyBorder="1" applyAlignment="1">
      <alignment horizontal="center" vertical="center"/>
    </xf>
    <xf numFmtId="0" fontId="29" fillId="2" borderId="28" xfId="0" applyFont="1" applyFill="1" applyBorder="1" applyAlignment="1">
      <alignment horizontal="center" vertical="center"/>
    </xf>
    <xf numFmtId="0" fontId="13" fillId="2" borderId="33" xfId="0" applyFont="1" applyFill="1" applyBorder="1" applyAlignment="1">
      <alignment horizontal="center" vertical="center"/>
    </xf>
    <xf numFmtId="180" fontId="13" fillId="2" borderId="90" xfId="0" applyNumberFormat="1" applyFont="1" applyFill="1" applyBorder="1" applyAlignment="1">
      <alignment horizontal="center" vertical="center"/>
    </xf>
    <xf numFmtId="180" fontId="13" fillId="2" borderId="30" xfId="0" applyNumberFormat="1" applyFont="1" applyFill="1" applyBorder="1" applyAlignment="1">
      <alignment horizontal="center" vertical="center"/>
    </xf>
    <xf numFmtId="180" fontId="13" fillId="2" borderId="91" xfId="0" applyNumberFormat="1" applyFont="1" applyFill="1" applyBorder="1" applyAlignment="1">
      <alignment horizontal="center" vertical="center"/>
    </xf>
    <xf numFmtId="0" fontId="13" fillId="2" borderId="127" xfId="0" applyFont="1" applyFill="1" applyBorder="1" applyAlignment="1">
      <alignment horizontal="center" vertical="center"/>
    </xf>
    <xf numFmtId="0" fontId="13" fillId="2" borderId="91" xfId="0" applyFont="1" applyFill="1" applyBorder="1" applyAlignment="1">
      <alignment horizontal="center" vertical="center"/>
    </xf>
    <xf numFmtId="0" fontId="5" fillId="3" borderId="114" xfId="0" applyFont="1" applyFill="1" applyBorder="1" applyAlignment="1">
      <alignment horizontal="center" vertical="center"/>
    </xf>
    <xf numFmtId="0" fontId="7" fillId="2" borderId="2" xfId="0" applyFont="1" applyFill="1" applyBorder="1" applyAlignment="1">
      <alignment horizontal="center" vertical="center"/>
    </xf>
    <xf numFmtId="1" fontId="7" fillId="2" borderId="2" xfId="0" applyNumberFormat="1" applyFont="1" applyFill="1" applyBorder="1" applyAlignment="1">
      <alignment horizontal="left" vertical="center"/>
    </xf>
    <xf numFmtId="0" fontId="7" fillId="2" borderId="73" xfId="0" applyFont="1" applyFill="1" applyBorder="1" applyAlignment="1">
      <alignment horizontal="left" vertical="center"/>
    </xf>
    <xf numFmtId="0" fontId="7" fillId="2" borderId="102" xfId="0" applyFont="1" applyFill="1" applyBorder="1" applyAlignment="1">
      <alignment horizontal="left" vertical="center"/>
    </xf>
    <xf numFmtId="0" fontId="5" fillId="2" borderId="120" xfId="0" applyFont="1" applyFill="1" applyBorder="1" applyAlignment="1">
      <alignment horizontal="left" vertical="center" wrapText="1"/>
    </xf>
    <xf numFmtId="0" fontId="5" fillId="2" borderId="76" xfId="0" applyFont="1" applyFill="1" applyBorder="1" applyAlignment="1">
      <alignment horizontal="left" vertical="center" wrapText="1"/>
    </xf>
    <xf numFmtId="0" fontId="5" fillId="2" borderId="119" xfId="0" applyFont="1" applyFill="1" applyBorder="1" applyAlignment="1">
      <alignment horizontal="left" vertical="center" wrapText="1"/>
    </xf>
    <xf numFmtId="0" fontId="7" fillId="2" borderId="16" xfId="0" applyFont="1" applyFill="1" applyBorder="1" applyAlignment="1">
      <alignment horizontal="left" vertical="center"/>
    </xf>
    <xf numFmtId="0" fontId="7" fillId="2" borderId="17" xfId="0" applyFont="1" applyFill="1" applyBorder="1" applyAlignment="1">
      <alignment horizontal="left" vertical="center"/>
    </xf>
    <xf numFmtId="0" fontId="7" fillId="2" borderId="20" xfId="0" applyFont="1" applyFill="1" applyBorder="1" applyAlignment="1">
      <alignment horizontal="left" vertical="center"/>
    </xf>
    <xf numFmtId="0" fontId="2" fillId="3" borderId="311" xfId="0" applyFont="1" applyFill="1" applyBorder="1" applyAlignment="1">
      <alignment horizontal="center"/>
    </xf>
    <xf numFmtId="0" fontId="2" fillId="3" borderId="243" xfId="0" applyFont="1" applyFill="1" applyBorder="1" applyAlignment="1">
      <alignment horizontal="center"/>
    </xf>
    <xf numFmtId="0" fontId="2" fillId="3" borderId="312" xfId="0" applyFont="1" applyFill="1" applyBorder="1" applyAlignment="1">
      <alignment horizontal="center"/>
    </xf>
    <xf numFmtId="0" fontId="7" fillId="3" borderId="25" xfId="0" applyFont="1" applyFill="1" applyBorder="1" applyAlignment="1">
      <alignment horizontal="center"/>
    </xf>
    <xf numFmtId="0" fontId="7" fillId="3" borderId="26" xfId="0" applyFont="1" applyFill="1" applyBorder="1" applyAlignment="1">
      <alignment horizontal="center"/>
    </xf>
    <xf numFmtId="0" fontId="7" fillId="3" borderId="28" xfId="0" applyFont="1" applyFill="1" applyBorder="1" applyAlignment="1">
      <alignment horizontal="center"/>
    </xf>
    <xf numFmtId="0" fontId="2" fillId="2" borderId="36" xfId="0" applyFont="1" applyFill="1" applyBorder="1" applyAlignment="1">
      <alignment horizontal="center"/>
    </xf>
    <xf numFmtId="0" fontId="2" fillId="2" borderId="26" xfId="0" applyFont="1" applyFill="1" applyBorder="1" applyAlignment="1">
      <alignment horizontal="center"/>
    </xf>
    <xf numFmtId="0" fontId="2" fillId="2" borderId="150" xfId="0" applyFont="1" applyFill="1" applyBorder="1" applyAlignment="1">
      <alignment horizontal="center"/>
    </xf>
    <xf numFmtId="0" fontId="7" fillId="2" borderId="0" xfId="0" applyFont="1" applyFill="1" applyAlignment="1">
      <alignment horizontal="center" vertical="center"/>
    </xf>
    <xf numFmtId="0" fontId="2" fillId="2" borderId="5" xfId="0" applyFont="1" applyFill="1" applyBorder="1" applyAlignment="1">
      <alignment horizontal="center" vertical="center"/>
    </xf>
    <xf numFmtId="0" fontId="22" fillId="2" borderId="25" xfId="0" applyFont="1" applyFill="1" applyBorder="1" applyAlignment="1">
      <alignment horizontal="center" vertical="center"/>
    </xf>
    <xf numFmtId="0" fontId="22" fillId="2" borderId="26" xfId="0" applyFont="1" applyFill="1" applyBorder="1" applyAlignment="1">
      <alignment horizontal="center" vertical="center"/>
    </xf>
    <xf numFmtId="0" fontId="7" fillId="2" borderId="37" xfId="0" applyFont="1" applyFill="1" applyBorder="1" applyAlignment="1">
      <alignment horizontal="center" vertical="center"/>
    </xf>
    <xf numFmtId="0" fontId="7" fillId="2" borderId="26" xfId="0" applyFont="1" applyFill="1" applyBorder="1" applyAlignment="1">
      <alignment horizontal="center" vertical="center"/>
    </xf>
    <xf numFmtId="0" fontId="7" fillId="2" borderId="150" xfId="0" applyFont="1" applyFill="1" applyBorder="1" applyAlignment="1">
      <alignment horizontal="center" vertical="center"/>
    </xf>
    <xf numFmtId="0" fontId="7" fillId="2" borderId="29" xfId="0" applyFont="1" applyFill="1" applyBorder="1" applyAlignment="1">
      <alignment horizontal="center" vertical="center"/>
    </xf>
    <xf numFmtId="0" fontId="7" fillId="2" borderId="30" xfId="0" applyFont="1" applyFill="1" applyBorder="1" applyAlignment="1">
      <alignment horizontal="center" vertical="center"/>
    </xf>
    <xf numFmtId="0" fontId="7" fillId="2" borderId="313" xfId="0" applyFont="1" applyFill="1" applyBorder="1" applyAlignment="1">
      <alignment horizontal="center" vertical="center"/>
    </xf>
    <xf numFmtId="0" fontId="11" fillId="2" borderId="37" xfId="0" applyFont="1" applyFill="1" applyBorder="1" applyAlignment="1">
      <alignment vertical="center"/>
    </xf>
    <xf numFmtId="0" fontId="11" fillId="2" borderId="143" xfId="0" applyFont="1" applyFill="1" applyBorder="1" applyAlignment="1">
      <alignment vertical="center"/>
    </xf>
    <xf numFmtId="0" fontId="11" fillId="2" borderId="28" xfId="0" applyFont="1" applyFill="1" applyBorder="1" applyAlignment="1">
      <alignment vertical="center"/>
    </xf>
    <xf numFmtId="0" fontId="22" fillId="2" borderId="143" xfId="0" applyFont="1" applyFill="1" applyBorder="1" applyAlignment="1">
      <alignment horizontal="center" vertical="center"/>
    </xf>
    <xf numFmtId="0" fontId="22" fillId="2" borderId="142" xfId="0" applyFont="1" applyFill="1" applyBorder="1" applyAlignment="1">
      <alignment horizontal="center" vertical="center"/>
    </xf>
    <xf numFmtId="0" fontId="11" fillId="2" borderId="37" xfId="0" applyFont="1" applyFill="1" applyBorder="1" applyAlignment="1">
      <alignment vertical="center" wrapText="1"/>
    </xf>
    <xf numFmtId="0" fontId="11" fillId="2" borderId="26" xfId="0" applyFont="1" applyFill="1" applyBorder="1" applyAlignment="1">
      <alignment vertical="center" wrapText="1"/>
    </xf>
    <xf numFmtId="0" fontId="11" fillId="2" borderId="28" xfId="0" applyFont="1" applyFill="1" applyBorder="1" applyAlignment="1">
      <alignment vertical="center" wrapText="1"/>
    </xf>
    <xf numFmtId="0" fontId="7" fillId="2" borderId="315" xfId="0" applyFont="1" applyFill="1" applyBorder="1" applyAlignment="1">
      <alignment horizontal="center" vertical="center"/>
    </xf>
    <xf numFmtId="0" fontId="7" fillId="2" borderId="316" xfId="0" applyFont="1" applyFill="1" applyBorder="1" applyAlignment="1">
      <alignment horizontal="center" vertical="center"/>
    </xf>
    <xf numFmtId="0" fontId="7" fillId="2" borderId="317" xfId="0" applyFont="1" applyFill="1" applyBorder="1" applyAlignment="1">
      <alignment horizontal="center" vertical="center"/>
    </xf>
    <xf numFmtId="0" fontId="13" fillId="2" borderId="314" xfId="0" applyFont="1" applyFill="1" applyBorder="1" applyAlignment="1">
      <alignment horizontal="center" vertical="center"/>
    </xf>
    <xf numFmtId="0" fontId="22" fillId="2" borderId="47" xfId="0" applyFont="1" applyFill="1" applyBorder="1" applyAlignment="1">
      <alignment horizontal="center" vertical="center"/>
    </xf>
    <xf numFmtId="0" fontId="12" fillId="2" borderId="65" xfId="0" applyFont="1" applyFill="1" applyBorder="1" applyAlignment="1">
      <alignment horizontal="center" vertical="center" wrapText="1"/>
    </xf>
    <xf numFmtId="0" fontId="1" fillId="0" borderId="144" xfId="0" applyFont="1" applyBorder="1" applyAlignment="1">
      <alignment horizontal="center" vertical="center"/>
    </xf>
    <xf numFmtId="0" fontId="1" fillId="0" borderId="143" xfId="0" applyFont="1" applyBorder="1" applyAlignment="1">
      <alignment horizontal="center" vertical="center"/>
    </xf>
    <xf numFmtId="0" fontId="1" fillId="0" borderId="47" xfId="0" applyFont="1" applyBorder="1" applyAlignment="1">
      <alignment horizontal="center" vertical="center"/>
    </xf>
    <xf numFmtId="0" fontId="1" fillId="0" borderId="44" xfId="0" applyFont="1" applyBorder="1" applyAlignment="1">
      <alignment horizontal="center" vertical="center"/>
    </xf>
    <xf numFmtId="0" fontId="1" fillId="0" borderId="196" xfId="0" applyFont="1" applyBorder="1" applyAlignment="1">
      <alignment horizontal="center" vertical="center"/>
    </xf>
    <xf numFmtId="0" fontId="1" fillId="0" borderId="318" xfId="0" applyFont="1" applyBorder="1" applyAlignment="1">
      <alignment horizontal="center" vertical="center"/>
    </xf>
    <xf numFmtId="0" fontId="1" fillId="0" borderId="42" xfId="0" applyFont="1" applyBorder="1" applyAlignment="1">
      <alignment horizontal="center" vertical="center"/>
    </xf>
    <xf numFmtId="0" fontId="13" fillId="0" borderId="35" xfId="0" applyFont="1" applyBorder="1" applyAlignment="1">
      <alignment horizontal="center" vertical="center" wrapText="1"/>
    </xf>
    <xf numFmtId="0" fontId="13" fillId="0" borderId="166" xfId="0" applyFont="1" applyBorder="1" applyAlignment="1">
      <alignment horizontal="center" vertical="center" wrapText="1"/>
    </xf>
    <xf numFmtId="0" fontId="13" fillId="0" borderId="41" xfId="0" applyFont="1" applyBorder="1" applyAlignment="1">
      <alignment horizontal="center" vertical="center" wrapText="1"/>
    </xf>
    <xf numFmtId="0" fontId="13" fillId="0" borderId="43" xfId="0" applyFont="1" applyBorder="1" applyAlignment="1">
      <alignment horizontal="center" vertical="center" wrapText="1"/>
    </xf>
    <xf numFmtId="0" fontId="2" fillId="0" borderId="44" xfId="0" applyFont="1" applyBorder="1" applyAlignment="1">
      <alignment horizontal="center" vertical="center"/>
    </xf>
    <xf numFmtId="0" fontId="2" fillId="0" borderId="35" xfId="0" applyFont="1" applyBorder="1" applyAlignment="1">
      <alignment horizontal="center" vertical="center"/>
    </xf>
    <xf numFmtId="0" fontId="2" fillId="0" borderId="166" xfId="0" applyFont="1" applyBorder="1" applyAlignment="1">
      <alignment horizontal="center" vertical="center"/>
    </xf>
    <xf numFmtId="0" fontId="2" fillId="0" borderId="40"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wrapText="1"/>
    </xf>
    <xf numFmtId="0" fontId="2" fillId="0" borderId="0" xfId="0" applyFont="1" applyAlignment="1">
      <alignment horizontal="center" vertical="center" wrapText="1"/>
    </xf>
    <xf numFmtId="0" fontId="2" fillId="2" borderId="2" xfId="0" applyFont="1" applyFill="1" applyBorder="1" applyAlignment="1">
      <alignment horizontal="center" vertical="center"/>
    </xf>
    <xf numFmtId="0" fontId="5" fillId="2" borderId="127" xfId="0" applyFont="1" applyFill="1" applyBorder="1" applyAlignment="1">
      <alignment horizontal="center" vertical="center" wrapText="1"/>
    </xf>
    <xf numFmtId="0" fontId="5" fillId="2" borderId="30" xfId="0" applyFont="1" applyFill="1" applyBorder="1" applyAlignment="1">
      <alignment horizontal="center" vertical="center" wrapText="1"/>
    </xf>
    <xf numFmtId="0" fontId="5" fillId="2" borderId="91" xfId="0" applyFont="1" applyFill="1" applyBorder="1" applyAlignment="1">
      <alignment horizontal="center" vertical="center" wrapText="1"/>
    </xf>
    <xf numFmtId="0" fontId="1" fillId="0" borderId="1" xfId="0" applyFont="1" applyBorder="1" applyAlignment="1">
      <alignment vertical="center" wrapText="1"/>
    </xf>
    <xf numFmtId="0" fontId="1" fillId="0" borderId="2" xfId="0" applyFont="1" applyBorder="1" applyAlignment="1">
      <alignment vertical="center" wrapText="1"/>
    </xf>
    <xf numFmtId="0" fontId="1" fillId="0" borderId="16" xfId="0" applyFont="1" applyBorder="1" applyAlignment="1">
      <alignment vertical="center" wrapText="1"/>
    </xf>
    <xf numFmtId="0" fontId="1" fillId="0" borderId="17" xfId="0" applyFont="1" applyBorder="1" applyAlignment="1">
      <alignment vertical="center" wrapText="1"/>
    </xf>
    <xf numFmtId="0" fontId="1" fillId="0" borderId="92" xfId="0" applyFont="1" applyBorder="1" applyAlignment="1">
      <alignment horizontal="center" vertical="center"/>
    </xf>
    <xf numFmtId="0" fontId="1" fillId="0" borderId="3" xfId="0" applyFont="1" applyBorder="1" applyAlignment="1">
      <alignment horizontal="center" vertical="center"/>
    </xf>
    <xf numFmtId="0" fontId="1" fillId="0" borderId="154" xfId="0" applyFont="1" applyBorder="1" applyAlignment="1">
      <alignment horizontal="center" vertical="center"/>
    </xf>
    <xf numFmtId="0" fontId="1" fillId="0" borderId="257" xfId="0" applyFont="1" applyBorder="1" applyAlignment="1">
      <alignment horizontal="center" vertical="center"/>
    </xf>
    <xf numFmtId="0" fontId="1" fillId="0" borderId="17" xfId="0" applyFont="1" applyBorder="1" applyAlignment="1">
      <alignment horizontal="center" vertical="center"/>
    </xf>
    <xf numFmtId="0" fontId="1" fillId="0" borderId="20" xfId="0" applyFont="1" applyBorder="1" applyAlignment="1">
      <alignment horizontal="center" vertical="center"/>
    </xf>
    <xf numFmtId="0" fontId="2" fillId="2" borderId="150" xfId="0" applyFont="1" applyFill="1" applyBorder="1" applyAlignment="1">
      <alignment horizontal="center" vertical="center"/>
    </xf>
    <xf numFmtId="0" fontId="1" fillId="2" borderId="35" xfId="0" applyFont="1" applyFill="1" applyBorder="1" applyAlignment="1">
      <alignment horizontal="center" vertical="center"/>
    </xf>
    <xf numFmtId="0" fontId="1" fillId="2" borderId="168" xfId="0" applyFont="1" applyFill="1" applyBorder="1" applyAlignment="1">
      <alignment horizontal="center" vertical="center"/>
    </xf>
    <xf numFmtId="0" fontId="1" fillId="2" borderId="68" xfId="0" applyFont="1" applyFill="1" applyBorder="1" applyAlignment="1">
      <alignment horizontal="center" vertical="center"/>
    </xf>
    <xf numFmtId="0" fontId="2" fillId="2" borderId="35" xfId="0" applyFont="1" applyFill="1" applyBorder="1" applyAlignment="1">
      <alignment horizontal="center" vertical="center" wrapText="1"/>
    </xf>
    <xf numFmtId="0" fontId="2" fillId="2" borderId="44" xfId="0" applyFont="1" applyFill="1" applyBorder="1" applyAlignment="1">
      <alignment horizontal="center" vertical="center" wrapText="1"/>
    </xf>
    <xf numFmtId="0" fontId="1" fillId="0" borderId="95" xfId="0" applyFont="1" applyBorder="1" applyAlignment="1">
      <alignment horizontal="left" vertical="center" wrapText="1"/>
    </xf>
    <xf numFmtId="0" fontId="1" fillId="0" borderId="40" xfId="0" applyFont="1" applyBorder="1" applyAlignment="1">
      <alignment horizontal="left" vertical="center"/>
    </xf>
    <xf numFmtId="0" fontId="1" fillId="0" borderId="35" xfId="0" applyFont="1" applyBorder="1" applyAlignment="1">
      <alignment horizontal="left" vertical="center" wrapText="1"/>
    </xf>
    <xf numFmtId="0" fontId="1" fillId="0" borderId="40" xfId="0" applyFont="1" applyBorder="1" applyAlignment="1">
      <alignment horizontal="left" vertical="center" wrapText="1"/>
    </xf>
    <xf numFmtId="0" fontId="1" fillId="0" borderId="35" xfId="0" applyFont="1" applyBorder="1" applyAlignment="1">
      <alignment horizontal="left" vertical="center"/>
    </xf>
    <xf numFmtId="0" fontId="1" fillId="0" borderId="35" xfId="0" applyFont="1" applyBorder="1" applyAlignment="1">
      <alignment horizontal="center" vertical="center" wrapText="1"/>
    </xf>
    <xf numFmtId="0" fontId="1" fillId="0" borderId="35" xfId="0" applyFont="1" applyBorder="1" applyAlignment="1">
      <alignment horizontal="center" vertical="center"/>
    </xf>
    <xf numFmtId="0" fontId="1" fillId="0" borderId="40" xfId="0" applyFont="1" applyBorder="1" applyAlignment="1">
      <alignment horizontal="center" vertical="center"/>
    </xf>
    <xf numFmtId="0" fontId="1" fillId="0" borderId="171" xfId="0" applyFont="1" applyBorder="1" applyAlignment="1">
      <alignment horizontal="center" vertical="center"/>
    </xf>
    <xf numFmtId="0" fontId="2" fillId="2" borderId="0" xfId="0" applyFont="1" applyFill="1" applyAlignment="1">
      <alignment vertical="center" wrapText="1"/>
    </xf>
    <xf numFmtId="0" fontId="2" fillId="2" borderId="9" xfId="0" applyFont="1" applyFill="1" applyBorder="1" applyAlignment="1">
      <alignment vertical="center" wrapText="1"/>
    </xf>
    <xf numFmtId="0" fontId="5" fillId="3" borderId="69" xfId="0" applyFont="1" applyFill="1" applyBorder="1" applyAlignment="1">
      <alignment horizontal="center" vertical="center"/>
    </xf>
    <xf numFmtId="0" fontId="22" fillId="2" borderId="1"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320" xfId="0" applyFont="1" applyFill="1" applyBorder="1" applyAlignment="1">
      <alignment horizontal="center" vertical="center"/>
    </xf>
    <xf numFmtId="0" fontId="22" fillId="2" borderId="13" xfId="0" applyFont="1" applyFill="1" applyBorder="1" applyAlignment="1">
      <alignment horizontal="center" vertical="center"/>
    </xf>
    <xf numFmtId="0" fontId="22" fillId="2" borderId="113" xfId="0" applyFont="1" applyFill="1" applyBorder="1" applyAlignment="1">
      <alignment horizontal="center" vertical="center"/>
    </xf>
    <xf numFmtId="0" fontId="22" fillId="2" borderId="10" xfId="0" applyFont="1" applyFill="1" applyBorder="1" applyAlignment="1">
      <alignment horizontal="center" vertical="center"/>
    </xf>
    <xf numFmtId="0" fontId="22" fillId="2" borderId="80" xfId="0" applyFont="1" applyFill="1" applyBorder="1" applyAlignment="1">
      <alignment horizontal="center" vertical="center"/>
    </xf>
    <xf numFmtId="0" fontId="22" fillId="2" borderId="248" xfId="0" applyFont="1" applyFill="1" applyBorder="1" applyAlignment="1">
      <alignment horizontal="center" vertical="center"/>
    </xf>
    <xf numFmtId="0" fontId="22" fillId="2" borderId="250" xfId="0" applyFont="1" applyFill="1" applyBorder="1" applyAlignment="1">
      <alignment horizontal="center" vertical="center"/>
    </xf>
    <xf numFmtId="0" fontId="13" fillId="2" borderId="153" xfId="0" applyFont="1" applyFill="1" applyBorder="1" applyAlignment="1">
      <alignment horizontal="left" vertical="center" wrapText="1"/>
    </xf>
    <xf numFmtId="0" fontId="13" fillId="2" borderId="223" xfId="0" applyFont="1" applyFill="1" applyBorder="1" applyAlignment="1">
      <alignment horizontal="left" vertical="center" wrapText="1"/>
    </xf>
    <xf numFmtId="0" fontId="13" fillId="2" borderId="60" xfId="0" applyFont="1" applyFill="1" applyBorder="1" applyAlignment="1">
      <alignment horizontal="left" vertical="center" wrapText="1"/>
    </xf>
    <xf numFmtId="0" fontId="13" fillId="2" borderId="13" xfId="0" applyFont="1" applyFill="1" applyBorder="1" applyAlignment="1">
      <alignment horizontal="left" vertical="center" wrapText="1"/>
    </xf>
    <xf numFmtId="0" fontId="13" fillId="2" borderId="122" xfId="0" applyFont="1" applyFill="1" applyBorder="1" applyAlignment="1">
      <alignment horizontal="left" vertical="center" wrapText="1"/>
    </xf>
    <xf numFmtId="0" fontId="13" fillId="2" borderId="80" xfId="0" applyFont="1" applyFill="1" applyBorder="1" applyAlignment="1">
      <alignment horizontal="left" vertical="center" wrapText="1"/>
    </xf>
    <xf numFmtId="0" fontId="13" fillId="0" borderId="1" xfId="0" applyFont="1" applyBorder="1" applyAlignment="1">
      <alignment horizontal="center" vertical="center" wrapText="1"/>
    </xf>
    <xf numFmtId="0" fontId="13" fillId="0" borderId="2" xfId="0" applyFont="1" applyBorder="1" applyAlignment="1">
      <alignment horizontal="center" vertical="center" wrapText="1"/>
    </xf>
    <xf numFmtId="0" fontId="13" fillId="0" borderId="223" xfId="0" applyFont="1" applyBorder="1" applyAlignment="1">
      <alignment horizontal="center" vertical="center" wrapText="1"/>
    </xf>
    <xf numFmtId="0" fontId="13" fillId="0" borderId="321" xfId="0" applyFont="1" applyBorder="1" applyAlignment="1">
      <alignment horizontal="center" vertical="center" wrapText="1"/>
    </xf>
    <xf numFmtId="0" fontId="13" fillId="0" borderId="92" xfId="0" applyFont="1" applyBorder="1" applyAlignment="1">
      <alignment horizontal="center" vertical="center" wrapText="1"/>
    </xf>
    <xf numFmtId="0" fontId="13" fillId="0" borderId="257" xfId="0" applyFont="1" applyBorder="1" applyAlignment="1">
      <alignment horizontal="center" vertical="center" wrapText="1"/>
    </xf>
    <xf numFmtId="0" fontId="13" fillId="2" borderId="68" xfId="0" applyFont="1" applyFill="1" applyBorder="1" applyAlignment="1">
      <alignment vertical="center"/>
    </xf>
    <xf numFmtId="0" fontId="13" fillId="2" borderId="327" xfId="0" applyFont="1" applyFill="1" applyBorder="1" applyAlignment="1">
      <alignment horizontal="center" vertical="center"/>
    </xf>
    <xf numFmtId="0" fontId="13" fillId="2" borderId="324" xfId="0" applyFont="1" applyFill="1" applyBorder="1" applyAlignment="1">
      <alignment horizontal="center" vertical="center"/>
    </xf>
    <xf numFmtId="0" fontId="13" fillId="2" borderId="325" xfId="0" applyFont="1" applyFill="1" applyBorder="1" applyAlignment="1">
      <alignment horizontal="center" vertical="center"/>
    </xf>
    <xf numFmtId="0" fontId="13" fillId="2" borderId="333" xfId="0" applyFont="1" applyFill="1" applyBorder="1" applyAlignment="1">
      <alignment horizontal="center" vertical="center"/>
    </xf>
    <xf numFmtId="0" fontId="13" fillId="2" borderId="330" xfId="0" applyFont="1" applyFill="1" applyBorder="1" applyAlignment="1">
      <alignment horizontal="center" vertical="center"/>
    </xf>
    <xf numFmtId="0" fontId="13" fillId="2" borderId="331" xfId="0" applyFont="1" applyFill="1" applyBorder="1" applyAlignment="1">
      <alignment horizontal="center" vertical="center"/>
    </xf>
    <xf numFmtId="0" fontId="13" fillId="2" borderId="323" xfId="0" applyFont="1" applyFill="1" applyBorder="1" applyAlignment="1">
      <alignment horizontal="center" vertical="center"/>
    </xf>
    <xf numFmtId="0" fontId="13" fillId="2" borderId="328" xfId="0" applyFont="1" applyFill="1" applyBorder="1" applyAlignment="1">
      <alignment horizontal="center" vertical="center"/>
    </xf>
    <xf numFmtId="0" fontId="13" fillId="2" borderId="329" xfId="0" applyFont="1" applyFill="1" applyBorder="1" applyAlignment="1">
      <alignment horizontal="center" vertical="center"/>
    </xf>
    <xf numFmtId="0" fontId="13" fillId="2" borderId="334" xfId="0" applyFont="1" applyFill="1" applyBorder="1" applyAlignment="1">
      <alignment horizontal="center" vertical="center"/>
    </xf>
    <xf numFmtId="0" fontId="13" fillId="2" borderId="173" xfId="0" applyFont="1" applyFill="1" applyBorder="1" applyAlignment="1">
      <alignment horizontal="center" vertical="center"/>
    </xf>
    <xf numFmtId="0" fontId="13" fillId="2" borderId="165" xfId="0" applyFont="1" applyFill="1" applyBorder="1" applyAlignment="1">
      <alignment horizontal="center" vertical="center" wrapText="1"/>
    </xf>
    <xf numFmtId="0" fontId="13" fillId="2" borderId="164" xfId="0" applyFont="1" applyFill="1" applyBorder="1" applyAlignment="1">
      <alignment horizontal="center" vertical="center" wrapText="1"/>
    </xf>
    <xf numFmtId="0" fontId="13" fillId="2" borderId="280" xfId="0" applyFont="1" applyFill="1" applyBorder="1" applyAlignment="1">
      <alignment horizontal="center" vertical="center" wrapText="1"/>
    </xf>
    <xf numFmtId="0" fontId="13" fillId="2" borderId="39" xfId="0" applyFont="1" applyFill="1" applyBorder="1" applyAlignment="1">
      <alignment horizontal="center" vertical="center" wrapText="1"/>
    </xf>
    <xf numFmtId="0" fontId="13" fillId="2" borderId="161" xfId="0" applyFont="1" applyFill="1" applyBorder="1" applyAlignment="1">
      <alignment horizontal="center" vertical="center" wrapText="1"/>
    </xf>
    <xf numFmtId="0" fontId="13" fillId="2" borderId="79" xfId="0" applyFont="1" applyFill="1" applyBorder="1" applyAlignment="1">
      <alignment horizontal="center" vertical="center" wrapText="1"/>
    </xf>
    <xf numFmtId="0" fontId="13" fillId="2" borderId="322" xfId="0" applyFont="1" applyFill="1" applyBorder="1" applyAlignment="1">
      <alignment horizontal="center" vertical="center" wrapText="1"/>
    </xf>
    <xf numFmtId="0" fontId="13" fillId="2" borderId="24" xfId="0" applyFont="1" applyFill="1" applyBorder="1" applyAlignment="1">
      <alignment horizontal="center" vertical="center" wrapText="1"/>
    </xf>
    <xf numFmtId="0" fontId="13" fillId="2" borderId="44" xfId="0" applyFont="1" applyFill="1" applyBorder="1" applyAlignment="1">
      <alignment horizontal="center" vertical="center" wrapText="1"/>
    </xf>
    <xf numFmtId="0" fontId="13" fillId="2" borderId="34" xfId="0" applyFont="1" applyFill="1" applyBorder="1" applyAlignment="1">
      <alignment horizontal="center" vertical="center" wrapText="1"/>
    </xf>
    <xf numFmtId="0" fontId="13" fillId="2" borderId="168" xfId="0" applyFont="1" applyFill="1" applyBorder="1" applyAlignment="1">
      <alignment horizontal="center" vertical="center" wrapText="1"/>
    </xf>
    <xf numFmtId="0" fontId="13" fillId="2" borderId="68" xfId="0" applyFont="1" applyFill="1" applyBorder="1" applyAlignment="1">
      <alignment horizontal="center" vertical="center" wrapText="1"/>
    </xf>
    <xf numFmtId="0" fontId="13" fillId="2" borderId="169" xfId="0" applyFont="1" applyFill="1" applyBorder="1" applyAlignment="1">
      <alignment horizontal="center" vertical="center"/>
    </xf>
    <xf numFmtId="0" fontId="13" fillId="0" borderId="44" xfId="0" applyFont="1" applyBorder="1" applyAlignment="1">
      <alignment horizontal="left" vertical="center" wrapText="1"/>
    </xf>
    <xf numFmtId="0" fontId="13" fillId="0" borderId="163" xfId="0" applyFont="1" applyBorder="1" applyAlignment="1">
      <alignment horizontal="left" vertical="center" wrapText="1"/>
    </xf>
    <xf numFmtId="0" fontId="13" fillId="0" borderId="164" xfId="0" applyFont="1" applyBorder="1" applyAlignment="1">
      <alignment horizontal="left" vertical="center" wrapText="1"/>
    </xf>
    <xf numFmtId="0" fontId="13" fillId="0" borderId="40" xfId="0" applyFont="1" applyBorder="1" applyAlignment="1">
      <alignment horizontal="left" vertical="center" wrapText="1"/>
    </xf>
    <xf numFmtId="0" fontId="13" fillId="0" borderId="42" xfId="0" applyFont="1" applyBorder="1" applyAlignment="1">
      <alignment horizontal="left" vertical="center" wrapText="1"/>
    </xf>
    <xf numFmtId="0" fontId="13" fillId="0" borderId="140" xfId="0" applyFont="1" applyBorder="1" applyAlignment="1">
      <alignment horizontal="left" vertical="center" wrapText="1"/>
    </xf>
    <xf numFmtId="0" fontId="13" fillId="2" borderId="332" xfId="0" applyFont="1" applyFill="1" applyBorder="1" applyAlignment="1">
      <alignment horizontal="center" vertical="center"/>
    </xf>
    <xf numFmtId="0" fontId="13" fillId="2" borderId="172" xfId="0" applyFont="1" applyFill="1" applyBorder="1" applyAlignment="1">
      <alignment horizontal="center" vertical="center"/>
    </xf>
    <xf numFmtId="0" fontId="13" fillId="0" borderId="39" xfId="0" applyFont="1" applyBorder="1" applyAlignment="1">
      <alignment horizontal="left" vertical="center"/>
    </xf>
    <xf numFmtId="0" fontId="13" fillId="0" borderId="40" xfId="0" applyFont="1" applyBorder="1" applyAlignment="1">
      <alignment horizontal="left" vertical="center"/>
    </xf>
    <xf numFmtId="0" fontId="13" fillId="0" borderId="42" xfId="0" applyFont="1" applyBorder="1" applyAlignment="1">
      <alignment horizontal="left" vertical="center"/>
    </xf>
    <xf numFmtId="0" fontId="13" fillId="0" borderId="140" xfId="0" applyFont="1" applyBorder="1" applyAlignment="1">
      <alignment horizontal="left" vertical="center"/>
    </xf>
    <xf numFmtId="0" fontId="13" fillId="2" borderId="326" xfId="0" applyFont="1" applyFill="1" applyBorder="1" applyAlignment="1">
      <alignment horizontal="center" vertical="center"/>
    </xf>
    <xf numFmtId="0" fontId="13" fillId="0" borderId="163" xfId="0" applyFont="1" applyBorder="1" applyAlignment="1">
      <alignment horizontal="left" vertical="center"/>
    </xf>
    <xf numFmtId="0" fontId="13" fillId="0" borderId="167" xfId="0" applyFont="1" applyBorder="1" applyAlignment="1">
      <alignment horizontal="left" vertical="center"/>
    </xf>
    <xf numFmtId="0" fontId="13" fillId="2" borderId="329" xfId="0" applyFont="1" applyFill="1" applyBorder="1" applyAlignment="1">
      <alignment horizontal="center" vertical="center" wrapText="1"/>
    </xf>
    <xf numFmtId="0" fontId="13" fillId="2" borderId="335" xfId="0" applyFont="1" applyFill="1" applyBorder="1" applyAlignment="1">
      <alignment horizontal="center" vertical="center"/>
    </xf>
    <xf numFmtId="0" fontId="13" fillId="2" borderId="336" xfId="0" applyFont="1" applyFill="1" applyBorder="1" applyAlignment="1">
      <alignment horizontal="center" vertical="center"/>
    </xf>
    <xf numFmtId="0" fontId="13" fillId="2" borderId="340" xfId="0" applyFont="1" applyFill="1" applyBorder="1" applyAlignment="1">
      <alignment horizontal="center" vertical="center"/>
    </xf>
    <xf numFmtId="0" fontId="13" fillId="2" borderId="5" xfId="0" applyFont="1" applyFill="1" applyBorder="1" applyAlignment="1">
      <alignment vertical="center" wrapText="1"/>
    </xf>
    <xf numFmtId="0" fontId="13" fillId="2" borderId="5" xfId="0" applyFont="1" applyFill="1" applyBorder="1" applyAlignment="1">
      <alignment vertical="center"/>
    </xf>
    <xf numFmtId="0" fontId="13" fillId="2" borderId="113" xfId="0" applyFont="1" applyFill="1" applyBorder="1" applyAlignment="1">
      <alignment vertical="center"/>
    </xf>
    <xf numFmtId="0" fontId="13" fillId="2" borderId="80" xfId="0" applyFont="1" applyFill="1" applyBorder="1" applyAlignment="1">
      <alignment vertical="center"/>
    </xf>
    <xf numFmtId="0" fontId="13" fillId="2" borderId="337" xfId="0" applyFont="1" applyFill="1" applyBorder="1" applyAlignment="1">
      <alignment horizontal="center" vertical="center"/>
    </xf>
    <xf numFmtId="0" fontId="13" fillId="2" borderId="338" xfId="0" applyFont="1" applyFill="1" applyBorder="1" applyAlignment="1">
      <alignment horizontal="center" vertical="center"/>
    </xf>
    <xf numFmtId="0" fontId="13" fillId="2" borderId="339" xfId="0" applyFont="1" applyFill="1" applyBorder="1" applyAlignment="1">
      <alignment horizontal="center" vertical="center"/>
    </xf>
    <xf numFmtId="0" fontId="7" fillId="3" borderId="7" xfId="0" applyFont="1" applyFill="1" applyBorder="1" applyAlignment="1">
      <alignment horizontal="center" vertical="center"/>
    </xf>
    <xf numFmtId="0" fontId="18" fillId="2" borderId="1" xfId="0" applyFont="1" applyFill="1" applyBorder="1" applyAlignment="1">
      <alignment horizontal="center" vertical="center" wrapText="1"/>
    </xf>
    <xf numFmtId="0" fontId="18" fillId="2" borderId="8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5" fillId="2" borderId="3" xfId="0" applyFont="1" applyFill="1" applyBorder="1" applyAlignment="1">
      <alignment horizontal="center" vertical="center" wrapText="1"/>
    </xf>
    <xf numFmtId="0" fontId="5" fillId="2" borderId="16" xfId="0" applyFont="1" applyFill="1" applyBorder="1" applyAlignment="1">
      <alignment horizontal="center" vertical="center" wrapText="1"/>
    </xf>
    <xf numFmtId="0" fontId="5" fillId="2" borderId="17" xfId="0" applyFont="1" applyFill="1" applyBorder="1" applyAlignment="1">
      <alignment horizontal="center" vertical="center" wrapText="1"/>
    </xf>
    <xf numFmtId="0" fontId="5" fillId="2" borderId="88" xfId="0" applyFont="1" applyFill="1" applyBorder="1" applyAlignment="1">
      <alignment horizontal="center" vertical="center"/>
    </xf>
    <xf numFmtId="0" fontId="1" fillId="2" borderId="341" xfId="0" applyFont="1" applyFill="1" applyBorder="1" applyAlignment="1">
      <alignment horizontal="center" vertical="center"/>
    </xf>
    <xf numFmtId="0" fontId="1" fillId="2" borderId="342" xfId="0" applyFont="1" applyFill="1" applyBorder="1" applyAlignment="1">
      <alignment horizontal="center" vertical="center"/>
    </xf>
    <xf numFmtId="0" fontId="7" fillId="2" borderId="127" xfId="0" applyFont="1" applyFill="1" applyBorder="1" applyAlignment="1">
      <alignment horizontal="center" vertical="center" wrapText="1"/>
    </xf>
    <xf numFmtId="0" fontId="7" fillId="2" borderId="33" xfId="0" applyFont="1" applyFill="1" applyBorder="1" applyAlignment="1">
      <alignment horizontal="center" vertical="center"/>
    </xf>
    <xf numFmtId="0" fontId="1" fillId="0" borderId="1" xfId="0" applyFont="1" applyBorder="1" applyAlignment="1">
      <alignment horizontal="center" vertical="center" wrapText="1"/>
    </xf>
    <xf numFmtId="0" fontId="1" fillId="0" borderId="2" xfId="0" applyFont="1" applyBorder="1" applyAlignment="1">
      <alignment horizontal="center" vertical="center" wrapText="1"/>
    </xf>
    <xf numFmtId="0" fontId="1" fillId="0" borderId="223" xfId="0" applyFont="1" applyBorder="1" applyAlignment="1">
      <alignment horizontal="center" vertical="center" wrapText="1"/>
    </xf>
    <xf numFmtId="0" fontId="1" fillId="0" borderId="60"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124" xfId="0" applyFont="1" applyBorder="1" applyAlignment="1">
      <alignment horizontal="center" vertical="center" wrapText="1"/>
    </xf>
    <xf numFmtId="0" fontId="1" fillId="0" borderId="73" xfId="0" applyFont="1" applyBorder="1" applyAlignment="1">
      <alignment horizontal="center" vertical="center"/>
    </xf>
    <xf numFmtId="0" fontId="1" fillId="0" borderId="122" xfId="0" applyFont="1" applyBorder="1" applyAlignment="1">
      <alignment horizontal="center" vertical="center"/>
    </xf>
    <xf numFmtId="0" fontId="1" fillId="0" borderId="65" xfId="0" applyFont="1" applyBorder="1" applyAlignment="1">
      <alignment horizontal="center" vertical="center"/>
    </xf>
    <xf numFmtId="0" fontId="1" fillId="0" borderId="83" xfId="0" applyFont="1" applyBorder="1" applyAlignment="1">
      <alignment horizontal="center" vertical="center"/>
    </xf>
    <xf numFmtId="0" fontId="1" fillId="2" borderId="235" xfId="0" applyFont="1" applyFill="1" applyBorder="1" applyAlignment="1">
      <alignment horizontal="center" vertical="center"/>
    </xf>
    <xf numFmtId="178" fontId="1" fillId="2" borderId="235" xfId="0" applyNumberFormat="1" applyFont="1" applyFill="1" applyBorder="1" applyAlignment="1">
      <alignment horizontal="center" vertical="center"/>
    </xf>
    <xf numFmtId="178" fontId="1" fillId="0" borderId="235" xfId="0" applyNumberFormat="1" applyFont="1" applyBorder="1" applyAlignment="1">
      <alignment horizontal="center" vertical="center"/>
    </xf>
    <xf numFmtId="178" fontId="1" fillId="2" borderId="107" xfId="0" applyNumberFormat="1" applyFont="1" applyFill="1" applyBorder="1" applyAlignment="1">
      <alignment horizontal="center" vertical="center"/>
    </xf>
    <xf numFmtId="0" fontId="1" fillId="2" borderId="223" xfId="0" applyFont="1" applyFill="1" applyBorder="1" applyAlignment="1">
      <alignment horizontal="center" vertical="center"/>
    </xf>
    <xf numFmtId="0" fontId="1" fillId="2" borderId="92" xfId="0" applyFont="1" applyFill="1" applyBorder="1" applyAlignment="1">
      <alignment horizontal="center" vertical="center"/>
    </xf>
    <xf numFmtId="0" fontId="1" fillId="2" borderId="24" xfId="0" applyFont="1" applyFill="1" applyBorder="1" applyAlignment="1">
      <alignment horizontal="center" vertical="center"/>
    </xf>
    <xf numFmtId="0" fontId="1" fillId="2" borderId="281" xfId="0" applyFont="1" applyFill="1" applyBorder="1" applyAlignment="1">
      <alignment horizontal="center" vertical="center"/>
    </xf>
    <xf numFmtId="0" fontId="1" fillId="2" borderId="95" xfId="0" applyFont="1" applyFill="1" applyBorder="1" applyAlignment="1">
      <alignment horizontal="center" vertical="center"/>
    </xf>
    <xf numFmtId="0" fontId="1" fillId="2" borderId="139" xfId="0" applyFont="1" applyFill="1" applyBorder="1" applyAlignment="1">
      <alignment horizontal="center" vertical="center"/>
    </xf>
    <xf numFmtId="0" fontId="1" fillId="2" borderId="39" xfId="0" applyFont="1" applyFill="1" applyBorder="1" applyAlignment="1">
      <alignment horizontal="center" vertical="center"/>
    </xf>
    <xf numFmtId="0" fontId="1" fillId="2" borderId="122" xfId="0" applyFont="1" applyFill="1" applyBorder="1" applyAlignment="1">
      <alignment horizontal="center" vertical="center"/>
    </xf>
    <xf numFmtId="0" fontId="1" fillId="2" borderId="10" xfId="0" applyFont="1" applyFill="1" applyBorder="1" applyAlignment="1">
      <alignment horizontal="center" vertical="center"/>
    </xf>
    <xf numFmtId="0" fontId="1" fillId="2" borderId="79" xfId="0" applyFont="1" applyFill="1" applyBorder="1" applyAlignment="1">
      <alignment horizontal="center" vertical="center"/>
    </xf>
    <xf numFmtId="0" fontId="1" fillId="0" borderId="32" xfId="0" applyFont="1" applyBorder="1" applyAlignment="1">
      <alignment horizontal="center" vertical="center"/>
    </xf>
    <xf numFmtId="0" fontId="1" fillId="0" borderId="30" xfId="0" applyFont="1" applyBorder="1" applyAlignment="1">
      <alignment horizontal="center" vertical="center"/>
    </xf>
    <xf numFmtId="0" fontId="1" fillId="0" borderId="128" xfId="0" applyFont="1" applyBorder="1" applyAlignment="1">
      <alignment horizontal="center" vertical="center"/>
    </xf>
    <xf numFmtId="0" fontId="1" fillId="2" borderId="68" xfId="0" applyFont="1" applyFill="1" applyBorder="1" applyAlignment="1">
      <alignment vertical="center"/>
    </xf>
    <xf numFmtId="0" fontId="1" fillId="2" borderId="254" xfId="0" applyFont="1" applyFill="1" applyBorder="1" applyAlignment="1">
      <alignment horizontal="center" vertical="center"/>
    </xf>
    <xf numFmtId="0" fontId="1" fillId="2" borderId="264" xfId="0" applyFont="1" applyFill="1" applyBorder="1" applyAlignment="1">
      <alignment horizontal="center" vertical="center"/>
    </xf>
    <xf numFmtId="0" fontId="1" fillId="2" borderId="165" xfId="0" applyFont="1" applyFill="1" applyBorder="1" applyAlignment="1">
      <alignment horizontal="center" vertical="center" wrapText="1"/>
    </xf>
    <xf numFmtId="0" fontId="1" fillId="2" borderId="163" xfId="0" applyFont="1" applyFill="1" applyBorder="1" applyAlignment="1">
      <alignment horizontal="center" vertical="center" wrapText="1"/>
    </xf>
    <xf numFmtId="0" fontId="1" fillId="2" borderId="167" xfId="0" applyFont="1" applyFill="1" applyBorder="1" applyAlignment="1">
      <alignment horizontal="center" vertical="center" wrapText="1"/>
    </xf>
    <xf numFmtId="0" fontId="1" fillId="2" borderId="280" xfId="0" applyFont="1" applyFill="1" applyBorder="1" applyAlignment="1">
      <alignment horizontal="center" vertical="center" wrapText="1"/>
    </xf>
    <xf numFmtId="0" fontId="1" fillId="2" borderId="39" xfId="0" applyFont="1" applyFill="1" applyBorder="1" applyAlignment="1">
      <alignment horizontal="center" vertical="center" wrapText="1"/>
    </xf>
    <xf numFmtId="0" fontId="1" fillId="2" borderId="161" xfId="0" applyFont="1" applyFill="1" applyBorder="1" applyAlignment="1">
      <alignment horizontal="center" vertical="center" wrapText="1"/>
    </xf>
    <xf numFmtId="0" fontId="1" fillId="2" borderId="79" xfId="0" applyFont="1" applyFill="1" applyBorder="1" applyAlignment="1">
      <alignment horizontal="center" vertical="center" wrapText="1"/>
    </xf>
    <xf numFmtId="0" fontId="1" fillId="2" borderId="343" xfId="0" applyFont="1" applyFill="1" applyBorder="1" applyAlignment="1">
      <alignment horizontal="center" vertical="center" wrapText="1"/>
    </xf>
    <xf numFmtId="0" fontId="1" fillId="2" borderId="345" xfId="0" applyFont="1" applyFill="1" applyBorder="1" applyAlignment="1">
      <alignment horizontal="center" vertical="center" wrapText="1"/>
    </xf>
    <xf numFmtId="0" fontId="1" fillId="2" borderId="347" xfId="0" applyFont="1" applyFill="1" applyBorder="1" applyAlignment="1">
      <alignment horizontal="center" vertical="center" wrapText="1"/>
    </xf>
    <xf numFmtId="0" fontId="1" fillId="2" borderId="344" xfId="0" applyFont="1" applyFill="1" applyBorder="1" applyAlignment="1">
      <alignment horizontal="center" vertical="center" wrapText="1"/>
    </xf>
    <xf numFmtId="0" fontId="1" fillId="2" borderId="346" xfId="0" applyFont="1" applyFill="1" applyBorder="1" applyAlignment="1">
      <alignment horizontal="center" vertical="center" wrapText="1"/>
    </xf>
    <xf numFmtId="0" fontId="1" fillId="2" borderId="348" xfId="0" applyFont="1" applyFill="1" applyBorder="1" applyAlignment="1">
      <alignment horizontal="center" vertical="center" wrapText="1"/>
    </xf>
    <xf numFmtId="0" fontId="1" fillId="0" borderId="42" xfId="0" applyFont="1" applyBorder="1" applyAlignment="1">
      <alignment horizontal="left" vertical="center"/>
    </xf>
    <xf numFmtId="0" fontId="1" fillId="2" borderId="255" xfId="0" applyFont="1" applyFill="1" applyBorder="1" applyAlignment="1">
      <alignment horizontal="center" vertical="center"/>
    </xf>
    <xf numFmtId="0" fontId="1" fillId="2" borderId="349" xfId="0" applyFont="1" applyFill="1" applyBorder="1" applyAlignment="1">
      <alignment horizontal="center" vertical="center"/>
    </xf>
    <xf numFmtId="0" fontId="1" fillId="2" borderId="350" xfId="0" applyFont="1" applyFill="1" applyBorder="1" applyAlignment="1">
      <alignment horizontal="center" vertical="center"/>
    </xf>
    <xf numFmtId="0" fontId="1" fillId="2" borderId="351" xfId="0" applyFont="1" applyFill="1" applyBorder="1" applyAlignment="1">
      <alignment horizontal="center" vertical="center"/>
    </xf>
    <xf numFmtId="0" fontId="1" fillId="2" borderId="13" xfId="0" applyFont="1" applyFill="1" applyBorder="1" applyAlignment="1">
      <alignment horizontal="center" vertical="center"/>
    </xf>
    <xf numFmtId="0" fontId="1" fillId="2" borderId="352" xfId="0" applyFont="1" applyFill="1" applyBorder="1" applyAlignment="1">
      <alignment horizontal="center" vertical="center"/>
    </xf>
    <xf numFmtId="0" fontId="1" fillId="0" borderId="42" xfId="0" applyFont="1" applyBorder="1" applyAlignment="1">
      <alignment horizontal="left" vertical="center" wrapText="1"/>
    </xf>
    <xf numFmtId="0" fontId="1" fillId="2" borderId="353" xfId="0" applyFont="1" applyFill="1" applyBorder="1" applyAlignment="1">
      <alignment horizontal="center" vertical="center"/>
    </xf>
    <xf numFmtId="0" fontId="1" fillId="2" borderId="354" xfId="0" applyFont="1" applyFill="1" applyBorder="1" applyAlignment="1">
      <alignment horizontal="center" vertical="center"/>
    </xf>
    <xf numFmtId="0" fontId="1" fillId="2" borderId="355" xfId="0" applyFont="1" applyFill="1" applyBorder="1" applyAlignment="1">
      <alignment horizontal="center" vertical="center"/>
    </xf>
    <xf numFmtId="0" fontId="1" fillId="2" borderId="170" xfId="0" applyFont="1" applyFill="1" applyBorder="1" applyAlignment="1">
      <alignment horizontal="center" vertical="center"/>
    </xf>
    <xf numFmtId="0" fontId="1" fillId="2" borderId="42" xfId="0" applyFont="1" applyFill="1" applyBorder="1" applyAlignment="1">
      <alignment horizontal="center" vertical="center"/>
    </xf>
    <xf numFmtId="0" fontId="1" fillId="2" borderId="140" xfId="0" applyFont="1" applyFill="1" applyBorder="1" applyAlignment="1">
      <alignment horizontal="center" vertical="center"/>
    </xf>
    <xf numFmtId="0" fontId="1" fillId="2" borderId="356" xfId="0" applyFont="1" applyFill="1" applyBorder="1" applyAlignment="1">
      <alignment horizontal="center" vertical="center"/>
    </xf>
    <xf numFmtId="0" fontId="1" fillId="2" borderId="171" xfId="0" applyFont="1" applyFill="1" applyBorder="1" applyAlignment="1">
      <alignment horizontal="center" vertical="center"/>
    </xf>
    <xf numFmtId="0" fontId="1" fillId="2" borderId="165" xfId="0" applyFont="1" applyFill="1" applyBorder="1" applyAlignment="1">
      <alignment horizontal="center" vertical="center"/>
    </xf>
    <xf numFmtId="0" fontId="1" fillId="2" borderId="167" xfId="0" applyFont="1" applyFill="1" applyBorder="1" applyAlignment="1">
      <alignment horizontal="center" vertical="center"/>
    </xf>
    <xf numFmtId="0" fontId="13" fillId="0" borderId="44" xfId="0" applyFont="1" applyBorder="1" applyAlignment="1">
      <alignment horizontal="left" vertical="center"/>
    </xf>
    <xf numFmtId="0" fontId="1" fillId="2" borderId="0" xfId="0" applyFont="1" applyFill="1" applyAlignment="1">
      <alignment vertical="center" wrapText="1"/>
    </xf>
    <xf numFmtId="0" fontId="1" fillId="2" borderId="9" xfId="0" applyFont="1" applyFill="1" applyBorder="1" applyAlignment="1">
      <alignment vertical="center" wrapText="1"/>
    </xf>
    <xf numFmtId="0" fontId="1" fillId="2" borderId="280" xfId="0" applyFont="1" applyFill="1" applyBorder="1" applyAlignment="1">
      <alignment horizontal="center" vertical="center"/>
    </xf>
    <xf numFmtId="0" fontId="21" fillId="2" borderId="2" xfId="0" applyFont="1" applyFill="1" applyBorder="1" applyAlignment="1">
      <alignment horizontal="center" vertical="center" wrapText="1"/>
    </xf>
    <xf numFmtId="0" fontId="22" fillId="2" borderId="5" xfId="0" applyFont="1" applyFill="1" applyBorder="1" applyAlignment="1">
      <alignment horizontal="center" vertical="center"/>
    </xf>
    <xf numFmtId="0" fontId="22" fillId="2" borderId="2" xfId="0" applyFont="1" applyFill="1" applyBorder="1" applyAlignment="1">
      <alignment horizontal="center" vertical="center"/>
    </xf>
    <xf numFmtId="0" fontId="22" fillId="2" borderId="66" xfId="0" applyFont="1" applyFill="1" applyBorder="1" applyAlignment="1">
      <alignment horizontal="center" vertical="center"/>
    </xf>
    <xf numFmtId="0" fontId="13" fillId="2" borderId="91" xfId="0" applyFont="1" applyFill="1" applyBorder="1" applyAlignment="1">
      <alignment horizontal="left" vertical="center" wrapText="1"/>
    </xf>
    <xf numFmtId="0" fontId="22" fillId="2" borderId="127" xfId="0" applyFont="1" applyFill="1" applyBorder="1" applyAlignment="1">
      <alignment horizontal="left" vertical="center" wrapText="1"/>
    </xf>
    <xf numFmtId="0" fontId="22" fillId="2" borderId="30" xfId="0" applyFont="1" applyFill="1" applyBorder="1" applyAlignment="1">
      <alignment horizontal="left" vertical="center" wrapText="1"/>
    </xf>
    <xf numFmtId="0" fontId="22" fillId="2" borderId="128" xfId="0" applyFont="1" applyFill="1" applyBorder="1" applyAlignment="1">
      <alignment horizontal="left" vertical="center" wrapText="1"/>
    </xf>
    <xf numFmtId="0" fontId="13" fillId="0" borderId="13" xfId="0" applyFont="1" applyBorder="1" applyAlignment="1">
      <alignment horizontal="center" vertical="center" wrapText="1"/>
    </xf>
    <xf numFmtId="0" fontId="22" fillId="2" borderId="251" xfId="0" applyFont="1" applyFill="1" applyBorder="1" applyAlignment="1">
      <alignment horizontal="left" vertical="center"/>
    </xf>
    <xf numFmtId="0" fontId="22" fillId="2" borderId="14" xfId="0" applyFont="1" applyFill="1" applyBorder="1" applyAlignment="1">
      <alignment horizontal="left" vertical="center"/>
    </xf>
    <xf numFmtId="0" fontId="22" fillId="2" borderId="252" xfId="0" applyFont="1" applyFill="1" applyBorder="1" applyAlignment="1">
      <alignment horizontal="left" vertical="center"/>
    </xf>
    <xf numFmtId="0" fontId="22" fillId="2" borderId="253" xfId="0" applyFont="1" applyFill="1" applyBorder="1" applyAlignment="1">
      <alignment horizontal="left" vertical="center"/>
    </xf>
    <xf numFmtId="0" fontId="22" fillId="2" borderId="17" xfId="0" applyFont="1" applyFill="1" applyBorder="1" applyAlignment="1">
      <alignment horizontal="left" vertical="center"/>
    </xf>
    <xf numFmtId="0" fontId="22" fillId="2" borderId="20" xfId="0" applyFont="1" applyFill="1" applyBorder="1" applyAlignment="1">
      <alignment horizontal="left" vertical="center"/>
    </xf>
    <xf numFmtId="0" fontId="13" fillId="2" borderId="100" xfId="0" applyFont="1" applyFill="1" applyBorder="1" applyAlignment="1">
      <alignment horizontal="left" vertical="center"/>
    </xf>
    <xf numFmtId="0" fontId="13" fillId="2" borderId="146" xfId="0" applyFont="1" applyFill="1" applyBorder="1" applyAlignment="1">
      <alignment horizontal="left" vertical="center"/>
    </xf>
    <xf numFmtId="0" fontId="13" fillId="2" borderId="152" xfId="0" applyFont="1" applyFill="1" applyBorder="1" applyAlignment="1">
      <alignment horizontal="left" vertical="center"/>
    </xf>
    <xf numFmtId="0" fontId="2" fillId="2" borderId="255" xfId="0" applyFont="1" applyFill="1" applyBorder="1" applyAlignment="1">
      <alignment horizontal="center" vertical="center"/>
    </xf>
    <xf numFmtId="0" fontId="2" fillId="2" borderId="260" xfId="0" applyFont="1" applyFill="1" applyBorder="1" applyAlignment="1">
      <alignment horizontal="center" vertical="center"/>
    </xf>
    <xf numFmtId="0" fontId="2" fillId="2" borderId="357" xfId="0" applyFont="1" applyFill="1" applyBorder="1" applyAlignment="1">
      <alignment horizontal="center" vertical="center"/>
    </xf>
    <xf numFmtId="0" fontId="2" fillId="2" borderId="1" xfId="0" applyFont="1" applyFill="1" applyBorder="1" applyAlignment="1">
      <alignment horizontal="center" vertical="center"/>
    </xf>
    <xf numFmtId="0" fontId="2" fillId="2" borderId="113" xfId="0" applyFont="1" applyFill="1" applyBorder="1" applyAlignment="1">
      <alignment horizontal="center" vertical="center"/>
    </xf>
    <xf numFmtId="179" fontId="13" fillId="0" borderId="42" xfId="0" applyNumberFormat="1" applyFont="1" applyBorder="1" applyAlignment="1">
      <alignment horizontal="center"/>
    </xf>
    <xf numFmtId="179" fontId="13" fillId="0" borderId="131" xfId="0" applyNumberFormat="1" applyFont="1" applyBorder="1" applyAlignment="1">
      <alignment horizontal="center"/>
    </xf>
    <xf numFmtId="0" fontId="1" fillId="2" borderId="25" xfId="0" applyFont="1" applyFill="1" applyBorder="1" applyAlignment="1">
      <alignment horizontal="left" vertical="center" wrapText="1"/>
    </xf>
    <xf numFmtId="0" fontId="1" fillId="2" borderId="26" xfId="0" applyFont="1" applyFill="1" applyBorder="1" applyAlignment="1">
      <alignment horizontal="left" vertical="center" wrapText="1"/>
    </xf>
    <xf numFmtId="0" fontId="1" fillId="2" borderId="162" xfId="0" applyFont="1" applyFill="1" applyBorder="1" applyAlignment="1">
      <alignment horizontal="left" vertical="center" wrapText="1"/>
    </xf>
    <xf numFmtId="0" fontId="1" fillId="2" borderId="26" xfId="0" applyFont="1" applyFill="1" applyBorder="1" applyAlignment="1">
      <alignment horizontal="left" vertical="center"/>
    </xf>
    <xf numFmtId="0" fontId="1" fillId="2" borderId="38" xfId="0" applyFont="1" applyFill="1" applyBorder="1" applyAlignment="1">
      <alignment horizontal="left" vertical="center"/>
    </xf>
    <xf numFmtId="0" fontId="13" fillId="2" borderId="36" xfId="0" applyFont="1" applyFill="1" applyBorder="1" applyAlignment="1">
      <alignment horizontal="center"/>
    </xf>
    <xf numFmtId="0" fontId="13" fillId="2" borderId="26" xfId="0" applyFont="1" applyFill="1" applyBorder="1" applyAlignment="1">
      <alignment horizontal="center"/>
    </xf>
    <xf numFmtId="0" fontId="13" fillId="2" borderId="38" xfId="0" applyFont="1" applyFill="1" applyBorder="1" applyAlignment="1">
      <alignment horizontal="center"/>
    </xf>
    <xf numFmtId="0" fontId="1" fillId="2" borderId="146" xfId="0" applyFont="1" applyFill="1" applyBorder="1" applyAlignment="1">
      <alignment horizontal="left" vertical="center" wrapText="1"/>
    </xf>
    <xf numFmtId="0" fontId="1" fillId="2" borderId="145" xfId="0" applyFont="1" applyFill="1" applyBorder="1" applyAlignment="1">
      <alignment horizontal="left" vertical="center" wrapText="1"/>
    </xf>
    <xf numFmtId="0" fontId="1" fillId="2" borderId="100" xfId="0" applyFont="1" applyFill="1" applyBorder="1" applyAlignment="1">
      <alignment horizontal="left" vertical="center" wrapText="1"/>
    </xf>
    <xf numFmtId="0" fontId="1" fillId="2" borderId="145" xfId="0" applyFont="1" applyFill="1" applyBorder="1" applyAlignment="1">
      <alignment horizontal="left" vertical="center"/>
    </xf>
    <xf numFmtId="0" fontId="1" fillId="2" borderId="104" xfId="0" applyFont="1" applyFill="1" applyBorder="1" applyAlignment="1">
      <alignment horizontal="left" vertical="center"/>
    </xf>
    <xf numFmtId="0" fontId="13" fillId="0" borderId="145" xfId="0" applyFont="1" applyBorder="1" applyAlignment="1">
      <alignment horizontal="center"/>
    </xf>
    <xf numFmtId="179" fontId="13" fillId="0" borderId="145" xfId="0" applyNumberFormat="1" applyFont="1" applyBorder="1" applyAlignment="1">
      <alignment horizontal="center"/>
    </xf>
    <xf numFmtId="179" fontId="13" fillId="0" borderId="104" xfId="0" applyNumberFormat="1" applyFont="1" applyBorder="1" applyAlignment="1">
      <alignment horizontal="center"/>
    </xf>
    <xf numFmtId="0" fontId="1" fillId="2" borderId="358" xfId="0" applyFont="1" applyFill="1" applyBorder="1" applyAlignment="1">
      <alignment horizontal="left" vertical="center" wrapText="1"/>
    </xf>
    <xf numFmtId="0" fontId="1" fillId="2" borderId="243" xfId="0" applyFont="1" applyFill="1" applyBorder="1" applyAlignment="1">
      <alignment horizontal="left" vertical="center"/>
    </xf>
    <xf numFmtId="0" fontId="1" fillId="2" borderId="359" xfId="0" applyFont="1" applyFill="1" applyBorder="1" applyAlignment="1">
      <alignment horizontal="left" vertical="center"/>
    </xf>
    <xf numFmtId="0" fontId="1" fillId="2" borderId="244" xfId="0" applyFont="1" applyFill="1" applyBorder="1" applyAlignment="1">
      <alignment horizontal="left" vertical="center"/>
    </xf>
    <xf numFmtId="0" fontId="13" fillId="2" borderId="42" xfId="0" applyFont="1" applyFill="1" applyBorder="1" applyAlignment="1">
      <alignment horizontal="center"/>
    </xf>
    <xf numFmtId="0" fontId="13" fillId="0" borderId="42" xfId="0" applyFont="1" applyBorder="1" applyAlignment="1">
      <alignment horizontal="center"/>
    </xf>
    <xf numFmtId="0" fontId="5" fillId="2" borderId="1" xfId="0" applyFont="1" applyFill="1" applyBorder="1" applyAlignment="1">
      <alignment horizontal="left" vertical="center"/>
    </xf>
    <xf numFmtId="0" fontId="5" fillId="2" borderId="60" xfId="0" applyFont="1" applyFill="1" applyBorder="1" applyAlignment="1">
      <alignment horizontal="left" vertical="center"/>
    </xf>
    <xf numFmtId="1" fontId="5" fillId="2" borderId="3" xfId="0" applyNumberFormat="1" applyFont="1" applyFill="1" applyBorder="1" applyAlignment="1">
      <alignment horizontal="left" vertical="center"/>
    </xf>
    <xf numFmtId="0" fontId="5" fillId="2" borderId="214" xfId="0" applyFont="1" applyFill="1" applyBorder="1" applyAlignment="1">
      <alignment horizontal="left" vertical="center"/>
    </xf>
    <xf numFmtId="0" fontId="38" fillId="2" borderId="114" xfId="0" applyFont="1" applyFill="1" applyBorder="1" applyAlignment="1">
      <alignment horizontal="center" vertical="center"/>
    </xf>
    <xf numFmtId="0" fontId="38" fillId="2" borderId="69" xfId="0" applyFont="1" applyFill="1" applyBorder="1" applyAlignment="1">
      <alignment horizontal="center" vertical="center"/>
    </xf>
    <xf numFmtId="0" fontId="38" fillId="2" borderId="8" xfId="0" applyFont="1" applyFill="1" applyBorder="1" applyAlignment="1">
      <alignment horizontal="center" vertical="center"/>
    </xf>
    <xf numFmtId="0" fontId="5" fillId="0" borderId="120" xfId="0" applyFont="1" applyBorder="1" applyAlignment="1">
      <alignment horizontal="left" vertical="center" wrapText="1"/>
    </xf>
    <xf numFmtId="0" fontId="5" fillId="0" borderId="76" xfId="0" applyFont="1" applyBorder="1" applyAlignment="1">
      <alignment horizontal="left" vertical="center"/>
    </xf>
    <xf numFmtId="0" fontId="5" fillId="0" borderId="119" xfId="0" applyFont="1" applyBorder="1" applyAlignment="1">
      <alignment horizontal="left" vertical="center"/>
    </xf>
    <xf numFmtId="0" fontId="14" fillId="3" borderId="6" xfId="0" applyFont="1" applyFill="1" applyBorder="1" applyAlignment="1">
      <alignment horizontal="center" vertical="center"/>
    </xf>
    <xf numFmtId="0" fontId="14" fillId="3" borderId="21" xfId="0" applyFont="1" applyFill="1" applyBorder="1" applyAlignment="1">
      <alignment horizontal="center" vertical="center"/>
    </xf>
    <xf numFmtId="0" fontId="14" fillId="3" borderId="125" xfId="0" applyFont="1" applyFill="1" applyBorder="1" applyAlignment="1">
      <alignment horizontal="center" vertical="center"/>
    </xf>
    <xf numFmtId="0" fontId="40" fillId="2" borderId="3" xfId="0" applyFont="1" applyFill="1" applyBorder="1" applyAlignment="1">
      <alignment horizontal="center" vertical="center"/>
    </xf>
    <xf numFmtId="0" fontId="40" fillId="2" borderId="0" xfId="0" applyFont="1" applyFill="1" applyAlignment="1">
      <alignment horizontal="center" vertical="center"/>
    </xf>
    <xf numFmtId="0" fontId="40" fillId="2" borderId="10" xfId="0" applyFont="1" applyFill="1" applyBorder="1" applyAlignment="1">
      <alignment horizontal="center" vertical="center"/>
    </xf>
    <xf numFmtId="0" fontId="40" fillId="2" borderId="3" xfId="0" applyFont="1" applyFill="1" applyBorder="1" applyAlignment="1">
      <alignment horizontal="right" vertical="center"/>
    </xf>
    <xf numFmtId="0" fontId="40" fillId="2" borderId="0" xfId="0" applyFont="1" applyFill="1" applyAlignment="1">
      <alignment horizontal="right" vertical="center"/>
    </xf>
    <xf numFmtId="0" fontId="40" fillId="2" borderId="10" xfId="0" applyFont="1" applyFill="1" applyBorder="1" applyAlignment="1">
      <alignment horizontal="right" vertical="center"/>
    </xf>
    <xf numFmtId="0" fontId="40" fillId="2" borderId="3" xfId="0" applyFont="1" applyFill="1" applyBorder="1" applyAlignment="1">
      <alignment vertical="center"/>
    </xf>
    <xf numFmtId="0" fontId="40" fillId="2" borderId="0" xfId="0" applyFont="1" applyFill="1" applyAlignment="1">
      <alignment vertical="center"/>
    </xf>
    <xf numFmtId="0" fontId="40" fillId="2" borderId="10" xfId="0" applyFont="1" applyFill="1" applyBorder="1" applyAlignment="1">
      <alignment vertical="center"/>
    </xf>
    <xf numFmtId="0" fontId="14" fillId="2" borderId="10" xfId="0" applyFont="1" applyFill="1" applyBorder="1" applyAlignment="1">
      <alignment horizontal="left" vertical="center"/>
    </xf>
    <xf numFmtId="0" fontId="14" fillId="2" borderId="61" xfId="0" applyFont="1" applyFill="1" applyBorder="1" applyAlignment="1">
      <alignment horizontal="left" vertical="center"/>
    </xf>
    <xf numFmtId="1" fontId="7" fillId="2" borderId="3" xfId="0" applyNumberFormat="1" applyFont="1" applyFill="1" applyBorder="1" applyAlignment="1">
      <alignment vertical="center"/>
    </xf>
    <xf numFmtId="0" fontId="7" fillId="2" borderId="68" xfId="0" applyFont="1" applyFill="1" applyBorder="1" applyAlignment="1">
      <alignment horizontal="center" vertical="center"/>
    </xf>
    <xf numFmtId="0" fontId="7" fillId="0" borderId="248" xfId="0" applyFont="1" applyBorder="1" applyAlignment="1">
      <alignment horizontal="center" vertical="center" wrapText="1"/>
    </xf>
    <xf numFmtId="0" fontId="7" fillId="0" borderId="4" xfId="0" applyFont="1" applyBorder="1" applyAlignment="1">
      <alignment horizontal="center" vertical="center"/>
    </xf>
    <xf numFmtId="0" fontId="7" fillId="0" borderId="240" xfId="0" applyFont="1" applyBorder="1" applyAlignment="1">
      <alignment horizontal="center" vertical="center"/>
    </xf>
    <xf numFmtId="0" fontId="7" fillId="0" borderId="41" xfId="0" applyFont="1" applyBorder="1" applyAlignment="1">
      <alignment horizontal="center" vertical="center"/>
    </xf>
    <xf numFmtId="0" fontId="7" fillId="0" borderId="131" xfId="0" applyFont="1" applyBorder="1" applyAlignment="1">
      <alignment horizontal="center" vertical="center"/>
    </xf>
    <xf numFmtId="0" fontId="2" fillId="2" borderId="35" xfId="0" applyFont="1" applyFill="1" applyBorder="1" applyAlignment="1">
      <alignment horizontal="center" vertical="center"/>
    </xf>
    <xf numFmtId="0" fontId="2" fillId="2" borderId="25" xfId="0" applyFont="1" applyFill="1" applyBorder="1" applyAlignment="1">
      <alignment horizontal="center" vertical="center"/>
    </xf>
    <xf numFmtId="0" fontId="2" fillId="2" borderId="47" xfId="0" applyFont="1" applyFill="1" applyBorder="1" applyAlignment="1">
      <alignment horizontal="center" vertical="center"/>
    </xf>
    <xf numFmtId="0" fontId="2" fillId="2" borderId="167" xfId="0" applyFont="1" applyFill="1" applyBorder="1" applyAlignment="1">
      <alignment horizontal="center" vertical="center"/>
    </xf>
    <xf numFmtId="0" fontId="2" fillId="2" borderId="25" xfId="0" applyFont="1" applyFill="1" applyBorder="1" applyAlignment="1">
      <alignment vertical="center" wrapText="1"/>
    </xf>
    <xf numFmtId="0" fontId="2" fillId="2" borderId="26" xfId="0" applyFont="1" applyFill="1" applyBorder="1" applyAlignment="1">
      <alignment vertical="center"/>
    </xf>
    <xf numFmtId="0" fontId="2" fillId="2" borderId="47" xfId="0" applyFont="1" applyFill="1" applyBorder="1" applyAlignment="1">
      <alignment vertical="center"/>
    </xf>
    <xf numFmtId="0" fontId="2" fillId="0" borderId="48" xfId="0" applyFont="1" applyBorder="1" applyAlignment="1">
      <alignment horizontal="center" vertical="center"/>
    </xf>
    <xf numFmtId="0" fontId="2" fillId="2" borderId="37" xfId="0" applyFont="1" applyFill="1" applyBorder="1" applyAlignment="1">
      <alignment vertical="center" wrapText="1"/>
    </xf>
    <xf numFmtId="0" fontId="2" fillId="2" borderId="38" xfId="0" applyFont="1" applyFill="1" applyBorder="1" applyAlignment="1">
      <alignment vertical="center"/>
    </xf>
    <xf numFmtId="0" fontId="1" fillId="0" borderId="25" xfId="0" applyFont="1" applyBorder="1" applyAlignment="1">
      <alignment vertical="center" wrapText="1"/>
    </xf>
    <xf numFmtId="0" fontId="1" fillId="0" borderId="26" xfId="0" applyFont="1" applyBorder="1" applyAlignment="1">
      <alignment vertical="center"/>
    </xf>
    <xf numFmtId="0" fontId="1" fillId="0" borderId="47" xfId="0" applyFont="1" applyBorder="1" applyAlignment="1">
      <alignment vertical="center"/>
    </xf>
    <xf numFmtId="0" fontId="1" fillId="0" borderId="48" xfId="0" applyFont="1" applyBorder="1"/>
    <xf numFmtId="0" fontId="1" fillId="0" borderId="25" xfId="0" applyFont="1" applyBorder="1" applyAlignment="1">
      <alignment horizontal="left" vertical="center" wrapText="1"/>
    </xf>
    <xf numFmtId="0" fontId="1" fillId="0" borderId="26" xfId="0" applyFont="1" applyBorder="1" applyAlignment="1">
      <alignment horizontal="left" vertical="center"/>
    </xf>
    <xf numFmtId="0" fontId="1" fillId="0" borderId="38" xfId="0" applyFont="1" applyBorder="1" applyAlignment="1">
      <alignment horizontal="left" vertical="center"/>
    </xf>
    <xf numFmtId="0" fontId="2" fillId="2" borderId="44" xfId="0" applyFont="1" applyFill="1" applyBorder="1" applyAlignment="1">
      <alignment vertical="center" wrapText="1"/>
    </xf>
    <xf numFmtId="0" fontId="2" fillId="2" borderId="35" xfId="0" applyFont="1" applyFill="1" applyBorder="1" applyAlignment="1">
      <alignment vertical="center"/>
    </xf>
    <xf numFmtId="0" fontId="2" fillId="2" borderId="166" xfId="0" applyFont="1" applyFill="1" applyBorder="1" applyAlignment="1">
      <alignment vertical="center"/>
    </xf>
    <xf numFmtId="0" fontId="2" fillId="2" borderId="208" xfId="0" applyFont="1" applyFill="1" applyBorder="1" applyAlignment="1">
      <alignment horizontal="center" vertical="center"/>
    </xf>
    <xf numFmtId="0" fontId="2" fillId="2" borderId="44" xfId="0" applyFont="1" applyFill="1" applyBorder="1" applyAlignment="1">
      <alignment horizontal="center" vertical="center"/>
    </xf>
    <xf numFmtId="0" fontId="2" fillId="0" borderId="208" xfId="0" applyFont="1" applyBorder="1" applyAlignment="1">
      <alignment horizontal="center" vertical="center"/>
    </xf>
    <xf numFmtId="0" fontId="2" fillId="2" borderId="165" xfId="0" applyFont="1" applyFill="1" applyBorder="1" applyAlignment="1">
      <alignment horizontal="center" vertical="center"/>
    </xf>
    <xf numFmtId="0" fontId="2" fillId="2" borderId="165" xfId="0" applyFont="1" applyFill="1" applyBorder="1" applyAlignment="1">
      <alignment vertical="center" wrapText="1"/>
    </xf>
    <xf numFmtId="0" fontId="2" fillId="2" borderId="59" xfId="0" applyFont="1" applyFill="1" applyBorder="1" applyAlignment="1">
      <alignment vertical="center"/>
    </xf>
    <xf numFmtId="0" fontId="2" fillId="2" borderId="37" xfId="0" applyFont="1" applyFill="1" applyBorder="1" applyAlignment="1">
      <alignment horizontal="center" vertical="center" wrapText="1"/>
    </xf>
    <xf numFmtId="0" fontId="2" fillId="2" borderId="37" xfId="0" applyFont="1" applyFill="1" applyBorder="1" applyAlignment="1">
      <alignment horizontal="left" vertical="center" wrapText="1"/>
    </xf>
    <xf numFmtId="0" fontId="2" fillId="2" borderId="38" xfId="0" applyFont="1" applyFill="1" applyBorder="1" applyAlignment="1">
      <alignment horizontal="left" vertical="center"/>
    </xf>
    <xf numFmtId="0" fontId="2" fillId="2" borderId="36" xfId="0" applyFont="1" applyFill="1" applyBorder="1" applyAlignment="1">
      <alignment horizontal="left" vertical="center"/>
    </xf>
    <xf numFmtId="0" fontId="2" fillId="2" borderId="360" xfId="0" applyFont="1" applyFill="1" applyBorder="1" applyAlignment="1">
      <alignment horizontal="left" vertical="center"/>
    </xf>
    <xf numFmtId="0" fontId="7" fillId="3" borderId="96" xfId="0" applyFont="1" applyFill="1" applyBorder="1" applyAlignment="1">
      <alignment horizontal="center" vertical="center"/>
    </xf>
    <xf numFmtId="0" fontId="7" fillId="3" borderId="41" xfId="0" applyFont="1" applyFill="1" applyBorder="1" applyAlignment="1">
      <alignment horizontal="center" vertical="center"/>
    </xf>
    <xf numFmtId="0" fontId="7" fillId="3" borderId="171" xfId="0" applyFont="1" applyFill="1" applyBorder="1" applyAlignment="1">
      <alignment horizontal="center" vertical="center"/>
    </xf>
    <xf numFmtId="0" fontId="7" fillId="3" borderId="29" xfId="0" applyFont="1" applyFill="1" applyBorder="1" applyAlignment="1">
      <alignment horizontal="center" vertical="center"/>
    </xf>
    <xf numFmtId="0" fontId="7" fillId="3" borderId="30" xfId="0" applyFont="1" applyFill="1" applyBorder="1" applyAlignment="1">
      <alignment horizontal="center" vertical="center"/>
    </xf>
    <xf numFmtId="0" fontId="7" fillId="3" borderId="33" xfId="0" applyFont="1" applyFill="1" applyBorder="1" applyAlignment="1">
      <alignment horizontal="center" vertical="center"/>
    </xf>
    <xf numFmtId="0" fontId="2" fillId="2" borderId="36" xfId="0" applyFont="1" applyFill="1" applyBorder="1" applyAlignment="1">
      <alignment horizontal="center" vertical="center"/>
    </xf>
    <xf numFmtId="0" fontId="2" fillId="2" borderId="360" xfId="0" applyFont="1" applyFill="1" applyBorder="1" applyAlignment="1">
      <alignment horizontal="center" vertical="center"/>
    </xf>
    <xf numFmtId="0" fontId="7" fillId="3" borderId="128" xfId="0" applyFont="1" applyFill="1" applyBorder="1" applyAlignment="1">
      <alignment horizontal="center" vertical="center"/>
    </xf>
    <xf numFmtId="0" fontId="23" fillId="3" borderId="58" xfId="0" applyFont="1" applyFill="1" applyBorder="1" applyAlignment="1">
      <alignment horizontal="center" vertical="center" wrapText="1"/>
    </xf>
    <xf numFmtId="0" fontId="23" fillId="3" borderId="35" xfId="0" applyFont="1" applyFill="1" applyBorder="1" applyAlignment="1">
      <alignment horizontal="center" vertical="center" wrapText="1"/>
    </xf>
    <xf numFmtId="0" fontId="23" fillId="3" borderId="167" xfId="0" applyFont="1" applyFill="1" applyBorder="1" applyAlignment="1">
      <alignment horizontal="center" vertical="center" wrapText="1"/>
    </xf>
    <xf numFmtId="0" fontId="23" fillId="3" borderId="96" xfId="0" applyFont="1" applyFill="1" applyBorder="1" applyAlignment="1">
      <alignment horizontal="center" vertical="center" wrapText="1"/>
    </xf>
    <xf numFmtId="0" fontId="23" fillId="3" borderId="41" xfId="0" applyFont="1" applyFill="1" applyBorder="1" applyAlignment="1">
      <alignment horizontal="center" vertical="center" wrapText="1"/>
    </xf>
    <xf numFmtId="0" fontId="23" fillId="3" borderId="140" xfId="0" applyFont="1" applyFill="1" applyBorder="1" applyAlignment="1">
      <alignment horizontal="center" vertical="center" wrapText="1"/>
    </xf>
    <xf numFmtId="0" fontId="23" fillId="3" borderId="165" xfId="0" applyFont="1" applyFill="1" applyBorder="1" applyAlignment="1">
      <alignment horizontal="center" vertical="center" wrapText="1"/>
    </xf>
    <xf numFmtId="0" fontId="23" fillId="3" borderId="170" xfId="0" applyFont="1" applyFill="1" applyBorder="1" applyAlignment="1">
      <alignment horizontal="center" vertical="center" wrapText="1"/>
    </xf>
    <xf numFmtId="0" fontId="23" fillId="3" borderId="168" xfId="0" applyFont="1" applyFill="1" applyBorder="1" applyAlignment="1">
      <alignment horizontal="center" vertical="center" wrapText="1"/>
    </xf>
    <xf numFmtId="0" fontId="23" fillId="3" borderId="171" xfId="0" applyFont="1" applyFill="1" applyBorder="1" applyAlignment="1">
      <alignment horizontal="center" vertical="center" wrapText="1"/>
    </xf>
    <xf numFmtId="0" fontId="2" fillId="2" borderId="166" xfId="0" applyFont="1" applyFill="1" applyBorder="1" applyAlignment="1">
      <alignment horizontal="center" vertical="center"/>
    </xf>
    <xf numFmtId="0" fontId="2" fillId="2" borderId="124" xfId="0" applyFont="1" applyFill="1" applyBorder="1" applyAlignment="1">
      <alignment horizontal="center" vertical="center"/>
    </xf>
    <xf numFmtId="0" fontId="2" fillId="2" borderId="146" xfId="0" applyFont="1" applyFill="1" applyBorder="1" applyAlignment="1">
      <alignment horizontal="center" vertical="center"/>
    </xf>
    <xf numFmtId="0" fontId="2" fillId="2" borderId="145" xfId="0" applyFont="1" applyFill="1" applyBorder="1" applyAlignment="1">
      <alignment horizontal="center" vertical="center"/>
    </xf>
    <xf numFmtId="0" fontId="2" fillId="2" borderId="104" xfId="0" applyFont="1" applyFill="1" applyBorder="1" applyAlignment="1">
      <alignment horizontal="center" vertical="center"/>
    </xf>
    <xf numFmtId="0" fontId="40" fillId="2" borderId="3" xfId="0" applyFont="1" applyFill="1" applyBorder="1" applyAlignment="1">
      <alignment horizontal="center" vertical="center" wrapText="1"/>
    </xf>
    <xf numFmtId="0" fontId="14" fillId="2" borderId="102" xfId="0" applyFont="1" applyFill="1" applyBorder="1" applyAlignment="1">
      <alignment horizontal="left" vertical="center"/>
    </xf>
    <xf numFmtId="0" fontId="7" fillId="0" borderId="3" xfId="0" applyFont="1" applyBorder="1" applyAlignment="1">
      <alignment horizontal="center" vertical="center" wrapText="1"/>
    </xf>
    <xf numFmtId="0" fontId="7" fillId="0" borderId="73" xfId="0" applyFont="1" applyBorder="1" applyAlignment="1">
      <alignment horizontal="center" vertical="center" wrapText="1"/>
    </xf>
    <xf numFmtId="0" fontId="7" fillId="0" borderId="240" xfId="0" applyFont="1" applyBorder="1" applyAlignment="1">
      <alignment horizontal="center" vertical="center" wrapText="1"/>
    </xf>
    <xf numFmtId="0" fontId="7" fillId="0" borderId="41" xfId="0" applyFont="1" applyBorder="1" applyAlignment="1">
      <alignment horizontal="center" vertical="center" wrapText="1"/>
    </xf>
    <xf numFmtId="0" fontId="7" fillId="0" borderId="97" xfId="0" applyFont="1" applyBorder="1" applyAlignment="1">
      <alignment horizontal="center" vertical="center" wrapText="1"/>
    </xf>
    <xf numFmtId="0" fontId="2" fillId="2" borderId="26" xfId="0" applyFont="1" applyFill="1" applyBorder="1" applyAlignment="1">
      <alignment vertical="center" wrapText="1"/>
    </xf>
    <xf numFmtId="0" fontId="2" fillId="2" borderId="360" xfId="0" applyFont="1" applyFill="1" applyBorder="1" applyAlignment="1">
      <alignment vertical="center" wrapText="1"/>
    </xf>
    <xf numFmtId="0" fontId="2" fillId="2" borderId="38" xfId="0" applyFont="1" applyFill="1" applyBorder="1" applyAlignment="1">
      <alignment horizontal="left" vertical="center" wrapText="1"/>
    </xf>
    <xf numFmtId="0" fontId="1" fillId="2" borderId="26" xfId="0" applyFont="1" applyFill="1" applyBorder="1" applyAlignment="1">
      <alignment horizontal="center" vertical="center" wrapText="1"/>
    </xf>
    <xf numFmtId="0" fontId="2" fillId="2" borderId="36" xfId="0" applyFont="1" applyFill="1" applyBorder="1" applyAlignment="1">
      <alignment horizontal="left" vertical="center" wrapText="1"/>
    </xf>
    <xf numFmtId="0" fontId="2" fillId="2" borderId="360" xfId="0" applyFont="1" applyFill="1" applyBorder="1" applyAlignment="1">
      <alignment horizontal="left" vertical="center" wrapText="1"/>
    </xf>
    <xf numFmtId="0" fontId="2" fillId="2" borderId="93" xfId="0" applyFont="1" applyFill="1" applyBorder="1" applyAlignment="1">
      <alignment vertical="center" wrapText="1"/>
    </xf>
    <xf numFmtId="0" fontId="2" fillId="2" borderId="48" xfId="0" applyFont="1" applyFill="1" applyBorder="1" applyAlignment="1">
      <alignment vertical="center"/>
    </xf>
    <xf numFmtId="0" fontId="2" fillId="2" borderId="10" xfId="0" applyFont="1" applyFill="1" applyBorder="1" applyAlignment="1">
      <alignment vertical="center" wrapText="1"/>
    </xf>
    <xf numFmtId="0" fontId="2" fillId="2" borderId="10" xfId="0" applyFont="1" applyFill="1" applyBorder="1" applyAlignment="1">
      <alignment vertical="center"/>
    </xf>
    <xf numFmtId="0" fontId="2" fillId="2" borderId="264" xfId="0" applyFont="1" applyFill="1" applyBorder="1" applyAlignment="1">
      <alignment vertical="center" wrapText="1"/>
    </xf>
    <xf numFmtId="0" fontId="2" fillId="2" borderId="282" xfId="0" applyFont="1" applyFill="1" applyBorder="1" applyAlignment="1">
      <alignment vertical="center"/>
    </xf>
    <xf numFmtId="0" fontId="2" fillId="2" borderId="40" xfId="0" applyFont="1" applyFill="1" applyBorder="1" applyAlignment="1">
      <alignment horizontal="center" vertical="center"/>
    </xf>
    <xf numFmtId="0" fontId="2" fillId="2" borderId="140" xfId="0" applyFont="1" applyFill="1" applyBorder="1" applyAlignment="1">
      <alignment horizontal="center" vertical="center"/>
    </xf>
    <xf numFmtId="0" fontId="7" fillId="2" borderId="41" xfId="0" applyFont="1" applyFill="1" applyBorder="1" applyAlignment="1">
      <alignment horizontal="center" vertical="center"/>
    </xf>
    <xf numFmtId="0" fontId="7" fillId="2" borderId="171" xfId="0" applyFont="1" applyFill="1" applyBorder="1" applyAlignment="1">
      <alignment horizontal="center" vertical="center"/>
    </xf>
    <xf numFmtId="0" fontId="2" fillId="2" borderId="26"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8" xfId="0" applyFont="1" applyFill="1" applyBorder="1" applyAlignment="1">
      <alignment horizontal="center" vertical="center" wrapText="1"/>
    </xf>
    <xf numFmtId="0" fontId="2" fillId="2" borderId="47" xfId="0" applyFont="1" applyFill="1" applyBorder="1" applyAlignment="1">
      <alignment vertical="center" wrapText="1"/>
    </xf>
    <xf numFmtId="0" fontId="2" fillId="2" borderId="165" xfId="0" applyFont="1" applyFill="1" applyBorder="1" applyAlignment="1">
      <alignment horizontal="left" vertical="center" wrapText="1"/>
    </xf>
    <xf numFmtId="0" fontId="2" fillId="2" borderId="35" xfId="0" applyFont="1" applyFill="1" applyBorder="1" applyAlignment="1">
      <alignment horizontal="left" vertical="center"/>
    </xf>
    <xf numFmtId="0" fontId="2" fillId="2" borderId="59" xfId="0" applyFont="1" applyFill="1" applyBorder="1" applyAlignment="1">
      <alignment horizontal="left" vertical="center"/>
    </xf>
    <xf numFmtId="0" fontId="2" fillId="2" borderId="61" xfId="0" applyFont="1" applyFill="1" applyBorder="1" applyAlignment="1">
      <alignment vertical="center"/>
    </xf>
    <xf numFmtId="0" fontId="2" fillId="6" borderId="25" xfId="0" applyFont="1" applyFill="1" applyBorder="1" applyAlignment="1">
      <alignment vertical="center" wrapText="1"/>
    </xf>
    <xf numFmtId="0" fontId="2" fillId="6" borderId="26" xfId="0" applyFont="1" applyFill="1" applyBorder="1" applyAlignment="1">
      <alignment vertical="center"/>
    </xf>
    <xf numFmtId="0" fontId="2" fillId="6" borderId="47" xfId="0" applyFont="1" applyFill="1" applyBorder="1" applyAlignment="1">
      <alignment vertical="center"/>
    </xf>
    <xf numFmtId="0" fontId="1" fillId="2" borderId="37" xfId="0" applyFont="1" applyFill="1" applyBorder="1" applyAlignment="1">
      <alignment vertical="center" wrapText="1"/>
    </xf>
    <xf numFmtId="0" fontId="1" fillId="2" borderId="26" xfId="0" applyFont="1" applyFill="1" applyBorder="1" applyAlignment="1">
      <alignment vertical="center"/>
    </xf>
    <xf numFmtId="0" fontId="1" fillId="2" borderId="38" xfId="0" applyFont="1" applyFill="1" applyBorder="1" applyAlignment="1">
      <alignment vertical="center"/>
    </xf>
    <xf numFmtId="0" fontId="2" fillId="2" borderId="163" xfId="0" applyFont="1" applyFill="1" applyBorder="1" applyAlignment="1">
      <alignment horizontal="center" vertical="center"/>
    </xf>
    <xf numFmtId="0" fontId="1" fillId="2" borderId="165" xfId="0" applyFont="1" applyFill="1" applyBorder="1" applyAlignment="1">
      <alignment horizontal="left" vertical="center" wrapText="1"/>
    </xf>
    <xf numFmtId="0" fontId="1" fillId="2" borderId="35" xfId="0" applyFont="1" applyFill="1" applyBorder="1" applyAlignment="1">
      <alignment horizontal="left" vertical="center"/>
    </xf>
    <xf numFmtId="0" fontId="1" fillId="2" borderId="59" xfId="0" applyFont="1" applyFill="1" applyBorder="1" applyAlignment="1">
      <alignment horizontal="left" vertical="center"/>
    </xf>
    <xf numFmtId="0" fontId="1" fillId="2" borderId="37" xfId="0" applyFont="1" applyFill="1" applyBorder="1" applyAlignment="1">
      <alignment horizontal="left" vertical="center" wrapText="1"/>
    </xf>
    <xf numFmtId="0" fontId="23" fillId="2" borderId="35" xfId="0" applyFont="1" applyFill="1" applyBorder="1" applyAlignment="1">
      <alignment horizontal="center" vertical="center" wrapText="1"/>
    </xf>
    <xf numFmtId="0" fontId="23" fillId="2" borderId="35" xfId="0" applyFont="1" applyFill="1" applyBorder="1" applyAlignment="1">
      <alignment horizontal="center" vertical="center"/>
    </xf>
    <xf numFmtId="0" fontId="23" fillId="2" borderId="167" xfId="0" applyFont="1" applyFill="1" applyBorder="1" applyAlignment="1">
      <alignment horizontal="center" vertical="center"/>
    </xf>
    <xf numFmtId="0" fontId="1" fillId="2" borderId="98" xfId="0" applyFont="1" applyFill="1" applyBorder="1" applyAlignment="1">
      <alignment horizontal="left" vertical="center" wrapText="1"/>
    </xf>
    <xf numFmtId="0" fontId="13" fillId="2" borderId="28" xfId="0" applyFont="1" applyFill="1" applyBorder="1" applyAlignment="1">
      <alignment horizontal="left" vertical="center"/>
    </xf>
    <xf numFmtId="0" fontId="11" fillId="2" borderId="25" xfId="0" applyFont="1" applyFill="1" applyBorder="1" applyAlignment="1">
      <alignment horizontal="left" vertical="center" wrapText="1"/>
    </xf>
    <xf numFmtId="0" fontId="11" fillId="0" borderId="26" xfId="0" applyFont="1" applyBorder="1" applyAlignment="1">
      <alignment horizontal="left" vertical="center"/>
    </xf>
    <xf numFmtId="0" fontId="11" fillId="0" borderId="28" xfId="0" applyFont="1" applyBorder="1" applyAlignment="1">
      <alignment horizontal="left" vertical="center"/>
    </xf>
    <xf numFmtId="0" fontId="1" fillId="2" borderId="37" xfId="0" applyFont="1" applyFill="1" applyBorder="1" applyAlignment="1">
      <alignment horizontal="center" vertical="center" wrapText="1"/>
    </xf>
    <xf numFmtId="0" fontId="42" fillId="14" borderId="29" xfId="0" applyFont="1" applyFill="1" applyBorder="1" applyAlignment="1">
      <alignment horizontal="left" vertical="center"/>
    </xf>
    <xf numFmtId="0" fontId="42" fillId="14" borderId="30" xfId="0" applyFont="1" applyFill="1" applyBorder="1" applyAlignment="1">
      <alignment horizontal="left" vertical="center"/>
    </xf>
    <xf numFmtId="0" fontId="42" fillId="14" borderId="31" xfId="0" applyFont="1" applyFill="1" applyBorder="1" applyAlignment="1">
      <alignment horizontal="left" vertical="center"/>
    </xf>
    <xf numFmtId="0" fontId="13" fillId="3" borderId="32" xfId="0" applyFont="1" applyFill="1" applyBorder="1" applyAlignment="1" applyProtection="1">
      <alignment horizontal="center" vertical="center"/>
      <protection locked="0"/>
    </xf>
    <xf numFmtId="0" fontId="13" fillId="3" borderId="30" xfId="0" applyFont="1" applyFill="1" applyBorder="1" applyAlignment="1" applyProtection="1">
      <alignment horizontal="center" vertical="center"/>
      <protection locked="0"/>
    </xf>
    <xf numFmtId="0" fontId="13" fillId="3" borderId="31" xfId="0" applyFont="1" applyFill="1" applyBorder="1" applyAlignment="1" applyProtection="1">
      <alignment horizontal="center" vertical="center"/>
      <protection locked="0"/>
    </xf>
    <xf numFmtId="0" fontId="21" fillId="0" borderId="3" xfId="0" applyFont="1" applyBorder="1" applyAlignment="1">
      <alignment horizontal="center" vertical="center" wrapText="1"/>
    </xf>
    <xf numFmtId="0" fontId="21" fillId="0" borderId="3" xfId="0" applyFont="1" applyBorder="1" applyAlignment="1">
      <alignment horizontal="center" vertical="center"/>
    </xf>
    <xf numFmtId="0" fontId="21" fillId="0" borderId="0" xfId="0" applyFont="1" applyAlignment="1">
      <alignment horizontal="center" vertical="center"/>
    </xf>
    <xf numFmtId="0" fontId="21" fillId="0" borderId="65" xfId="0" applyFont="1" applyBorder="1" applyAlignment="1">
      <alignment horizontal="center" vertical="center"/>
    </xf>
    <xf numFmtId="0" fontId="5" fillId="0" borderId="1" xfId="0" applyFont="1" applyBorder="1" applyAlignment="1" applyProtection="1">
      <alignment horizontal="center" vertical="center"/>
      <protection locked="0"/>
    </xf>
    <xf numFmtId="0" fontId="5" fillId="0" borderId="3" xfId="0" applyFont="1" applyBorder="1" applyAlignment="1" applyProtection="1">
      <alignment horizontal="center" vertical="center"/>
      <protection locked="0"/>
    </xf>
    <xf numFmtId="0" fontId="5" fillId="0" borderId="60" xfId="0" applyFont="1" applyBorder="1" applyAlignment="1" applyProtection="1">
      <alignment horizontal="center" vertical="center"/>
      <protection locked="0"/>
    </xf>
    <xf numFmtId="0" fontId="5" fillId="0" borderId="65" xfId="0" applyFont="1" applyBorder="1" applyAlignment="1" applyProtection="1">
      <alignment horizontal="center" vertical="center"/>
      <protection locked="0"/>
    </xf>
    <xf numFmtId="1" fontId="5" fillId="0" borderId="3" xfId="0" applyNumberFormat="1" applyFont="1" applyBorder="1" applyAlignment="1" applyProtection="1">
      <alignment horizontal="left" vertical="center"/>
      <protection locked="0"/>
    </xf>
    <xf numFmtId="0" fontId="5" fillId="0" borderId="214" xfId="0" applyFont="1" applyBorder="1" applyAlignment="1" applyProtection="1">
      <alignment horizontal="left" vertical="center"/>
      <protection locked="0"/>
    </xf>
    <xf numFmtId="0" fontId="5" fillId="0" borderId="65" xfId="0" applyFont="1" applyBorder="1" applyAlignment="1" applyProtection="1">
      <alignment horizontal="left" vertical="center"/>
      <protection locked="0"/>
    </xf>
    <xf numFmtId="0" fontId="5" fillId="0" borderId="61" xfId="0" applyFont="1" applyBorder="1" applyAlignment="1" applyProtection="1">
      <alignment horizontal="left" vertical="center"/>
      <protection locked="0"/>
    </xf>
    <xf numFmtId="0" fontId="42" fillId="14" borderId="142" xfId="0" applyFont="1" applyFill="1" applyBorder="1" applyAlignment="1">
      <alignment horizontal="left" vertical="center"/>
    </xf>
    <xf numFmtId="0" fontId="42" fillId="14" borderId="26" xfId="0" applyFont="1" applyFill="1" applyBorder="1" applyAlignment="1">
      <alignment horizontal="left" vertical="center"/>
    </xf>
    <xf numFmtId="0" fontId="42" fillId="14" borderId="28" xfId="0" applyFont="1" applyFill="1" applyBorder="1" applyAlignment="1">
      <alignment horizontal="left" vertical="center"/>
    </xf>
    <xf numFmtId="0" fontId="13" fillId="3" borderId="37" xfId="0" applyFont="1" applyFill="1" applyBorder="1" applyAlignment="1" applyProtection="1">
      <alignment horizontal="center" vertical="center"/>
      <protection locked="0"/>
    </xf>
    <xf numFmtId="0" fontId="13" fillId="3" borderId="26" xfId="0" applyFont="1" applyFill="1" applyBorder="1" applyAlignment="1" applyProtection="1">
      <alignment horizontal="center" vertical="center"/>
      <protection locked="0"/>
    </xf>
    <xf numFmtId="0" fontId="13" fillId="3" borderId="28" xfId="0" applyFont="1" applyFill="1" applyBorder="1" applyAlignment="1" applyProtection="1">
      <alignment horizontal="center" vertical="center"/>
      <protection locked="0"/>
    </xf>
    <xf numFmtId="181" fontId="13" fillId="3" borderId="37" xfId="0" applyNumberFormat="1" applyFont="1" applyFill="1" applyBorder="1" applyAlignment="1" applyProtection="1">
      <alignment horizontal="center" vertical="center"/>
      <protection locked="0"/>
    </xf>
    <xf numFmtId="181" fontId="13" fillId="3" borderId="26" xfId="0" applyNumberFormat="1" applyFont="1" applyFill="1" applyBorder="1" applyAlignment="1" applyProtection="1">
      <alignment horizontal="center" vertical="center"/>
      <protection locked="0"/>
    </xf>
    <xf numFmtId="181" fontId="13" fillId="3" borderId="28" xfId="0" applyNumberFormat="1" applyFont="1" applyFill="1" applyBorder="1" applyAlignment="1" applyProtection="1">
      <alignment horizontal="center" vertical="center"/>
      <protection locked="0"/>
    </xf>
    <xf numFmtId="0" fontId="22" fillId="14" borderId="127" xfId="0" applyFont="1" applyFill="1" applyBorder="1" applyAlignment="1">
      <alignment horizontal="left" vertical="center"/>
    </xf>
    <xf numFmtId="0" fontId="22" fillId="14" borderId="30" xfId="0" applyFont="1" applyFill="1" applyBorder="1" applyAlignment="1">
      <alignment horizontal="left" vertical="center"/>
    </xf>
    <xf numFmtId="0" fontId="22" fillId="14" borderId="31" xfId="0" applyFont="1" applyFill="1" applyBorder="1" applyAlignment="1">
      <alignment horizontal="left" vertical="center"/>
    </xf>
    <xf numFmtId="0" fontId="13" fillId="3" borderId="33" xfId="0" applyFont="1" applyFill="1" applyBorder="1" applyAlignment="1" applyProtection="1">
      <alignment horizontal="center" vertical="center"/>
      <protection locked="0"/>
    </xf>
    <xf numFmtId="0" fontId="13" fillId="3" borderId="148" xfId="0" applyFont="1" applyFill="1" applyBorder="1" applyAlignment="1" applyProtection="1">
      <alignment horizontal="center" vertical="center"/>
      <protection locked="0"/>
    </xf>
    <xf numFmtId="0" fontId="13" fillId="3" borderId="145" xfId="0" applyFont="1" applyFill="1" applyBorder="1" applyAlignment="1" applyProtection="1">
      <alignment horizontal="center" vertical="center"/>
      <protection locked="0"/>
    </xf>
    <xf numFmtId="0" fontId="13" fillId="3" borderId="104" xfId="0" applyFont="1" applyFill="1" applyBorder="1" applyAlignment="1" applyProtection="1">
      <alignment horizontal="center" vertical="center"/>
      <protection locked="0"/>
    </xf>
    <xf numFmtId="0" fontId="42" fillId="0" borderId="1" xfId="0" applyFont="1" applyBorder="1" applyAlignment="1">
      <alignment horizontal="center" vertical="center" wrapText="1"/>
    </xf>
    <xf numFmtId="0" fontId="42" fillId="0" borderId="2" xfId="0" applyFont="1" applyBorder="1" applyAlignment="1">
      <alignment horizontal="center" vertical="center"/>
    </xf>
    <xf numFmtId="0" fontId="42" fillId="0" borderId="3" xfId="0" applyFont="1" applyBorder="1" applyAlignment="1">
      <alignment horizontal="center" vertical="center"/>
    </xf>
    <xf numFmtId="0" fontId="42" fillId="0" borderId="223" xfId="0" applyFont="1" applyBorder="1" applyAlignment="1">
      <alignment horizontal="center" vertical="center"/>
    </xf>
    <xf numFmtId="0" fontId="42" fillId="0" borderId="5" xfId="0" applyFont="1" applyBorder="1" applyAlignment="1">
      <alignment horizontal="center" vertical="center"/>
    </xf>
    <xf numFmtId="0" fontId="42" fillId="0" borderId="0" xfId="0" applyFont="1" applyAlignment="1">
      <alignment horizontal="center" vertical="center"/>
    </xf>
    <xf numFmtId="0" fontId="42" fillId="0" borderId="24" xfId="0" applyFont="1" applyBorder="1" applyAlignment="1">
      <alignment horizontal="center" vertical="center"/>
    </xf>
    <xf numFmtId="0" fontId="42" fillId="0" borderId="96" xfId="0" applyFont="1" applyBorder="1" applyAlignment="1">
      <alignment horizontal="center" vertical="center"/>
    </xf>
    <xf numFmtId="0" fontId="42" fillId="0" borderId="42" xfId="0" applyFont="1" applyBorder="1" applyAlignment="1">
      <alignment horizontal="center" vertical="center"/>
    </xf>
    <xf numFmtId="0" fontId="42" fillId="0" borderId="43" xfId="0" applyFont="1" applyBorder="1" applyAlignment="1">
      <alignment horizontal="center" vertical="center"/>
    </xf>
    <xf numFmtId="0" fontId="42" fillId="0" borderId="92" xfId="0" applyFont="1" applyBorder="1" applyAlignment="1">
      <alignment horizontal="center" vertical="center"/>
    </xf>
    <xf numFmtId="0" fontId="42" fillId="0" borderId="40" xfId="0" applyFont="1" applyBorder="1" applyAlignment="1">
      <alignment horizontal="center" vertical="center"/>
    </xf>
    <xf numFmtId="0" fontId="31" fillId="0" borderId="92" xfId="0" applyFont="1" applyBorder="1" applyAlignment="1">
      <alignment horizontal="center" vertical="center" wrapText="1"/>
    </xf>
    <xf numFmtId="0" fontId="31" fillId="0" borderId="3" xfId="0" applyFont="1" applyBorder="1" applyAlignment="1">
      <alignment horizontal="center" vertical="center" wrapText="1"/>
    </xf>
    <xf numFmtId="0" fontId="31" fillId="0" borderId="2" xfId="0" applyFont="1" applyBorder="1" applyAlignment="1">
      <alignment horizontal="center" vertical="center"/>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31" fillId="0" borderId="34" xfId="0" applyFont="1" applyBorder="1" applyAlignment="1">
      <alignment horizontal="center" vertical="center"/>
    </xf>
    <xf numFmtId="0" fontId="31" fillId="0" borderId="0" xfId="0" applyFont="1" applyAlignment="1">
      <alignment horizontal="center" vertical="center"/>
    </xf>
    <xf numFmtId="0" fontId="31" fillId="0" borderId="9" xfId="0" applyFont="1" applyBorder="1" applyAlignment="1">
      <alignment horizontal="center" vertical="center"/>
    </xf>
    <xf numFmtId="0" fontId="31" fillId="0" borderId="40" xfId="0" applyFont="1" applyBorder="1" applyAlignment="1">
      <alignment horizontal="center" vertical="center"/>
    </xf>
    <xf numFmtId="0" fontId="31" fillId="0" borderId="42" xfId="0" applyFont="1" applyBorder="1" applyAlignment="1">
      <alignment horizontal="center" vertical="center"/>
    </xf>
    <xf numFmtId="0" fontId="31" fillId="0" borderId="97" xfId="0" applyFont="1" applyBorder="1" applyAlignment="1">
      <alignment horizontal="center" vertical="center"/>
    </xf>
    <xf numFmtId="0" fontId="31" fillId="0" borderId="25" xfId="0" applyFont="1" applyBorder="1" applyAlignment="1">
      <alignment horizontal="center" vertical="center"/>
    </xf>
    <xf numFmtId="0" fontId="42" fillId="0" borderId="227" xfId="0" applyFont="1" applyBorder="1" applyAlignment="1">
      <alignment horizontal="center" vertical="center" wrapText="1"/>
    </xf>
    <xf numFmtId="0" fontId="42" fillId="0" borderId="35" xfId="0" applyFont="1" applyBorder="1" applyAlignment="1">
      <alignment horizontal="center" vertical="center" wrapText="1"/>
    </xf>
    <xf numFmtId="0" fontId="42" fillId="0" borderId="166" xfId="0" applyFont="1" applyBorder="1" applyAlignment="1">
      <alignment horizontal="center" vertical="center" wrapText="1"/>
    </xf>
    <xf numFmtId="0" fontId="42" fillId="0" borderId="5" xfId="0" applyFont="1" applyBorder="1" applyAlignment="1">
      <alignment horizontal="center" vertical="center" wrapText="1"/>
    </xf>
    <xf numFmtId="0" fontId="42" fillId="0" borderId="0" xfId="0" applyFont="1" applyAlignment="1">
      <alignment horizontal="center" vertical="center" wrapText="1"/>
    </xf>
    <xf numFmtId="0" fontId="42" fillId="0" borderId="24" xfId="0" applyFont="1" applyBorder="1" applyAlignment="1">
      <alignment horizontal="center" vertical="center" wrapText="1"/>
    </xf>
    <xf numFmtId="0" fontId="42" fillId="0" borderId="141" xfId="0" applyFont="1" applyBorder="1" applyAlignment="1">
      <alignment horizontal="center" vertical="center" wrapText="1"/>
    </xf>
    <xf numFmtId="0" fontId="42" fillId="0" borderId="42" xfId="0" applyFont="1" applyBorder="1" applyAlignment="1">
      <alignment horizontal="center" vertical="center" wrapText="1"/>
    </xf>
    <xf numFmtId="0" fontId="42" fillId="0" borderId="43" xfId="0" applyFont="1" applyBorder="1" applyAlignment="1">
      <alignment horizontal="center" vertical="center" wrapText="1"/>
    </xf>
    <xf numFmtId="0" fontId="31" fillId="0" borderId="44" xfId="0" applyFont="1" applyBorder="1" applyAlignment="1">
      <alignment horizontal="center" vertical="center" wrapText="1"/>
    </xf>
    <xf numFmtId="0" fontId="31" fillId="0" borderId="35" xfId="0" applyFont="1" applyBorder="1" applyAlignment="1">
      <alignment horizontal="center" vertical="center" wrapText="1"/>
    </xf>
    <xf numFmtId="0" fontId="31" fillId="0" borderId="59" xfId="0" applyFont="1" applyBorder="1" applyAlignment="1">
      <alignment horizontal="center" vertical="center" wrapText="1"/>
    </xf>
    <xf numFmtId="0" fontId="31" fillId="0" borderId="95" xfId="0" applyFont="1" applyBorder="1" applyAlignment="1">
      <alignment horizontal="center" vertical="center" wrapText="1"/>
    </xf>
    <xf numFmtId="0" fontId="31" fillId="0" borderId="0" xfId="0" applyFont="1" applyAlignment="1">
      <alignment horizontal="center" vertical="center" wrapText="1"/>
    </xf>
    <xf numFmtId="0" fontId="31" fillId="0" borderId="66" xfId="0" applyFont="1" applyBorder="1" applyAlignment="1">
      <alignment horizontal="center" vertical="center" wrapText="1"/>
    </xf>
    <xf numFmtId="0" fontId="31" fillId="0" borderId="25" xfId="0" applyFont="1" applyBorder="1" applyAlignment="1">
      <alignment horizontal="center" vertical="center" wrapText="1"/>
    </xf>
    <xf numFmtId="0" fontId="31" fillId="0" borderId="26" xfId="0" applyFont="1" applyBorder="1" applyAlignment="1">
      <alignment horizontal="center" vertical="center" wrapText="1"/>
    </xf>
    <xf numFmtId="0" fontId="31" fillId="0" borderId="38" xfId="0" applyFont="1" applyBorder="1" applyAlignment="1">
      <alignment horizontal="center" vertical="center" wrapText="1"/>
    </xf>
    <xf numFmtId="0" fontId="31" fillId="0" borderId="163" xfId="0" applyFont="1" applyBorder="1" applyAlignment="1">
      <alignment horizontal="center" vertical="center" wrapText="1"/>
    </xf>
    <xf numFmtId="0" fontId="31" fillId="0" borderId="34" xfId="0" applyFont="1" applyBorder="1" applyAlignment="1">
      <alignment horizontal="center" vertical="center" wrapText="1"/>
    </xf>
    <xf numFmtId="0" fontId="31" fillId="0" borderId="40" xfId="0" applyFont="1" applyBorder="1" applyAlignment="1">
      <alignment horizontal="center" vertical="center" wrapText="1"/>
    </xf>
    <xf numFmtId="0" fontId="31" fillId="0" borderId="42" xfId="0" applyFont="1" applyBorder="1" applyAlignment="1">
      <alignment horizontal="center" vertical="center" wrapText="1"/>
    </xf>
    <xf numFmtId="0" fontId="31" fillId="0" borderId="131" xfId="0" applyFont="1" applyBorder="1" applyAlignment="1">
      <alignment horizontal="center" vertical="center" wrapText="1"/>
    </xf>
    <xf numFmtId="0" fontId="31" fillId="0" borderId="35" xfId="0" applyFont="1" applyBorder="1" applyAlignment="1">
      <alignment horizontal="center" vertical="center"/>
    </xf>
    <xf numFmtId="0" fontId="31" fillId="0" borderId="163" xfId="0" applyFont="1" applyBorder="1" applyAlignment="1">
      <alignment horizontal="center" vertical="center"/>
    </xf>
    <xf numFmtId="0" fontId="31" fillId="0" borderId="59" xfId="0" applyFont="1" applyBorder="1" applyAlignment="1">
      <alignment horizontal="center" vertical="center"/>
    </xf>
    <xf numFmtId="0" fontId="31" fillId="0" borderId="44" xfId="0" applyFont="1" applyBorder="1" applyAlignment="1">
      <alignment horizontal="center" vertical="top" wrapText="1"/>
    </xf>
    <xf numFmtId="0" fontId="31" fillId="0" borderId="35" xfId="0" applyFont="1" applyBorder="1" applyAlignment="1">
      <alignment horizontal="center" vertical="top" wrapText="1"/>
    </xf>
    <xf numFmtId="0" fontId="31" fillId="0" borderId="35" xfId="0" applyFont="1" applyBorder="1" applyAlignment="1">
      <alignment horizontal="center" vertical="top"/>
    </xf>
    <xf numFmtId="0" fontId="31" fillId="0" borderId="163" xfId="0" applyFont="1" applyBorder="1" applyAlignment="1">
      <alignment horizontal="center" vertical="top"/>
    </xf>
    <xf numFmtId="0" fontId="31" fillId="0" borderId="59" xfId="0" applyFont="1" applyBorder="1" applyAlignment="1">
      <alignment horizontal="center" vertical="top"/>
    </xf>
    <xf numFmtId="0" fontId="31" fillId="0" borderId="34" xfId="0" applyFont="1" applyBorder="1" applyAlignment="1">
      <alignment horizontal="center" vertical="top"/>
    </xf>
    <xf numFmtId="0" fontId="31" fillId="0" borderId="0" xfId="0" applyFont="1" applyAlignment="1">
      <alignment horizontal="center" vertical="top"/>
    </xf>
    <xf numFmtId="0" fontId="31" fillId="0" borderId="9" xfId="0" applyFont="1" applyBorder="1" applyAlignment="1">
      <alignment horizontal="center" vertical="top"/>
    </xf>
    <xf numFmtId="0" fontId="31" fillId="0" borderId="40" xfId="0" applyFont="1" applyBorder="1" applyAlignment="1">
      <alignment horizontal="center" vertical="top"/>
    </xf>
    <xf numFmtId="0" fontId="31" fillId="0" borderId="42" xfId="0" applyFont="1" applyBorder="1" applyAlignment="1">
      <alignment horizontal="center" vertical="top"/>
    </xf>
    <xf numFmtId="0" fontId="31" fillId="0" borderId="97" xfId="0" applyFont="1" applyBorder="1" applyAlignment="1">
      <alignment horizontal="center" vertical="top"/>
    </xf>
    <xf numFmtId="0" fontId="42" fillId="0" borderId="58" xfId="0" applyFont="1" applyBorder="1" applyAlignment="1">
      <alignment horizontal="center" vertical="center" wrapText="1"/>
    </xf>
    <xf numFmtId="0" fontId="42" fillId="0" borderId="35" xfId="0" applyFont="1" applyBorder="1" applyAlignment="1">
      <alignment horizontal="center" vertical="center"/>
    </xf>
    <xf numFmtId="0" fontId="42" fillId="0" borderId="166" xfId="0" applyFont="1" applyBorder="1" applyAlignment="1">
      <alignment horizontal="center" vertical="center"/>
    </xf>
    <xf numFmtId="0" fontId="42" fillId="0" borderId="241" xfId="0" applyFont="1" applyBorder="1" applyAlignment="1">
      <alignment horizontal="center" vertical="center"/>
    </xf>
    <xf numFmtId="0" fontId="42" fillId="0" borderId="60" xfId="0" applyFont="1" applyBorder="1" applyAlignment="1">
      <alignment horizontal="center" vertical="center"/>
    </xf>
    <xf numFmtId="0" fontId="42" fillId="0" borderId="10" xfId="0" applyFont="1" applyBorder="1" applyAlignment="1">
      <alignment horizontal="center" vertical="center"/>
    </xf>
    <xf numFmtId="0" fontId="42" fillId="0" borderId="124" xfId="0" applyFont="1" applyBorder="1" applyAlignment="1">
      <alignment horizontal="center" vertical="center"/>
    </xf>
    <xf numFmtId="0" fontId="31" fillId="0" borderId="197" xfId="0" applyFont="1" applyBorder="1" applyAlignment="1">
      <alignment horizontal="center" vertical="center"/>
    </xf>
    <xf numFmtId="0" fontId="31" fillId="0" borderId="66" xfId="0" applyFont="1" applyBorder="1" applyAlignment="1">
      <alignment horizontal="center" vertical="center"/>
    </xf>
    <xf numFmtId="0" fontId="31" fillId="0" borderId="197" xfId="0" applyFont="1" applyBorder="1" applyAlignment="1">
      <alignment horizontal="center" vertical="top"/>
    </xf>
    <xf numFmtId="0" fontId="31" fillId="0" borderId="66" xfId="0" applyFont="1" applyBorder="1" applyAlignment="1">
      <alignment horizontal="center" vertical="top"/>
    </xf>
    <xf numFmtId="0" fontId="31" fillId="0" borderId="122" xfId="0" applyFont="1" applyBorder="1" applyAlignment="1">
      <alignment horizontal="center" vertical="top"/>
    </xf>
    <xf numFmtId="0" fontId="31" fillId="0" borderId="10" xfId="0" applyFont="1" applyBorder="1" applyAlignment="1">
      <alignment horizontal="center" vertical="top"/>
    </xf>
    <xf numFmtId="0" fontId="31" fillId="0" borderId="61" xfId="0" applyFont="1" applyBorder="1" applyAlignment="1">
      <alignment horizontal="center" vertical="top"/>
    </xf>
    <xf numFmtId="0" fontId="21" fillId="2" borderId="65" xfId="0" applyFont="1" applyFill="1" applyBorder="1" applyAlignment="1">
      <alignment horizontal="center" vertical="center" wrapText="1"/>
    </xf>
    <xf numFmtId="0" fontId="22" fillId="0" borderId="149" xfId="0" applyFont="1" applyBorder="1" applyAlignment="1">
      <alignment horizontal="center" vertical="center"/>
    </xf>
    <xf numFmtId="0" fontId="22" fillId="0" borderId="69" xfId="0" applyFont="1" applyBorder="1" applyAlignment="1">
      <alignment horizontal="center" vertical="center"/>
    </xf>
    <xf numFmtId="0" fontId="13" fillId="2" borderId="149" xfId="0" applyFont="1" applyFill="1" applyBorder="1" applyAlignment="1">
      <alignment horizontal="center" vertical="center"/>
    </xf>
    <xf numFmtId="0" fontId="13" fillId="0" borderId="149" xfId="0" applyFont="1" applyBorder="1" applyAlignment="1">
      <alignment horizontal="center" vertical="center"/>
    </xf>
    <xf numFmtId="0" fontId="13" fillId="0" borderId="85" xfId="0" applyFont="1" applyBorder="1" applyAlignment="1">
      <alignment horizontal="center" vertical="center"/>
    </xf>
    <xf numFmtId="0" fontId="13" fillId="0" borderId="69" xfId="0" applyFont="1" applyBorder="1" applyAlignment="1">
      <alignment horizontal="center" vertical="center"/>
    </xf>
    <xf numFmtId="0" fontId="13" fillId="0" borderId="23" xfId="0" applyFont="1" applyBorder="1" applyAlignment="1">
      <alignment horizontal="center" vertical="center" wrapText="1"/>
    </xf>
    <xf numFmtId="0" fontId="13" fillId="0" borderId="69" xfId="0" applyFont="1" applyBorder="1" applyAlignment="1">
      <alignment horizontal="center" vertical="center" wrapText="1"/>
    </xf>
    <xf numFmtId="0" fontId="13" fillId="0" borderId="7" xfId="0" applyFont="1" applyBorder="1" applyAlignment="1">
      <alignment horizontal="center" vertical="center"/>
    </xf>
    <xf numFmtId="0" fontId="22" fillId="3" borderId="149" xfId="0" applyFont="1" applyFill="1" applyBorder="1" applyAlignment="1">
      <alignment horizontal="center" vertical="center" wrapText="1"/>
    </xf>
    <xf numFmtId="0" fontId="13" fillId="2" borderId="265" xfId="0" applyFont="1" applyFill="1" applyBorder="1" applyAlignment="1">
      <alignment horizontal="center" vertical="center"/>
    </xf>
    <xf numFmtId="0" fontId="13" fillId="0" borderId="159" xfId="0" applyFont="1" applyBorder="1" applyAlignment="1">
      <alignment horizontal="center" vertical="center"/>
    </xf>
    <xf numFmtId="0" fontId="13" fillId="6" borderId="240" xfId="0" applyFont="1" applyFill="1" applyBorder="1" applyAlignment="1">
      <alignment horizontal="center" vertical="center"/>
    </xf>
    <xf numFmtId="0" fontId="13" fillId="6" borderId="171" xfId="0" applyFont="1" applyFill="1" applyBorder="1" applyAlignment="1">
      <alignment horizontal="center" vertical="center"/>
    </xf>
    <xf numFmtId="0" fontId="13" fillId="2" borderId="162" xfId="0" applyFont="1" applyFill="1" applyBorder="1" applyAlignment="1">
      <alignment horizontal="center" vertical="center"/>
    </xf>
    <xf numFmtId="0" fontId="22" fillId="3" borderId="149" xfId="0" applyFont="1" applyFill="1" applyBorder="1" applyAlignment="1">
      <alignment horizontal="center" vertical="center"/>
    </xf>
    <xf numFmtId="0" fontId="13" fillId="2" borderId="362" xfId="0" applyFont="1" applyFill="1" applyBorder="1" applyAlignment="1">
      <alignment horizontal="center" vertical="center"/>
    </xf>
    <xf numFmtId="0" fontId="13" fillId="2" borderId="202" xfId="0" applyFont="1" applyFill="1" applyBorder="1" applyAlignment="1">
      <alignment horizontal="center" vertical="center"/>
    </xf>
    <xf numFmtId="0" fontId="13" fillId="2" borderId="132" xfId="0" applyFont="1" applyFill="1" applyBorder="1" applyAlignment="1">
      <alignment horizontal="center" vertical="center"/>
    </xf>
    <xf numFmtId="0" fontId="13" fillId="0" borderId="142" xfId="0" applyFont="1" applyBorder="1" applyAlignment="1">
      <alignment horizontal="center" vertical="center"/>
    </xf>
    <xf numFmtId="0" fontId="13" fillId="0" borderId="47" xfId="0" applyFont="1" applyBorder="1" applyAlignment="1">
      <alignment horizontal="center" vertical="center"/>
    </xf>
    <xf numFmtId="0" fontId="13" fillId="0" borderId="26" xfId="0" applyFont="1" applyBorder="1" applyAlignment="1">
      <alignment horizontal="center" vertical="center"/>
    </xf>
    <xf numFmtId="0" fontId="13" fillId="0" borderId="25" xfId="0" applyFont="1" applyBorder="1" applyAlignment="1">
      <alignment horizontal="center" vertical="center"/>
    </xf>
    <xf numFmtId="0" fontId="22" fillId="0" borderId="8" xfId="0" applyFont="1" applyBorder="1" applyAlignment="1">
      <alignment horizontal="center" vertical="center"/>
    </xf>
    <xf numFmtId="0" fontId="13" fillId="0" borderId="151" xfId="0" applyFont="1" applyBorder="1" applyAlignment="1">
      <alignment horizontal="center" vertical="center"/>
    </xf>
    <xf numFmtId="0" fontId="13" fillId="0" borderId="238" xfId="0" applyFont="1" applyBorder="1" applyAlignment="1">
      <alignment horizontal="center" vertical="center"/>
    </xf>
    <xf numFmtId="0" fontId="13" fillId="0" borderId="168" xfId="0" applyFont="1" applyBorder="1" applyAlignment="1">
      <alignment horizontal="center" vertical="center"/>
    </xf>
    <xf numFmtId="0" fontId="13" fillId="0" borderId="36" xfId="0" applyFont="1" applyBorder="1" applyAlignment="1">
      <alignment horizontal="center" vertical="center"/>
    </xf>
    <xf numFmtId="0" fontId="13" fillId="0" borderId="363" xfId="0" applyFont="1" applyBorder="1" applyAlignment="1">
      <alignment horizontal="center" vertical="center" wrapText="1"/>
    </xf>
    <xf numFmtId="0" fontId="13" fillId="0" borderId="354" xfId="0" applyFont="1" applyBorder="1" applyAlignment="1">
      <alignment horizontal="center" vertical="center"/>
    </xf>
    <xf numFmtId="0" fontId="13" fillId="0" borderId="356" xfId="0" applyFont="1" applyBorder="1" applyAlignment="1">
      <alignment horizontal="center" vertical="center"/>
    </xf>
    <xf numFmtId="0" fontId="13" fillId="0" borderId="240" xfId="0" applyFont="1" applyBorder="1" applyAlignment="1">
      <alignment horizontal="center" vertical="center"/>
    </xf>
    <xf numFmtId="0" fontId="13" fillId="0" borderId="171" xfId="0" applyFont="1" applyBorder="1" applyAlignment="1">
      <alignment horizontal="center" vertical="center"/>
    </xf>
    <xf numFmtId="0" fontId="13" fillId="0" borderId="238" xfId="0" applyFont="1" applyBorder="1" applyAlignment="1">
      <alignment horizontal="center" vertical="center" wrapText="1"/>
    </xf>
    <xf numFmtId="0" fontId="13" fillId="0" borderId="168" xfId="0" applyFont="1" applyBorder="1" applyAlignment="1">
      <alignment horizontal="center" vertical="center" wrapText="1"/>
    </xf>
    <xf numFmtId="0" fontId="13" fillId="0" borderId="250" xfId="0" applyFont="1" applyBorder="1" applyAlignment="1">
      <alignment horizontal="center" vertical="center" wrapText="1"/>
    </xf>
    <xf numFmtId="0" fontId="13" fillId="0" borderId="80" xfId="0" applyFont="1" applyBorder="1" applyAlignment="1">
      <alignment horizontal="center" vertical="center" wrapText="1"/>
    </xf>
    <xf numFmtId="0" fontId="13" fillId="0" borderId="162" xfId="0" applyFont="1" applyBorder="1" applyAlignment="1">
      <alignment horizontal="center" vertical="center"/>
    </xf>
    <xf numFmtId="0" fontId="22" fillId="0" borderId="114" xfId="0" applyFont="1" applyBorder="1" applyAlignment="1">
      <alignment horizontal="center" vertical="center"/>
    </xf>
    <xf numFmtId="0" fontId="22" fillId="0" borderId="364" xfId="0" applyFont="1" applyBorder="1" applyAlignment="1">
      <alignment horizontal="center" vertical="center"/>
    </xf>
    <xf numFmtId="0" fontId="22" fillId="0" borderId="365" xfId="0" applyFont="1" applyBorder="1" applyAlignment="1">
      <alignment horizontal="center" vertical="center"/>
    </xf>
    <xf numFmtId="0" fontId="13" fillId="0" borderId="114" xfId="0" applyFont="1" applyBorder="1" applyAlignment="1">
      <alignment horizontal="center" vertical="center"/>
    </xf>
    <xf numFmtId="0" fontId="13" fillId="0" borderId="364" xfId="0" applyFont="1" applyBorder="1" applyAlignment="1">
      <alignment horizontal="center" vertical="center"/>
    </xf>
    <xf numFmtId="0" fontId="13" fillId="0" borderId="365" xfId="0" applyFont="1" applyBorder="1" applyAlignment="1">
      <alignment horizontal="center" vertical="center"/>
    </xf>
    <xf numFmtId="0" fontId="13" fillId="0" borderId="29" xfId="0" applyFont="1" applyBorder="1" applyAlignment="1">
      <alignment horizontal="center" vertical="center"/>
    </xf>
    <xf numFmtId="0" fontId="13" fillId="0" borderId="31" xfId="0" applyFont="1" applyBorder="1" applyAlignment="1">
      <alignment horizontal="center" vertical="center"/>
    </xf>
    <xf numFmtId="0" fontId="13" fillId="0" borderId="366" xfId="0" applyFont="1" applyBorder="1" applyAlignment="1">
      <alignment horizontal="center" vertical="center"/>
    </xf>
    <xf numFmtId="0" fontId="13" fillId="0" borderId="367" xfId="0" applyFont="1" applyBorder="1" applyAlignment="1">
      <alignment horizontal="center" vertical="center"/>
    </xf>
    <xf numFmtId="0" fontId="13" fillId="0" borderId="2" xfId="0" applyFont="1" applyBorder="1" applyAlignment="1">
      <alignment horizontal="center" vertical="center"/>
    </xf>
    <xf numFmtId="0" fontId="13" fillId="0" borderId="139" xfId="0" applyFont="1" applyBorder="1" applyAlignment="1">
      <alignment horizontal="center" vertical="center"/>
    </xf>
    <xf numFmtId="0" fontId="13" fillId="0" borderId="369" xfId="0" applyFont="1" applyBorder="1" applyAlignment="1">
      <alignment horizontal="center" vertical="center"/>
    </xf>
    <xf numFmtId="0" fontId="13" fillId="0" borderId="39" xfId="0" applyFont="1" applyBorder="1" applyAlignment="1">
      <alignment horizontal="center" vertical="center"/>
    </xf>
    <xf numFmtId="0" fontId="13" fillId="0" borderId="372" xfId="0" applyFont="1" applyBorder="1" applyAlignment="1">
      <alignment horizontal="center" vertical="center"/>
    </xf>
    <xf numFmtId="0" fontId="13" fillId="0" borderId="17" xfId="0" applyFont="1" applyBorder="1" applyAlignment="1">
      <alignment horizontal="center" vertical="center"/>
    </xf>
    <xf numFmtId="0" fontId="13" fillId="0" borderId="258" xfId="0" applyFont="1" applyBorder="1" applyAlignment="1">
      <alignment horizontal="center" vertical="center"/>
    </xf>
    <xf numFmtId="0" fontId="13" fillId="0" borderId="27" xfId="0" applyFont="1" applyBorder="1" applyAlignment="1">
      <alignment horizontal="center" vertical="center"/>
    </xf>
    <xf numFmtId="0" fontId="13" fillId="0" borderId="111" xfId="0" applyFont="1" applyBorder="1" applyAlignment="1">
      <alignment horizontal="center" vertical="center"/>
    </xf>
    <xf numFmtId="0" fontId="13" fillId="0" borderId="147" xfId="0" applyFont="1" applyBorder="1" applyAlignment="1">
      <alignment horizontal="center" vertical="center"/>
    </xf>
    <xf numFmtId="0" fontId="13" fillId="0" borderId="371" xfId="0" applyFont="1" applyBorder="1" applyAlignment="1">
      <alignment horizontal="center" vertical="center"/>
    </xf>
    <xf numFmtId="0" fontId="13" fillId="0" borderId="170" xfId="0" applyFont="1" applyBorder="1" applyAlignment="1">
      <alignment horizontal="center" vertical="center"/>
    </xf>
    <xf numFmtId="0" fontId="13" fillId="0" borderId="42" xfId="0" applyFont="1" applyBorder="1" applyAlignment="1">
      <alignment horizontal="center" vertical="center"/>
    </xf>
    <xf numFmtId="0" fontId="11" fillId="2" borderId="41" xfId="0" applyFont="1" applyFill="1" applyBorder="1" applyAlignment="1">
      <alignment horizontal="left" vertical="center"/>
    </xf>
    <xf numFmtId="0" fontId="13" fillId="2" borderId="41" xfId="0" applyFont="1" applyFill="1" applyBorder="1" applyAlignment="1">
      <alignment horizontal="center" vertical="center" wrapText="1"/>
    </xf>
    <xf numFmtId="182" fontId="13" fillId="2" borderId="25" xfId="0" applyNumberFormat="1" applyFont="1" applyFill="1" applyBorder="1" applyAlignment="1">
      <alignment horizontal="center" vertical="center" wrapText="1"/>
    </xf>
    <xf numFmtId="182" fontId="13" fillId="2" borderId="47" xfId="0" applyNumberFormat="1" applyFont="1" applyFill="1" applyBorder="1" applyAlignment="1">
      <alignment horizontal="center" vertical="center" wrapText="1"/>
    </xf>
    <xf numFmtId="0" fontId="13" fillId="2" borderId="40" xfId="0" applyFont="1" applyFill="1" applyBorder="1" applyAlignment="1">
      <alignment horizontal="center" vertical="center" wrapText="1"/>
    </xf>
    <xf numFmtId="0" fontId="13" fillId="2" borderId="134" xfId="0" applyFont="1" applyFill="1" applyBorder="1" applyAlignment="1">
      <alignment horizontal="left" vertical="center"/>
    </xf>
    <xf numFmtId="0" fontId="13" fillId="2" borderId="0" xfId="0" applyFont="1" applyFill="1" applyAlignment="1">
      <alignment horizontal="center"/>
    </xf>
    <xf numFmtId="0" fontId="22" fillId="2" borderId="1" xfId="0" applyFont="1" applyFill="1" applyBorder="1" applyAlignment="1">
      <alignment horizontal="center" vertical="center" wrapText="1"/>
    </xf>
    <xf numFmtId="0" fontId="22" fillId="2" borderId="223" xfId="0" applyFont="1" applyFill="1" applyBorder="1" applyAlignment="1">
      <alignment horizontal="center" vertical="center"/>
    </xf>
    <xf numFmtId="0" fontId="22" fillId="2" borderId="96" xfId="0" applyFont="1" applyFill="1" applyBorder="1" applyAlignment="1">
      <alignment horizontal="center" vertical="center"/>
    </xf>
    <xf numFmtId="0" fontId="22" fillId="2" borderId="42" xfId="0" applyFont="1" applyFill="1" applyBorder="1" applyAlignment="1">
      <alignment horizontal="center" vertical="center"/>
    </xf>
    <xf numFmtId="0" fontId="22" fillId="2" borderId="43" xfId="0" applyFont="1" applyFill="1" applyBorder="1" applyAlignment="1">
      <alignment horizontal="center" vertical="center"/>
    </xf>
    <xf numFmtId="0" fontId="13" fillId="2" borderId="92" xfId="0" applyFont="1" applyFill="1" applyBorder="1" applyAlignment="1">
      <alignment horizontal="center"/>
    </xf>
    <xf numFmtId="0" fontId="13" fillId="2" borderId="2" xfId="0" applyFont="1" applyFill="1" applyBorder="1" applyAlignment="1">
      <alignment horizontal="center"/>
    </xf>
    <xf numFmtId="0" fontId="13" fillId="2" borderId="13" xfId="0" applyFont="1" applyFill="1" applyBorder="1" applyAlignment="1">
      <alignment horizontal="center"/>
    </xf>
    <xf numFmtId="0" fontId="13" fillId="2" borderId="40" xfId="0" applyFont="1" applyFill="1" applyBorder="1" applyAlignment="1">
      <alignment horizontal="center"/>
    </xf>
    <xf numFmtId="0" fontId="13" fillId="2" borderId="171" xfId="0" applyFont="1" applyFill="1" applyBorder="1" applyAlignment="1">
      <alignment horizontal="center"/>
    </xf>
    <xf numFmtId="0" fontId="22" fillId="3" borderId="142" xfId="0" applyFont="1" applyFill="1" applyBorder="1" applyAlignment="1">
      <alignment horizontal="center" vertical="center"/>
    </xf>
    <xf numFmtId="0" fontId="22" fillId="3" borderId="37" xfId="0" applyFont="1" applyFill="1" applyBorder="1" applyAlignment="1">
      <alignment horizontal="center" vertical="center"/>
    </xf>
    <xf numFmtId="0" fontId="22" fillId="3" borderId="150" xfId="0" applyFont="1" applyFill="1" applyBorder="1" applyAlignment="1">
      <alignment horizontal="center" vertical="center"/>
    </xf>
    <xf numFmtId="0" fontId="2" fillId="2" borderId="44" xfId="0" applyFont="1" applyFill="1" applyBorder="1" applyAlignment="1">
      <alignment vertical="top" wrapText="1"/>
    </xf>
    <xf numFmtId="0" fontId="2" fillId="2" borderId="35" xfId="0" applyFont="1" applyFill="1" applyBorder="1" applyAlignment="1">
      <alignment vertical="top"/>
    </xf>
    <xf numFmtId="0" fontId="2" fillId="2" borderId="197" xfId="0" applyFont="1" applyFill="1" applyBorder="1" applyAlignment="1">
      <alignment vertical="top"/>
    </xf>
    <xf numFmtId="0" fontId="2" fillId="2" borderId="95" xfId="0" applyFont="1" applyFill="1" applyBorder="1" applyAlignment="1">
      <alignment vertical="top"/>
    </xf>
    <xf numFmtId="0" fontId="2" fillId="2" borderId="0" xfId="0" applyFont="1" applyFill="1" applyAlignment="1">
      <alignment vertical="top"/>
    </xf>
    <xf numFmtId="0" fontId="2" fillId="2" borderId="66" xfId="0" applyFont="1" applyFill="1" applyBorder="1" applyAlignment="1">
      <alignment vertical="top"/>
    </xf>
    <xf numFmtId="0" fontId="2" fillId="2" borderId="122" xfId="0" applyFont="1" applyFill="1" applyBorder="1" applyAlignment="1">
      <alignment vertical="top"/>
    </xf>
    <xf numFmtId="0" fontId="2" fillId="2" borderId="10" xfId="0" applyFont="1" applyFill="1" applyBorder="1" applyAlignment="1">
      <alignment vertical="top"/>
    </xf>
    <xf numFmtId="0" fontId="2" fillId="2" borderId="61" xfId="0" applyFont="1" applyFill="1" applyBorder="1" applyAlignment="1">
      <alignment vertical="top"/>
    </xf>
    <xf numFmtId="0" fontId="2" fillId="2" borderId="44" xfId="0" applyFont="1" applyFill="1" applyBorder="1" applyAlignment="1">
      <alignment horizontal="left" vertical="top" wrapText="1"/>
    </xf>
    <xf numFmtId="0" fontId="2" fillId="2" borderId="163" xfId="0" applyFont="1" applyFill="1" applyBorder="1" applyAlignment="1">
      <alignment horizontal="left" vertical="top" wrapText="1"/>
    </xf>
    <xf numFmtId="0" fontId="2" fillId="2" borderId="34" xfId="0" applyFont="1" applyFill="1" applyBorder="1" applyAlignment="1">
      <alignment horizontal="left" vertical="top" wrapText="1"/>
    </xf>
    <xf numFmtId="0" fontId="2" fillId="2" borderId="0" xfId="0" applyFont="1" applyFill="1" applyAlignment="1">
      <alignment horizontal="left" vertical="top" wrapText="1"/>
    </xf>
    <xf numFmtId="0" fontId="2" fillId="2" borderId="122" xfId="0" applyFont="1" applyFill="1" applyBorder="1" applyAlignment="1">
      <alignment horizontal="left" vertical="top" wrapText="1"/>
    </xf>
    <xf numFmtId="0" fontId="2" fillId="2" borderId="10" xfId="0" applyFont="1" applyFill="1" applyBorder="1" applyAlignment="1">
      <alignment horizontal="left" vertical="top" wrapText="1"/>
    </xf>
    <xf numFmtId="0" fontId="22" fillId="2" borderId="1" xfId="0" applyFont="1" applyFill="1" applyBorder="1" applyAlignment="1">
      <alignment horizontal="left" vertical="center" wrapText="1"/>
    </xf>
    <xf numFmtId="0" fontId="22" fillId="2" borderId="3" xfId="0" applyFont="1" applyFill="1" applyBorder="1" applyAlignment="1">
      <alignment horizontal="left" vertical="center" wrapText="1"/>
    </xf>
    <xf numFmtId="0" fontId="22" fillId="2" borderId="4" xfId="0" applyFont="1" applyFill="1" applyBorder="1" applyAlignment="1">
      <alignment horizontal="left" vertical="center" wrapText="1"/>
    </xf>
    <xf numFmtId="0" fontId="22" fillId="2" borderId="5" xfId="0" applyFont="1" applyFill="1" applyBorder="1" applyAlignment="1">
      <alignment horizontal="left" vertical="center" wrapText="1"/>
    </xf>
    <xf numFmtId="0" fontId="22" fillId="2" borderId="0" xfId="0" applyFont="1" applyFill="1" applyAlignment="1">
      <alignment horizontal="left" vertical="center" wrapText="1"/>
    </xf>
    <xf numFmtId="0" fontId="22" fillId="2" borderId="66" xfId="0" applyFont="1" applyFill="1" applyBorder="1" applyAlignment="1">
      <alignment horizontal="left" vertical="center" wrapText="1"/>
    </xf>
    <xf numFmtId="0" fontId="22" fillId="2" borderId="60" xfId="0" applyFont="1" applyFill="1" applyBorder="1" applyAlignment="1">
      <alignment horizontal="left" vertical="center" wrapText="1"/>
    </xf>
    <xf numFmtId="0" fontId="22" fillId="2" borderId="10" xfId="0" applyFont="1" applyFill="1" applyBorder="1" applyAlignment="1">
      <alignment horizontal="left" vertical="center" wrapText="1"/>
    </xf>
    <xf numFmtId="0" fontId="22" fillId="2" borderId="61" xfId="0" applyFont="1" applyFill="1" applyBorder="1" applyAlignment="1">
      <alignment horizontal="left" vertical="center" wrapText="1"/>
    </xf>
    <xf numFmtId="0" fontId="13" fillId="2" borderId="0" xfId="0" applyFont="1" applyFill="1" applyAlignment="1">
      <alignment horizontal="left" vertical="top"/>
    </xf>
    <xf numFmtId="0" fontId="18" fillId="2" borderId="2" xfId="0" applyFont="1" applyFill="1" applyBorder="1" applyAlignment="1">
      <alignment horizontal="center" vertical="center"/>
    </xf>
    <xf numFmtId="0" fontId="18" fillId="2" borderId="0" xfId="0" applyFont="1" applyFill="1" applyBorder="1" applyAlignment="1">
      <alignment horizontal="center" vertical="center"/>
    </xf>
    <xf numFmtId="0" fontId="18" fillId="2" borderId="390"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0" Type="http://schemas.openxmlformats.org/officeDocument/2006/relationships/worksheet" Target="worksheets/sheet20.xml"/><Relationship Id="rId41"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emf"/><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8" Type="http://schemas.openxmlformats.org/officeDocument/2006/relationships/image" Target="../media/image15.wmf"/><Relationship Id="rId3" Type="http://schemas.openxmlformats.org/officeDocument/2006/relationships/image" Target="../media/image10.png"/><Relationship Id="rId7" Type="http://schemas.openxmlformats.org/officeDocument/2006/relationships/image" Target="../media/image14.wmf"/><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emf"/><Relationship Id="rId4" Type="http://schemas.openxmlformats.org/officeDocument/2006/relationships/image" Target="../media/image11.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wmf"/><Relationship Id="rId2" Type="http://schemas.openxmlformats.org/officeDocument/2006/relationships/image" Target="../media/image17.wmf"/><Relationship Id="rId1" Type="http://schemas.openxmlformats.org/officeDocument/2006/relationships/image" Target="../media/image16.wmf"/><Relationship Id="rId5" Type="http://schemas.openxmlformats.org/officeDocument/2006/relationships/image" Target="../media/image20.wmf"/><Relationship Id="rId4" Type="http://schemas.openxmlformats.org/officeDocument/2006/relationships/image" Target="../media/image19.wmf"/></Relationships>
</file>

<file path=xl/drawings/_rels/drawing6.xml.rels><?xml version="1.0" encoding="UTF-8" standalone="yes"?>
<Relationships xmlns="http://schemas.openxmlformats.org/package/2006/relationships"><Relationship Id="rId1" Type="http://schemas.openxmlformats.org/officeDocument/2006/relationships/image" Target="../media/image21.wmf"/></Relationships>
</file>

<file path=xl/drawings/_rels/drawing7.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4" Type="http://schemas.openxmlformats.org/officeDocument/2006/relationships/image" Target="../media/image25.png"/></Relationships>
</file>

<file path=xl/drawings/_rels/drawing8.xml.rels><?xml version="1.0" encoding="UTF-8" standalone="yes"?>
<Relationships xmlns="http://schemas.openxmlformats.org/package/2006/relationships"><Relationship Id="rId8" Type="http://schemas.openxmlformats.org/officeDocument/2006/relationships/image" Target="../media/image33.emf"/><Relationship Id="rId13" Type="http://schemas.openxmlformats.org/officeDocument/2006/relationships/image" Target="../media/image38.wmf"/><Relationship Id="rId3" Type="http://schemas.openxmlformats.org/officeDocument/2006/relationships/image" Target="../media/image28.jpeg"/><Relationship Id="rId7" Type="http://schemas.openxmlformats.org/officeDocument/2006/relationships/image" Target="../media/image32.emf"/><Relationship Id="rId12" Type="http://schemas.openxmlformats.org/officeDocument/2006/relationships/image" Target="../media/image37.wmf"/><Relationship Id="rId17" Type="http://schemas.openxmlformats.org/officeDocument/2006/relationships/image" Target="../media/image42.png"/><Relationship Id="rId2" Type="http://schemas.openxmlformats.org/officeDocument/2006/relationships/image" Target="../media/image27.jpg"/><Relationship Id="rId16" Type="http://schemas.openxmlformats.org/officeDocument/2006/relationships/image" Target="../media/image41.wmf"/><Relationship Id="rId1" Type="http://schemas.openxmlformats.org/officeDocument/2006/relationships/image" Target="../media/image26.png"/><Relationship Id="rId6" Type="http://schemas.openxmlformats.org/officeDocument/2006/relationships/image" Target="../media/image31.wmf"/><Relationship Id="rId11" Type="http://schemas.openxmlformats.org/officeDocument/2006/relationships/image" Target="../media/image36.png"/><Relationship Id="rId5" Type="http://schemas.openxmlformats.org/officeDocument/2006/relationships/image" Target="../media/image30.png"/><Relationship Id="rId15" Type="http://schemas.openxmlformats.org/officeDocument/2006/relationships/image" Target="../media/image40.png"/><Relationship Id="rId10" Type="http://schemas.openxmlformats.org/officeDocument/2006/relationships/image" Target="../media/image35.wmf"/><Relationship Id="rId4" Type="http://schemas.openxmlformats.org/officeDocument/2006/relationships/image" Target="../media/image29.jpeg"/><Relationship Id="rId9" Type="http://schemas.openxmlformats.org/officeDocument/2006/relationships/image" Target="../media/image34.png"/><Relationship Id="rId14" Type="http://schemas.openxmlformats.org/officeDocument/2006/relationships/image" Target="../media/image39.wmf"/></Relationships>
</file>

<file path=xl/drawings/_rels/drawing9.xml.rels><?xml version="1.0" encoding="UTF-8" standalone="yes"?>
<Relationships xmlns="http://schemas.openxmlformats.org/package/2006/relationships"><Relationship Id="rId3" Type="http://schemas.openxmlformats.org/officeDocument/2006/relationships/image" Target="../media/image45.wmf"/><Relationship Id="rId2" Type="http://schemas.openxmlformats.org/officeDocument/2006/relationships/image" Target="../media/image44.wmf"/><Relationship Id="rId1" Type="http://schemas.openxmlformats.org/officeDocument/2006/relationships/image" Target="../media/image43.emf"/><Relationship Id="rId4" Type="http://schemas.openxmlformats.org/officeDocument/2006/relationships/image" Target="../media/image46.png"/></Relationships>
</file>

<file path=xl/drawings/_rels/drawing10.xml.rels><?xml version="1.0" encoding="UTF-8" standalone="yes"?>
<Relationships xmlns="http://schemas.openxmlformats.org/package/2006/relationships"><Relationship Id="rId13" Type="http://schemas.openxmlformats.org/officeDocument/2006/relationships/image" Target="../media/image58.wmf"/><Relationship Id="rId18" Type="http://schemas.openxmlformats.org/officeDocument/2006/relationships/image" Target="../media/image63.wmf"/><Relationship Id="rId26" Type="http://schemas.openxmlformats.org/officeDocument/2006/relationships/image" Target="../media/image69.wmf"/><Relationship Id="rId39" Type="http://schemas.openxmlformats.org/officeDocument/2006/relationships/image" Target="../media/image80.wmf"/><Relationship Id="rId21" Type="http://schemas.openxmlformats.org/officeDocument/2006/relationships/image" Target="../media/image66.wmf"/><Relationship Id="rId34" Type="http://schemas.openxmlformats.org/officeDocument/2006/relationships/image" Target="../media/image76.emf"/><Relationship Id="rId42" Type="http://schemas.openxmlformats.org/officeDocument/2006/relationships/image" Target="../media/image83.wmf"/><Relationship Id="rId47" Type="http://schemas.openxmlformats.org/officeDocument/2006/relationships/image" Target="../media/image88.wmf"/><Relationship Id="rId50" Type="http://schemas.openxmlformats.org/officeDocument/2006/relationships/image" Target="../media/image38.wmf"/><Relationship Id="rId55" Type="http://schemas.openxmlformats.org/officeDocument/2006/relationships/image" Target="../media/image94.wmf"/><Relationship Id="rId63" Type="http://schemas.openxmlformats.org/officeDocument/2006/relationships/image" Target="../media/image41.wmf"/><Relationship Id="rId7" Type="http://schemas.openxmlformats.org/officeDocument/2006/relationships/image" Target="../media/image52.wmf"/><Relationship Id="rId2" Type="http://schemas.openxmlformats.org/officeDocument/2006/relationships/image" Target="../media/image48.wmf"/><Relationship Id="rId16" Type="http://schemas.openxmlformats.org/officeDocument/2006/relationships/image" Target="../media/image61.wmf"/><Relationship Id="rId29" Type="http://schemas.openxmlformats.org/officeDocument/2006/relationships/image" Target="../media/image72.wmf"/><Relationship Id="rId11" Type="http://schemas.openxmlformats.org/officeDocument/2006/relationships/image" Target="../media/image56.wmf"/><Relationship Id="rId24" Type="http://schemas.openxmlformats.org/officeDocument/2006/relationships/image" Target="../media/image68.wmf"/><Relationship Id="rId32" Type="http://schemas.openxmlformats.org/officeDocument/2006/relationships/image" Target="../media/image75.emf"/><Relationship Id="rId37" Type="http://schemas.openxmlformats.org/officeDocument/2006/relationships/image" Target="../media/image78.wmf"/><Relationship Id="rId40" Type="http://schemas.openxmlformats.org/officeDocument/2006/relationships/image" Target="../media/image81.wmf"/><Relationship Id="rId45" Type="http://schemas.openxmlformats.org/officeDocument/2006/relationships/image" Target="../media/image86.wmf"/><Relationship Id="rId53" Type="http://schemas.openxmlformats.org/officeDocument/2006/relationships/image" Target="../media/image92.wmf"/><Relationship Id="rId58" Type="http://schemas.openxmlformats.org/officeDocument/2006/relationships/image" Target="../media/image97.wmf"/><Relationship Id="rId5" Type="http://schemas.openxmlformats.org/officeDocument/2006/relationships/image" Target="../media/image50.emf"/><Relationship Id="rId61" Type="http://schemas.openxmlformats.org/officeDocument/2006/relationships/image" Target="../media/image100.png"/><Relationship Id="rId19" Type="http://schemas.openxmlformats.org/officeDocument/2006/relationships/image" Target="../media/image64.jpeg"/><Relationship Id="rId14" Type="http://schemas.openxmlformats.org/officeDocument/2006/relationships/image" Target="../media/image59.wmf"/><Relationship Id="rId22" Type="http://schemas.openxmlformats.org/officeDocument/2006/relationships/image" Target="../media/image67.wmf"/><Relationship Id="rId27" Type="http://schemas.openxmlformats.org/officeDocument/2006/relationships/image" Target="../media/image70.wmf"/><Relationship Id="rId30" Type="http://schemas.openxmlformats.org/officeDocument/2006/relationships/image" Target="../media/image73.emf"/><Relationship Id="rId35" Type="http://schemas.openxmlformats.org/officeDocument/2006/relationships/image" Target="../media/image35.wmf"/><Relationship Id="rId43" Type="http://schemas.openxmlformats.org/officeDocument/2006/relationships/image" Target="../media/image84.wmf"/><Relationship Id="rId48" Type="http://schemas.openxmlformats.org/officeDocument/2006/relationships/image" Target="../media/image89.wmf"/><Relationship Id="rId56" Type="http://schemas.openxmlformats.org/officeDocument/2006/relationships/image" Target="../media/image95.wmf"/><Relationship Id="rId64" Type="http://schemas.openxmlformats.org/officeDocument/2006/relationships/image" Target="../media/image45.wmf"/><Relationship Id="rId8" Type="http://schemas.openxmlformats.org/officeDocument/2006/relationships/image" Target="../media/image53.wmf"/><Relationship Id="rId51" Type="http://schemas.openxmlformats.org/officeDocument/2006/relationships/image" Target="../media/image39.wmf"/><Relationship Id="rId3" Type="http://schemas.openxmlformats.org/officeDocument/2006/relationships/image" Target="../media/image49.wmf"/><Relationship Id="rId12" Type="http://schemas.openxmlformats.org/officeDocument/2006/relationships/image" Target="../media/image57.wmf"/><Relationship Id="rId17" Type="http://schemas.openxmlformats.org/officeDocument/2006/relationships/image" Target="../media/image62.wmf"/><Relationship Id="rId25" Type="http://schemas.openxmlformats.org/officeDocument/2006/relationships/image" Target="../media/image31.wmf"/><Relationship Id="rId33" Type="http://schemas.openxmlformats.org/officeDocument/2006/relationships/image" Target="../media/image33.emf"/><Relationship Id="rId38" Type="http://schemas.openxmlformats.org/officeDocument/2006/relationships/image" Target="../media/image79.wmf"/><Relationship Id="rId46" Type="http://schemas.openxmlformats.org/officeDocument/2006/relationships/image" Target="../media/image87.wmf"/><Relationship Id="rId59" Type="http://schemas.openxmlformats.org/officeDocument/2006/relationships/image" Target="../media/image98.wmf"/><Relationship Id="rId20" Type="http://schemas.openxmlformats.org/officeDocument/2006/relationships/image" Target="../media/image65.wmf"/><Relationship Id="rId41" Type="http://schemas.openxmlformats.org/officeDocument/2006/relationships/image" Target="../media/image82.wmf"/><Relationship Id="rId54" Type="http://schemas.openxmlformats.org/officeDocument/2006/relationships/image" Target="../media/image93.wmf"/><Relationship Id="rId62" Type="http://schemas.openxmlformats.org/officeDocument/2006/relationships/image" Target="../media/image101.wmf"/><Relationship Id="rId1" Type="http://schemas.openxmlformats.org/officeDocument/2006/relationships/image" Target="../media/image47.wmf"/><Relationship Id="rId6" Type="http://schemas.openxmlformats.org/officeDocument/2006/relationships/image" Target="../media/image51.emf"/><Relationship Id="rId15" Type="http://schemas.openxmlformats.org/officeDocument/2006/relationships/image" Target="../media/image60.wmf"/><Relationship Id="rId23" Type="http://schemas.openxmlformats.org/officeDocument/2006/relationships/image" Target="../media/image32.emf"/><Relationship Id="rId28" Type="http://schemas.openxmlformats.org/officeDocument/2006/relationships/image" Target="../media/image71.wmf"/><Relationship Id="rId36" Type="http://schemas.openxmlformats.org/officeDocument/2006/relationships/image" Target="../media/image77.wmf"/><Relationship Id="rId49" Type="http://schemas.openxmlformats.org/officeDocument/2006/relationships/image" Target="../media/image90.wmf"/><Relationship Id="rId57" Type="http://schemas.openxmlformats.org/officeDocument/2006/relationships/image" Target="../media/image96.wmf"/><Relationship Id="rId10" Type="http://schemas.openxmlformats.org/officeDocument/2006/relationships/image" Target="../media/image55.wmf"/><Relationship Id="rId31" Type="http://schemas.openxmlformats.org/officeDocument/2006/relationships/image" Target="../media/image74.wmf"/><Relationship Id="rId44" Type="http://schemas.openxmlformats.org/officeDocument/2006/relationships/image" Target="../media/image85.wmf"/><Relationship Id="rId52" Type="http://schemas.openxmlformats.org/officeDocument/2006/relationships/image" Target="../media/image91.wmf"/><Relationship Id="rId60" Type="http://schemas.openxmlformats.org/officeDocument/2006/relationships/image" Target="../media/image99.wmf"/><Relationship Id="rId4" Type="http://schemas.openxmlformats.org/officeDocument/2006/relationships/image" Target="../media/image37.wmf"/><Relationship Id="rId9" Type="http://schemas.openxmlformats.org/officeDocument/2006/relationships/image" Target="../media/image54.wmf"/></Relationships>
</file>

<file path=xl/drawings/_rels/drawing11.xml.rels><?xml version="1.0" encoding="UTF-8" standalone="yes"?>
<Relationships xmlns="http://schemas.openxmlformats.org/package/2006/relationships"><Relationship Id="rId3" Type="http://schemas.openxmlformats.org/officeDocument/2006/relationships/image" Target="../media/image104.emf"/><Relationship Id="rId2" Type="http://schemas.openxmlformats.org/officeDocument/2006/relationships/image" Target="../media/image103.png"/><Relationship Id="rId1" Type="http://schemas.openxmlformats.org/officeDocument/2006/relationships/image" Target="../media/image102.png"/><Relationship Id="rId5" Type="http://schemas.openxmlformats.org/officeDocument/2006/relationships/image" Target="../media/image106.png"/><Relationship Id="rId4" Type="http://schemas.openxmlformats.org/officeDocument/2006/relationships/image" Target="../media/image105.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07.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10.jpeg"/><Relationship Id="rId2" Type="http://schemas.openxmlformats.org/officeDocument/2006/relationships/image" Target="../media/image109.jpeg"/><Relationship Id="rId1" Type="http://schemas.openxmlformats.org/officeDocument/2006/relationships/image" Target="../media/image108.png"/><Relationship Id="rId6" Type="http://schemas.openxmlformats.org/officeDocument/2006/relationships/image" Target="../media/image113.jpeg"/><Relationship Id="rId5" Type="http://schemas.openxmlformats.org/officeDocument/2006/relationships/image" Target="../media/image112.jpeg"/><Relationship Id="rId4" Type="http://schemas.openxmlformats.org/officeDocument/2006/relationships/image" Target="../media/image11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14.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17.png"/><Relationship Id="rId2" Type="http://schemas.openxmlformats.org/officeDocument/2006/relationships/image" Target="../media/image116.png"/><Relationship Id="rId1" Type="http://schemas.openxmlformats.org/officeDocument/2006/relationships/image" Target="../media/image115.emf"/><Relationship Id="rId4" Type="http://schemas.openxmlformats.org/officeDocument/2006/relationships/image" Target="../media/image118.png"/></Relationships>
</file>

<file path=xl/drawings/_rels/drawing16.xml.rels><?xml version="1.0" encoding="UTF-8" standalone="yes"?>
<Relationships xmlns="http://schemas.openxmlformats.org/package/2006/relationships"><Relationship Id="rId3" Type="http://schemas.openxmlformats.org/officeDocument/2006/relationships/image" Target="../media/image120.jpeg"/><Relationship Id="rId2" Type="http://schemas.openxmlformats.org/officeDocument/2006/relationships/image" Target="../media/image119.png"/><Relationship Id="rId1" Type="http://schemas.openxmlformats.org/officeDocument/2006/relationships/image" Target="../media/image103.png"/><Relationship Id="rId5" Type="http://schemas.openxmlformats.org/officeDocument/2006/relationships/image" Target="../media/image122.png"/><Relationship Id="rId4" Type="http://schemas.openxmlformats.org/officeDocument/2006/relationships/image" Target="../media/image121.png"/></Relationships>
</file>

<file path=xl/drawings/_rels/drawing17.xml.rels><?xml version="1.0" encoding="UTF-8" standalone="yes"?>
<Relationships xmlns="http://schemas.openxmlformats.org/package/2006/relationships"><Relationship Id="rId3" Type="http://schemas.openxmlformats.org/officeDocument/2006/relationships/image" Target="../media/image125.png"/><Relationship Id="rId2" Type="http://schemas.openxmlformats.org/officeDocument/2006/relationships/image" Target="../media/image124.png"/><Relationship Id="rId1" Type="http://schemas.openxmlformats.org/officeDocument/2006/relationships/image" Target="../media/image123.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26.jpeg"/></Relationships>
</file>

<file path=xl/drawings/_rels/drawing19.xml.rels><?xml version="1.0" encoding="UTF-8" standalone="yes"?>
<Relationships xmlns="http://schemas.openxmlformats.org/package/2006/relationships"><Relationship Id="rId3" Type="http://schemas.openxmlformats.org/officeDocument/2006/relationships/image" Target="../media/image129.png"/><Relationship Id="rId2" Type="http://schemas.openxmlformats.org/officeDocument/2006/relationships/image" Target="../media/image128.png"/><Relationship Id="rId1" Type="http://schemas.openxmlformats.org/officeDocument/2006/relationships/image" Target="../media/image127.png"/></Relationships>
</file>

<file path=xl/drawings/_rels/drawing20.xml.rels><?xml version="1.0" encoding="UTF-8" standalone="yes"?>
<Relationships xmlns="http://schemas.openxmlformats.org/package/2006/relationships"><Relationship Id="rId2" Type="http://schemas.openxmlformats.org/officeDocument/2006/relationships/image" Target="../media/image131.jpeg"/><Relationship Id="rId1" Type="http://schemas.openxmlformats.org/officeDocument/2006/relationships/image" Target="../media/image130.jpeg"/></Relationships>
</file>

<file path=xl/drawings/_rels/drawing21.xml.rels><?xml version="1.0" encoding="UTF-8" standalone="yes"?>
<Relationships xmlns="http://schemas.openxmlformats.org/package/2006/relationships"><Relationship Id="rId2" Type="http://schemas.openxmlformats.org/officeDocument/2006/relationships/image" Target="../media/image132.png"/><Relationship Id="rId1" Type="http://schemas.openxmlformats.org/officeDocument/2006/relationships/image" Target="../media/image123.png"/></Relationships>
</file>

<file path=xl/drawings/_rels/drawing22.xml.rels><?xml version="1.0" encoding="UTF-8" standalone="yes"?>
<Relationships xmlns="http://schemas.openxmlformats.org/package/2006/relationships"><Relationship Id="rId3" Type="http://schemas.openxmlformats.org/officeDocument/2006/relationships/image" Target="../media/image135.png"/><Relationship Id="rId2" Type="http://schemas.openxmlformats.org/officeDocument/2006/relationships/image" Target="../media/image134.png"/><Relationship Id="rId1" Type="http://schemas.openxmlformats.org/officeDocument/2006/relationships/image" Target="../media/image133.png"/><Relationship Id="rId4" Type="http://schemas.openxmlformats.org/officeDocument/2006/relationships/image" Target="../media/image136.png"/></Relationships>
</file>

<file path=xl/drawings/_rels/drawing23.xml.rels><?xml version="1.0" encoding="UTF-8" standalone="yes"?>
<Relationships xmlns="http://schemas.openxmlformats.org/package/2006/relationships"><Relationship Id="rId13" Type="http://schemas.openxmlformats.org/officeDocument/2006/relationships/image" Target="../media/image149.jpeg"/><Relationship Id="rId18" Type="http://schemas.openxmlformats.org/officeDocument/2006/relationships/image" Target="../media/image154.jpeg"/><Relationship Id="rId26" Type="http://schemas.openxmlformats.org/officeDocument/2006/relationships/image" Target="../media/image162.jpeg"/><Relationship Id="rId39" Type="http://schemas.openxmlformats.org/officeDocument/2006/relationships/image" Target="../media/image175.jpeg"/><Relationship Id="rId21" Type="http://schemas.openxmlformats.org/officeDocument/2006/relationships/image" Target="../media/image157.jpeg"/><Relationship Id="rId34" Type="http://schemas.openxmlformats.org/officeDocument/2006/relationships/image" Target="../media/image170.jpeg"/><Relationship Id="rId42" Type="http://schemas.openxmlformats.org/officeDocument/2006/relationships/image" Target="../media/image178.jpeg"/><Relationship Id="rId47" Type="http://schemas.openxmlformats.org/officeDocument/2006/relationships/image" Target="../media/image183.jpeg"/><Relationship Id="rId50" Type="http://schemas.openxmlformats.org/officeDocument/2006/relationships/image" Target="../media/image186.png"/><Relationship Id="rId55" Type="http://schemas.openxmlformats.org/officeDocument/2006/relationships/image" Target="../media/image191.png"/><Relationship Id="rId7" Type="http://schemas.openxmlformats.org/officeDocument/2006/relationships/image" Target="../media/image143.jpeg"/><Relationship Id="rId2" Type="http://schemas.openxmlformats.org/officeDocument/2006/relationships/image" Target="../media/image138.png"/><Relationship Id="rId16" Type="http://schemas.openxmlformats.org/officeDocument/2006/relationships/image" Target="../media/image152.jpeg"/><Relationship Id="rId29" Type="http://schemas.openxmlformats.org/officeDocument/2006/relationships/image" Target="../media/image165.jpeg"/><Relationship Id="rId11" Type="http://schemas.openxmlformats.org/officeDocument/2006/relationships/image" Target="../media/image147.jpeg"/><Relationship Id="rId24" Type="http://schemas.openxmlformats.org/officeDocument/2006/relationships/image" Target="../media/image160.jpeg"/><Relationship Id="rId32" Type="http://schemas.openxmlformats.org/officeDocument/2006/relationships/image" Target="../media/image168.jpeg"/><Relationship Id="rId37" Type="http://schemas.openxmlformats.org/officeDocument/2006/relationships/image" Target="../media/image173.png"/><Relationship Id="rId40" Type="http://schemas.openxmlformats.org/officeDocument/2006/relationships/image" Target="../media/image176.jpeg"/><Relationship Id="rId45" Type="http://schemas.openxmlformats.org/officeDocument/2006/relationships/image" Target="../media/image181.jpeg"/><Relationship Id="rId53" Type="http://schemas.openxmlformats.org/officeDocument/2006/relationships/image" Target="../media/image189.jpeg"/><Relationship Id="rId5" Type="http://schemas.openxmlformats.org/officeDocument/2006/relationships/image" Target="../media/image141.jpeg"/><Relationship Id="rId10" Type="http://schemas.openxmlformats.org/officeDocument/2006/relationships/image" Target="../media/image146.jpeg"/><Relationship Id="rId19" Type="http://schemas.openxmlformats.org/officeDocument/2006/relationships/image" Target="../media/image155.jpeg"/><Relationship Id="rId31" Type="http://schemas.openxmlformats.org/officeDocument/2006/relationships/image" Target="../media/image167.jpeg"/><Relationship Id="rId44" Type="http://schemas.openxmlformats.org/officeDocument/2006/relationships/image" Target="../media/image180.png"/><Relationship Id="rId52" Type="http://schemas.openxmlformats.org/officeDocument/2006/relationships/image" Target="../media/image188.jpeg"/><Relationship Id="rId4" Type="http://schemas.openxmlformats.org/officeDocument/2006/relationships/image" Target="../media/image140.jpeg"/><Relationship Id="rId9" Type="http://schemas.openxmlformats.org/officeDocument/2006/relationships/image" Target="../media/image145.jpeg"/><Relationship Id="rId14" Type="http://schemas.openxmlformats.org/officeDocument/2006/relationships/image" Target="../media/image150.jpeg"/><Relationship Id="rId22" Type="http://schemas.openxmlformats.org/officeDocument/2006/relationships/image" Target="../media/image158.jpeg"/><Relationship Id="rId27" Type="http://schemas.openxmlformats.org/officeDocument/2006/relationships/image" Target="../media/image163.jpeg"/><Relationship Id="rId30" Type="http://schemas.openxmlformats.org/officeDocument/2006/relationships/image" Target="../media/image166.jpeg"/><Relationship Id="rId35" Type="http://schemas.openxmlformats.org/officeDocument/2006/relationships/image" Target="../media/image171.png"/><Relationship Id="rId43" Type="http://schemas.openxmlformats.org/officeDocument/2006/relationships/image" Target="../media/image179.jpeg"/><Relationship Id="rId48" Type="http://schemas.openxmlformats.org/officeDocument/2006/relationships/image" Target="../media/image184.png"/><Relationship Id="rId8" Type="http://schemas.openxmlformats.org/officeDocument/2006/relationships/image" Target="../media/image144.jpeg"/><Relationship Id="rId51" Type="http://schemas.openxmlformats.org/officeDocument/2006/relationships/image" Target="../media/image187.jpeg"/><Relationship Id="rId3" Type="http://schemas.openxmlformats.org/officeDocument/2006/relationships/image" Target="../media/image139.jpeg"/><Relationship Id="rId12" Type="http://schemas.openxmlformats.org/officeDocument/2006/relationships/image" Target="../media/image148.jpeg"/><Relationship Id="rId17" Type="http://schemas.openxmlformats.org/officeDocument/2006/relationships/image" Target="../media/image153.jpeg"/><Relationship Id="rId25" Type="http://schemas.openxmlformats.org/officeDocument/2006/relationships/image" Target="../media/image161.jpeg"/><Relationship Id="rId33" Type="http://schemas.openxmlformats.org/officeDocument/2006/relationships/image" Target="../media/image169.jpeg"/><Relationship Id="rId38" Type="http://schemas.openxmlformats.org/officeDocument/2006/relationships/image" Target="../media/image174.jpg"/><Relationship Id="rId46" Type="http://schemas.openxmlformats.org/officeDocument/2006/relationships/image" Target="../media/image182.jpeg"/><Relationship Id="rId20" Type="http://schemas.openxmlformats.org/officeDocument/2006/relationships/image" Target="../media/image156.jpeg"/><Relationship Id="rId41" Type="http://schemas.openxmlformats.org/officeDocument/2006/relationships/image" Target="../media/image177.jpeg"/><Relationship Id="rId54" Type="http://schemas.openxmlformats.org/officeDocument/2006/relationships/image" Target="../media/image190.png"/><Relationship Id="rId1" Type="http://schemas.openxmlformats.org/officeDocument/2006/relationships/image" Target="../media/image137.png"/><Relationship Id="rId6" Type="http://schemas.openxmlformats.org/officeDocument/2006/relationships/image" Target="../media/image142.jpeg"/><Relationship Id="rId15" Type="http://schemas.openxmlformats.org/officeDocument/2006/relationships/image" Target="../media/image151.jpeg"/><Relationship Id="rId23" Type="http://schemas.openxmlformats.org/officeDocument/2006/relationships/image" Target="../media/image159.jpeg"/><Relationship Id="rId28" Type="http://schemas.openxmlformats.org/officeDocument/2006/relationships/image" Target="../media/image164.jpeg"/><Relationship Id="rId36" Type="http://schemas.openxmlformats.org/officeDocument/2006/relationships/image" Target="../media/image172.png"/><Relationship Id="rId49" Type="http://schemas.openxmlformats.org/officeDocument/2006/relationships/image" Target="../media/image185.png"/></Relationships>
</file>

<file path=xl/drawings/_rels/drawing24.xml.rels><?xml version="1.0" encoding="UTF-8" standalone="yes"?>
<Relationships xmlns="http://schemas.openxmlformats.org/package/2006/relationships"><Relationship Id="rId8" Type="http://schemas.openxmlformats.org/officeDocument/2006/relationships/image" Target="../media/image199.jpeg"/><Relationship Id="rId13" Type="http://schemas.openxmlformats.org/officeDocument/2006/relationships/image" Target="../media/image204.png"/><Relationship Id="rId3" Type="http://schemas.openxmlformats.org/officeDocument/2006/relationships/image" Target="../media/image194.jpeg"/><Relationship Id="rId7" Type="http://schemas.openxmlformats.org/officeDocument/2006/relationships/image" Target="../media/image198.jpeg"/><Relationship Id="rId12" Type="http://schemas.openxmlformats.org/officeDocument/2006/relationships/image" Target="../media/image203.png"/><Relationship Id="rId2" Type="http://schemas.openxmlformats.org/officeDocument/2006/relationships/image" Target="../media/image193.jpeg"/><Relationship Id="rId1" Type="http://schemas.openxmlformats.org/officeDocument/2006/relationships/image" Target="../media/image192.jpeg"/><Relationship Id="rId6" Type="http://schemas.openxmlformats.org/officeDocument/2006/relationships/image" Target="../media/image197.jpeg"/><Relationship Id="rId11" Type="http://schemas.openxmlformats.org/officeDocument/2006/relationships/image" Target="../media/image202.png"/><Relationship Id="rId5" Type="http://schemas.openxmlformats.org/officeDocument/2006/relationships/image" Target="../media/image196.jpeg"/><Relationship Id="rId10" Type="http://schemas.openxmlformats.org/officeDocument/2006/relationships/image" Target="../media/image201.jpeg"/><Relationship Id="rId4" Type="http://schemas.openxmlformats.org/officeDocument/2006/relationships/image" Target="../media/image195.jpeg"/><Relationship Id="rId9" Type="http://schemas.openxmlformats.org/officeDocument/2006/relationships/image" Target="../media/image200.jpeg"/><Relationship Id="rId14" Type="http://schemas.openxmlformats.org/officeDocument/2006/relationships/image" Target="../media/image205.png"/></Relationships>
</file>

<file path=xl/drawings/_rels/drawing25.xml.rels><?xml version="1.0" encoding="UTF-8" standalone="yes"?>
<Relationships xmlns="http://schemas.openxmlformats.org/package/2006/relationships"><Relationship Id="rId2" Type="http://schemas.openxmlformats.org/officeDocument/2006/relationships/image" Target="../media/image207.png"/><Relationship Id="rId1" Type="http://schemas.openxmlformats.org/officeDocument/2006/relationships/image" Target="../media/image206.png"/></Relationships>
</file>

<file path=xl/drawings/_rels/drawing26.xml.rels><?xml version="1.0" encoding="UTF-8" standalone="yes"?>
<Relationships xmlns="http://schemas.openxmlformats.org/package/2006/relationships"><Relationship Id="rId2" Type="http://schemas.openxmlformats.org/officeDocument/2006/relationships/image" Target="../media/image209.wmf"/><Relationship Id="rId1" Type="http://schemas.openxmlformats.org/officeDocument/2006/relationships/image" Target="../media/image208.png"/></Relationships>
</file>

<file path=xl/drawings/_rels/drawing27.xml.rels><?xml version="1.0" encoding="UTF-8" standalone="yes"?>
<Relationships xmlns="http://schemas.openxmlformats.org/package/2006/relationships"><Relationship Id="rId2" Type="http://schemas.openxmlformats.org/officeDocument/2006/relationships/image" Target="../media/image211.jpeg"/><Relationship Id="rId1" Type="http://schemas.openxmlformats.org/officeDocument/2006/relationships/image" Target="../media/image210.png"/></Relationships>
</file>

<file path=xl/drawings/_rels/drawing28.xml.rels><?xml version="1.0" encoding="UTF-8" standalone="yes"?>
<Relationships xmlns="http://schemas.openxmlformats.org/package/2006/relationships"><Relationship Id="rId8" Type="http://schemas.openxmlformats.org/officeDocument/2006/relationships/image" Target="../media/image138.png"/><Relationship Id="rId3" Type="http://schemas.openxmlformats.org/officeDocument/2006/relationships/image" Target="../media/image214.jpeg"/><Relationship Id="rId7" Type="http://schemas.openxmlformats.org/officeDocument/2006/relationships/image" Target="../media/image218.png"/><Relationship Id="rId2" Type="http://schemas.openxmlformats.org/officeDocument/2006/relationships/image" Target="../media/image213.jpeg"/><Relationship Id="rId1" Type="http://schemas.openxmlformats.org/officeDocument/2006/relationships/image" Target="../media/image212.jpeg"/><Relationship Id="rId6" Type="http://schemas.openxmlformats.org/officeDocument/2006/relationships/image" Target="../media/image217.png"/><Relationship Id="rId5" Type="http://schemas.openxmlformats.org/officeDocument/2006/relationships/image" Target="../media/image216.png"/><Relationship Id="rId10" Type="http://schemas.openxmlformats.org/officeDocument/2006/relationships/image" Target="../media/image219.emf"/><Relationship Id="rId4" Type="http://schemas.openxmlformats.org/officeDocument/2006/relationships/image" Target="../media/image215.jpeg"/><Relationship Id="rId9" Type="http://schemas.openxmlformats.org/officeDocument/2006/relationships/image" Target="../media/image137.png"/></Relationships>
</file>

<file path=xl/drawings/drawing1.xml><?xml version="1.0" encoding="utf-8"?>
<xdr:wsDr xmlns:xdr="http://schemas.openxmlformats.org/drawingml/2006/spreadsheetDrawing" xmlns:a="http://schemas.openxmlformats.org/drawingml/2006/main">
  <xdr:twoCellAnchor editAs="oneCell">
    <xdr:from>
      <xdr:col>56</xdr:col>
      <xdr:colOff>0</xdr:colOff>
      <xdr:row>0</xdr:row>
      <xdr:rowOff>44824</xdr:rowOff>
    </xdr:from>
    <xdr:to>
      <xdr:col>64</xdr:col>
      <xdr:colOff>203678</xdr:colOff>
      <xdr:row>2</xdr:row>
      <xdr:rowOff>190029</xdr:rowOff>
    </xdr:to>
    <xdr:pic>
      <xdr:nvPicPr>
        <xdr:cNvPr id="8" name="Picture 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122088" y="44824"/>
          <a:ext cx="2086266" cy="63826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43</xdr:col>
      <xdr:colOff>166689</xdr:colOff>
      <xdr:row>6</xdr:row>
      <xdr:rowOff>130970</xdr:rowOff>
    </xdr:from>
    <xdr:to>
      <xdr:col>54</xdr:col>
      <xdr:colOff>15622</xdr:colOff>
      <xdr:row>9</xdr:row>
      <xdr:rowOff>217714</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twoCellAnchor editAs="oneCell">
    <xdr:from>
      <xdr:col>43</xdr:col>
      <xdr:colOff>176893</xdr:colOff>
      <xdr:row>10</xdr:row>
      <xdr:rowOff>27214</xdr:rowOff>
    </xdr:from>
    <xdr:to>
      <xdr:col>53</xdr:col>
      <xdr:colOff>191043</xdr:colOff>
      <xdr:row>15</xdr:row>
      <xdr:rowOff>40822</xdr:rowOff>
    </xdr:to>
    <xdr:pic>
      <xdr:nvPicPr>
        <xdr:cNvPr id="3"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twoCellAnchor>
  <xdr:twoCellAnchor editAs="oneCell">
    <xdr:from>
      <xdr:col>45</xdr:col>
      <xdr:colOff>116633</xdr:colOff>
      <xdr:row>15</xdr:row>
      <xdr:rowOff>122465</xdr:rowOff>
    </xdr:from>
    <xdr:to>
      <xdr:col>56</xdr:col>
      <xdr:colOff>53381</xdr:colOff>
      <xdr:row>27</xdr:row>
      <xdr:rowOff>204107</xdr:rowOff>
    </xdr:to>
    <xdr:pic>
      <xdr:nvPicPr>
        <xdr:cNvPr id="4"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42</xdr:col>
      <xdr:colOff>178594</xdr:colOff>
      <xdr:row>13</xdr:row>
      <xdr:rowOff>71438</xdr:rowOff>
    </xdr:from>
    <xdr:to>
      <xdr:col>57</xdr:col>
      <xdr:colOff>16809</xdr:colOff>
      <xdr:row>17</xdr:row>
      <xdr:rowOff>141789</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twoCellAnchor editAs="oneCell">
    <xdr:from>
      <xdr:col>41</xdr:col>
      <xdr:colOff>161738</xdr:colOff>
      <xdr:row>22</xdr:row>
      <xdr:rowOff>93966</xdr:rowOff>
    </xdr:from>
    <xdr:to>
      <xdr:col>51</xdr:col>
      <xdr:colOff>151278</xdr:colOff>
      <xdr:row>31</xdr:row>
      <xdr:rowOff>83036</xdr:rowOff>
    </xdr:to>
    <xdr:pic>
      <xdr:nvPicPr>
        <xdr:cNvPr id="3"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twoCellAnchor>
  <xdr:twoCellAnchor editAs="oneCell">
    <xdr:from>
      <xdr:col>45</xdr:col>
      <xdr:colOff>34552</xdr:colOff>
      <xdr:row>6</xdr:row>
      <xdr:rowOff>116154</xdr:rowOff>
    </xdr:from>
    <xdr:to>
      <xdr:col>53</xdr:col>
      <xdr:colOff>34552</xdr:colOff>
      <xdr:row>13</xdr:row>
      <xdr:rowOff>46953</xdr:rowOff>
    </xdr:to>
    <xdr:pic>
      <xdr:nvPicPr>
        <xdr:cNvPr id="4"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17</xdr:col>
      <xdr:colOff>152400</xdr:colOff>
      <xdr:row>4</xdr:row>
      <xdr:rowOff>38100</xdr:rowOff>
    </xdr:from>
    <xdr:to>
      <xdr:col>21</xdr:col>
      <xdr:colOff>43031</xdr:colOff>
      <xdr:row>4</xdr:row>
      <xdr:rowOff>220797</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twoCellAnchor editAs="oneCell">
    <xdr:from>
      <xdr:col>17</xdr:col>
      <xdr:colOff>161653</xdr:colOff>
      <xdr:row>5</xdr:row>
      <xdr:rowOff>61836</xdr:rowOff>
    </xdr:from>
    <xdr:to>
      <xdr:col>21</xdr:col>
      <xdr:colOff>29424</xdr:colOff>
      <xdr:row>5</xdr:row>
      <xdr:rowOff>185027</xdr:rowOff>
    </xdr:to>
    <xdr:pic>
      <xdr:nvPicPr>
        <xdr:cNvPr id="3"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twoCellAnchor>
  <xdr:twoCellAnchor editAs="oneCell">
    <xdr:from>
      <xdr:col>41</xdr:col>
      <xdr:colOff>19050</xdr:colOff>
      <xdr:row>4</xdr:row>
      <xdr:rowOff>95250</xdr:rowOff>
    </xdr:from>
    <xdr:to>
      <xdr:col>46</xdr:col>
      <xdr:colOff>30657</xdr:colOff>
      <xdr:row>5</xdr:row>
      <xdr:rowOff>147470</xdr:rowOff>
    </xdr:to>
    <xdr:pic>
      <xdr:nvPicPr>
        <xdr:cNvPr id="4"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twoCellAnchor>
  <xdr:twoCellAnchor editAs="oneCell">
    <xdr:from>
      <xdr:col>14</xdr:col>
      <xdr:colOff>133348</xdr:colOff>
      <xdr:row>20</xdr:row>
      <xdr:rowOff>57150</xdr:rowOff>
    </xdr:from>
    <xdr:to>
      <xdr:col>21</xdr:col>
      <xdr:colOff>200024</xdr:colOff>
      <xdr:row>22</xdr:row>
      <xdr:rowOff>9525</xdr:rowOff>
    </xdr:to>
    <xdr:pic>
      <xdr:nvPicPr>
        <xdr:cNvPr id="5" name="Picture 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twoCellAnchor>
  <xdr:twoCellAnchor editAs="oneCell">
    <xdr:from>
      <xdr:col>3</xdr:col>
      <xdr:colOff>188515</xdr:colOff>
      <xdr:row>11</xdr:row>
      <xdr:rowOff>33338</xdr:rowOff>
    </xdr:from>
    <xdr:to>
      <xdr:col>16</xdr:col>
      <xdr:colOff>128077</xdr:colOff>
      <xdr:row>17</xdr:row>
      <xdr:rowOff>16840</xdr:rowOff>
    </xdr:to>
    <xdr:pic>
      <xdr:nvPicPr>
        <xdr:cNvPr id="6" name="Picture 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twoCellAnchor>
  <xdr:twoCellAnchor editAs="oneCell">
    <xdr:from>
      <xdr:col>36</xdr:col>
      <xdr:colOff>141435</xdr:colOff>
      <xdr:row>18</xdr:row>
      <xdr:rowOff>93328</xdr:rowOff>
    </xdr:from>
    <xdr:to>
      <xdr:col>43</xdr:col>
      <xdr:colOff>1468</xdr:colOff>
      <xdr:row>21</xdr:row>
      <xdr:rowOff>128685</xdr:rowOff>
    </xdr:to>
    <xdr:pic>
      <xdr:nvPicPr>
        <xdr:cNvPr id="7" name="Picture 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 cstate="print"/>
        <a:stretch>
          <a:fillRect/>
        </a:stretch>
      </xdr:blipFill>
      <xdr:spPr>
        <a:xfrm>
          <a:off x="0" y="0"/>
          <a:ext cx="0" cy="0"/>
        </a:xfrm>
        <a:prstGeom prst="rect">
          <a:avLst/>
        </a:prstGeom>
      </xdr:spPr>
    </xdr:pic>
    <xdr:clientData/>
  </xdr:twoCellAnchor>
  <xdr:twoCellAnchor editAs="oneCell">
    <xdr:from>
      <xdr:col>57</xdr:col>
      <xdr:colOff>1322</xdr:colOff>
      <xdr:row>19</xdr:row>
      <xdr:rowOff>118369</xdr:rowOff>
    </xdr:from>
    <xdr:to>
      <xdr:col>63</xdr:col>
      <xdr:colOff>173931</xdr:colOff>
      <xdr:row>21</xdr:row>
      <xdr:rowOff>81074</xdr:rowOff>
    </xdr:to>
    <xdr:pic>
      <xdr:nvPicPr>
        <xdr:cNvPr id="8" name="Picture 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 cstate="print"/>
        <a:stretch>
          <a:fillRect/>
        </a:stretch>
      </xdr:blipFill>
      <xdr:spPr>
        <a:xfrm>
          <a:off x="0" y="0"/>
          <a:ext cx="0" cy="0"/>
        </a:xfrm>
        <a:prstGeom prst="rect">
          <a:avLst/>
        </a:prstGeom>
      </xdr:spPr>
    </xdr:pic>
    <xdr:clientData/>
  </xdr:twoCellAnchor>
  <xdr:twoCellAnchor editAs="oneCell">
    <xdr:from>
      <xdr:col>45</xdr:col>
      <xdr:colOff>202046</xdr:colOff>
      <xdr:row>8</xdr:row>
      <xdr:rowOff>144319</xdr:rowOff>
    </xdr:from>
    <xdr:to>
      <xdr:col>60</xdr:col>
      <xdr:colOff>119062</xdr:colOff>
      <xdr:row>14</xdr:row>
      <xdr:rowOff>62494</xdr:rowOff>
    </xdr:to>
    <xdr:pic>
      <xdr:nvPicPr>
        <xdr:cNvPr id="9" name="Picture 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 cstate="print"/>
        <a:stretch>
          <a:fillRect/>
        </a:stretch>
      </xdr:blipFill>
      <xdr:spPr>
        <a:xfrm>
          <a:off x="0" y="0"/>
          <a:ext cx="0" cy="0"/>
        </a:xfrm>
        <a:prstGeom prst="rect">
          <a:avLst/>
        </a:prstGeom>
      </xdr:spPr>
    </xdr:pic>
    <xdr:clientData/>
  </xdr:twoCellAnchor>
  <xdr:twoCellAnchor editAs="oneCell">
    <xdr:from>
      <xdr:col>28</xdr:col>
      <xdr:colOff>43296</xdr:colOff>
      <xdr:row>8</xdr:row>
      <xdr:rowOff>182256</xdr:rowOff>
    </xdr:from>
    <xdr:to>
      <xdr:col>34</xdr:col>
      <xdr:colOff>143958</xdr:colOff>
      <xdr:row>19</xdr:row>
      <xdr:rowOff>57729</xdr:rowOff>
    </xdr:to>
    <xdr:pic>
      <xdr:nvPicPr>
        <xdr:cNvPr id="10" name="Picture 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 cstate="print"/>
        <a:stretch>
          <a:fillRect/>
        </a:stretch>
      </xdr:blipFill>
      <xdr:spPr>
        <a:xfrm>
          <a:off x="0" y="0"/>
          <a:ext cx="0" cy="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59</xdr:col>
      <xdr:colOff>92217</xdr:colOff>
      <xdr:row>5</xdr:row>
      <xdr:rowOff>90454</xdr:rowOff>
    </xdr:from>
    <xdr:to>
      <xdr:col>62</xdr:col>
      <xdr:colOff>38077</xdr:colOff>
      <xdr:row>17</xdr:row>
      <xdr:rowOff>129411</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twoCellAnchor editAs="oneCell">
    <xdr:from>
      <xdr:col>40</xdr:col>
      <xdr:colOff>178594</xdr:colOff>
      <xdr:row>4</xdr:row>
      <xdr:rowOff>178594</xdr:rowOff>
    </xdr:from>
    <xdr:to>
      <xdr:col>47</xdr:col>
      <xdr:colOff>101235</xdr:colOff>
      <xdr:row>17</xdr:row>
      <xdr:rowOff>83342</xdr:rowOff>
    </xdr:to>
    <xdr:pic>
      <xdr:nvPicPr>
        <xdr:cNvPr id="3"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twoCellAnchor>
  <xdr:twoCellAnchor editAs="oneCell">
    <xdr:from>
      <xdr:col>8</xdr:col>
      <xdr:colOff>166688</xdr:colOff>
      <xdr:row>24</xdr:row>
      <xdr:rowOff>83344</xdr:rowOff>
    </xdr:from>
    <xdr:to>
      <xdr:col>11</xdr:col>
      <xdr:colOff>68250</xdr:colOff>
      <xdr:row>38</xdr:row>
      <xdr:rowOff>95250</xdr:rowOff>
    </xdr:to>
    <xdr:pic>
      <xdr:nvPicPr>
        <xdr:cNvPr id="4"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twoCellAnchor>
  <xdr:twoCellAnchor editAs="oneCell">
    <xdr:from>
      <xdr:col>1</xdr:col>
      <xdr:colOff>130969</xdr:colOff>
      <xdr:row>8</xdr:row>
      <xdr:rowOff>1</xdr:rowOff>
    </xdr:from>
    <xdr:to>
      <xdr:col>17</xdr:col>
      <xdr:colOff>34703</xdr:colOff>
      <xdr:row>14</xdr:row>
      <xdr:rowOff>160201</xdr:rowOff>
    </xdr:to>
    <xdr:pic>
      <xdr:nvPicPr>
        <xdr:cNvPr id="5" name="Picture 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twoCellAnchor>
  <xdr:twoCellAnchor editAs="oneCell">
    <xdr:from>
      <xdr:col>18</xdr:col>
      <xdr:colOff>190499</xdr:colOff>
      <xdr:row>8</xdr:row>
      <xdr:rowOff>1</xdr:rowOff>
    </xdr:from>
    <xdr:to>
      <xdr:col>34</xdr:col>
      <xdr:colOff>95283</xdr:colOff>
      <xdr:row>14</xdr:row>
      <xdr:rowOff>160201</xdr:rowOff>
    </xdr:to>
    <xdr:pic>
      <xdr:nvPicPr>
        <xdr:cNvPr id="6" name="Picture 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0</xdr:colOff>
      <xdr:row>10</xdr:row>
      <xdr:rowOff>27613</xdr:rowOff>
    </xdr:from>
    <xdr:to>
      <xdr:col>24</xdr:col>
      <xdr:colOff>71437</xdr:colOff>
      <xdr:row>17</xdr:row>
      <xdr:rowOff>67468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24</xdr:col>
      <xdr:colOff>190500</xdr:colOff>
      <xdr:row>11</xdr:row>
      <xdr:rowOff>178593</xdr:rowOff>
    </xdr:from>
    <xdr:to>
      <xdr:col>34</xdr:col>
      <xdr:colOff>58281</xdr:colOff>
      <xdr:row>18</xdr:row>
      <xdr:rowOff>28186</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twoCellAnchor editAs="oneCell">
    <xdr:from>
      <xdr:col>29</xdr:col>
      <xdr:colOff>0</xdr:colOff>
      <xdr:row>29</xdr:row>
      <xdr:rowOff>59531</xdr:rowOff>
    </xdr:from>
    <xdr:to>
      <xdr:col>30</xdr:col>
      <xdr:colOff>142874</xdr:colOff>
      <xdr:row>36</xdr:row>
      <xdr:rowOff>176213</xdr:rowOff>
    </xdr:to>
    <xdr:pic>
      <xdr:nvPicPr>
        <xdr:cNvPr id="3"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twoCellAnchor>
  <xdr:twoCellAnchor editAs="oneCell">
    <xdr:from>
      <xdr:col>62</xdr:col>
      <xdr:colOff>23812</xdr:colOff>
      <xdr:row>29</xdr:row>
      <xdr:rowOff>47626</xdr:rowOff>
    </xdr:from>
    <xdr:to>
      <xdr:col>64</xdr:col>
      <xdr:colOff>181866</xdr:colOff>
      <xdr:row>36</xdr:row>
      <xdr:rowOff>142877</xdr:rowOff>
    </xdr:to>
    <xdr:pic>
      <xdr:nvPicPr>
        <xdr:cNvPr id="4"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twoCellAnchor>
  <xdr:twoCellAnchor editAs="oneCell">
    <xdr:from>
      <xdr:col>62</xdr:col>
      <xdr:colOff>23812</xdr:colOff>
      <xdr:row>11</xdr:row>
      <xdr:rowOff>47625</xdr:rowOff>
    </xdr:from>
    <xdr:to>
      <xdr:col>64</xdr:col>
      <xdr:colOff>77475</xdr:colOff>
      <xdr:row>18</xdr:row>
      <xdr:rowOff>190500</xdr:rowOff>
    </xdr:to>
    <xdr:pic>
      <xdr:nvPicPr>
        <xdr:cNvPr id="5" name="Picture 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75</xdr:col>
      <xdr:colOff>182867</xdr:colOff>
      <xdr:row>24</xdr:row>
      <xdr:rowOff>90963</xdr:rowOff>
    </xdr:from>
    <xdr:to>
      <xdr:col>90</xdr:col>
      <xdr:colOff>7558</xdr:colOff>
      <xdr:row>34</xdr:row>
      <xdr:rowOff>112931</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twoCellAnchor editAs="oneCell">
    <xdr:from>
      <xdr:col>41</xdr:col>
      <xdr:colOff>174986</xdr:colOff>
      <xdr:row>75</xdr:row>
      <xdr:rowOff>218282</xdr:rowOff>
    </xdr:from>
    <xdr:to>
      <xdr:col>53</xdr:col>
      <xdr:colOff>60686</xdr:colOff>
      <xdr:row>84</xdr:row>
      <xdr:rowOff>158751</xdr:rowOff>
    </xdr:to>
    <xdr:pic>
      <xdr:nvPicPr>
        <xdr:cNvPr id="3"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twoCellAnchor>
  <xdr:twoCellAnchor editAs="oneCell">
    <xdr:from>
      <xdr:col>65</xdr:col>
      <xdr:colOff>178594</xdr:colOff>
      <xdr:row>29</xdr:row>
      <xdr:rowOff>178594</xdr:rowOff>
    </xdr:from>
    <xdr:to>
      <xdr:col>79</xdr:col>
      <xdr:colOff>159112</xdr:colOff>
      <xdr:row>39</xdr:row>
      <xdr:rowOff>122311</xdr:rowOff>
    </xdr:to>
    <xdr:pic>
      <xdr:nvPicPr>
        <xdr:cNvPr id="4"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twoCellAnchor>
  <xdr:oneCellAnchor>
    <xdr:from>
      <xdr:col>68</xdr:col>
      <xdr:colOff>71438</xdr:colOff>
      <xdr:row>77</xdr:row>
      <xdr:rowOff>71438</xdr:rowOff>
    </xdr:from>
    <xdr:ext cx="1905000" cy="1404106"/>
    <xdr:pic>
      <xdr:nvPicPr>
        <xdr:cNvPr id="5" name="Picture 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oneCellAnchor>
  <xdr:twoCellAnchor editAs="oneCell">
    <xdr:from>
      <xdr:col>65</xdr:col>
      <xdr:colOff>190499</xdr:colOff>
      <xdr:row>21</xdr:row>
      <xdr:rowOff>178593</xdr:rowOff>
    </xdr:from>
    <xdr:to>
      <xdr:col>79</xdr:col>
      <xdr:colOff>135552</xdr:colOff>
      <xdr:row>32</xdr:row>
      <xdr:rowOff>12996</xdr:rowOff>
    </xdr:to>
    <xdr:pic>
      <xdr:nvPicPr>
        <xdr:cNvPr id="6" name="Picture 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oneCellAnchor>
    <xdr:from>
      <xdr:col>68</xdr:col>
      <xdr:colOff>71438</xdr:colOff>
      <xdr:row>165</xdr:row>
      <xdr:rowOff>71438</xdr:rowOff>
    </xdr:from>
    <xdr:ext cx="1905000" cy="1404106"/>
    <xdr:pic>
      <xdr:nvPicPr>
        <xdr:cNvPr id="7" name="Picture 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oneCellAnchor>
  <xdr:twoCellAnchor editAs="oneCell">
    <xdr:from>
      <xdr:col>9</xdr:col>
      <xdr:colOff>59530</xdr:colOff>
      <xdr:row>30</xdr:row>
      <xdr:rowOff>142874</xdr:rowOff>
    </xdr:from>
    <xdr:to>
      <xdr:col>24</xdr:col>
      <xdr:colOff>70556</xdr:colOff>
      <xdr:row>42</xdr:row>
      <xdr:rowOff>11906</xdr:rowOff>
    </xdr:to>
    <xdr:pic>
      <xdr:nvPicPr>
        <xdr:cNvPr id="8" name="Picture 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twoCellAnchor>
  <xdr:twoCellAnchor editAs="oneCell">
    <xdr:from>
      <xdr:col>4</xdr:col>
      <xdr:colOff>71437</xdr:colOff>
      <xdr:row>14</xdr:row>
      <xdr:rowOff>119062</xdr:rowOff>
    </xdr:from>
    <xdr:to>
      <xdr:col>22</xdr:col>
      <xdr:colOff>88731</xdr:colOff>
      <xdr:row>22</xdr:row>
      <xdr:rowOff>75567</xdr:rowOff>
    </xdr:to>
    <xdr:pic>
      <xdr:nvPicPr>
        <xdr:cNvPr id="9" name="Picture 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 cstate="print"/>
        <a:stretch>
          <a:fillRect/>
        </a:stretch>
      </xdr:blipFill>
      <xdr:spPr>
        <a:xfrm>
          <a:off x="0" y="0"/>
          <a:ext cx="0" cy="0"/>
        </a:xfrm>
        <a:prstGeom prst="rect">
          <a:avLst/>
        </a:prstGeom>
      </xdr:spPr>
    </xdr:pic>
    <xdr:clientData/>
  </xdr:twoCellAnchor>
  <xdr:twoCellAnchor editAs="oneCell">
    <xdr:from>
      <xdr:col>32</xdr:col>
      <xdr:colOff>119063</xdr:colOff>
      <xdr:row>10</xdr:row>
      <xdr:rowOff>190500</xdr:rowOff>
    </xdr:from>
    <xdr:to>
      <xdr:col>43</xdr:col>
      <xdr:colOff>24410</xdr:colOff>
      <xdr:row>20</xdr:row>
      <xdr:rowOff>194159</xdr:rowOff>
    </xdr:to>
    <xdr:pic>
      <xdr:nvPicPr>
        <xdr:cNvPr id="10" name="Picture 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 cstate="print"/>
        <a:stretch>
          <a:fillRect/>
        </a:stretch>
      </xdr:blipFill>
      <xdr:spPr>
        <a:xfrm>
          <a:off x="0" y="0"/>
          <a:ext cx="0" cy="0"/>
        </a:xfrm>
        <a:prstGeom prst="rect">
          <a:avLst/>
        </a:prstGeom>
      </xdr:spPr>
    </xdr:pic>
    <xdr:clientData/>
  </xdr:twoCellAnchor>
  <xdr:twoCellAnchor editAs="oneCell">
    <xdr:from>
      <xdr:col>34</xdr:col>
      <xdr:colOff>68578</xdr:colOff>
      <xdr:row>21</xdr:row>
      <xdr:rowOff>9644</xdr:rowOff>
    </xdr:from>
    <xdr:to>
      <xdr:col>55</xdr:col>
      <xdr:colOff>16160</xdr:colOff>
      <xdr:row>26</xdr:row>
      <xdr:rowOff>106511</xdr:rowOff>
    </xdr:to>
    <xdr:pic>
      <xdr:nvPicPr>
        <xdr:cNvPr id="11" name="Picture 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 cstate="print"/>
        <a:stretch>
          <a:fillRect/>
        </a:stretch>
      </xdr:blipFill>
      <xdr:spPr>
        <a:xfrm>
          <a:off x="0" y="0"/>
          <a:ext cx="0" cy="0"/>
        </a:xfrm>
        <a:prstGeom prst="rect">
          <a:avLst/>
        </a:prstGeom>
      </xdr:spPr>
    </xdr:pic>
    <xdr:clientData/>
  </xdr:twoCellAnchor>
  <xdr:twoCellAnchor editAs="oneCell">
    <xdr:from>
      <xdr:col>40</xdr:col>
      <xdr:colOff>107157</xdr:colOff>
      <xdr:row>30</xdr:row>
      <xdr:rowOff>190499</xdr:rowOff>
    </xdr:from>
    <xdr:to>
      <xdr:col>50</xdr:col>
      <xdr:colOff>117662</xdr:colOff>
      <xdr:row>42</xdr:row>
      <xdr:rowOff>47625</xdr:rowOff>
    </xdr:to>
    <xdr:pic>
      <xdr:nvPicPr>
        <xdr:cNvPr id="12" name="Picture 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 cstate="print"/>
        <a:stretch>
          <a:fillRect/>
        </a:stretch>
      </xdr:blipFill>
      <xdr:spPr>
        <a:xfrm>
          <a:off x="0" y="0"/>
          <a:ext cx="0" cy="0"/>
        </a:xfrm>
        <a:prstGeom prst="rect">
          <a:avLst/>
        </a:prstGeom>
      </xdr:spPr>
    </xdr:pic>
    <xdr:clientData/>
  </xdr:twoCellAnchor>
  <xdr:twoCellAnchor editAs="oneCell">
    <xdr:from>
      <xdr:col>6</xdr:col>
      <xdr:colOff>71313</xdr:colOff>
      <xdr:row>59</xdr:row>
      <xdr:rowOff>35719</xdr:rowOff>
    </xdr:from>
    <xdr:to>
      <xdr:col>21</xdr:col>
      <xdr:colOff>143471</xdr:colOff>
      <xdr:row>65</xdr:row>
      <xdr:rowOff>30759</xdr:rowOff>
    </xdr:to>
    <xdr:pic>
      <xdr:nvPicPr>
        <xdr:cNvPr id="13" name="Picture 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 cstate="print"/>
        <a:stretch>
          <a:fillRect/>
        </a:stretch>
      </xdr:blipFill>
      <xdr:spPr>
        <a:xfrm>
          <a:off x="0" y="0"/>
          <a:ext cx="0" cy="0"/>
        </a:xfrm>
        <a:prstGeom prst="rect">
          <a:avLst/>
        </a:prstGeom>
      </xdr:spPr>
    </xdr:pic>
    <xdr:clientData/>
  </xdr:twoCellAnchor>
  <xdr:twoCellAnchor editAs="oneCell">
    <xdr:from>
      <xdr:col>10</xdr:col>
      <xdr:colOff>95250</xdr:colOff>
      <xdr:row>74</xdr:row>
      <xdr:rowOff>178593</xdr:rowOff>
    </xdr:from>
    <xdr:to>
      <xdr:col>21</xdr:col>
      <xdr:colOff>194393</xdr:colOff>
      <xdr:row>85</xdr:row>
      <xdr:rowOff>166687</xdr:rowOff>
    </xdr:to>
    <xdr:pic>
      <xdr:nvPicPr>
        <xdr:cNvPr id="14" name="Picture 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 cstate="print"/>
        <a:stretch>
          <a:fillRect/>
        </a:stretch>
      </xdr:blipFill>
      <xdr:spPr>
        <a:xfrm>
          <a:off x="0" y="0"/>
          <a:ext cx="0" cy="0"/>
        </a:xfrm>
        <a:prstGeom prst="rect">
          <a:avLst/>
        </a:prstGeom>
      </xdr:spPr>
    </xdr:pic>
    <xdr:clientData/>
  </xdr:twoCellAnchor>
  <xdr:twoCellAnchor editAs="oneCell">
    <xdr:from>
      <xdr:col>33</xdr:col>
      <xdr:colOff>11906</xdr:colOff>
      <xdr:row>60</xdr:row>
      <xdr:rowOff>103132</xdr:rowOff>
    </xdr:from>
    <xdr:to>
      <xdr:col>55</xdr:col>
      <xdr:colOff>130969</xdr:colOff>
      <xdr:row>68</xdr:row>
      <xdr:rowOff>102303</xdr:rowOff>
    </xdr:to>
    <xdr:pic>
      <xdr:nvPicPr>
        <xdr:cNvPr id="15" name="Picture 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 cstate="print"/>
        <a:stretch>
          <a:fillRect/>
        </a:stretch>
      </xdr:blipFill>
      <xdr:spPr>
        <a:xfrm>
          <a:off x="0" y="0"/>
          <a:ext cx="0" cy="0"/>
        </a:xfrm>
        <a:prstGeom prst="rect">
          <a:avLst/>
        </a:prstGeom>
      </xdr:spPr>
    </xdr:pic>
    <xdr:clientData/>
  </xdr:twoCellAnchor>
  <xdr:twoCellAnchor editAs="oneCell">
    <xdr:from>
      <xdr:col>7</xdr:col>
      <xdr:colOff>166687</xdr:colOff>
      <xdr:row>99</xdr:row>
      <xdr:rowOff>107155</xdr:rowOff>
    </xdr:from>
    <xdr:to>
      <xdr:col>20</xdr:col>
      <xdr:colOff>5303</xdr:colOff>
      <xdr:row>112</xdr:row>
      <xdr:rowOff>102674</xdr:rowOff>
    </xdr:to>
    <xdr:pic>
      <xdr:nvPicPr>
        <xdr:cNvPr id="16" name="Picture 1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 cstate="print"/>
        <a:stretch>
          <a:fillRect/>
        </a:stretch>
      </xdr:blipFill>
      <xdr:spPr>
        <a:xfrm>
          <a:off x="0" y="0"/>
          <a:ext cx="0" cy="0"/>
        </a:xfrm>
        <a:prstGeom prst="rect">
          <a:avLst/>
        </a:prstGeom>
      </xdr:spPr>
    </xdr:pic>
    <xdr:clientData/>
  </xdr:twoCellAnchor>
  <xdr:oneCellAnchor>
    <xdr:from>
      <xdr:col>10</xdr:col>
      <xdr:colOff>51207</xdr:colOff>
      <xdr:row>119</xdr:row>
      <xdr:rowOff>117219</xdr:rowOff>
    </xdr:from>
    <xdr:ext cx="2943546" cy="2275938"/>
    <xdr:pic>
      <xdr:nvPicPr>
        <xdr:cNvPr id="17" name="Picture 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oneCellAnchor>
  <xdr:twoCellAnchor editAs="oneCell">
    <xdr:from>
      <xdr:col>43</xdr:col>
      <xdr:colOff>35719</xdr:colOff>
      <xdr:row>101</xdr:row>
      <xdr:rowOff>23813</xdr:rowOff>
    </xdr:from>
    <xdr:to>
      <xdr:col>48</xdr:col>
      <xdr:colOff>143119</xdr:colOff>
      <xdr:row>113</xdr:row>
      <xdr:rowOff>199071</xdr:rowOff>
    </xdr:to>
    <xdr:pic>
      <xdr:nvPicPr>
        <xdr:cNvPr id="18" name="Picture 1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 cstate="print"/>
        <a:stretch>
          <a:fillRect/>
        </a:stretch>
      </xdr:blipFill>
      <xdr:spPr>
        <a:xfrm>
          <a:off x="0" y="0"/>
          <a:ext cx="0" cy="0"/>
        </a:xfrm>
        <a:prstGeom prst="rect">
          <a:avLst/>
        </a:prstGeom>
      </xdr:spPr>
    </xdr:pic>
    <xdr:clientData/>
  </xdr:twoCellAnchor>
  <xdr:twoCellAnchor editAs="oneCell">
    <xdr:from>
      <xdr:col>40</xdr:col>
      <xdr:colOff>166686</xdr:colOff>
      <xdr:row>119</xdr:row>
      <xdr:rowOff>166686</xdr:rowOff>
    </xdr:from>
    <xdr:to>
      <xdr:col>52</xdr:col>
      <xdr:colOff>167157</xdr:colOff>
      <xdr:row>129</xdr:row>
      <xdr:rowOff>130969</xdr:rowOff>
    </xdr:to>
    <xdr:pic>
      <xdr:nvPicPr>
        <xdr:cNvPr id="19" name="Picture 1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 cstate="print"/>
        <a:stretch>
          <a:fillRect/>
        </a:stretch>
      </xdr:blipFill>
      <xdr:spPr>
        <a:xfrm>
          <a:off x="0" y="0"/>
          <a:ext cx="0" cy="0"/>
        </a:xfrm>
        <a:prstGeom prst="rect">
          <a:avLst/>
        </a:prstGeom>
      </xdr:spPr>
    </xdr:pic>
    <xdr:clientData/>
  </xdr:twoCellAnchor>
  <xdr:twoCellAnchor editAs="oneCell">
    <xdr:from>
      <xdr:col>6</xdr:col>
      <xdr:colOff>115738</xdr:colOff>
      <xdr:row>141</xdr:row>
      <xdr:rowOff>142875</xdr:rowOff>
    </xdr:from>
    <xdr:to>
      <xdr:col>26</xdr:col>
      <xdr:colOff>104509</xdr:colOff>
      <xdr:row>152</xdr:row>
      <xdr:rowOff>153247</xdr:rowOff>
    </xdr:to>
    <xdr:pic>
      <xdr:nvPicPr>
        <xdr:cNvPr id="20" name="Picture 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 cstate="print"/>
        <a:stretch>
          <a:fillRect/>
        </a:stretch>
      </xdr:blipFill>
      <xdr:spPr>
        <a:xfrm>
          <a:off x="0" y="0"/>
          <a:ext cx="0" cy="0"/>
        </a:xfrm>
        <a:prstGeom prst="rect">
          <a:avLst/>
        </a:prstGeom>
      </xdr:spPr>
    </xdr:pic>
    <xdr:clientData/>
  </xdr:twoCellAnchor>
  <xdr:twoCellAnchor editAs="oneCell">
    <xdr:from>
      <xdr:col>10</xdr:col>
      <xdr:colOff>107156</xdr:colOff>
      <xdr:row>163</xdr:row>
      <xdr:rowOff>166687</xdr:rowOff>
    </xdr:from>
    <xdr:to>
      <xdr:col>23</xdr:col>
      <xdr:colOff>34048</xdr:colOff>
      <xdr:row>173</xdr:row>
      <xdr:rowOff>49331</xdr:rowOff>
    </xdr:to>
    <xdr:pic>
      <xdr:nvPicPr>
        <xdr:cNvPr id="21" name="Picture 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 cstate="print"/>
        <a:stretch>
          <a:fillRect/>
        </a:stretch>
      </xdr:blipFill>
      <xdr:spPr>
        <a:xfrm>
          <a:off x="0" y="0"/>
          <a:ext cx="0" cy="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35</xdr:col>
      <xdr:colOff>0</xdr:colOff>
      <xdr:row>24</xdr:row>
      <xdr:rowOff>83345</xdr:rowOff>
    </xdr:from>
    <xdr:to>
      <xdr:col>57</xdr:col>
      <xdr:colOff>130969</xdr:colOff>
      <xdr:row>32</xdr:row>
      <xdr:rowOff>146701</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twoCellAnchor editAs="oneCell">
    <xdr:from>
      <xdr:col>16</xdr:col>
      <xdr:colOff>166688</xdr:colOff>
      <xdr:row>3</xdr:row>
      <xdr:rowOff>59535</xdr:rowOff>
    </xdr:from>
    <xdr:to>
      <xdr:col>27</xdr:col>
      <xdr:colOff>95250</xdr:colOff>
      <xdr:row>22</xdr:row>
      <xdr:rowOff>35689</xdr:rowOff>
    </xdr:to>
    <xdr:pic>
      <xdr:nvPicPr>
        <xdr:cNvPr id="3"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twoCellAnchor>
  <xdr:twoCellAnchor editAs="oneCell">
    <xdr:from>
      <xdr:col>30</xdr:col>
      <xdr:colOff>23811</xdr:colOff>
      <xdr:row>5</xdr:row>
      <xdr:rowOff>32144</xdr:rowOff>
    </xdr:from>
    <xdr:to>
      <xdr:col>65</xdr:col>
      <xdr:colOff>83040</xdr:colOff>
      <xdr:row>23</xdr:row>
      <xdr:rowOff>119063</xdr:rowOff>
    </xdr:to>
    <xdr:pic>
      <xdr:nvPicPr>
        <xdr:cNvPr id="4"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twoCellAnchor>
  <xdr:twoCellAnchor editAs="oneCell">
    <xdr:from>
      <xdr:col>6</xdr:col>
      <xdr:colOff>83344</xdr:colOff>
      <xdr:row>38</xdr:row>
      <xdr:rowOff>83343</xdr:rowOff>
    </xdr:from>
    <xdr:to>
      <xdr:col>12</xdr:col>
      <xdr:colOff>34511</xdr:colOff>
      <xdr:row>44</xdr:row>
      <xdr:rowOff>53560</xdr:rowOff>
    </xdr:to>
    <xdr:pic>
      <xdr:nvPicPr>
        <xdr:cNvPr id="5" name="Picture 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10</xdr:col>
      <xdr:colOff>230444</xdr:colOff>
      <xdr:row>427</xdr:row>
      <xdr:rowOff>46088</xdr:rowOff>
    </xdr:from>
    <xdr:to>
      <xdr:col>16</xdr:col>
      <xdr:colOff>160939</xdr:colOff>
      <xdr:row>437</xdr:row>
      <xdr:rowOff>46156</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twoCellAnchor editAs="oneCell">
    <xdr:from>
      <xdr:col>28</xdr:col>
      <xdr:colOff>184355</xdr:colOff>
      <xdr:row>314</xdr:row>
      <xdr:rowOff>153629</xdr:rowOff>
    </xdr:from>
    <xdr:to>
      <xdr:col>49</xdr:col>
      <xdr:colOff>200468</xdr:colOff>
      <xdr:row>322</xdr:row>
      <xdr:rowOff>188237</xdr:rowOff>
    </xdr:to>
    <xdr:pic>
      <xdr:nvPicPr>
        <xdr:cNvPr id="3"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twoCellAnchor>
  <xdr:twoCellAnchor editAs="oneCell">
    <xdr:from>
      <xdr:col>1</xdr:col>
      <xdr:colOff>168992</xdr:colOff>
      <xdr:row>313</xdr:row>
      <xdr:rowOff>78251</xdr:rowOff>
    </xdr:from>
    <xdr:to>
      <xdr:col>22</xdr:col>
      <xdr:colOff>61452</xdr:colOff>
      <xdr:row>321</xdr:row>
      <xdr:rowOff>73418</xdr:rowOff>
    </xdr:to>
    <xdr:pic>
      <xdr:nvPicPr>
        <xdr:cNvPr id="4"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twoCellAnchor>
  <xdr:twoCellAnchor editAs="oneCell">
    <xdr:from>
      <xdr:col>28</xdr:col>
      <xdr:colOff>92178</xdr:colOff>
      <xdr:row>292</xdr:row>
      <xdr:rowOff>30726</xdr:rowOff>
    </xdr:from>
    <xdr:to>
      <xdr:col>49</xdr:col>
      <xdr:colOff>224958</xdr:colOff>
      <xdr:row>300</xdr:row>
      <xdr:rowOff>104144</xdr:rowOff>
    </xdr:to>
    <xdr:pic>
      <xdr:nvPicPr>
        <xdr:cNvPr id="5" name="Picture 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twoCellAnchor>
  <xdr:twoCellAnchor editAs="oneCell">
    <xdr:from>
      <xdr:col>1</xdr:col>
      <xdr:colOff>61451</xdr:colOff>
      <xdr:row>255</xdr:row>
      <xdr:rowOff>184355</xdr:rowOff>
    </xdr:from>
    <xdr:to>
      <xdr:col>22</xdr:col>
      <xdr:colOff>184355</xdr:colOff>
      <xdr:row>264</xdr:row>
      <xdr:rowOff>3573</xdr:rowOff>
    </xdr:to>
    <xdr:pic>
      <xdr:nvPicPr>
        <xdr:cNvPr id="6" name="Picture 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twoCellAnchor>
  <xdr:twoCellAnchor editAs="oneCell">
    <xdr:from>
      <xdr:col>1</xdr:col>
      <xdr:colOff>153628</xdr:colOff>
      <xdr:row>179</xdr:row>
      <xdr:rowOff>170801</xdr:rowOff>
    </xdr:from>
    <xdr:to>
      <xdr:col>22</xdr:col>
      <xdr:colOff>199717</xdr:colOff>
      <xdr:row>185</xdr:row>
      <xdr:rowOff>157554</xdr:rowOff>
    </xdr:to>
    <xdr:pic>
      <xdr:nvPicPr>
        <xdr:cNvPr id="7" name="Picture 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twoCellAnchor>
  <xdr:twoCellAnchor editAs="oneCell">
    <xdr:from>
      <xdr:col>29</xdr:col>
      <xdr:colOff>76813</xdr:colOff>
      <xdr:row>142</xdr:row>
      <xdr:rowOff>119644</xdr:rowOff>
    </xdr:from>
    <xdr:to>
      <xdr:col>49</xdr:col>
      <xdr:colOff>215081</xdr:colOff>
      <xdr:row>147</xdr:row>
      <xdr:rowOff>223601</xdr:rowOff>
    </xdr:to>
    <xdr:pic>
      <xdr:nvPicPr>
        <xdr:cNvPr id="8" name="Picture 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 cstate="print"/>
        <a:stretch>
          <a:fillRect/>
        </a:stretch>
      </xdr:blipFill>
      <xdr:spPr>
        <a:xfrm>
          <a:off x="0" y="0"/>
          <a:ext cx="0" cy="0"/>
        </a:xfrm>
        <a:prstGeom prst="rect">
          <a:avLst/>
        </a:prstGeom>
      </xdr:spPr>
    </xdr:pic>
    <xdr:clientData/>
  </xdr:twoCellAnchor>
  <xdr:twoCellAnchor editAs="oneCell">
    <xdr:from>
      <xdr:col>36</xdr:col>
      <xdr:colOff>42333</xdr:colOff>
      <xdr:row>442</xdr:row>
      <xdr:rowOff>158748</xdr:rowOff>
    </xdr:from>
    <xdr:to>
      <xdr:col>41</xdr:col>
      <xdr:colOff>217781</xdr:colOff>
      <xdr:row>454</xdr:row>
      <xdr:rowOff>138748</xdr:rowOff>
    </xdr:to>
    <xdr:pic>
      <xdr:nvPicPr>
        <xdr:cNvPr id="9" name="Picture 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 cstate="print"/>
        <a:stretch>
          <a:fillRect/>
        </a:stretch>
      </xdr:blipFill>
      <xdr:spPr>
        <a:xfrm>
          <a:off x="0" y="0"/>
          <a:ext cx="0" cy="0"/>
        </a:xfrm>
        <a:prstGeom prst="rect">
          <a:avLst/>
        </a:prstGeom>
      </xdr:spPr>
    </xdr:pic>
    <xdr:clientData/>
  </xdr:twoCellAnchor>
  <xdr:oneCellAnchor>
    <xdr:from>
      <xdr:col>88</xdr:col>
      <xdr:colOff>178595</xdr:colOff>
      <xdr:row>62</xdr:row>
      <xdr:rowOff>59531</xdr:rowOff>
    </xdr:from>
    <xdr:ext cx="1362490" cy="2441812"/>
    <xdr:pic>
      <xdr:nvPicPr>
        <xdr:cNvPr id="10" name="Picture 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 cstate="print"/>
        <a:stretch>
          <a:fillRect/>
        </a:stretch>
      </xdr:blipFill>
      <xdr:spPr>
        <a:xfrm>
          <a:off x="0" y="0"/>
          <a:ext cx="0" cy="0"/>
        </a:xfrm>
        <a:prstGeom prst="rect">
          <a:avLst/>
        </a:prstGeom>
      </xdr:spPr>
    </xdr:pic>
    <xdr:clientData/>
  </xdr:oneCellAnchor>
  <xdr:oneCellAnchor>
    <xdr:from>
      <xdr:col>95</xdr:col>
      <xdr:colOff>47356</xdr:colOff>
      <xdr:row>63</xdr:row>
      <xdr:rowOff>3038</xdr:rowOff>
    </xdr:from>
    <xdr:ext cx="1166089" cy="2269680"/>
    <xdr:pic>
      <xdr:nvPicPr>
        <xdr:cNvPr id="11" name="Picture 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 cstate="print"/>
        <a:stretch>
          <a:fillRect/>
        </a:stretch>
      </xdr:blipFill>
      <xdr:spPr>
        <a:xfrm>
          <a:off x="0" y="0"/>
          <a:ext cx="0" cy="0"/>
        </a:xfrm>
        <a:prstGeom prst="rect">
          <a:avLst/>
        </a:prstGeom>
      </xdr:spPr>
    </xdr:pic>
    <xdr:clientData/>
  </xdr:oneCellAnchor>
  <xdr:oneCellAnchor>
    <xdr:from>
      <xdr:col>66</xdr:col>
      <xdr:colOff>0</xdr:colOff>
      <xdr:row>64</xdr:row>
      <xdr:rowOff>74414</xdr:rowOff>
    </xdr:from>
    <xdr:ext cx="1726821" cy="1746139"/>
    <xdr:pic>
      <xdr:nvPicPr>
        <xdr:cNvPr id="12" name="Picture 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 cstate="print"/>
        <a:stretch>
          <a:fillRect/>
        </a:stretch>
      </xdr:blipFill>
      <xdr:spPr>
        <a:xfrm>
          <a:off x="0" y="0"/>
          <a:ext cx="0" cy="0"/>
        </a:xfrm>
        <a:prstGeom prst="rect">
          <a:avLst/>
        </a:prstGeom>
      </xdr:spPr>
    </xdr:pic>
    <xdr:clientData/>
  </xdr:oneCellAnchor>
  <xdr:twoCellAnchor editAs="oneCell">
    <xdr:from>
      <xdr:col>1</xdr:col>
      <xdr:colOff>105833</xdr:colOff>
      <xdr:row>142</xdr:row>
      <xdr:rowOff>13682</xdr:rowOff>
    </xdr:from>
    <xdr:to>
      <xdr:col>22</xdr:col>
      <xdr:colOff>172769</xdr:colOff>
      <xdr:row>147</xdr:row>
      <xdr:rowOff>184717</xdr:rowOff>
    </xdr:to>
    <xdr:pic>
      <xdr:nvPicPr>
        <xdr:cNvPr id="13" name="Picture 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 cstate="print"/>
        <a:stretch>
          <a:fillRect/>
        </a:stretch>
      </xdr:blipFill>
      <xdr:spPr>
        <a:xfrm>
          <a:off x="0" y="0"/>
          <a:ext cx="0" cy="0"/>
        </a:xfrm>
        <a:prstGeom prst="rect">
          <a:avLst/>
        </a:prstGeom>
      </xdr:spPr>
    </xdr:pic>
    <xdr:clientData/>
  </xdr:twoCellAnchor>
  <xdr:oneCellAnchor>
    <xdr:from>
      <xdr:col>22</xdr:col>
      <xdr:colOff>178594</xdr:colOff>
      <xdr:row>311</xdr:row>
      <xdr:rowOff>71437</xdr:rowOff>
    </xdr:from>
    <xdr:ext cx="1249339" cy="1016966"/>
    <xdr:pic>
      <xdr:nvPicPr>
        <xdr:cNvPr id="14" name="Picture 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 cstate="print"/>
        <a:stretch>
          <a:fillRect/>
        </a:stretch>
      </xdr:blipFill>
      <xdr:spPr>
        <a:xfrm>
          <a:off x="0" y="0"/>
          <a:ext cx="0" cy="0"/>
        </a:xfrm>
        <a:prstGeom prst="rect">
          <a:avLst/>
        </a:prstGeom>
      </xdr:spPr>
    </xdr:pic>
    <xdr:clientData/>
  </xdr:oneCellAnchor>
  <xdr:oneCellAnchor>
    <xdr:from>
      <xdr:col>49</xdr:col>
      <xdr:colOff>51590</xdr:colOff>
      <xdr:row>463</xdr:row>
      <xdr:rowOff>156103</xdr:rowOff>
    </xdr:from>
    <xdr:ext cx="1249339" cy="1016966"/>
    <xdr:pic>
      <xdr:nvPicPr>
        <xdr:cNvPr id="15" name="Picture 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 cstate="print"/>
        <a:stretch>
          <a:fillRect/>
        </a:stretch>
      </xdr:blipFill>
      <xdr:spPr>
        <a:xfrm>
          <a:off x="0" y="0"/>
          <a:ext cx="0" cy="0"/>
        </a:xfrm>
        <a:prstGeom prst="rect">
          <a:avLst/>
        </a:prstGeom>
      </xdr:spPr>
    </xdr:pic>
    <xdr:clientData/>
  </xdr:oneCellAnchor>
  <xdr:twoCellAnchor editAs="oneCell">
    <xdr:from>
      <xdr:col>1</xdr:col>
      <xdr:colOff>222251</xdr:colOff>
      <xdr:row>126</xdr:row>
      <xdr:rowOff>190501</xdr:rowOff>
    </xdr:from>
    <xdr:to>
      <xdr:col>22</xdr:col>
      <xdr:colOff>2143</xdr:colOff>
      <xdr:row>129</xdr:row>
      <xdr:rowOff>29834</xdr:rowOff>
    </xdr:to>
    <xdr:pic>
      <xdr:nvPicPr>
        <xdr:cNvPr id="16" name="Picture 1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 cstate="print"/>
        <a:stretch>
          <a:fillRect/>
        </a:stretch>
      </xdr:blipFill>
      <xdr:spPr>
        <a:xfrm>
          <a:off x="0" y="0"/>
          <a:ext cx="0" cy="0"/>
        </a:xfrm>
        <a:prstGeom prst="rect">
          <a:avLst/>
        </a:prstGeom>
      </xdr:spPr>
    </xdr:pic>
    <xdr:clientData/>
  </xdr:twoCellAnchor>
  <xdr:oneCellAnchor>
    <xdr:from>
      <xdr:col>23</xdr:col>
      <xdr:colOff>42334</xdr:colOff>
      <xdr:row>404</xdr:row>
      <xdr:rowOff>148167</xdr:rowOff>
    </xdr:from>
    <xdr:ext cx="1127947" cy="1008000"/>
    <xdr:pic>
      <xdr:nvPicPr>
        <xdr:cNvPr id="17" name="Picture 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 cstate="print"/>
        <a:stretch>
          <a:fillRect/>
        </a:stretch>
      </xdr:blipFill>
      <xdr:spPr>
        <a:xfrm>
          <a:off x="0" y="0"/>
          <a:ext cx="0" cy="0"/>
        </a:xfrm>
        <a:prstGeom prst="rect">
          <a:avLst/>
        </a:prstGeom>
      </xdr:spPr>
    </xdr:pic>
    <xdr:clientData/>
  </xdr:oneCellAnchor>
  <xdr:twoCellAnchor editAs="oneCell">
    <xdr:from>
      <xdr:col>37</xdr:col>
      <xdr:colOff>42332</xdr:colOff>
      <xdr:row>404</xdr:row>
      <xdr:rowOff>84668</xdr:rowOff>
    </xdr:from>
    <xdr:to>
      <xdr:col>44</xdr:col>
      <xdr:colOff>80662</xdr:colOff>
      <xdr:row>416</xdr:row>
      <xdr:rowOff>132813</xdr:rowOff>
    </xdr:to>
    <xdr:pic>
      <xdr:nvPicPr>
        <xdr:cNvPr id="18" name="Picture 1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 cstate="print"/>
        <a:stretch>
          <a:fillRect/>
        </a:stretch>
      </xdr:blipFill>
      <xdr:spPr>
        <a:xfrm>
          <a:off x="0" y="0"/>
          <a:ext cx="0" cy="0"/>
        </a:xfrm>
        <a:prstGeom prst="rect">
          <a:avLst/>
        </a:prstGeom>
      </xdr:spPr>
    </xdr:pic>
    <xdr:clientData/>
  </xdr:twoCellAnchor>
  <xdr:twoCellAnchor editAs="oneCell">
    <xdr:from>
      <xdr:col>8</xdr:col>
      <xdr:colOff>100578</xdr:colOff>
      <xdr:row>463</xdr:row>
      <xdr:rowOff>105834</xdr:rowOff>
    </xdr:from>
    <xdr:to>
      <xdr:col>15</xdr:col>
      <xdr:colOff>131409</xdr:colOff>
      <xdr:row>475</xdr:row>
      <xdr:rowOff>85834</xdr:rowOff>
    </xdr:to>
    <xdr:pic>
      <xdr:nvPicPr>
        <xdr:cNvPr id="19" name="Picture 1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 cstate="print"/>
        <a:stretch>
          <a:fillRect/>
        </a:stretch>
      </xdr:blipFill>
      <xdr:spPr>
        <a:xfrm>
          <a:off x="0" y="0"/>
          <a:ext cx="0" cy="0"/>
        </a:xfrm>
        <a:prstGeom prst="rect">
          <a:avLst/>
        </a:prstGeom>
      </xdr:spPr>
    </xdr:pic>
    <xdr:clientData/>
  </xdr:twoCellAnchor>
  <xdr:twoCellAnchor editAs="oneCell">
    <xdr:from>
      <xdr:col>34</xdr:col>
      <xdr:colOff>258776</xdr:colOff>
      <xdr:row>463</xdr:row>
      <xdr:rowOff>111638</xdr:rowOff>
    </xdr:from>
    <xdr:to>
      <xdr:col>42</xdr:col>
      <xdr:colOff>107644</xdr:colOff>
      <xdr:row>475</xdr:row>
      <xdr:rowOff>91638</xdr:rowOff>
    </xdr:to>
    <xdr:pic>
      <xdr:nvPicPr>
        <xdr:cNvPr id="20" name="Picture 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 cstate="print"/>
        <a:stretch>
          <a:fillRect/>
        </a:stretch>
      </xdr:blipFill>
      <xdr:spPr>
        <a:xfrm>
          <a:off x="0" y="0"/>
          <a:ext cx="0" cy="0"/>
        </a:xfrm>
        <a:prstGeom prst="rect">
          <a:avLst/>
        </a:prstGeom>
      </xdr:spPr>
    </xdr:pic>
    <xdr:clientData/>
  </xdr:twoCellAnchor>
  <xdr:twoCellAnchor editAs="oneCell">
    <xdr:from>
      <xdr:col>8</xdr:col>
      <xdr:colOff>0</xdr:colOff>
      <xdr:row>480</xdr:row>
      <xdr:rowOff>127001</xdr:rowOff>
    </xdr:from>
    <xdr:to>
      <xdr:col>13</xdr:col>
      <xdr:colOff>143698</xdr:colOff>
      <xdr:row>492</xdr:row>
      <xdr:rowOff>107001</xdr:rowOff>
    </xdr:to>
    <xdr:pic>
      <xdr:nvPicPr>
        <xdr:cNvPr id="21" name="Picture 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 cstate="print"/>
        <a:stretch>
          <a:fillRect/>
        </a:stretch>
      </xdr:blipFill>
      <xdr:spPr>
        <a:xfrm>
          <a:off x="0" y="0"/>
          <a:ext cx="0" cy="0"/>
        </a:xfrm>
        <a:prstGeom prst="rect">
          <a:avLst/>
        </a:prstGeom>
      </xdr:spPr>
    </xdr:pic>
    <xdr:clientData/>
  </xdr:twoCellAnchor>
  <xdr:twoCellAnchor editAs="oneCell">
    <xdr:from>
      <xdr:col>34</xdr:col>
      <xdr:colOff>235303</xdr:colOff>
      <xdr:row>64</xdr:row>
      <xdr:rowOff>52917</xdr:rowOff>
    </xdr:from>
    <xdr:to>
      <xdr:col>39</xdr:col>
      <xdr:colOff>218870</xdr:colOff>
      <xdr:row>72</xdr:row>
      <xdr:rowOff>159583</xdr:rowOff>
    </xdr:to>
    <xdr:pic>
      <xdr:nvPicPr>
        <xdr:cNvPr id="22" name="Picture 2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 cstate="print"/>
        <a:stretch>
          <a:fillRect/>
        </a:stretch>
      </xdr:blipFill>
      <xdr:spPr>
        <a:xfrm>
          <a:off x="0" y="0"/>
          <a:ext cx="0" cy="0"/>
        </a:xfrm>
        <a:prstGeom prst="rect">
          <a:avLst/>
        </a:prstGeom>
      </xdr:spPr>
    </xdr:pic>
    <xdr:clientData/>
  </xdr:twoCellAnchor>
  <xdr:twoCellAnchor editAs="oneCell">
    <xdr:from>
      <xdr:col>32</xdr:col>
      <xdr:colOff>137584</xdr:colOff>
      <xdr:row>105</xdr:row>
      <xdr:rowOff>84668</xdr:rowOff>
    </xdr:from>
    <xdr:to>
      <xdr:col>45</xdr:col>
      <xdr:colOff>167433</xdr:colOff>
      <xdr:row>109</xdr:row>
      <xdr:rowOff>85000</xdr:rowOff>
    </xdr:to>
    <xdr:pic>
      <xdr:nvPicPr>
        <xdr:cNvPr id="23" name="Picture 2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 cstate="print"/>
        <a:stretch>
          <a:fillRect/>
        </a:stretch>
      </xdr:blipFill>
      <xdr:spPr>
        <a:xfrm>
          <a:off x="0" y="0"/>
          <a:ext cx="0" cy="0"/>
        </a:xfrm>
        <a:prstGeom prst="rect">
          <a:avLst/>
        </a:prstGeom>
      </xdr:spPr>
    </xdr:pic>
    <xdr:clientData/>
  </xdr:twoCellAnchor>
  <xdr:twoCellAnchor editAs="oneCell">
    <xdr:from>
      <xdr:col>30</xdr:col>
      <xdr:colOff>21167</xdr:colOff>
      <xdr:row>125</xdr:row>
      <xdr:rowOff>63499</xdr:rowOff>
    </xdr:from>
    <xdr:to>
      <xdr:col>48</xdr:col>
      <xdr:colOff>116615</xdr:colOff>
      <xdr:row>129</xdr:row>
      <xdr:rowOff>334216</xdr:rowOff>
    </xdr:to>
    <xdr:pic>
      <xdr:nvPicPr>
        <xdr:cNvPr id="24" name="Picture 2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 cstate="print"/>
        <a:stretch>
          <a:fillRect/>
        </a:stretch>
      </xdr:blipFill>
      <xdr:spPr>
        <a:xfrm>
          <a:off x="0" y="0"/>
          <a:ext cx="0" cy="0"/>
        </a:xfrm>
        <a:prstGeom prst="rect">
          <a:avLst/>
        </a:prstGeom>
      </xdr:spPr>
    </xdr:pic>
    <xdr:clientData/>
  </xdr:twoCellAnchor>
  <xdr:twoCellAnchor editAs="oneCell">
    <xdr:from>
      <xdr:col>34</xdr:col>
      <xdr:colOff>201083</xdr:colOff>
      <xdr:row>163</xdr:row>
      <xdr:rowOff>21166</xdr:rowOff>
    </xdr:from>
    <xdr:to>
      <xdr:col>46</xdr:col>
      <xdr:colOff>140280</xdr:colOff>
      <xdr:row>169</xdr:row>
      <xdr:rowOff>110811</xdr:rowOff>
    </xdr:to>
    <xdr:pic>
      <xdr:nvPicPr>
        <xdr:cNvPr id="25" name="Picture 2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 cstate="print"/>
        <a:stretch>
          <a:fillRect/>
        </a:stretch>
      </xdr:blipFill>
      <xdr:spPr>
        <a:xfrm>
          <a:off x="0" y="0"/>
          <a:ext cx="0" cy="0"/>
        </a:xfrm>
        <a:prstGeom prst="rect">
          <a:avLst/>
        </a:prstGeom>
      </xdr:spPr>
    </xdr:pic>
    <xdr:clientData/>
  </xdr:twoCellAnchor>
  <xdr:twoCellAnchor editAs="oneCell">
    <xdr:from>
      <xdr:col>23</xdr:col>
      <xdr:colOff>13483</xdr:colOff>
      <xdr:row>291</xdr:row>
      <xdr:rowOff>10583</xdr:rowOff>
    </xdr:from>
    <xdr:to>
      <xdr:col>27</xdr:col>
      <xdr:colOff>170810</xdr:colOff>
      <xdr:row>295</xdr:row>
      <xdr:rowOff>110596</xdr:rowOff>
    </xdr:to>
    <xdr:pic>
      <xdr:nvPicPr>
        <xdr:cNvPr id="26" name="Picture 2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 cstate="print"/>
        <a:stretch>
          <a:fillRect/>
        </a:stretch>
      </xdr:blipFill>
      <xdr:spPr>
        <a:xfrm>
          <a:off x="0" y="0"/>
          <a:ext cx="0" cy="0"/>
        </a:xfrm>
        <a:prstGeom prst="rect">
          <a:avLst/>
        </a:prstGeom>
      </xdr:spPr>
    </xdr:pic>
    <xdr:clientData/>
  </xdr:twoCellAnchor>
  <xdr:twoCellAnchor editAs="oneCell">
    <xdr:from>
      <xdr:col>35</xdr:col>
      <xdr:colOff>201084</xdr:colOff>
      <xdr:row>387</xdr:row>
      <xdr:rowOff>74083</xdr:rowOff>
    </xdr:from>
    <xdr:to>
      <xdr:col>42</xdr:col>
      <xdr:colOff>58193</xdr:colOff>
      <xdr:row>399</xdr:row>
      <xdr:rowOff>54083</xdr:rowOff>
    </xdr:to>
    <xdr:pic>
      <xdr:nvPicPr>
        <xdr:cNvPr id="27" name="Picture 2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 cstate="print"/>
        <a:stretch>
          <a:fillRect/>
        </a:stretch>
      </xdr:blipFill>
      <xdr:spPr>
        <a:xfrm>
          <a:off x="0" y="0"/>
          <a:ext cx="0" cy="0"/>
        </a:xfrm>
        <a:prstGeom prst="rect">
          <a:avLst/>
        </a:prstGeom>
      </xdr:spPr>
    </xdr:pic>
    <xdr:clientData/>
  </xdr:twoCellAnchor>
  <xdr:twoCellAnchor editAs="oneCell">
    <xdr:from>
      <xdr:col>9</xdr:col>
      <xdr:colOff>52917</xdr:colOff>
      <xdr:row>404</xdr:row>
      <xdr:rowOff>42333</xdr:rowOff>
    </xdr:from>
    <xdr:to>
      <xdr:col>15</xdr:col>
      <xdr:colOff>185192</xdr:colOff>
      <xdr:row>416</xdr:row>
      <xdr:rowOff>22333</xdr:rowOff>
    </xdr:to>
    <xdr:pic>
      <xdr:nvPicPr>
        <xdr:cNvPr id="28" name="Picture 2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 cstate="print"/>
        <a:stretch>
          <a:fillRect/>
        </a:stretch>
      </xdr:blipFill>
      <xdr:spPr>
        <a:xfrm>
          <a:off x="0" y="0"/>
          <a:ext cx="0" cy="0"/>
        </a:xfrm>
        <a:prstGeom prst="rect">
          <a:avLst/>
        </a:prstGeom>
      </xdr:spPr>
    </xdr:pic>
    <xdr:clientData/>
  </xdr:twoCellAnchor>
  <xdr:twoCellAnchor editAs="oneCell">
    <xdr:from>
      <xdr:col>4</xdr:col>
      <xdr:colOff>31750</xdr:colOff>
      <xdr:row>63</xdr:row>
      <xdr:rowOff>105833</xdr:rowOff>
    </xdr:from>
    <xdr:to>
      <xdr:col>21</xdr:col>
      <xdr:colOff>170268</xdr:colOff>
      <xdr:row>73</xdr:row>
      <xdr:rowOff>149167</xdr:rowOff>
    </xdr:to>
    <xdr:pic>
      <xdr:nvPicPr>
        <xdr:cNvPr id="29" name="Picture 2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 cstate="print"/>
        <a:stretch>
          <a:fillRect/>
        </a:stretch>
      </xdr:blipFill>
      <xdr:spPr>
        <a:xfrm>
          <a:off x="0" y="0"/>
          <a:ext cx="0" cy="0"/>
        </a:xfrm>
        <a:prstGeom prst="rect">
          <a:avLst/>
        </a:prstGeom>
      </xdr:spPr>
    </xdr:pic>
    <xdr:clientData/>
  </xdr:twoCellAnchor>
  <xdr:twoCellAnchor editAs="oneCell">
    <xdr:from>
      <xdr:col>4</xdr:col>
      <xdr:colOff>127001</xdr:colOff>
      <xdr:row>84</xdr:row>
      <xdr:rowOff>31750</xdr:rowOff>
    </xdr:from>
    <xdr:to>
      <xdr:col>19</xdr:col>
      <xdr:colOff>194208</xdr:colOff>
      <xdr:row>95</xdr:row>
      <xdr:rowOff>53917</xdr:rowOff>
    </xdr:to>
    <xdr:pic>
      <xdr:nvPicPr>
        <xdr:cNvPr id="30" name="Picture 2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 cstate="print"/>
        <a:stretch>
          <a:fillRect/>
        </a:stretch>
      </xdr:blipFill>
      <xdr:spPr>
        <a:xfrm>
          <a:off x="0" y="0"/>
          <a:ext cx="0" cy="0"/>
        </a:xfrm>
        <a:prstGeom prst="rect">
          <a:avLst/>
        </a:prstGeom>
      </xdr:spPr>
    </xdr:pic>
    <xdr:clientData/>
  </xdr:twoCellAnchor>
  <xdr:twoCellAnchor editAs="oneCell">
    <xdr:from>
      <xdr:col>1</xdr:col>
      <xdr:colOff>57014</xdr:colOff>
      <xdr:row>100</xdr:row>
      <xdr:rowOff>29916</xdr:rowOff>
    </xdr:from>
    <xdr:to>
      <xdr:col>9</xdr:col>
      <xdr:colOff>261169</xdr:colOff>
      <xdr:row>109</xdr:row>
      <xdr:rowOff>121911</xdr:rowOff>
    </xdr:to>
    <xdr:pic>
      <xdr:nvPicPr>
        <xdr:cNvPr id="31" name="Picture 3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 cstate="print"/>
        <a:stretch>
          <a:fillRect/>
        </a:stretch>
      </xdr:blipFill>
      <xdr:spPr>
        <a:xfrm>
          <a:off x="0" y="0"/>
          <a:ext cx="0" cy="0"/>
        </a:xfrm>
        <a:prstGeom prst="rect">
          <a:avLst/>
        </a:prstGeom>
      </xdr:spPr>
    </xdr:pic>
    <xdr:clientData/>
  </xdr:twoCellAnchor>
  <xdr:twoCellAnchor editAs="oneCell">
    <xdr:from>
      <xdr:col>31</xdr:col>
      <xdr:colOff>137874</xdr:colOff>
      <xdr:row>11</xdr:row>
      <xdr:rowOff>92356</xdr:rowOff>
    </xdr:from>
    <xdr:to>
      <xdr:col>46</xdr:col>
      <xdr:colOff>244411</xdr:colOff>
      <xdr:row>18</xdr:row>
      <xdr:rowOff>162546</xdr:rowOff>
    </xdr:to>
    <xdr:pic>
      <xdr:nvPicPr>
        <xdr:cNvPr id="32" name="Picture 3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 cstate="print"/>
        <a:stretch>
          <a:fillRect/>
        </a:stretch>
      </xdr:blipFill>
      <xdr:spPr>
        <a:xfrm>
          <a:off x="0" y="0"/>
          <a:ext cx="0" cy="0"/>
        </a:xfrm>
        <a:prstGeom prst="rect">
          <a:avLst/>
        </a:prstGeom>
      </xdr:spPr>
    </xdr:pic>
    <xdr:clientData/>
  </xdr:twoCellAnchor>
  <xdr:twoCellAnchor editAs="oneCell">
    <xdr:from>
      <xdr:col>3</xdr:col>
      <xdr:colOff>46089</xdr:colOff>
      <xdr:row>11</xdr:row>
      <xdr:rowOff>14766</xdr:rowOff>
    </xdr:from>
    <xdr:to>
      <xdr:col>18</xdr:col>
      <xdr:colOff>49556</xdr:colOff>
      <xdr:row>18</xdr:row>
      <xdr:rowOff>84956</xdr:rowOff>
    </xdr:to>
    <xdr:pic>
      <xdr:nvPicPr>
        <xdr:cNvPr id="33" name="Picture 3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 cstate="print"/>
        <a:stretch>
          <a:fillRect/>
        </a:stretch>
      </xdr:blipFill>
      <xdr:spPr>
        <a:xfrm>
          <a:off x="0" y="0"/>
          <a:ext cx="0" cy="0"/>
        </a:xfrm>
        <a:prstGeom prst="rect">
          <a:avLst/>
        </a:prstGeom>
      </xdr:spPr>
    </xdr:pic>
    <xdr:clientData/>
  </xdr:twoCellAnchor>
  <xdr:twoCellAnchor editAs="oneCell">
    <xdr:from>
      <xdr:col>2</xdr:col>
      <xdr:colOff>209636</xdr:colOff>
      <xdr:row>26</xdr:row>
      <xdr:rowOff>198667</xdr:rowOff>
    </xdr:from>
    <xdr:to>
      <xdr:col>18</xdr:col>
      <xdr:colOff>70366</xdr:colOff>
      <xdr:row>34</xdr:row>
      <xdr:rowOff>59307</xdr:rowOff>
    </xdr:to>
    <xdr:pic>
      <xdr:nvPicPr>
        <xdr:cNvPr id="34" name="Picture 3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 cstate="print"/>
        <a:stretch>
          <a:fillRect/>
        </a:stretch>
      </xdr:blipFill>
      <xdr:spPr>
        <a:xfrm>
          <a:off x="0" y="0"/>
          <a:ext cx="0" cy="0"/>
        </a:xfrm>
        <a:prstGeom prst="rect">
          <a:avLst/>
        </a:prstGeom>
      </xdr:spPr>
    </xdr:pic>
    <xdr:clientData/>
  </xdr:twoCellAnchor>
  <xdr:twoCellAnchor editAs="oneCell">
    <xdr:from>
      <xdr:col>28</xdr:col>
      <xdr:colOff>62387</xdr:colOff>
      <xdr:row>28</xdr:row>
      <xdr:rowOff>169909</xdr:rowOff>
    </xdr:from>
    <xdr:to>
      <xdr:col>49</xdr:col>
      <xdr:colOff>181879</xdr:colOff>
      <xdr:row>33</xdr:row>
      <xdr:rowOff>200497</xdr:rowOff>
    </xdr:to>
    <xdr:pic>
      <xdr:nvPicPr>
        <xdr:cNvPr id="35" name="Picture 3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 cstate="print"/>
        <a:stretch>
          <a:fillRect/>
        </a:stretch>
      </xdr:blipFill>
      <xdr:spPr>
        <a:xfrm>
          <a:off x="0" y="0"/>
          <a:ext cx="0" cy="0"/>
        </a:xfrm>
        <a:prstGeom prst="rect">
          <a:avLst/>
        </a:prstGeom>
      </xdr:spPr>
    </xdr:pic>
    <xdr:clientData/>
  </xdr:twoCellAnchor>
  <xdr:twoCellAnchor editAs="oneCell">
    <xdr:from>
      <xdr:col>1</xdr:col>
      <xdr:colOff>122902</xdr:colOff>
      <xdr:row>49</xdr:row>
      <xdr:rowOff>33555</xdr:rowOff>
    </xdr:from>
    <xdr:to>
      <xdr:col>22</xdr:col>
      <xdr:colOff>199718</xdr:colOff>
      <xdr:row>54</xdr:row>
      <xdr:rowOff>104929</xdr:rowOff>
    </xdr:to>
    <xdr:pic>
      <xdr:nvPicPr>
        <xdr:cNvPr id="36" name="Picture 3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 cstate="print"/>
        <a:stretch>
          <a:fillRect/>
        </a:stretch>
      </xdr:blipFill>
      <xdr:spPr>
        <a:xfrm>
          <a:off x="0" y="0"/>
          <a:ext cx="0" cy="0"/>
        </a:xfrm>
        <a:prstGeom prst="rect">
          <a:avLst/>
        </a:prstGeom>
      </xdr:spPr>
    </xdr:pic>
    <xdr:clientData/>
  </xdr:twoCellAnchor>
  <xdr:twoCellAnchor editAs="oneCell">
    <xdr:from>
      <xdr:col>28</xdr:col>
      <xdr:colOff>54161</xdr:colOff>
      <xdr:row>49</xdr:row>
      <xdr:rowOff>187757</xdr:rowOff>
    </xdr:from>
    <xdr:to>
      <xdr:col>49</xdr:col>
      <xdr:colOff>183640</xdr:colOff>
      <xdr:row>55</xdr:row>
      <xdr:rowOff>55622</xdr:rowOff>
    </xdr:to>
    <xdr:pic>
      <xdr:nvPicPr>
        <xdr:cNvPr id="37" name="Picture 3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 cstate="print"/>
        <a:stretch>
          <a:fillRect/>
        </a:stretch>
      </xdr:blipFill>
      <xdr:spPr>
        <a:xfrm>
          <a:off x="0" y="0"/>
          <a:ext cx="0" cy="0"/>
        </a:xfrm>
        <a:prstGeom prst="rect">
          <a:avLst/>
        </a:prstGeom>
      </xdr:spPr>
    </xdr:pic>
    <xdr:clientData/>
  </xdr:twoCellAnchor>
  <xdr:twoCellAnchor editAs="oneCell">
    <xdr:from>
      <xdr:col>31</xdr:col>
      <xdr:colOff>15363</xdr:colOff>
      <xdr:row>85</xdr:row>
      <xdr:rowOff>122674</xdr:rowOff>
    </xdr:from>
    <xdr:to>
      <xdr:col>49</xdr:col>
      <xdr:colOff>107540</xdr:colOff>
      <xdr:row>90</xdr:row>
      <xdr:rowOff>33390</xdr:rowOff>
    </xdr:to>
    <xdr:pic>
      <xdr:nvPicPr>
        <xdr:cNvPr id="38" name="Picture 3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 cstate="print"/>
        <a:stretch>
          <a:fillRect/>
        </a:stretch>
      </xdr:blipFill>
      <xdr:spPr>
        <a:xfrm>
          <a:off x="0" y="0"/>
          <a:ext cx="0" cy="0"/>
        </a:xfrm>
        <a:prstGeom prst="rect">
          <a:avLst/>
        </a:prstGeom>
      </xdr:spPr>
    </xdr:pic>
    <xdr:clientData/>
  </xdr:twoCellAnchor>
  <xdr:twoCellAnchor editAs="oneCell">
    <xdr:from>
      <xdr:col>28</xdr:col>
      <xdr:colOff>45565</xdr:colOff>
      <xdr:row>83</xdr:row>
      <xdr:rowOff>45520</xdr:rowOff>
    </xdr:from>
    <xdr:to>
      <xdr:col>30</xdr:col>
      <xdr:colOff>70099</xdr:colOff>
      <xdr:row>90</xdr:row>
      <xdr:rowOff>46089</xdr:rowOff>
    </xdr:to>
    <xdr:pic>
      <xdr:nvPicPr>
        <xdr:cNvPr id="39" name="Picture 3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 cstate="print"/>
        <a:stretch>
          <a:fillRect/>
        </a:stretch>
      </xdr:blipFill>
      <xdr:spPr>
        <a:xfrm>
          <a:off x="0" y="0"/>
          <a:ext cx="0" cy="0"/>
        </a:xfrm>
        <a:prstGeom prst="rect">
          <a:avLst/>
        </a:prstGeom>
      </xdr:spPr>
    </xdr:pic>
    <xdr:clientData/>
  </xdr:twoCellAnchor>
  <xdr:twoCellAnchor editAs="oneCell">
    <xdr:from>
      <xdr:col>31</xdr:col>
      <xdr:colOff>0</xdr:colOff>
      <xdr:row>90</xdr:row>
      <xdr:rowOff>54436</xdr:rowOff>
    </xdr:from>
    <xdr:to>
      <xdr:col>49</xdr:col>
      <xdr:colOff>122904</xdr:colOff>
      <xdr:row>95</xdr:row>
      <xdr:rowOff>97658</xdr:rowOff>
    </xdr:to>
    <xdr:pic>
      <xdr:nvPicPr>
        <xdr:cNvPr id="40" name="Picture 3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 cstate="print"/>
        <a:stretch>
          <a:fillRect/>
        </a:stretch>
      </xdr:blipFill>
      <xdr:spPr>
        <a:xfrm>
          <a:off x="0" y="0"/>
          <a:ext cx="0" cy="0"/>
        </a:xfrm>
        <a:prstGeom prst="rect">
          <a:avLst/>
        </a:prstGeom>
      </xdr:spPr>
    </xdr:pic>
    <xdr:clientData/>
  </xdr:twoCellAnchor>
  <xdr:twoCellAnchor editAs="oneCell">
    <xdr:from>
      <xdr:col>4</xdr:col>
      <xdr:colOff>138266</xdr:colOff>
      <xdr:row>107</xdr:row>
      <xdr:rowOff>46090</xdr:rowOff>
    </xdr:from>
    <xdr:to>
      <xdr:col>22</xdr:col>
      <xdr:colOff>184938</xdr:colOff>
      <xdr:row>112</xdr:row>
      <xdr:rowOff>79584</xdr:rowOff>
    </xdr:to>
    <xdr:pic>
      <xdr:nvPicPr>
        <xdr:cNvPr id="41" name="Picture 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 cstate="print"/>
        <a:stretch>
          <a:fillRect/>
        </a:stretch>
      </xdr:blipFill>
      <xdr:spPr>
        <a:xfrm>
          <a:off x="0" y="0"/>
          <a:ext cx="0" cy="0"/>
        </a:xfrm>
        <a:prstGeom prst="rect">
          <a:avLst/>
        </a:prstGeom>
      </xdr:spPr>
    </xdr:pic>
    <xdr:clientData/>
  </xdr:twoCellAnchor>
  <xdr:twoCellAnchor editAs="oneCell">
    <xdr:from>
      <xdr:col>2</xdr:col>
      <xdr:colOff>230443</xdr:colOff>
      <xdr:row>162</xdr:row>
      <xdr:rowOff>35541</xdr:rowOff>
    </xdr:from>
    <xdr:to>
      <xdr:col>22</xdr:col>
      <xdr:colOff>215080</xdr:colOff>
      <xdr:row>167</xdr:row>
      <xdr:rowOff>159159</xdr:rowOff>
    </xdr:to>
    <xdr:pic>
      <xdr:nvPicPr>
        <xdr:cNvPr id="42" name="Picture 4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 cstate="print"/>
        <a:stretch>
          <a:fillRect/>
        </a:stretch>
      </xdr:blipFill>
      <xdr:spPr>
        <a:xfrm>
          <a:off x="0" y="0"/>
          <a:ext cx="0" cy="0"/>
        </a:xfrm>
        <a:prstGeom prst="rect">
          <a:avLst/>
        </a:prstGeom>
      </xdr:spPr>
    </xdr:pic>
    <xdr:clientData/>
  </xdr:twoCellAnchor>
  <xdr:oneCellAnchor>
    <xdr:from>
      <xdr:col>31</xdr:col>
      <xdr:colOff>241422</xdr:colOff>
      <xdr:row>179</xdr:row>
      <xdr:rowOff>11237</xdr:rowOff>
    </xdr:from>
    <xdr:ext cx="3320713" cy="1222177"/>
    <xdr:pic>
      <xdr:nvPicPr>
        <xdr:cNvPr id="43" name="Picture 4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 cstate="print"/>
        <a:stretch>
          <a:fillRect/>
        </a:stretch>
      </xdr:blipFill>
      <xdr:spPr>
        <a:xfrm>
          <a:off x="0" y="0"/>
          <a:ext cx="0" cy="0"/>
        </a:xfrm>
        <a:prstGeom prst="rect">
          <a:avLst/>
        </a:prstGeom>
      </xdr:spPr>
    </xdr:pic>
    <xdr:clientData/>
  </xdr:oneCellAnchor>
  <xdr:twoCellAnchor editAs="oneCell">
    <xdr:from>
      <xdr:col>5</xdr:col>
      <xdr:colOff>138266</xdr:colOff>
      <xdr:row>200</xdr:row>
      <xdr:rowOff>168992</xdr:rowOff>
    </xdr:from>
    <xdr:to>
      <xdr:col>16</xdr:col>
      <xdr:colOff>228455</xdr:colOff>
      <xdr:row>206</xdr:row>
      <xdr:rowOff>117026</xdr:rowOff>
    </xdr:to>
    <xdr:pic>
      <xdr:nvPicPr>
        <xdr:cNvPr id="44" name="Picture 4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 cstate="print"/>
        <a:stretch>
          <a:fillRect/>
        </a:stretch>
      </xdr:blipFill>
      <xdr:spPr>
        <a:xfrm>
          <a:off x="0" y="0"/>
          <a:ext cx="0" cy="0"/>
        </a:xfrm>
        <a:prstGeom prst="rect">
          <a:avLst/>
        </a:prstGeom>
      </xdr:spPr>
    </xdr:pic>
    <xdr:clientData/>
  </xdr:twoCellAnchor>
  <xdr:twoCellAnchor editAs="oneCell">
    <xdr:from>
      <xdr:col>30</xdr:col>
      <xdr:colOff>215081</xdr:colOff>
      <xdr:row>200</xdr:row>
      <xdr:rowOff>0</xdr:rowOff>
    </xdr:from>
    <xdr:to>
      <xdr:col>48</xdr:col>
      <xdr:colOff>189035</xdr:colOff>
      <xdr:row>205</xdr:row>
      <xdr:rowOff>173926</xdr:rowOff>
    </xdr:to>
    <xdr:pic>
      <xdr:nvPicPr>
        <xdr:cNvPr id="45" name="Picture 4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 cstate="print"/>
        <a:stretch>
          <a:fillRect/>
        </a:stretch>
      </xdr:blipFill>
      <xdr:spPr>
        <a:xfrm>
          <a:off x="0" y="0"/>
          <a:ext cx="0" cy="0"/>
        </a:xfrm>
        <a:prstGeom prst="rect">
          <a:avLst/>
        </a:prstGeom>
      </xdr:spPr>
    </xdr:pic>
    <xdr:clientData/>
  </xdr:twoCellAnchor>
  <xdr:twoCellAnchor editAs="oneCell">
    <xdr:from>
      <xdr:col>2</xdr:col>
      <xdr:colOff>1</xdr:colOff>
      <xdr:row>217</xdr:row>
      <xdr:rowOff>199717</xdr:rowOff>
    </xdr:from>
    <xdr:to>
      <xdr:col>22</xdr:col>
      <xdr:colOff>59522</xdr:colOff>
      <xdr:row>222</xdr:row>
      <xdr:rowOff>181810</xdr:rowOff>
    </xdr:to>
    <xdr:pic>
      <xdr:nvPicPr>
        <xdr:cNvPr id="46" name="Picture 4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 cstate="print"/>
        <a:stretch>
          <a:fillRect/>
        </a:stretch>
      </xdr:blipFill>
      <xdr:spPr>
        <a:xfrm>
          <a:off x="0" y="0"/>
          <a:ext cx="0" cy="0"/>
        </a:xfrm>
        <a:prstGeom prst="rect">
          <a:avLst/>
        </a:prstGeom>
      </xdr:spPr>
    </xdr:pic>
    <xdr:clientData/>
  </xdr:twoCellAnchor>
  <xdr:twoCellAnchor editAs="oneCell">
    <xdr:from>
      <xdr:col>28</xdr:col>
      <xdr:colOff>36562</xdr:colOff>
      <xdr:row>216</xdr:row>
      <xdr:rowOff>122903</xdr:rowOff>
    </xdr:from>
    <xdr:to>
      <xdr:col>49</xdr:col>
      <xdr:colOff>208953</xdr:colOff>
      <xdr:row>223</xdr:row>
      <xdr:rowOff>153628</xdr:rowOff>
    </xdr:to>
    <xdr:pic>
      <xdr:nvPicPr>
        <xdr:cNvPr id="47" name="Picture 4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 cstate="print"/>
        <a:stretch>
          <a:fillRect/>
        </a:stretch>
      </xdr:blipFill>
      <xdr:spPr>
        <a:xfrm>
          <a:off x="0" y="0"/>
          <a:ext cx="0" cy="0"/>
        </a:xfrm>
        <a:prstGeom prst="rect">
          <a:avLst/>
        </a:prstGeom>
      </xdr:spPr>
    </xdr:pic>
    <xdr:clientData/>
  </xdr:twoCellAnchor>
  <xdr:oneCellAnchor>
    <xdr:from>
      <xdr:col>3</xdr:col>
      <xdr:colOff>124282</xdr:colOff>
      <xdr:row>237</xdr:row>
      <xdr:rowOff>12361</xdr:rowOff>
    </xdr:from>
    <xdr:ext cx="4488844" cy="920035"/>
    <xdr:pic>
      <xdr:nvPicPr>
        <xdr:cNvPr id="48" name="Picture 4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 cstate="print"/>
        <a:stretch>
          <a:fillRect/>
        </a:stretch>
      </xdr:blipFill>
      <xdr:spPr>
        <a:xfrm>
          <a:off x="0" y="0"/>
          <a:ext cx="0" cy="0"/>
        </a:xfrm>
        <a:prstGeom prst="rect">
          <a:avLst/>
        </a:prstGeom>
      </xdr:spPr>
    </xdr:pic>
    <xdr:clientData/>
  </xdr:oneCellAnchor>
  <xdr:oneCellAnchor>
    <xdr:from>
      <xdr:col>3</xdr:col>
      <xdr:colOff>92177</xdr:colOff>
      <xdr:row>243</xdr:row>
      <xdr:rowOff>113812</xdr:rowOff>
    </xdr:from>
    <xdr:ext cx="4553056" cy="938028"/>
    <xdr:pic>
      <xdr:nvPicPr>
        <xdr:cNvPr id="49" name="Picture 4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 cstate="print"/>
        <a:stretch>
          <a:fillRect/>
        </a:stretch>
      </xdr:blipFill>
      <xdr:spPr>
        <a:xfrm>
          <a:off x="0" y="0"/>
          <a:ext cx="0" cy="0"/>
        </a:xfrm>
        <a:prstGeom prst="rect">
          <a:avLst/>
        </a:prstGeom>
      </xdr:spPr>
    </xdr:pic>
    <xdr:clientData/>
  </xdr:oneCellAnchor>
  <xdr:twoCellAnchor editAs="oneCell">
    <xdr:from>
      <xdr:col>29</xdr:col>
      <xdr:colOff>15363</xdr:colOff>
      <xdr:row>239</xdr:row>
      <xdr:rowOff>122904</xdr:rowOff>
    </xdr:from>
    <xdr:to>
      <xdr:col>49</xdr:col>
      <xdr:colOff>15363</xdr:colOff>
      <xdr:row>244</xdr:row>
      <xdr:rowOff>150772</xdr:rowOff>
    </xdr:to>
    <xdr:pic>
      <xdr:nvPicPr>
        <xdr:cNvPr id="50" name="Picture 4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 cstate="print"/>
        <a:stretch>
          <a:fillRect/>
        </a:stretch>
      </xdr:blipFill>
      <xdr:spPr>
        <a:xfrm>
          <a:off x="0" y="0"/>
          <a:ext cx="0" cy="0"/>
        </a:xfrm>
        <a:prstGeom prst="rect">
          <a:avLst/>
        </a:prstGeom>
      </xdr:spPr>
    </xdr:pic>
    <xdr:clientData/>
  </xdr:twoCellAnchor>
  <xdr:twoCellAnchor editAs="oneCell">
    <xdr:from>
      <xdr:col>30</xdr:col>
      <xdr:colOff>39894</xdr:colOff>
      <xdr:row>257</xdr:row>
      <xdr:rowOff>13584</xdr:rowOff>
    </xdr:from>
    <xdr:to>
      <xdr:col>45</xdr:col>
      <xdr:colOff>53177</xdr:colOff>
      <xdr:row>260</xdr:row>
      <xdr:rowOff>179222</xdr:rowOff>
    </xdr:to>
    <xdr:pic>
      <xdr:nvPicPr>
        <xdr:cNvPr id="51" name="Picture 5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 cstate="print"/>
        <a:stretch>
          <a:fillRect/>
        </a:stretch>
      </xdr:blipFill>
      <xdr:spPr>
        <a:xfrm>
          <a:off x="0" y="0"/>
          <a:ext cx="0" cy="0"/>
        </a:xfrm>
        <a:prstGeom prst="rect">
          <a:avLst/>
        </a:prstGeom>
      </xdr:spPr>
    </xdr:pic>
    <xdr:clientData/>
  </xdr:twoCellAnchor>
  <xdr:twoCellAnchor editAs="oneCell">
    <xdr:from>
      <xdr:col>30</xdr:col>
      <xdr:colOff>119026</xdr:colOff>
      <xdr:row>252</xdr:row>
      <xdr:rowOff>193336</xdr:rowOff>
    </xdr:from>
    <xdr:to>
      <xdr:col>45</xdr:col>
      <xdr:colOff>139070</xdr:colOff>
      <xdr:row>256</xdr:row>
      <xdr:rowOff>142090</xdr:rowOff>
    </xdr:to>
    <xdr:pic>
      <xdr:nvPicPr>
        <xdr:cNvPr id="52" name="Picture 5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 cstate="print"/>
        <a:stretch>
          <a:fillRect/>
        </a:stretch>
      </xdr:blipFill>
      <xdr:spPr>
        <a:xfrm>
          <a:off x="0" y="0"/>
          <a:ext cx="0" cy="0"/>
        </a:xfrm>
        <a:prstGeom prst="rect">
          <a:avLst/>
        </a:prstGeom>
      </xdr:spPr>
    </xdr:pic>
    <xdr:clientData/>
  </xdr:twoCellAnchor>
  <xdr:twoCellAnchor editAs="oneCell">
    <xdr:from>
      <xdr:col>1</xdr:col>
      <xdr:colOff>168992</xdr:colOff>
      <xdr:row>273</xdr:row>
      <xdr:rowOff>30727</xdr:rowOff>
    </xdr:from>
    <xdr:to>
      <xdr:col>21</xdr:col>
      <xdr:colOff>184355</xdr:colOff>
      <xdr:row>282</xdr:row>
      <xdr:rowOff>168993</xdr:rowOff>
    </xdr:to>
    <xdr:pic>
      <xdr:nvPicPr>
        <xdr:cNvPr id="53" name="Picture 5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 cstate="print"/>
        <a:stretch>
          <a:fillRect/>
        </a:stretch>
      </xdr:blipFill>
      <xdr:spPr>
        <a:xfrm>
          <a:off x="0" y="0"/>
          <a:ext cx="0" cy="0"/>
        </a:xfrm>
        <a:prstGeom prst="rect">
          <a:avLst/>
        </a:prstGeom>
      </xdr:spPr>
    </xdr:pic>
    <xdr:clientData/>
  </xdr:twoCellAnchor>
  <xdr:twoCellAnchor editAs="oneCell">
    <xdr:from>
      <xdr:col>28</xdr:col>
      <xdr:colOff>30726</xdr:colOff>
      <xdr:row>277</xdr:row>
      <xdr:rowOff>168991</xdr:rowOff>
    </xdr:from>
    <xdr:to>
      <xdr:col>49</xdr:col>
      <xdr:colOff>207650</xdr:colOff>
      <xdr:row>284</xdr:row>
      <xdr:rowOff>204905</xdr:rowOff>
    </xdr:to>
    <xdr:pic>
      <xdr:nvPicPr>
        <xdr:cNvPr id="54" name="Picture 5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 cstate="print"/>
        <a:stretch>
          <a:fillRect/>
        </a:stretch>
      </xdr:blipFill>
      <xdr:spPr>
        <a:xfrm>
          <a:off x="0" y="0"/>
          <a:ext cx="0" cy="0"/>
        </a:xfrm>
        <a:prstGeom prst="rect">
          <a:avLst/>
        </a:prstGeom>
      </xdr:spPr>
    </xdr:pic>
    <xdr:clientData/>
  </xdr:twoCellAnchor>
  <xdr:twoCellAnchor editAs="oneCell">
    <xdr:from>
      <xdr:col>1</xdr:col>
      <xdr:colOff>107541</xdr:colOff>
      <xdr:row>291</xdr:row>
      <xdr:rowOff>168993</xdr:rowOff>
    </xdr:from>
    <xdr:to>
      <xdr:col>22</xdr:col>
      <xdr:colOff>240321</xdr:colOff>
      <xdr:row>300</xdr:row>
      <xdr:rowOff>27331</xdr:rowOff>
    </xdr:to>
    <xdr:pic>
      <xdr:nvPicPr>
        <xdr:cNvPr id="55" name="Picture 5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twoCellAnchor>
  <xdr:twoCellAnchor editAs="oneCell">
    <xdr:from>
      <xdr:col>1</xdr:col>
      <xdr:colOff>46088</xdr:colOff>
      <xdr:row>330</xdr:row>
      <xdr:rowOff>153629</xdr:rowOff>
    </xdr:from>
    <xdr:to>
      <xdr:col>22</xdr:col>
      <xdr:colOff>161162</xdr:colOff>
      <xdr:row>339</xdr:row>
      <xdr:rowOff>5333</xdr:rowOff>
    </xdr:to>
    <xdr:pic>
      <xdr:nvPicPr>
        <xdr:cNvPr id="56" name="Picture 5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 cstate="print"/>
        <a:stretch>
          <a:fillRect/>
        </a:stretch>
      </xdr:blipFill>
      <xdr:spPr>
        <a:xfrm>
          <a:off x="0" y="0"/>
          <a:ext cx="0" cy="0"/>
        </a:xfrm>
        <a:prstGeom prst="rect">
          <a:avLst/>
        </a:prstGeom>
      </xdr:spPr>
    </xdr:pic>
    <xdr:clientData/>
  </xdr:twoCellAnchor>
  <xdr:twoCellAnchor editAs="oneCell">
    <xdr:from>
      <xdr:col>28</xdr:col>
      <xdr:colOff>61451</xdr:colOff>
      <xdr:row>330</xdr:row>
      <xdr:rowOff>92177</xdr:rowOff>
    </xdr:from>
    <xdr:to>
      <xdr:col>50</xdr:col>
      <xdr:colOff>40445</xdr:colOff>
      <xdr:row>338</xdr:row>
      <xdr:rowOff>40871</xdr:rowOff>
    </xdr:to>
    <xdr:pic>
      <xdr:nvPicPr>
        <xdr:cNvPr id="57" name="Picture 5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 cstate="print"/>
        <a:stretch>
          <a:fillRect/>
        </a:stretch>
      </xdr:blipFill>
      <xdr:spPr>
        <a:xfrm>
          <a:off x="0" y="0"/>
          <a:ext cx="0" cy="0"/>
        </a:xfrm>
        <a:prstGeom prst="rect">
          <a:avLst/>
        </a:prstGeom>
      </xdr:spPr>
    </xdr:pic>
    <xdr:clientData/>
  </xdr:twoCellAnchor>
  <xdr:twoCellAnchor editAs="oneCell">
    <xdr:from>
      <xdr:col>1</xdr:col>
      <xdr:colOff>168992</xdr:colOff>
      <xdr:row>350</xdr:row>
      <xdr:rowOff>76814</xdr:rowOff>
    </xdr:from>
    <xdr:to>
      <xdr:col>22</xdr:col>
      <xdr:colOff>184008</xdr:colOff>
      <xdr:row>358</xdr:row>
      <xdr:rowOff>99019</xdr:rowOff>
    </xdr:to>
    <xdr:pic>
      <xdr:nvPicPr>
        <xdr:cNvPr id="58" name="Picture 5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 cstate="print"/>
        <a:stretch>
          <a:fillRect/>
        </a:stretch>
      </xdr:blipFill>
      <xdr:spPr>
        <a:xfrm>
          <a:off x="0" y="0"/>
          <a:ext cx="0" cy="0"/>
        </a:xfrm>
        <a:prstGeom prst="rect">
          <a:avLst/>
        </a:prstGeom>
      </xdr:spPr>
    </xdr:pic>
    <xdr:clientData/>
  </xdr:twoCellAnchor>
  <xdr:twoCellAnchor editAs="oneCell">
    <xdr:from>
      <xdr:col>34</xdr:col>
      <xdr:colOff>-1</xdr:colOff>
      <xdr:row>349</xdr:row>
      <xdr:rowOff>153629</xdr:rowOff>
    </xdr:from>
    <xdr:to>
      <xdr:col>43</xdr:col>
      <xdr:colOff>146451</xdr:colOff>
      <xdr:row>361</xdr:row>
      <xdr:rowOff>166093</xdr:rowOff>
    </xdr:to>
    <xdr:pic>
      <xdr:nvPicPr>
        <xdr:cNvPr id="59" name="Picture 5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0" cstate="print"/>
        <a:stretch>
          <a:fillRect/>
        </a:stretch>
      </xdr:blipFill>
      <xdr:spPr>
        <a:xfrm>
          <a:off x="0" y="0"/>
          <a:ext cx="0" cy="0"/>
        </a:xfrm>
        <a:prstGeom prst="rect">
          <a:avLst/>
        </a:prstGeom>
      </xdr:spPr>
    </xdr:pic>
    <xdr:clientData/>
  </xdr:twoCellAnchor>
  <xdr:twoCellAnchor editAs="oneCell">
    <xdr:from>
      <xdr:col>8</xdr:col>
      <xdr:colOff>153628</xdr:colOff>
      <xdr:row>366</xdr:row>
      <xdr:rowOff>107540</xdr:rowOff>
    </xdr:from>
    <xdr:to>
      <xdr:col>14</xdr:col>
      <xdr:colOff>11074</xdr:colOff>
      <xdr:row>378</xdr:row>
      <xdr:rowOff>130705</xdr:rowOff>
    </xdr:to>
    <xdr:pic>
      <xdr:nvPicPr>
        <xdr:cNvPr id="60" name="Picture 5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1" cstate="print"/>
        <a:stretch>
          <a:fillRect/>
        </a:stretch>
      </xdr:blipFill>
      <xdr:spPr>
        <a:xfrm>
          <a:off x="0" y="0"/>
          <a:ext cx="0" cy="0"/>
        </a:xfrm>
        <a:prstGeom prst="rect">
          <a:avLst/>
        </a:prstGeom>
      </xdr:spPr>
    </xdr:pic>
    <xdr:clientData/>
  </xdr:twoCellAnchor>
  <xdr:twoCellAnchor editAs="oneCell">
    <xdr:from>
      <xdr:col>35</xdr:col>
      <xdr:colOff>184355</xdr:colOff>
      <xdr:row>366</xdr:row>
      <xdr:rowOff>153628</xdr:rowOff>
    </xdr:from>
    <xdr:to>
      <xdr:col>42</xdr:col>
      <xdr:colOff>76413</xdr:colOff>
      <xdr:row>378</xdr:row>
      <xdr:rowOff>204920</xdr:rowOff>
    </xdr:to>
    <xdr:pic>
      <xdr:nvPicPr>
        <xdr:cNvPr id="61" name="Picture 6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2" cstate="print"/>
        <a:stretch>
          <a:fillRect/>
        </a:stretch>
      </xdr:blipFill>
      <xdr:spPr>
        <a:xfrm>
          <a:off x="0" y="0"/>
          <a:ext cx="0" cy="0"/>
        </a:xfrm>
        <a:prstGeom prst="rect">
          <a:avLst/>
        </a:prstGeom>
      </xdr:spPr>
    </xdr:pic>
    <xdr:clientData/>
  </xdr:twoCellAnchor>
  <xdr:twoCellAnchor editAs="oneCell">
    <xdr:from>
      <xdr:col>10</xdr:col>
      <xdr:colOff>101281</xdr:colOff>
      <xdr:row>387</xdr:row>
      <xdr:rowOff>153629</xdr:rowOff>
    </xdr:from>
    <xdr:to>
      <xdr:col>16</xdr:col>
      <xdr:colOff>81729</xdr:colOff>
      <xdr:row>399</xdr:row>
      <xdr:rowOff>186223</xdr:rowOff>
    </xdr:to>
    <xdr:pic>
      <xdr:nvPicPr>
        <xdr:cNvPr id="62" name="Picture 6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3" cstate="print"/>
        <a:stretch>
          <a:fillRect/>
        </a:stretch>
      </xdr:blipFill>
      <xdr:spPr>
        <a:xfrm>
          <a:off x="0" y="0"/>
          <a:ext cx="0" cy="0"/>
        </a:xfrm>
        <a:prstGeom prst="rect">
          <a:avLst/>
        </a:prstGeom>
      </xdr:spPr>
    </xdr:pic>
    <xdr:clientData/>
  </xdr:twoCellAnchor>
  <xdr:twoCellAnchor editAs="oneCell">
    <xdr:from>
      <xdr:col>28</xdr:col>
      <xdr:colOff>199719</xdr:colOff>
      <xdr:row>427</xdr:row>
      <xdr:rowOff>11506</xdr:rowOff>
    </xdr:from>
    <xdr:to>
      <xdr:col>33</xdr:col>
      <xdr:colOff>239387</xdr:colOff>
      <xdr:row>436</xdr:row>
      <xdr:rowOff>186972</xdr:rowOff>
    </xdr:to>
    <xdr:pic>
      <xdr:nvPicPr>
        <xdr:cNvPr id="63" name="Picture 6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4" cstate="print"/>
        <a:stretch>
          <a:fillRect/>
        </a:stretch>
      </xdr:blipFill>
      <xdr:spPr>
        <a:xfrm>
          <a:off x="0" y="0"/>
          <a:ext cx="0" cy="0"/>
        </a:xfrm>
        <a:prstGeom prst="rect">
          <a:avLst/>
        </a:prstGeom>
      </xdr:spPr>
    </xdr:pic>
    <xdr:clientData/>
  </xdr:twoCellAnchor>
  <xdr:twoCellAnchor editAs="oneCell">
    <xdr:from>
      <xdr:col>34</xdr:col>
      <xdr:colOff>92422</xdr:colOff>
      <xdr:row>425</xdr:row>
      <xdr:rowOff>107540</xdr:rowOff>
    </xdr:from>
    <xdr:to>
      <xdr:col>38</xdr:col>
      <xdr:colOff>167650</xdr:colOff>
      <xdr:row>437</xdr:row>
      <xdr:rowOff>10974</xdr:rowOff>
    </xdr:to>
    <xdr:pic>
      <xdr:nvPicPr>
        <xdr:cNvPr id="64" name="Picture 6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5" cstate="print"/>
        <a:stretch>
          <a:fillRect/>
        </a:stretch>
      </xdr:blipFill>
      <xdr:spPr>
        <a:xfrm>
          <a:off x="0" y="0"/>
          <a:ext cx="0" cy="0"/>
        </a:xfrm>
        <a:prstGeom prst="rect">
          <a:avLst/>
        </a:prstGeom>
      </xdr:spPr>
    </xdr:pic>
    <xdr:clientData/>
  </xdr:twoCellAnchor>
  <xdr:twoCellAnchor editAs="oneCell">
    <xdr:from>
      <xdr:col>9</xdr:col>
      <xdr:colOff>240643</xdr:colOff>
      <xdr:row>442</xdr:row>
      <xdr:rowOff>92177</xdr:rowOff>
    </xdr:from>
    <xdr:to>
      <xdr:col>15</xdr:col>
      <xdr:colOff>151175</xdr:colOff>
      <xdr:row>454</xdr:row>
      <xdr:rowOff>88340</xdr:rowOff>
    </xdr:to>
    <xdr:pic>
      <xdr:nvPicPr>
        <xdr:cNvPr id="65" name="Picture 6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6" cstate="print"/>
        <a:stretch>
          <a:fillRect/>
        </a:stretch>
      </xdr:blipFill>
      <xdr:spPr>
        <a:xfrm>
          <a:off x="0" y="0"/>
          <a:ext cx="0" cy="0"/>
        </a:xfrm>
        <a:prstGeom prst="rect">
          <a:avLst/>
        </a:prstGeom>
      </xdr:spPr>
    </xdr:pic>
    <xdr:clientData/>
  </xdr:twoCellAnchor>
  <xdr:twoCellAnchor editAs="oneCell">
    <xdr:from>
      <xdr:col>28</xdr:col>
      <xdr:colOff>138267</xdr:colOff>
      <xdr:row>482</xdr:row>
      <xdr:rowOff>46089</xdr:rowOff>
    </xdr:from>
    <xdr:to>
      <xdr:col>49</xdr:col>
      <xdr:colOff>207515</xdr:colOff>
      <xdr:row>491</xdr:row>
      <xdr:rowOff>127663</xdr:rowOff>
    </xdr:to>
    <xdr:pic>
      <xdr:nvPicPr>
        <xdr:cNvPr id="66" name="Picture 6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7" cstate="print"/>
        <a:stretch>
          <a:fillRect/>
        </a:stretch>
      </xdr:blipFill>
      <xdr:spPr>
        <a:xfrm>
          <a:off x="0" y="0"/>
          <a:ext cx="0" cy="0"/>
        </a:xfrm>
        <a:prstGeom prst="rect">
          <a:avLst/>
        </a:prstGeom>
      </xdr:spPr>
    </xdr:pic>
    <xdr:clientData/>
  </xdr:twoCellAnchor>
  <xdr:twoCellAnchor editAs="oneCell">
    <xdr:from>
      <xdr:col>7</xdr:col>
      <xdr:colOff>61451</xdr:colOff>
      <xdr:row>501</xdr:row>
      <xdr:rowOff>76816</xdr:rowOff>
    </xdr:from>
    <xdr:to>
      <xdr:col>21</xdr:col>
      <xdr:colOff>223069</xdr:colOff>
      <xdr:row>513</xdr:row>
      <xdr:rowOff>142197</xdr:rowOff>
    </xdr:to>
    <xdr:pic>
      <xdr:nvPicPr>
        <xdr:cNvPr id="67" name="Picture 6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8" cstate="print"/>
        <a:stretch>
          <a:fillRect/>
        </a:stretch>
      </xdr:blipFill>
      <xdr:spPr>
        <a:xfrm>
          <a:off x="0" y="0"/>
          <a:ext cx="0" cy="0"/>
        </a:xfrm>
        <a:prstGeom prst="rect">
          <a:avLst/>
        </a:prstGeom>
      </xdr:spPr>
    </xdr:pic>
    <xdr:clientData/>
  </xdr:twoCellAnchor>
  <xdr:twoCellAnchor editAs="oneCell">
    <xdr:from>
      <xdr:col>31</xdr:col>
      <xdr:colOff>92177</xdr:colOff>
      <xdr:row>501</xdr:row>
      <xdr:rowOff>138266</xdr:rowOff>
    </xdr:from>
    <xdr:to>
      <xdr:col>46</xdr:col>
      <xdr:colOff>129771</xdr:colOff>
      <xdr:row>513</xdr:row>
      <xdr:rowOff>116298</xdr:rowOff>
    </xdr:to>
    <xdr:pic>
      <xdr:nvPicPr>
        <xdr:cNvPr id="68" name="Picture 6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9" cstate="print"/>
        <a:stretch>
          <a:fillRect/>
        </a:stretch>
      </xdr:blipFill>
      <xdr:spPr>
        <a:xfrm>
          <a:off x="0" y="0"/>
          <a:ext cx="0" cy="0"/>
        </a:xfrm>
        <a:prstGeom prst="rect">
          <a:avLst/>
        </a:prstGeom>
      </xdr:spPr>
    </xdr:pic>
    <xdr:clientData/>
  </xdr:twoCellAnchor>
  <xdr:twoCellAnchor editAs="oneCell">
    <xdr:from>
      <xdr:col>1</xdr:col>
      <xdr:colOff>230443</xdr:colOff>
      <xdr:row>518</xdr:row>
      <xdr:rowOff>76815</xdr:rowOff>
    </xdr:from>
    <xdr:to>
      <xdr:col>16</xdr:col>
      <xdr:colOff>15818</xdr:colOff>
      <xdr:row>530</xdr:row>
      <xdr:rowOff>54847</xdr:rowOff>
    </xdr:to>
    <xdr:pic>
      <xdr:nvPicPr>
        <xdr:cNvPr id="69" name="Picture 6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0" cstate="print"/>
        <a:stretch>
          <a:fillRect/>
        </a:stretch>
      </xdr:blipFill>
      <xdr:spPr>
        <a:xfrm>
          <a:off x="0" y="0"/>
          <a:ext cx="0" cy="0"/>
        </a:xfrm>
        <a:prstGeom prst="rect">
          <a:avLst/>
        </a:prstGeom>
      </xdr:spPr>
    </xdr:pic>
    <xdr:clientData/>
  </xdr:twoCellAnchor>
  <xdr:twoCellAnchor editAs="oneCell">
    <xdr:from>
      <xdr:col>8</xdr:col>
      <xdr:colOff>254922</xdr:colOff>
      <xdr:row>520</xdr:row>
      <xdr:rowOff>2227</xdr:rowOff>
    </xdr:from>
    <xdr:to>
      <xdr:col>24</xdr:col>
      <xdr:colOff>134024</xdr:colOff>
      <xdr:row>527</xdr:row>
      <xdr:rowOff>29506</xdr:rowOff>
    </xdr:to>
    <xdr:pic>
      <xdr:nvPicPr>
        <xdr:cNvPr id="70" name="Picture 6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1" cstate="print"/>
        <a:stretch>
          <a:fillRect/>
        </a:stretch>
      </xdr:blipFill>
      <xdr:spPr>
        <a:xfrm>
          <a:off x="0" y="0"/>
          <a:ext cx="0" cy="0"/>
        </a:xfrm>
        <a:prstGeom prst="rect">
          <a:avLst/>
        </a:prstGeom>
      </xdr:spPr>
    </xdr:pic>
    <xdr:clientData/>
  </xdr:twoCellAnchor>
  <xdr:twoCellAnchor editAs="oneCell">
    <xdr:from>
      <xdr:col>2</xdr:col>
      <xdr:colOff>215081</xdr:colOff>
      <xdr:row>539</xdr:row>
      <xdr:rowOff>107541</xdr:rowOff>
    </xdr:from>
    <xdr:to>
      <xdr:col>27</xdr:col>
      <xdr:colOff>15772</xdr:colOff>
      <xdr:row>551</xdr:row>
      <xdr:rowOff>66575</xdr:rowOff>
    </xdr:to>
    <xdr:pic>
      <xdr:nvPicPr>
        <xdr:cNvPr id="71" name="Picture 7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1" cstate="print"/>
        <a:stretch>
          <a:fillRect/>
        </a:stretch>
      </xdr:blipFill>
      <xdr:spPr>
        <a:xfrm>
          <a:off x="0" y="0"/>
          <a:ext cx="0" cy="0"/>
        </a:xfrm>
        <a:prstGeom prst="rect">
          <a:avLst/>
        </a:prstGeom>
      </xdr:spPr>
    </xdr:pic>
    <xdr:clientData/>
  </xdr:twoCellAnchor>
  <xdr:twoCellAnchor editAs="oneCell">
    <xdr:from>
      <xdr:col>30</xdr:col>
      <xdr:colOff>215081</xdr:colOff>
      <xdr:row>518</xdr:row>
      <xdr:rowOff>153630</xdr:rowOff>
    </xdr:from>
    <xdr:to>
      <xdr:col>45</xdr:col>
      <xdr:colOff>2454</xdr:colOff>
      <xdr:row>530</xdr:row>
      <xdr:rowOff>129387</xdr:rowOff>
    </xdr:to>
    <xdr:pic>
      <xdr:nvPicPr>
        <xdr:cNvPr id="72" name="Picture 7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2" cstate="print"/>
        <a:stretch>
          <a:fillRect/>
        </a:stretch>
      </xdr:blipFill>
      <xdr:spPr>
        <a:xfrm>
          <a:off x="0" y="0"/>
          <a:ext cx="0" cy="0"/>
        </a:xfrm>
        <a:prstGeom prst="rect">
          <a:avLst/>
        </a:prstGeom>
      </xdr:spPr>
    </xdr:pic>
    <xdr:clientData/>
  </xdr:twoCellAnchor>
  <xdr:twoCellAnchor editAs="oneCell">
    <xdr:from>
      <xdr:col>31</xdr:col>
      <xdr:colOff>245119</xdr:colOff>
      <xdr:row>540</xdr:row>
      <xdr:rowOff>61452</xdr:rowOff>
    </xdr:from>
    <xdr:to>
      <xdr:col>50</xdr:col>
      <xdr:colOff>13315</xdr:colOff>
      <xdr:row>551</xdr:row>
      <xdr:rowOff>59007</xdr:rowOff>
    </xdr:to>
    <xdr:pic>
      <xdr:nvPicPr>
        <xdr:cNvPr id="73" name="Picture 7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3" cstate="print"/>
        <a:stretch>
          <a:fillRect/>
        </a:stretch>
      </xdr:blipFill>
      <xdr:spPr>
        <a:xfrm>
          <a:off x="0" y="0"/>
          <a:ext cx="0" cy="0"/>
        </a:xfrm>
        <a:prstGeom prst="rect">
          <a:avLst/>
        </a:prstGeom>
      </xdr:spPr>
    </xdr:pic>
    <xdr:clientData/>
  </xdr:twoCellAnchor>
  <xdr:twoCellAnchor editAs="oneCell">
    <xdr:from>
      <xdr:col>1</xdr:col>
      <xdr:colOff>138266</xdr:colOff>
      <xdr:row>556</xdr:row>
      <xdr:rowOff>122902</xdr:rowOff>
    </xdr:from>
    <xdr:to>
      <xdr:col>20</xdr:col>
      <xdr:colOff>239765</xdr:colOff>
      <xdr:row>568</xdr:row>
      <xdr:rowOff>70376</xdr:rowOff>
    </xdr:to>
    <xdr:pic>
      <xdr:nvPicPr>
        <xdr:cNvPr id="74" name="Picture 7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4" cstate="print"/>
        <a:stretch>
          <a:fillRect/>
        </a:stretch>
      </xdr:blipFill>
      <xdr:spPr>
        <a:xfrm>
          <a:off x="0" y="0"/>
          <a:ext cx="0" cy="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oneCellAnchor>
    <xdr:from>
      <xdr:col>4</xdr:col>
      <xdr:colOff>252997</xdr:colOff>
      <xdr:row>26</xdr:row>
      <xdr:rowOff>172507</xdr:rowOff>
    </xdr:from>
    <xdr:ext cx="3849261" cy="1243371"/>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twoCellAnchor editAs="oneCell">
    <xdr:from>
      <xdr:col>31</xdr:col>
      <xdr:colOff>86216</xdr:colOff>
      <xdr:row>9</xdr:row>
      <xdr:rowOff>193977</xdr:rowOff>
    </xdr:from>
    <xdr:to>
      <xdr:col>39</xdr:col>
      <xdr:colOff>28947</xdr:colOff>
      <xdr:row>16</xdr:row>
      <xdr:rowOff>5422</xdr:rowOff>
    </xdr:to>
    <xdr:pic>
      <xdr:nvPicPr>
        <xdr:cNvPr id="3"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twoCellAnchor>
  <xdr:twoCellAnchor editAs="oneCell">
    <xdr:from>
      <xdr:col>9</xdr:col>
      <xdr:colOff>99945</xdr:colOff>
      <xdr:row>7</xdr:row>
      <xdr:rowOff>50938</xdr:rowOff>
    </xdr:from>
    <xdr:to>
      <xdr:col>12</xdr:col>
      <xdr:colOff>269875</xdr:colOff>
      <xdr:row>19</xdr:row>
      <xdr:rowOff>142875</xdr:rowOff>
    </xdr:to>
    <xdr:pic>
      <xdr:nvPicPr>
        <xdr:cNvPr id="4"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twoCellAnchor>
  <xdr:twoCellAnchor editAs="oneCell">
    <xdr:from>
      <xdr:col>23</xdr:col>
      <xdr:colOff>25145</xdr:colOff>
      <xdr:row>7</xdr:row>
      <xdr:rowOff>47625</xdr:rowOff>
    </xdr:from>
    <xdr:to>
      <xdr:col>24</xdr:col>
      <xdr:colOff>244447</xdr:colOff>
      <xdr:row>10</xdr:row>
      <xdr:rowOff>144257</xdr:rowOff>
    </xdr:to>
    <xdr:pic>
      <xdr:nvPicPr>
        <xdr:cNvPr id="5" name="Picture 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twoCellAnchor>
  <xdr:twoCellAnchor editAs="oneCell">
    <xdr:from>
      <xdr:col>30</xdr:col>
      <xdr:colOff>112059</xdr:colOff>
      <xdr:row>26</xdr:row>
      <xdr:rowOff>196103</xdr:rowOff>
    </xdr:from>
    <xdr:to>
      <xdr:col>38</xdr:col>
      <xdr:colOff>1557</xdr:colOff>
      <xdr:row>33</xdr:row>
      <xdr:rowOff>118907</xdr:rowOff>
    </xdr:to>
    <xdr:pic>
      <xdr:nvPicPr>
        <xdr:cNvPr id="6" name="Picture 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0</xdr:colOff>
      <xdr:row>7</xdr:row>
      <xdr:rowOff>96575</xdr:rowOff>
    </xdr:from>
    <xdr:to>
      <xdr:col>18</xdr:col>
      <xdr:colOff>14433</xdr:colOff>
      <xdr:row>15</xdr:row>
      <xdr:rowOff>129018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oneCellAnchor>
    <xdr:from>
      <xdr:col>52</xdr:col>
      <xdr:colOff>98352</xdr:colOff>
      <xdr:row>198</xdr:row>
      <xdr:rowOff>84748</xdr:rowOff>
    </xdr:from>
    <xdr:ext cx="3189189" cy="2564515"/>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twoCellAnchor editAs="oneCell">
    <xdr:from>
      <xdr:col>51</xdr:col>
      <xdr:colOff>95250</xdr:colOff>
      <xdr:row>190</xdr:row>
      <xdr:rowOff>122465</xdr:rowOff>
    </xdr:from>
    <xdr:to>
      <xdr:col>66</xdr:col>
      <xdr:colOff>13916</xdr:colOff>
      <xdr:row>196</xdr:row>
      <xdr:rowOff>81648</xdr:rowOff>
    </xdr:to>
    <xdr:pic>
      <xdr:nvPicPr>
        <xdr:cNvPr id="3"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twoCellAnchor>
  <xdr:twoCellAnchor editAs="oneCell">
    <xdr:from>
      <xdr:col>50</xdr:col>
      <xdr:colOff>66995</xdr:colOff>
      <xdr:row>93</xdr:row>
      <xdr:rowOff>289113</xdr:rowOff>
    </xdr:from>
    <xdr:to>
      <xdr:col>64</xdr:col>
      <xdr:colOff>162245</xdr:colOff>
      <xdr:row>124</xdr:row>
      <xdr:rowOff>177295</xdr:rowOff>
    </xdr:to>
    <xdr:pic>
      <xdr:nvPicPr>
        <xdr:cNvPr id="4"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twoCellAnchor>
  <xdr:twoCellAnchor editAs="oneCell">
    <xdr:from>
      <xdr:col>50</xdr:col>
      <xdr:colOff>123825</xdr:colOff>
      <xdr:row>48</xdr:row>
      <xdr:rowOff>263980</xdr:rowOff>
    </xdr:from>
    <xdr:to>
      <xdr:col>63</xdr:col>
      <xdr:colOff>189379</xdr:colOff>
      <xdr:row>80</xdr:row>
      <xdr:rowOff>22087</xdr:rowOff>
    </xdr:to>
    <xdr:pic>
      <xdr:nvPicPr>
        <xdr:cNvPr id="5" name="Picture 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twoCellAnchor>
  <xdr:twoCellAnchor editAs="oneCell">
    <xdr:from>
      <xdr:col>50</xdr:col>
      <xdr:colOff>71157</xdr:colOff>
      <xdr:row>6</xdr:row>
      <xdr:rowOff>53227</xdr:rowOff>
    </xdr:from>
    <xdr:to>
      <xdr:col>64</xdr:col>
      <xdr:colOff>168088</xdr:colOff>
      <xdr:row>37</xdr:row>
      <xdr:rowOff>68915</xdr:rowOff>
    </xdr:to>
    <xdr:pic>
      <xdr:nvPicPr>
        <xdr:cNvPr id="6" name="Picture 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twoCellAnchor>
  <xdr:twoCellAnchor editAs="oneCell">
    <xdr:from>
      <xdr:col>50</xdr:col>
      <xdr:colOff>145677</xdr:colOff>
      <xdr:row>138</xdr:row>
      <xdr:rowOff>100853</xdr:rowOff>
    </xdr:from>
    <xdr:to>
      <xdr:col>64</xdr:col>
      <xdr:colOff>44824</xdr:colOff>
      <xdr:row>172</xdr:row>
      <xdr:rowOff>67236</xdr:rowOff>
    </xdr:to>
    <xdr:pic>
      <xdr:nvPicPr>
        <xdr:cNvPr id="7" name="Picture 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 cstate="print"/>
        <a:stretch>
          <a:fillRect/>
        </a:stretch>
      </xdr:blipFill>
      <xdr:spPr>
        <a:xfrm>
          <a:off x="0" y="0"/>
          <a:ext cx="0" cy="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45</xdr:col>
      <xdr:colOff>190500</xdr:colOff>
      <xdr:row>8</xdr:row>
      <xdr:rowOff>134113</xdr:rowOff>
    </xdr:from>
    <xdr:to>
      <xdr:col>62</xdr:col>
      <xdr:colOff>174625</xdr:colOff>
      <xdr:row>19</xdr:row>
      <xdr:rowOff>29970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16</xdr:col>
      <xdr:colOff>11208</xdr:colOff>
      <xdr:row>16</xdr:row>
      <xdr:rowOff>71492</xdr:rowOff>
    </xdr:from>
    <xdr:to>
      <xdr:col>21</xdr:col>
      <xdr:colOff>122658</xdr:colOff>
      <xdr:row>31</xdr:row>
      <xdr:rowOff>124166</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twoCellAnchor editAs="oneCell">
    <xdr:from>
      <xdr:col>40</xdr:col>
      <xdr:colOff>195203</xdr:colOff>
      <xdr:row>15</xdr:row>
      <xdr:rowOff>192900</xdr:rowOff>
    </xdr:from>
    <xdr:to>
      <xdr:col>46</xdr:col>
      <xdr:colOff>118575</xdr:colOff>
      <xdr:row>31</xdr:row>
      <xdr:rowOff>129704</xdr:rowOff>
    </xdr:to>
    <xdr:pic>
      <xdr:nvPicPr>
        <xdr:cNvPr id="3"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twoCellAnchor>
  <xdr:twoCellAnchor editAs="oneCell">
    <xdr:from>
      <xdr:col>48</xdr:col>
      <xdr:colOff>198403</xdr:colOff>
      <xdr:row>15</xdr:row>
      <xdr:rowOff>179294</xdr:rowOff>
    </xdr:from>
    <xdr:to>
      <xdr:col>53</xdr:col>
      <xdr:colOff>216531</xdr:colOff>
      <xdr:row>31</xdr:row>
      <xdr:rowOff>116098</xdr:rowOff>
    </xdr:to>
    <xdr:pic>
      <xdr:nvPicPr>
        <xdr:cNvPr id="4"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twoCellAnchor>
  <xdr:twoCellAnchor editAs="oneCell">
    <xdr:from>
      <xdr:col>57</xdr:col>
      <xdr:colOff>3902</xdr:colOff>
      <xdr:row>16</xdr:row>
      <xdr:rowOff>32015</xdr:rowOff>
    </xdr:from>
    <xdr:to>
      <xdr:col>60</xdr:col>
      <xdr:colOff>111905</xdr:colOff>
      <xdr:row>31</xdr:row>
      <xdr:rowOff>170525</xdr:rowOff>
    </xdr:to>
    <xdr:pic>
      <xdr:nvPicPr>
        <xdr:cNvPr id="5" name="Picture 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10</xdr:col>
      <xdr:colOff>190499</xdr:colOff>
      <xdr:row>90</xdr:row>
      <xdr:rowOff>123266</xdr:rowOff>
    </xdr:from>
    <xdr:to>
      <xdr:col>27</xdr:col>
      <xdr:colOff>175184</xdr:colOff>
      <xdr:row>100</xdr:row>
      <xdr:rowOff>110317</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twoCellAnchor editAs="oneCell">
    <xdr:from>
      <xdr:col>7</xdr:col>
      <xdr:colOff>31377</xdr:colOff>
      <xdr:row>52</xdr:row>
      <xdr:rowOff>155762</xdr:rowOff>
    </xdr:from>
    <xdr:to>
      <xdr:col>26</xdr:col>
      <xdr:colOff>22412</xdr:colOff>
      <xdr:row>64</xdr:row>
      <xdr:rowOff>89648</xdr:rowOff>
    </xdr:to>
    <xdr:pic>
      <xdr:nvPicPr>
        <xdr:cNvPr id="3"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twoCellAnchor>
  <xdr:twoCellAnchor editAs="oneCell">
    <xdr:from>
      <xdr:col>4</xdr:col>
      <xdr:colOff>145678</xdr:colOff>
      <xdr:row>11</xdr:row>
      <xdr:rowOff>347382</xdr:rowOff>
    </xdr:from>
    <xdr:to>
      <xdr:col>27</xdr:col>
      <xdr:colOff>57151</xdr:colOff>
      <xdr:row>18</xdr:row>
      <xdr:rowOff>154753</xdr:rowOff>
    </xdr:to>
    <xdr:pic>
      <xdr:nvPicPr>
        <xdr:cNvPr id="4"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twoCellAnchor>
  <xdr:twoCellAnchor editAs="oneCell">
    <xdr:from>
      <xdr:col>9</xdr:col>
      <xdr:colOff>145673</xdr:colOff>
      <xdr:row>131</xdr:row>
      <xdr:rowOff>156882</xdr:rowOff>
    </xdr:from>
    <xdr:to>
      <xdr:col>20</xdr:col>
      <xdr:colOff>160244</xdr:colOff>
      <xdr:row>138</xdr:row>
      <xdr:rowOff>174155</xdr:rowOff>
    </xdr:to>
    <xdr:pic>
      <xdr:nvPicPr>
        <xdr:cNvPr id="5" name="Picture 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twoCellAnchor>
  <xdr:twoCellAnchor editAs="oneCell">
    <xdr:from>
      <xdr:col>10</xdr:col>
      <xdr:colOff>11206</xdr:colOff>
      <xdr:row>142</xdr:row>
      <xdr:rowOff>22412</xdr:rowOff>
    </xdr:from>
    <xdr:to>
      <xdr:col>21</xdr:col>
      <xdr:colOff>35030</xdr:colOff>
      <xdr:row>150</xdr:row>
      <xdr:rowOff>132282</xdr:rowOff>
    </xdr:to>
    <xdr:pic>
      <xdr:nvPicPr>
        <xdr:cNvPr id="6" name="Picture 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10</xdr:col>
      <xdr:colOff>148830</xdr:colOff>
      <xdr:row>9</xdr:row>
      <xdr:rowOff>119061</xdr:rowOff>
    </xdr:from>
    <xdr:to>
      <xdr:col>21</xdr:col>
      <xdr:colOff>107577</xdr:colOff>
      <xdr:row>35</xdr:row>
      <xdr:rowOff>49607</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twoCellAnchor editAs="oneCell">
    <xdr:from>
      <xdr:col>37</xdr:col>
      <xdr:colOff>181928</xdr:colOff>
      <xdr:row>9</xdr:row>
      <xdr:rowOff>128981</xdr:rowOff>
    </xdr:from>
    <xdr:to>
      <xdr:col>47</xdr:col>
      <xdr:colOff>166802</xdr:colOff>
      <xdr:row>34</xdr:row>
      <xdr:rowOff>138905</xdr:rowOff>
    </xdr:to>
    <xdr:pic>
      <xdr:nvPicPr>
        <xdr:cNvPr id="3"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twoCellAnchor>
  <xdr:twoCellAnchor editAs="oneCell">
    <xdr:from>
      <xdr:col>53</xdr:col>
      <xdr:colOff>119065</xdr:colOff>
      <xdr:row>9</xdr:row>
      <xdr:rowOff>125213</xdr:rowOff>
    </xdr:from>
    <xdr:to>
      <xdr:col>59</xdr:col>
      <xdr:colOff>84198</xdr:colOff>
      <xdr:row>34</xdr:row>
      <xdr:rowOff>9922</xdr:rowOff>
    </xdr:to>
    <xdr:pic>
      <xdr:nvPicPr>
        <xdr:cNvPr id="4"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23</xdr:col>
      <xdr:colOff>130969</xdr:colOff>
      <xdr:row>11</xdr:row>
      <xdr:rowOff>47625</xdr:rowOff>
    </xdr:from>
    <xdr:to>
      <xdr:col>37</xdr:col>
      <xdr:colOff>199004</xdr:colOff>
      <xdr:row>32</xdr:row>
      <xdr:rowOff>71440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81</xdr:col>
      <xdr:colOff>198946</xdr:colOff>
      <xdr:row>7</xdr:row>
      <xdr:rowOff>82825</xdr:rowOff>
    </xdr:from>
    <xdr:to>
      <xdr:col>101</xdr:col>
      <xdr:colOff>157533</xdr:colOff>
      <xdr:row>17</xdr:row>
      <xdr:rowOff>161695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twoCellAnchor editAs="oneCell">
    <xdr:from>
      <xdr:col>81</xdr:col>
      <xdr:colOff>44897</xdr:colOff>
      <xdr:row>20</xdr:row>
      <xdr:rowOff>261471</xdr:rowOff>
    </xdr:from>
    <xdr:to>
      <xdr:col>100</xdr:col>
      <xdr:colOff>188765</xdr:colOff>
      <xdr:row>31</xdr:row>
      <xdr:rowOff>113072</xdr:rowOff>
    </xdr:to>
    <xdr:pic>
      <xdr:nvPicPr>
        <xdr:cNvPr id="3"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twoCellAnchor>
  <xdr:twoCellAnchor editAs="oneCell">
    <xdr:from>
      <xdr:col>44</xdr:col>
      <xdr:colOff>112059</xdr:colOff>
      <xdr:row>10</xdr:row>
      <xdr:rowOff>261471</xdr:rowOff>
    </xdr:from>
    <xdr:to>
      <xdr:col>64</xdr:col>
      <xdr:colOff>48371</xdr:colOff>
      <xdr:row>23</xdr:row>
      <xdr:rowOff>22786</xdr:rowOff>
    </xdr:to>
    <xdr:pic>
      <xdr:nvPicPr>
        <xdr:cNvPr id="4"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55</xdr:col>
      <xdr:colOff>170865</xdr:colOff>
      <xdr:row>8</xdr:row>
      <xdr:rowOff>29156</xdr:rowOff>
    </xdr:from>
    <xdr:to>
      <xdr:col>62</xdr:col>
      <xdr:colOff>35719</xdr:colOff>
      <xdr:row>12</xdr:row>
      <xdr:rowOff>113900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twoCellAnchor editAs="oneCell">
    <xdr:from>
      <xdr:col>47</xdr:col>
      <xdr:colOff>95250</xdr:colOff>
      <xdr:row>8</xdr:row>
      <xdr:rowOff>27308</xdr:rowOff>
    </xdr:from>
    <xdr:to>
      <xdr:col>62</xdr:col>
      <xdr:colOff>57492</xdr:colOff>
      <xdr:row>33</xdr:row>
      <xdr:rowOff>142306</xdr:rowOff>
    </xdr:to>
    <xdr:pic>
      <xdr:nvPicPr>
        <xdr:cNvPr id="3"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48</xdr:col>
      <xdr:colOff>190499</xdr:colOff>
      <xdr:row>5</xdr:row>
      <xdr:rowOff>163287</xdr:rowOff>
    </xdr:from>
    <xdr:to>
      <xdr:col>59</xdr:col>
      <xdr:colOff>86881</xdr:colOff>
      <xdr:row>20</xdr:row>
      <xdr:rowOff>246346</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twoCellAnchor editAs="oneCell">
    <xdr:from>
      <xdr:col>45</xdr:col>
      <xdr:colOff>27215</xdr:colOff>
      <xdr:row>23</xdr:row>
      <xdr:rowOff>40821</xdr:rowOff>
    </xdr:from>
    <xdr:to>
      <xdr:col>58</xdr:col>
      <xdr:colOff>163286</xdr:colOff>
      <xdr:row>30</xdr:row>
      <xdr:rowOff>157638</xdr:rowOff>
    </xdr:to>
    <xdr:pic>
      <xdr:nvPicPr>
        <xdr:cNvPr id="3"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53</xdr:col>
      <xdr:colOff>132050</xdr:colOff>
      <xdr:row>10</xdr:row>
      <xdr:rowOff>38966</xdr:rowOff>
    </xdr:from>
    <xdr:to>
      <xdr:col>65</xdr:col>
      <xdr:colOff>204354</xdr:colOff>
      <xdr:row>12</xdr:row>
      <xdr:rowOff>1929075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twoCellAnchor editAs="oneCell">
    <xdr:from>
      <xdr:col>94</xdr:col>
      <xdr:colOff>84427</xdr:colOff>
      <xdr:row>10</xdr:row>
      <xdr:rowOff>1818618</xdr:rowOff>
    </xdr:from>
    <xdr:to>
      <xdr:col>107</xdr:col>
      <xdr:colOff>24896</xdr:colOff>
      <xdr:row>11</xdr:row>
      <xdr:rowOff>1695236</xdr:rowOff>
    </xdr:to>
    <xdr:pic>
      <xdr:nvPicPr>
        <xdr:cNvPr id="3"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twoCellAnchor>
  <xdr:twoCellAnchor editAs="oneCell">
    <xdr:from>
      <xdr:col>94</xdr:col>
      <xdr:colOff>96332</xdr:colOff>
      <xdr:row>9</xdr:row>
      <xdr:rowOff>216478</xdr:rowOff>
    </xdr:from>
    <xdr:to>
      <xdr:col>106</xdr:col>
      <xdr:colOff>197767</xdr:colOff>
      <xdr:row>10</xdr:row>
      <xdr:rowOff>1695234</xdr:rowOff>
    </xdr:to>
    <xdr:pic>
      <xdr:nvPicPr>
        <xdr:cNvPr id="4"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twoCellAnchor>
  <xdr:twoCellAnchor editAs="oneCell">
    <xdr:from>
      <xdr:col>94</xdr:col>
      <xdr:colOff>108238</xdr:colOff>
      <xdr:row>11</xdr:row>
      <xdr:rowOff>1849798</xdr:rowOff>
    </xdr:from>
    <xdr:to>
      <xdr:col>106</xdr:col>
      <xdr:colOff>196994</xdr:colOff>
      <xdr:row>12</xdr:row>
      <xdr:rowOff>1682464</xdr:rowOff>
    </xdr:to>
    <xdr:pic>
      <xdr:nvPicPr>
        <xdr:cNvPr id="5" name="Picture 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46</xdr:col>
      <xdr:colOff>28862</xdr:colOff>
      <xdr:row>117</xdr:row>
      <xdr:rowOff>101023</xdr:rowOff>
    </xdr:from>
    <xdr:to>
      <xdr:col>54</xdr:col>
      <xdr:colOff>246510</xdr:colOff>
      <xdr:row>119</xdr:row>
      <xdr:rowOff>635000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twoCellAnchor editAs="oneCell">
    <xdr:from>
      <xdr:col>35</xdr:col>
      <xdr:colOff>98362</xdr:colOff>
      <xdr:row>117</xdr:row>
      <xdr:rowOff>101023</xdr:rowOff>
    </xdr:from>
    <xdr:to>
      <xdr:col>43</xdr:col>
      <xdr:colOff>68522</xdr:colOff>
      <xdr:row>119</xdr:row>
      <xdr:rowOff>635000</xdr:rowOff>
    </xdr:to>
    <xdr:pic>
      <xdr:nvPicPr>
        <xdr:cNvPr id="3"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twoCellAnchor>
  <xdr:twoCellAnchor editAs="oneCell">
    <xdr:from>
      <xdr:col>58</xdr:col>
      <xdr:colOff>86591</xdr:colOff>
      <xdr:row>89</xdr:row>
      <xdr:rowOff>476249</xdr:rowOff>
    </xdr:from>
    <xdr:to>
      <xdr:col>66</xdr:col>
      <xdr:colOff>173182</xdr:colOff>
      <xdr:row>91</xdr:row>
      <xdr:rowOff>310283</xdr:rowOff>
    </xdr:to>
    <xdr:pic>
      <xdr:nvPicPr>
        <xdr:cNvPr id="4"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twoCellAnchor>
  <xdr:twoCellAnchor editAs="oneCell">
    <xdr:from>
      <xdr:col>58</xdr:col>
      <xdr:colOff>69362</xdr:colOff>
      <xdr:row>87</xdr:row>
      <xdr:rowOff>115453</xdr:rowOff>
    </xdr:from>
    <xdr:to>
      <xdr:col>66</xdr:col>
      <xdr:colOff>158750</xdr:colOff>
      <xdr:row>89</xdr:row>
      <xdr:rowOff>447387</xdr:rowOff>
    </xdr:to>
    <xdr:pic>
      <xdr:nvPicPr>
        <xdr:cNvPr id="5" name="Picture 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twoCellAnchor>
  <xdr:twoCellAnchor editAs="oneCell">
    <xdr:from>
      <xdr:col>59</xdr:col>
      <xdr:colOff>2</xdr:colOff>
      <xdr:row>93</xdr:row>
      <xdr:rowOff>375227</xdr:rowOff>
    </xdr:from>
    <xdr:to>
      <xdr:col>66</xdr:col>
      <xdr:colOff>65996</xdr:colOff>
      <xdr:row>95</xdr:row>
      <xdr:rowOff>187613</xdr:rowOff>
    </xdr:to>
    <xdr:pic>
      <xdr:nvPicPr>
        <xdr:cNvPr id="6" name="Picture 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twoCellAnchor>
  <xdr:twoCellAnchor editAs="oneCell">
    <xdr:from>
      <xdr:col>59</xdr:col>
      <xdr:colOff>14434</xdr:colOff>
      <xdr:row>95</xdr:row>
      <xdr:rowOff>221808</xdr:rowOff>
    </xdr:from>
    <xdr:to>
      <xdr:col>66</xdr:col>
      <xdr:colOff>43298</xdr:colOff>
      <xdr:row>97</xdr:row>
      <xdr:rowOff>278467</xdr:rowOff>
    </xdr:to>
    <xdr:pic>
      <xdr:nvPicPr>
        <xdr:cNvPr id="7" name="Picture 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 cstate="print"/>
        <a:stretch>
          <a:fillRect/>
        </a:stretch>
      </xdr:blipFill>
      <xdr:spPr>
        <a:xfrm>
          <a:off x="0" y="0"/>
          <a:ext cx="0" cy="0"/>
        </a:xfrm>
        <a:prstGeom prst="rect">
          <a:avLst/>
        </a:prstGeom>
      </xdr:spPr>
    </xdr:pic>
    <xdr:clientData/>
  </xdr:twoCellAnchor>
  <xdr:twoCellAnchor editAs="oneCell">
    <xdr:from>
      <xdr:col>58</xdr:col>
      <xdr:colOff>86589</xdr:colOff>
      <xdr:row>91</xdr:row>
      <xdr:rowOff>525529</xdr:rowOff>
    </xdr:from>
    <xdr:to>
      <xdr:col>66</xdr:col>
      <xdr:colOff>187612</xdr:colOff>
      <xdr:row>93</xdr:row>
      <xdr:rowOff>221467</xdr:rowOff>
    </xdr:to>
    <xdr:pic>
      <xdr:nvPicPr>
        <xdr:cNvPr id="8" name="Picture 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 cstate="print"/>
        <a:stretch>
          <a:fillRect/>
        </a:stretch>
      </xdr:blipFill>
      <xdr:spPr>
        <a:xfrm>
          <a:off x="0" y="0"/>
          <a:ext cx="0" cy="0"/>
        </a:xfrm>
        <a:prstGeom prst="rect">
          <a:avLst/>
        </a:prstGeom>
      </xdr:spPr>
    </xdr:pic>
    <xdr:clientData/>
  </xdr:twoCellAnchor>
  <xdr:twoCellAnchor editAs="oneCell">
    <xdr:from>
      <xdr:col>34</xdr:col>
      <xdr:colOff>36078</xdr:colOff>
      <xdr:row>78</xdr:row>
      <xdr:rowOff>101023</xdr:rowOff>
    </xdr:from>
    <xdr:to>
      <xdr:col>41</xdr:col>
      <xdr:colOff>0</xdr:colOff>
      <xdr:row>80</xdr:row>
      <xdr:rowOff>523727</xdr:rowOff>
    </xdr:to>
    <xdr:pic>
      <xdr:nvPicPr>
        <xdr:cNvPr id="9" name="Picture 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 cstate="print"/>
        <a:stretch>
          <a:fillRect/>
        </a:stretch>
      </xdr:blipFill>
      <xdr:spPr>
        <a:xfrm>
          <a:off x="0" y="0"/>
          <a:ext cx="0" cy="0"/>
        </a:xfrm>
        <a:prstGeom prst="rect">
          <a:avLst/>
        </a:prstGeom>
      </xdr:spPr>
    </xdr:pic>
    <xdr:clientData/>
  </xdr:twoCellAnchor>
  <xdr:twoCellAnchor editAs="oneCell">
    <xdr:from>
      <xdr:col>57</xdr:col>
      <xdr:colOff>173180</xdr:colOff>
      <xdr:row>71</xdr:row>
      <xdr:rowOff>72157</xdr:rowOff>
    </xdr:from>
    <xdr:to>
      <xdr:col>66</xdr:col>
      <xdr:colOff>28863</xdr:colOff>
      <xdr:row>71</xdr:row>
      <xdr:rowOff>1633430</xdr:rowOff>
    </xdr:to>
    <xdr:pic>
      <xdr:nvPicPr>
        <xdr:cNvPr id="10" name="Picture 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 cstate="print"/>
        <a:stretch>
          <a:fillRect/>
        </a:stretch>
      </xdr:blipFill>
      <xdr:spPr>
        <a:xfrm>
          <a:off x="0" y="0"/>
          <a:ext cx="0" cy="0"/>
        </a:xfrm>
        <a:prstGeom prst="rect">
          <a:avLst/>
        </a:prstGeom>
      </xdr:spPr>
    </xdr:pic>
    <xdr:clientData/>
  </xdr:twoCellAnchor>
  <xdr:twoCellAnchor editAs="oneCell">
    <xdr:from>
      <xdr:col>57</xdr:col>
      <xdr:colOff>222158</xdr:colOff>
      <xdr:row>72</xdr:row>
      <xdr:rowOff>28863</xdr:rowOff>
    </xdr:from>
    <xdr:to>
      <xdr:col>66</xdr:col>
      <xdr:colOff>72158</xdr:colOff>
      <xdr:row>73</xdr:row>
      <xdr:rowOff>746334</xdr:rowOff>
    </xdr:to>
    <xdr:pic>
      <xdr:nvPicPr>
        <xdr:cNvPr id="11" name="Picture 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 cstate="print"/>
        <a:stretch>
          <a:fillRect/>
        </a:stretch>
      </xdr:blipFill>
      <xdr:spPr>
        <a:xfrm>
          <a:off x="0" y="0"/>
          <a:ext cx="0" cy="0"/>
        </a:xfrm>
        <a:prstGeom prst="rect">
          <a:avLst/>
        </a:prstGeom>
      </xdr:spPr>
    </xdr:pic>
    <xdr:clientData/>
  </xdr:twoCellAnchor>
  <xdr:twoCellAnchor editAs="oneCell">
    <xdr:from>
      <xdr:col>57</xdr:col>
      <xdr:colOff>227840</xdr:colOff>
      <xdr:row>74</xdr:row>
      <xdr:rowOff>97954</xdr:rowOff>
    </xdr:from>
    <xdr:to>
      <xdr:col>66</xdr:col>
      <xdr:colOff>72159</xdr:colOff>
      <xdr:row>76</xdr:row>
      <xdr:rowOff>194064</xdr:rowOff>
    </xdr:to>
    <xdr:pic>
      <xdr:nvPicPr>
        <xdr:cNvPr id="12" name="Picture 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 cstate="print"/>
        <a:stretch>
          <a:fillRect/>
        </a:stretch>
      </xdr:blipFill>
      <xdr:spPr>
        <a:xfrm>
          <a:off x="0" y="0"/>
          <a:ext cx="0" cy="0"/>
        </a:xfrm>
        <a:prstGeom prst="rect">
          <a:avLst/>
        </a:prstGeom>
      </xdr:spPr>
    </xdr:pic>
    <xdr:clientData/>
  </xdr:twoCellAnchor>
  <xdr:twoCellAnchor editAs="oneCell">
    <xdr:from>
      <xdr:col>58</xdr:col>
      <xdr:colOff>17046</xdr:colOff>
      <xdr:row>76</xdr:row>
      <xdr:rowOff>72157</xdr:rowOff>
    </xdr:from>
    <xdr:to>
      <xdr:col>66</xdr:col>
      <xdr:colOff>115454</xdr:colOff>
      <xdr:row>78</xdr:row>
      <xdr:rowOff>321578</xdr:rowOff>
    </xdr:to>
    <xdr:pic>
      <xdr:nvPicPr>
        <xdr:cNvPr id="13" name="Picture 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 cstate="print"/>
        <a:stretch>
          <a:fillRect/>
        </a:stretch>
      </xdr:blipFill>
      <xdr:spPr>
        <a:xfrm>
          <a:off x="0" y="0"/>
          <a:ext cx="0" cy="0"/>
        </a:xfrm>
        <a:prstGeom prst="rect">
          <a:avLst/>
        </a:prstGeom>
      </xdr:spPr>
    </xdr:pic>
    <xdr:clientData/>
  </xdr:twoCellAnchor>
  <xdr:twoCellAnchor editAs="oneCell">
    <xdr:from>
      <xdr:col>57</xdr:col>
      <xdr:colOff>158748</xdr:colOff>
      <xdr:row>70</xdr:row>
      <xdr:rowOff>101022</xdr:rowOff>
    </xdr:from>
    <xdr:to>
      <xdr:col>66</xdr:col>
      <xdr:colOff>331930</xdr:colOff>
      <xdr:row>70</xdr:row>
      <xdr:rowOff>1832841</xdr:rowOff>
    </xdr:to>
    <xdr:pic>
      <xdr:nvPicPr>
        <xdr:cNvPr id="14" name="Picture 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 cstate="print"/>
        <a:stretch>
          <a:fillRect/>
        </a:stretch>
      </xdr:blipFill>
      <xdr:spPr>
        <a:xfrm>
          <a:off x="0" y="0"/>
          <a:ext cx="0" cy="0"/>
        </a:xfrm>
        <a:prstGeom prst="rect">
          <a:avLst/>
        </a:prstGeom>
      </xdr:spPr>
    </xdr:pic>
    <xdr:clientData/>
  </xdr:twoCellAnchor>
  <xdr:twoCellAnchor editAs="oneCell">
    <xdr:from>
      <xdr:col>58</xdr:col>
      <xdr:colOff>57726</xdr:colOff>
      <xdr:row>56</xdr:row>
      <xdr:rowOff>678294</xdr:rowOff>
    </xdr:from>
    <xdr:to>
      <xdr:col>67</xdr:col>
      <xdr:colOff>43295</xdr:colOff>
      <xdr:row>58</xdr:row>
      <xdr:rowOff>725369</xdr:rowOff>
    </xdr:to>
    <xdr:pic>
      <xdr:nvPicPr>
        <xdr:cNvPr id="15" name="Picture 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 cstate="print"/>
        <a:stretch>
          <a:fillRect/>
        </a:stretch>
      </xdr:blipFill>
      <xdr:spPr>
        <a:xfrm>
          <a:off x="0" y="0"/>
          <a:ext cx="0" cy="0"/>
        </a:xfrm>
        <a:prstGeom prst="rect">
          <a:avLst/>
        </a:prstGeom>
      </xdr:spPr>
    </xdr:pic>
    <xdr:clientData/>
  </xdr:twoCellAnchor>
  <xdr:twoCellAnchor editAs="oneCell">
    <xdr:from>
      <xdr:col>57</xdr:col>
      <xdr:colOff>101022</xdr:colOff>
      <xdr:row>52</xdr:row>
      <xdr:rowOff>57726</xdr:rowOff>
    </xdr:from>
    <xdr:to>
      <xdr:col>66</xdr:col>
      <xdr:colOff>144318</xdr:colOff>
      <xdr:row>53</xdr:row>
      <xdr:rowOff>642956</xdr:rowOff>
    </xdr:to>
    <xdr:pic>
      <xdr:nvPicPr>
        <xdr:cNvPr id="16" name="Picture 1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 cstate="print"/>
        <a:stretch>
          <a:fillRect/>
        </a:stretch>
      </xdr:blipFill>
      <xdr:spPr>
        <a:xfrm>
          <a:off x="0" y="0"/>
          <a:ext cx="0" cy="0"/>
        </a:xfrm>
        <a:prstGeom prst="rect">
          <a:avLst/>
        </a:prstGeom>
      </xdr:spPr>
    </xdr:pic>
    <xdr:clientData/>
  </xdr:twoCellAnchor>
  <xdr:twoCellAnchor editAs="oneCell">
    <xdr:from>
      <xdr:col>58</xdr:col>
      <xdr:colOff>28864</xdr:colOff>
      <xdr:row>54</xdr:row>
      <xdr:rowOff>101023</xdr:rowOff>
    </xdr:from>
    <xdr:to>
      <xdr:col>66</xdr:col>
      <xdr:colOff>317500</xdr:colOff>
      <xdr:row>56</xdr:row>
      <xdr:rowOff>394637</xdr:rowOff>
    </xdr:to>
    <xdr:pic>
      <xdr:nvPicPr>
        <xdr:cNvPr id="17" name="Picture 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 cstate="print"/>
        <a:stretch>
          <a:fillRect/>
        </a:stretch>
      </xdr:blipFill>
      <xdr:spPr>
        <a:xfrm>
          <a:off x="0" y="0"/>
          <a:ext cx="0" cy="0"/>
        </a:xfrm>
        <a:prstGeom prst="rect">
          <a:avLst/>
        </a:prstGeom>
      </xdr:spPr>
    </xdr:pic>
    <xdr:clientData/>
  </xdr:twoCellAnchor>
  <xdr:twoCellAnchor editAs="oneCell">
    <xdr:from>
      <xdr:col>58</xdr:col>
      <xdr:colOff>89205</xdr:colOff>
      <xdr:row>59</xdr:row>
      <xdr:rowOff>421137</xdr:rowOff>
    </xdr:from>
    <xdr:to>
      <xdr:col>67</xdr:col>
      <xdr:colOff>57727</xdr:colOff>
      <xdr:row>61</xdr:row>
      <xdr:rowOff>256818</xdr:rowOff>
    </xdr:to>
    <xdr:pic>
      <xdr:nvPicPr>
        <xdr:cNvPr id="18" name="Picture 1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 cstate="print"/>
        <a:stretch>
          <a:fillRect/>
        </a:stretch>
      </xdr:blipFill>
      <xdr:spPr>
        <a:xfrm>
          <a:off x="0" y="0"/>
          <a:ext cx="0" cy="0"/>
        </a:xfrm>
        <a:prstGeom prst="rect">
          <a:avLst/>
        </a:prstGeom>
      </xdr:spPr>
    </xdr:pic>
    <xdr:clientData/>
  </xdr:twoCellAnchor>
  <xdr:twoCellAnchor editAs="oneCell">
    <xdr:from>
      <xdr:col>1</xdr:col>
      <xdr:colOff>195910</xdr:colOff>
      <xdr:row>62</xdr:row>
      <xdr:rowOff>80455</xdr:rowOff>
    </xdr:from>
    <xdr:to>
      <xdr:col>9</xdr:col>
      <xdr:colOff>167105</xdr:colOff>
      <xdr:row>63</xdr:row>
      <xdr:rowOff>726323</xdr:rowOff>
    </xdr:to>
    <xdr:pic>
      <xdr:nvPicPr>
        <xdr:cNvPr id="19" name="Picture 1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 cstate="print"/>
        <a:stretch>
          <a:fillRect/>
        </a:stretch>
      </xdr:blipFill>
      <xdr:spPr>
        <a:xfrm>
          <a:off x="0" y="0"/>
          <a:ext cx="0" cy="0"/>
        </a:xfrm>
        <a:prstGeom prst="rect">
          <a:avLst/>
        </a:prstGeom>
      </xdr:spPr>
    </xdr:pic>
    <xdr:clientData/>
  </xdr:twoCellAnchor>
  <xdr:twoCellAnchor editAs="oneCell">
    <xdr:from>
      <xdr:col>47</xdr:col>
      <xdr:colOff>57727</xdr:colOff>
      <xdr:row>61</xdr:row>
      <xdr:rowOff>216476</xdr:rowOff>
    </xdr:from>
    <xdr:to>
      <xdr:col>55</xdr:col>
      <xdr:colOff>86591</xdr:colOff>
      <xdr:row>63</xdr:row>
      <xdr:rowOff>687826</xdr:rowOff>
    </xdr:to>
    <xdr:pic>
      <xdr:nvPicPr>
        <xdr:cNvPr id="20" name="Picture 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 cstate="print"/>
        <a:stretch>
          <a:fillRect/>
        </a:stretch>
      </xdr:blipFill>
      <xdr:spPr>
        <a:xfrm>
          <a:off x="0" y="0"/>
          <a:ext cx="0" cy="0"/>
        </a:xfrm>
        <a:prstGeom prst="rect">
          <a:avLst/>
        </a:prstGeom>
      </xdr:spPr>
    </xdr:pic>
    <xdr:clientData/>
  </xdr:twoCellAnchor>
  <xdr:twoCellAnchor editAs="oneCell">
    <xdr:from>
      <xdr:col>37</xdr:col>
      <xdr:colOff>187614</xdr:colOff>
      <xdr:row>43</xdr:row>
      <xdr:rowOff>230906</xdr:rowOff>
    </xdr:from>
    <xdr:to>
      <xdr:col>46</xdr:col>
      <xdr:colOff>168818</xdr:colOff>
      <xdr:row>45</xdr:row>
      <xdr:rowOff>750453</xdr:rowOff>
    </xdr:to>
    <xdr:pic>
      <xdr:nvPicPr>
        <xdr:cNvPr id="21" name="Picture 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 cstate="print"/>
        <a:stretch>
          <a:fillRect/>
        </a:stretch>
      </xdr:blipFill>
      <xdr:spPr>
        <a:xfrm>
          <a:off x="0" y="0"/>
          <a:ext cx="0" cy="0"/>
        </a:xfrm>
        <a:prstGeom prst="rect">
          <a:avLst/>
        </a:prstGeom>
      </xdr:spPr>
    </xdr:pic>
    <xdr:clientData/>
  </xdr:twoCellAnchor>
  <xdr:twoCellAnchor editAs="oneCell">
    <xdr:from>
      <xdr:col>50</xdr:col>
      <xdr:colOff>117559</xdr:colOff>
      <xdr:row>43</xdr:row>
      <xdr:rowOff>43294</xdr:rowOff>
    </xdr:from>
    <xdr:to>
      <xdr:col>55</xdr:col>
      <xdr:colOff>128126</xdr:colOff>
      <xdr:row>44</xdr:row>
      <xdr:rowOff>709622</xdr:rowOff>
    </xdr:to>
    <xdr:pic>
      <xdr:nvPicPr>
        <xdr:cNvPr id="22" name="Picture 2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 cstate="print"/>
        <a:stretch>
          <a:fillRect/>
        </a:stretch>
      </xdr:blipFill>
      <xdr:spPr>
        <a:xfrm>
          <a:off x="0" y="0"/>
          <a:ext cx="0" cy="0"/>
        </a:xfrm>
        <a:prstGeom prst="rect">
          <a:avLst/>
        </a:prstGeom>
      </xdr:spPr>
    </xdr:pic>
    <xdr:clientData/>
  </xdr:twoCellAnchor>
  <xdr:twoCellAnchor editAs="oneCell">
    <xdr:from>
      <xdr:col>27</xdr:col>
      <xdr:colOff>86591</xdr:colOff>
      <xdr:row>43</xdr:row>
      <xdr:rowOff>259775</xdr:rowOff>
    </xdr:from>
    <xdr:to>
      <xdr:col>36</xdr:col>
      <xdr:colOff>193081</xdr:colOff>
      <xdr:row>45</xdr:row>
      <xdr:rowOff>779319</xdr:rowOff>
    </xdr:to>
    <xdr:pic>
      <xdr:nvPicPr>
        <xdr:cNvPr id="23" name="Picture 2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 cstate="print"/>
        <a:stretch>
          <a:fillRect/>
        </a:stretch>
      </xdr:blipFill>
      <xdr:spPr>
        <a:xfrm>
          <a:off x="0" y="0"/>
          <a:ext cx="0" cy="0"/>
        </a:xfrm>
        <a:prstGeom prst="rect">
          <a:avLst/>
        </a:prstGeom>
      </xdr:spPr>
    </xdr:pic>
    <xdr:clientData/>
  </xdr:twoCellAnchor>
  <xdr:twoCellAnchor editAs="oneCell">
    <xdr:from>
      <xdr:col>20</xdr:col>
      <xdr:colOff>101024</xdr:colOff>
      <xdr:row>43</xdr:row>
      <xdr:rowOff>317500</xdr:rowOff>
    </xdr:from>
    <xdr:to>
      <xdr:col>26</xdr:col>
      <xdr:colOff>185170</xdr:colOff>
      <xdr:row>45</xdr:row>
      <xdr:rowOff>822613</xdr:rowOff>
    </xdr:to>
    <xdr:pic>
      <xdr:nvPicPr>
        <xdr:cNvPr id="24" name="Picture 2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 cstate="print"/>
        <a:stretch>
          <a:fillRect/>
        </a:stretch>
      </xdr:blipFill>
      <xdr:spPr>
        <a:xfrm>
          <a:off x="0" y="0"/>
          <a:ext cx="0" cy="0"/>
        </a:xfrm>
        <a:prstGeom prst="rect">
          <a:avLst/>
        </a:prstGeom>
      </xdr:spPr>
    </xdr:pic>
    <xdr:clientData/>
  </xdr:twoCellAnchor>
  <xdr:twoCellAnchor editAs="oneCell">
    <xdr:from>
      <xdr:col>10</xdr:col>
      <xdr:colOff>105476</xdr:colOff>
      <xdr:row>44</xdr:row>
      <xdr:rowOff>100572</xdr:rowOff>
    </xdr:from>
    <xdr:to>
      <xdr:col>19</xdr:col>
      <xdr:colOff>47733</xdr:colOff>
      <xdr:row>45</xdr:row>
      <xdr:rowOff>825831</xdr:rowOff>
    </xdr:to>
    <xdr:pic>
      <xdr:nvPicPr>
        <xdr:cNvPr id="25" name="Picture 2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 cstate="print"/>
        <a:stretch>
          <a:fillRect/>
        </a:stretch>
      </xdr:blipFill>
      <xdr:spPr>
        <a:xfrm>
          <a:off x="0" y="0"/>
          <a:ext cx="0" cy="0"/>
        </a:xfrm>
        <a:prstGeom prst="rect">
          <a:avLst/>
        </a:prstGeom>
      </xdr:spPr>
    </xdr:pic>
    <xdr:clientData/>
  </xdr:twoCellAnchor>
  <xdr:twoCellAnchor editAs="oneCell">
    <xdr:from>
      <xdr:col>63</xdr:col>
      <xdr:colOff>101023</xdr:colOff>
      <xdr:row>32</xdr:row>
      <xdr:rowOff>285572</xdr:rowOff>
    </xdr:from>
    <xdr:to>
      <xdr:col>68</xdr:col>
      <xdr:colOff>161616</xdr:colOff>
      <xdr:row>34</xdr:row>
      <xdr:rowOff>263441</xdr:rowOff>
    </xdr:to>
    <xdr:pic>
      <xdr:nvPicPr>
        <xdr:cNvPr id="26" name="Picture 2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 cstate="print"/>
        <a:stretch>
          <a:fillRect/>
        </a:stretch>
      </xdr:blipFill>
      <xdr:spPr>
        <a:xfrm>
          <a:off x="0" y="0"/>
          <a:ext cx="0" cy="0"/>
        </a:xfrm>
        <a:prstGeom prst="rect">
          <a:avLst/>
        </a:prstGeom>
      </xdr:spPr>
    </xdr:pic>
    <xdr:clientData/>
  </xdr:twoCellAnchor>
  <xdr:twoCellAnchor editAs="oneCell">
    <xdr:from>
      <xdr:col>59</xdr:col>
      <xdr:colOff>5683</xdr:colOff>
      <xdr:row>31</xdr:row>
      <xdr:rowOff>63410</xdr:rowOff>
    </xdr:from>
    <xdr:to>
      <xdr:col>64</xdr:col>
      <xdr:colOff>57727</xdr:colOff>
      <xdr:row>32</xdr:row>
      <xdr:rowOff>272018</xdr:rowOff>
    </xdr:to>
    <xdr:pic>
      <xdr:nvPicPr>
        <xdr:cNvPr id="27" name="Picture 2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 cstate="print"/>
        <a:stretch>
          <a:fillRect/>
        </a:stretch>
      </xdr:blipFill>
      <xdr:spPr>
        <a:xfrm>
          <a:off x="0" y="0"/>
          <a:ext cx="0" cy="0"/>
        </a:xfrm>
        <a:prstGeom prst="rect">
          <a:avLst/>
        </a:prstGeom>
      </xdr:spPr>
    </xdr:pic>
    <xdr:clientData/>
  </xdr:twoCellAnchor>
  <xdr:twoCellAnchor editAs="oneCell">
    <xdr:from>
      <xdr:col>56</xdr:col>
      <xdr:colOff>158749</xdr:colOff>
      <xdr:row>40</xdr:row>
      <xdr:rowOff>447386</xdr:rowOff>
    </xdr:from>
    <xdr:to>
      <xdr:col>62</xdr:col>
      <xdr:colOff>173180</xdr:colOff>
      <xdr:row>42</xdr:row>
      <xdr:rowOff>303069</xdr:rowOff>
    </xdr:to>
    <xdr:pic>
      <xdr:nvPicPr>
        <xdr:cNvPr id="28" name="Picture 2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 cstate="print"/>
        <a:stretch>
          <a:fillRect/>
        </a:stretch>
      </xdr:blipFill>
      <xdr:spPr>
        <a:xfrm>
          <a:off x="0" y="0"/>
          <a:ext cx="0" cy="0"/>
        </a:xfrm>
        <a:prstGeom prst="rect">
          <a:avLst/>
        </a:prstGeom>
      </xdr:spPr>
    </xdr:pic>
    <xdr:clientData/>
  </xdr:twoCellAnchor>
  <xdr:twoCellAnchor editAs="oneCell">
    <xdr:from>
      <xdr:col>62</xdr:col>
      <xdr:colOff>235814</xdr:colOff>
      <xdr:row>41</xdr:row>
      <xdr:rowOff>620568</xdr:rowOff>
    </xdr:from>
    <xdr:to>
      <xdr:col>68</xdr:col>
      <xdr:colOff>144317</xdr:colOff>
      <xdr:row>43</xdr:row>
      <xdr:rowOff>297810</xdr:rowOff>
    </xdr:to>
    <xdr:pic>
      <xdr:nvPicPr>
        <xdr:cNvPr id="29" name="Picture 2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 cstate="print"/>
        <a:stretch>
          <a:fillRect/>
        </a:stretch>
      </xdr:blipFill>
      <xdr:spPr>
        <a:xfrm>
          <a:off x="0" y="0"/>
          <a:ext cx="0" cy="0"/>
        </a:xfrm>
        <a:prstGeom prst="rect">
          <a:avLst/>
        </a:prstGeom>
      </xdr:spPr>
    </xdr:pic>
    <xdr:clientData/>
  </xdr:twoCellAnchor>
  <xdr:twoCellAnchor editAs="oneCell">
    <xdr:from>
      <xdr:col>1</xdr:col>
      <xdr:colOff>144318</xdr:colOff>
      <xdr:row>44</xdr:row>
      <xdr:rowOff>144319</xdr:rowOff>
    </xdr:from>
    <xdr:to>
      <xdr:col>9</xdr:col>
      <xdr:colOff>104788</xdr:colOff>
      <xdr:row>45</xdr:row>
      <xdr:rowOff>851477</xdr:rowOff>
    </xdr:to>
    <xdr:pic>
      <xdr:nvPicPr>
        <xdr:cNvPr id="30" name="Picture 2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 cstate="print"/>
        <a:stretch>
          <a:fillRect/>
        </a:stretch>
      </xdr:blipFill>
      <xdr:spPr>
        <a:xfrm>
          <a:off x="0" y="0"/>
          <a:ext cx="0" cy="0"/>
        </a:xfrm>
        <a:prstGeom prst="rect">
          <a:avLst/>
        </a:prstGeom>
      </xdr:spPr>
    </xdr:pic>
    <xdr:clientData/>
  </xdr:twoCellAnchor>
  <xdr:twoCellAnchor editAs="oneCell">
    <xdr:from>
      <xdr:col>41</xdr:col>
      <xdr:colOff>149546</xdr:colOff>
      <xdr:row>14</xdr:row>
      <xdr:rowOff>106250</xdr:rowOff>
    </xdr:from>
    <xdr:to>
      <xdr:col>51</xdr:col>
      <xdr:colOff>183825</xdr:colOff>
      <xdr:row>22</xdr:row>
      <xdr:rowOff>86590</xdr:rowOff>
    </xdr:to>
    <xdr:pic>
      <xdr:nvPicPr>
        <xdr:cNvPr id="31" name="Picture 3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 cstate="print"/>
        <a:stretch>
          <a:fillRect/>
        </a:stretch>
      </xdr:blipFill>
      <xdr:spPr>
        <a:xfrm>
          <a:off x="0" y="0"/>
          <a:ext cx="0" cy="0"/>
        </a:xfrm>
        <a:prstGeom prst="rect">
          <a:avLst/>
        </a:prstGeom>
      </xdr:spPr>
    </xdr:pic>
    <xdr:clientData/>
  </xdr:twoCellAnchor>
  <xdr:twoCellAnchor editAs="oneCell">
    <xdr:from>
      <xdr:col>57</xdr:col>
      <xdr:colOff>135568</xdr:colOff>
      <xdr:row>10</xdr:row>
      <xdr:rowOff>683978</xdr:rowOff>
    </xdr:from>
    <xdr:to>
      <xdr:col>68</xdr:col>
      <xdr:colOff>28864</xdr:colOff>
      <xdr:row>13</xdr:row>
      <xdr:rowOff>553250</xdr:rowOff>
    </xdr:to>
    <xdr:pic>
      <xdr:nvPicPr>
        <xdr:cNvPr id="32" name="Picture 3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 cstate="print"/>
        <a:stretch>
          <a:fillRect/>
        </a:stretch>
      </xdr:blipFill>
      <xdr:spPr>
        <a:xfrm>
          <a:off x="0" y="0"/>
          <a:ext cx="0" cy="0"/>
        </a:xfrm>
        <a:prstGeom prst="rect">
          <a:avLst/>
        </a:prstGeom>
      </xdr:spPr>
    </xdr:pic>
    <xdr:clientData/>
  </xdr:twoCellAnchor>
  <xdr:twoCellAnchor editAs="oneCell">
    <xdr:from>
      <xdr:col>57</xdr:col>
      <xdr:colOff>173182</xdr:colOff>
      <xdr:row>8</xdr:row>
      <xdr:rowOff>230909</xdr:rowOff>
    </xdr:from>
    <xdr:to>
      <xdr:col>68</xdr:col>
      <xdr:colOff>15283</xdr:colOff>
      <xdr:row>10</xdr:row>
      <xdr:rowOff>394066</xdr:rowOff>
    </xdr:to>
    <xdr:pic>
      <xdr:nvPicPr>
        <xdr:cNvPr id="33" name="Picture 3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 cstate="print"/>
        <a:stretch>
          <a:fillRect/>
        </a:stretch>
      </xdr:blipFill>
      <xdr:spPr>
        <a:xfrm>
          <a:off x="0" y="0"/>
          <a:ext cx="0" cy="0"/>
        </a:xfrm>
        <a:prstGeom prst="rect">
          <a:avLst/>
        </a:prstGeom>
      </xdr:spPr>
    </xdr:pic>
    <xdr:clientData/>
  </xdr:twoCellAnchor>
  <xdr:twoCellAnchor editAs="oneCell">
    <xdr:from>
      <xdr:col>30</xdr:col>
      <xdr:colOff>167046</xdr:colOff>
      <xdr:row>14</xdr:row>
      <xdr:rowOff>123750</xdr:rowOff>
    </xdr:from>
    <xdr:to>
      <xdr:col>38</xdr:col>
      <xdr:colOff>206484</xdr:colOff>
      <xdr:row>22</xdr:row>
      <xdr:rowOff>86591</xdr:rowOff>
    </xdr:to>
    <xdr:pic>
      <xdr:nvPicPr>
        <xdr:cNvPr id="34" name="Picture 3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 cstate="print"/>
        <a:stretch>
          <a:fillRect/>
        </a:stretch>
      </xdr:blipFill>
      <xdr:spPr>
        <a:xfrm>
          <a:off x="0" y="0"/>
          <a:ext cx="0" cy="0"/>
        </a:xfrm>
        <a:prstGeom prst="rect">
          <a:avLst/>
        </a:prstGeom>
      </xdr:spPr>
    </xdr:pic>
    <xdr:clientData/>
  </xdr:twoCellAnchor>
  <xdr:twoCellAnchor editAs="oneCell">
    <xdr:from>
      <xdr:col>57</xdr:col>
      <xdr:colOff>23232</xdr:colOff>
      <xdr:row>106</xdr:row>
      <xdr:rowOff>114148</xdr:rowOff>
    </xdr:from>
    <xdr:to>
      <xdr:col>65</xdr:col>
      <xdr:colOff>173060</xdr:colOff>
      <xdr:row>108</xdr:row>
      <xdr:rowOff>85812</xdr:rowOff>
    </xdr:to>
    <xdr:pic>
      <xdr:nvPicPr>
        <xdr:cNvPr id="35" name="Picture 3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 cstate="print"/>
        <a:stretch>
          <a:fillRect/>
        </a:stretch>
      </xdr:blipFill>
      <xdr:spPr>
        <a:xfrm>
          <a:off x="0" y="0"/>
          <a:ext cx="0" cy="0"/>
        </a:xfrm>
        <a:prstGeom prst="rect">
          <a:avLst/>
        </a:prstGeom>
      </xdr:spPr>
    </xdr:pic>
    <xdr:clientData/>
  </xdr:twoCellAnchor>
  <xdr:twoCellAnchor editAs="oneCell">
    <xdr:from>
      <xdr:col>44</xdr:col>
      <xdr:colOff>231613</xdr:colOff>
      <xdr:row>97</xdr:row>
      <xdr:rowOff>200285</xdr:rowOff>
    </xdr:from>
    <xdr:to>
      <xdr:col>54</xdr:col>
      <xdr:colOff>170993</xdr:colOff>
      <xdr:row>99</xdr:row>
      <xdr:rowOff>827544</xdr:rowOff>
    </xdr:to>
    <xdr:pic>
      <xdr:nvPicPr>
        <xdr:cNvPr id="36" name="Picture 3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 cstate="print"/>
        <a:stretch>
          <a:fillRect/>
        </a:stretch>
      </xdr:blipFill>
      <xdr:spPr>
        <a:xfrm>
          <a:off x="0" y="0"/>
          <a:ext cx="0" cy="0"/>
        </a:xfrm>
        <a:prstGeom prst="rect">
          <a:avLst/>
        </a:prstGeom>
      </xdr:spPr>
    </xdr:pic>
    <xdr:clientData/>
  </xdr:twoCellAnchor>
  <xdr:twoCellAnchor editAs="oneCell">
    <xdr:from>
      <xdr:col>35</xdr:col>
      <xdr:colOff>28865</xdr:colOff>
      <xdr:row>97</xdr:row>
      <xdr:rowOff>130592</xdr:rowOff>
    </xdr:from>
    <xdr:to>
      <xdr:col>43</xdr:col>
      <xdr:colOff>53227</xdr:colOff>
      <xdr:row>99</xdr:row>
      <xdr:rowOff>850776</xdr:rowOff>
    </xdr:to>
    <xdr:pic>
      <xdr:nvPicPr>
        <xdr:cNvPr id="37" name="Picture 3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 cstate="print"/>
        <a:stretch>
          <a:fillRect/>
        </a:stretch>
      </xdr:blipFill>
      <xdr:spPr>
        <a:xfrm>
          <a:off x="0" y="0"/>
          <a:ext cx="0" cy="0"/>
        </a:xfrm>
        <a:prstGeom prst="rect">
          <a:avLst/>
        </a:prstGeom>
      </xdr:spPr>
    </xdr:pic>
    <xdr:clientData/>
  </xdr:twoCellAnchor>
  <xdr:twoCellAnchor editAs="oneCell">
    <xdr:from>
      <xdr:col>57</xdr:col>
      <xdr:colOff>133054</xdr:colOff>
      <xdr:row>34</xdr:row>
      <xdr:rowOff>533467</xdr:rowOff>
    </xdr:from>
    <xdr:to>
      <xdr:col>66</xdr:col>
      <xdr:colOff>151534</xdr:colOff>
      <xdr:row>36</xdr:row>
      <xdr:rowOff>893993</xdr:rowOff>
    </xdr:to>
    <xdr:pic>
      <xdr:nvPicPr>
        <xdr:cNvPr id="38" name="Picture 3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 cstate="print"/>
        <a:stretch>
          <a:fillRect/>
        </a:stretch>
      </xdr:blipFill>
      <xdr:spPr>
        <a:xfrm>
          <a:off x="0" y="0"/>
          <a:ext cx="0" cy="0"/>
        </a:xfrm>
        <a:prstGeom prst="rect">
          <a:avLst/>
        </a:prstGeom>
      </xdr:spPr>
    </xdr:pic>
    <xdr:clientData/>
  </xdr:twoCellAnchor>
  <xdr:twoCellAnchor editAs="oneCell">
    <xdr:from>
      <xdr:col>98</xdr:col>
      <xdr:colOff>39325</xdr:colOff>
      <xdr:row>61</xdr:row>
      <xdr:rowOff>0</xdr:rowOff>
    </xdr:from>
    <xdr:to>
      <xdr:col>119</xdr:col>
      <xdr:colOff>46252</xdr:colOff>
      <xdr:row>67</xdr:row>
      <xdr:rowOff>127732</xdr:rowOff>
    </xdr:to>
    <xdr:pic>
      <xdr:nvPicPr>
        <xdr:cNvPr id="39" name="Picture 3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 cstate="print"/>
        <a:stretch>
          <a:fillRect/>
        </a:stretch>
      </xdr:blipFill>
      <xdr:spPr>
        <a:xfrm>
          <a:off x="0" y="0"/>
          <a:ext cx="0" cy="0"/>
        </a:xfrm>
        <a:prstGeom prst="rect">
          <a:avLst/>
        </a:prstGeom>
      </xdr:spPr>
    </xdr:pic>
    <xdr:clientData/>
  </xdr:twoCellAnchor>
  <xdr:twoCellAnchor editAs="oneCell">
    <xdr:from>
      <xdr:col>58</xdr:col>
      <xdr:colOff>41413</xdr:colOff>
      <xdr:row>5</xdr:row>
      <xdr:rowOff>138044</xdr:rowOff>
    </xdr:from>
    <xdr:to>
      <xdr:col>67</xdr:col>
      <xdr:colOff>174777</xdr:colOff>
      <xdr:row>7</xdr:row>
      <xdr:rowOff>810888</xdr:rowOff>
    </xdr:to>
    <xdr:pic>
      <xdr:nvPicPr>
        <xdr:cNvPr id="40" name="Picture 3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 cstate="print"/>
        <a:stretch>
          <a:fillRect/>
        </a:stretch>
      </xdr:blipFill>
      <xdr:spPr>
        <a:xfrm>
          <a:off x="0" y="0"/>
          <a:ext cx="0" cy="0"/>
        </a:xfrm>
        <a:prstGeom prst="rect">
          <a:avLst/>
        </a:prstGeom>
      </xdr:spPr>
    </xdr:pic>
    <xdr:clientData/>
  </xdr:twoCellAnchor>
  <xdr:twoCellAnchor editAs="oneCell">
    <xdr:from>
      <xdr:col>1</xdr:col>
      <xdr:colOff>272930</xdr:colOff>
      <xdr:row>15</xdr:row>
      <xdr:rowOff>85645</xdr:rowOff>
    </xdr:from>
    <xdr:to>
      <xdr:col>12</xdr:col>
      <xdr:colOff>9777</xdr:colOff>
      <xdr:row>23</xdr:row>
      <xdr:rowOff>133346</xdr:rowOff>
    </xdr:to>
    <xdr:pic>
      <xdr:nvPicPr>
        <xdr:cNvPr id="41" name="Picture 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 cstate="print"/>
        <a:stretch>
          <a:fillRect/>
        </a:stretch>
      </xdr:blipFill>
      <xdr:spPr>
        <a:xfrm>
          <a:off x="0" y="0"/>
          <a:ext cx="0" cy="0"/>
        </a:xfrm>
        <a:prstGeom prst="rect">
          <a:avLst/>
        </a:prstGeom>
      </xdr:spPr>
    </xdr:pic>
    <xdr:clientData/>
  </xdr:twoCellAnchor>
  <xdr:twoCellAnchor editAs="oneCell">
    <xdr:from>
      <xdr:col>56</xdr:col>
      <xdr:colOff>174765</xdr:colOff>
      <xdr:row>37</xdr:row>
      <xdr:rowOff>131289</xdr:rowOff>
    </xdr:from>
    <xdr:to>
      <xdr:col>67</xdr:col>
      <xdr:colOff>52874</xdr:colOff>
      <xdr:row>40</xdr:row>
      <xdr:rowOff>131819</xdr:rowOff>
    </xdr:to>
    <xdr:pic>
      <xdr:nvPicPr>
        <xdr:cNvPr id="42" name="Picture 4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 cstate="print"/>
        <a:stretch>
          <a:fillRect/>
        </a:stretch>
      </xdr:blipFill>
      <xdr:spPr>
        <a:xfrm>
          <a:off x="0" y="0"/>
          <a:ext cx="0" cy="0"/>
        </a:xfrm>
        <a:prstGeom prst="rect">
          <a:avLst/>
        </a:prstGeom>
      </xdr:spPr>
    </xdr:pic>
    <xdr:clientData/>
  </xdr:twoCellAnchor>
  <xdr:twoCellAnchor editAs="oneCell">
    <xdr:from>
      <xdr:col>47</xdr:col>
      <xdr:colOff>173184</xdr:colOff>
      <xdr:row>43</xdr:row>
      <xdr:rowOff>86597</xdr:rowOff>
    </xdr:from>
    <xdr:to>
      <xdr:col>55</xdr:col>
      <xdr:colOff>182690</xdr:colOff>
      <xdr:row>45</xdr:row>
      <xdr:rowOff>886630</xdr:rowOff>
    </xdr:to>
    <xdr:pic>
      <xdr:nvPicPr>
        <xdr:cNvPr id="43" name="Picture 4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 cstate="print"/>
        <a:stretch>
          <a:fillRect/>
        </a:stretch>
      </xdr:blipFill>
      <xdr:spPr>
        <a:xfrm>
          <a:off x="0" y="0"/>
          <a:ext cx="0" cy="0"/>
        </a:xfrm>
        <a:prstGeom prst="rect">
          <a:avLst/>
        </a:prstGeom>
      </xdr:spPr>
    </xdr:pic>
    <xdr:clientData/>
  </xdr:twoCellAnchor>
  <xdr:twoCellAnchor editAs="oneCell">
    <xdr:from>
      <xdr:col>14</xdr:col>
      <xdr:colOff>170776</xdr:colOff>
      <xdr:row>97</xdr:row>
      <xdr:rowOff>159636</xdr:rowOff>
    </xdr:from>
    <xdr:to>
      <xdr:col>24</xdr:col>
      <xdr:colOff>825175</xdr:colOff>
      <xdr:row>99</xdr:row>
      <xdr:rowOff>705500</xdr:rowOff>
    </xdr:to>
    <xdr:pic>
      <xdr:nvPicPr>
        <xdr:cNvPr id="44" name="Picture 4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 cstate="print"/>
        <a:stretch>
          <a:fillRect/>
        </a:stretch>
      </xdr:blipFill>
      <xdr:spPr>
        <a:xfrm>
          <a:off x="0" y="0"/>
          <a:ext cx="0" cy="0"/>
        </a:xfrm>
        <a:prstGeom prst="rect">
          <a:avLst/>
        </a:prstGeom>
      </xdr:spPr>
    </xdr:pic>
    <xdr:clientData/>
  </xdr:twoCellAnchor>
  <xdr:twoCellAnchor editAs="oneCell">
    <xdr:from>
      <xdr:col>25</xdr:col>
      <xdr:colOff>254213</xdr:colOff>
      <xdr:row>97</xdr:row>
      <xdr:rowOff>102432</xdr:rowOff>
    </xdr:from>
    <xdr:to>
      <xdr:col>33</xdr:col>
      <xdr:colOff>147485</xdr:colOff>
      <xdr:row>99</xdr:row>
      <xdr:rowOff>880341</xdr:rowOff>
    </xdr:to>
    <xdr:pic>
      <xdr:nvPicPr>
        <xdr:cNvPr id="45" name="Picture 4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 cstate="print"/>
        <a:stretch>
          <a:fillRect/>
        </a:stretch>
      </xdr:blipFill>
      <xdr:spPr>
        <a:xfrm>
          <a:off x="0" y="0"/>
          <a:ext cx="0" cy="0"/>
        </a:xfrm>
        <a:prstGeom prst="rect">
          <a:avLst/>
        </a:prstGeom>
      </xdr:spPr>
    </xdr:pic>
    <xdr:clientData/>
  </xdr:twoCellAnchor>
  <xdr:twoCellAnchor editAs="oneCell">
    <xdr:from>
      <xdr:col>57</xdr:col>
      <xdr:colOff>45407</xdr:colOff>
      <xdr:row>112</xdr:row>
      <xdr:rowOff>326722</xdr:rowOff>
    </xdr:from>
    <xdr:to>
      <xdr:col>65</xdr:col>
      <xdr:colOff>216477</xdr:colOff>
      <xdr:row>114</xdr:row>
      <xdr:rowOff>372299</xdr:rowOff>
    </xdr:to>
    <xdr:pic>
      <xdr:nvPicPr>
        <xdr:cNvPr id="46" name="Picture 4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 cstate="print"/>
        <a:stretch>
          <a:fillRect/>
        </a:stretch>
      </xdr:blipFill>
      <xdr:spPr>
        <a:xfrm>
          <a:off x="0" y="0"/>
          <a:ext cx="0" cy="0"/>
        </a:xfrm>
        <a:prstGeom prst="rect">
          <a:avLst/>
        </a:prstGeom>
      </xdr:spPr>
    </xdr:pic>
    <xdr:clientData/>
  </xdr:twoCellAnchor>
  <xdr:twoCellAnchor editAs="oneCell">
    <xdr:from>
      <xdr:col>57</xdr:col>
      <xdr:colOff>53905</xdr:colOff>
      <xdr:row>110</xdr:row>
      <xdr:rowOff>39472</xdr:rowOff>
    </xdr:from>
    <xdr:to>
      <xdr:col>65</xdr:col>
      <xdr:colOff>172987</xdr:colOff>
      <xdr:row>112</xdr:row>
      <xdr:rowOff>349127</xdr:rowOff>
    </xdr:to>
    <xdr:pic>
      <xdr:nvPicPr>
        <xdr:cNvPr id="47" name="Picture 4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 cstate="print"/>
        <a:stretch>
          <a:fillRect/>
        </a:stretch>
      </xdr:blipFill>
      <xdr:spPr>
        <a:xfrm>
          <a:off x="0" y="0"/>
          <a:ext cx="0" cy="0"/>
        </a:xfrm>
        <a:prstGeom prst="rect">
          <a:avLst/>
        </a:prstGeom>
      </xdr:spPr>
    </xdr:pic>
    <xdr:clientData/>
  </xdr:twoCellAnchor>
  <xdr:twoCellAnchor editAs="oneCell">
    <xdr:from>
      <xdr:col>57</xdr:col>
      <xdr:colOff>52097</xdr:colOff>
      <xdr:row>108</xdr:row>
      <xdr:rowOff>152806</xdr:rowOff>
    </xdr:from>
    <xdr:to>
      <xdr:col>65</xdr:col>
      <xdr:colOff>173182</xdr:colOff>
      <xdr:row>109</xdr:row>
      <xdr:rowOff>916289</xdr:rowOff>
    </xdr:to>
    <xdr:pic>
      <xdr:nvPicPr>
        <xdr:cNvPr id="48" name="Picture 4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 cstate="print"/>
        <a:stretch>
          <a:fillRect/>
        </a:stretch>
      </xdr:blipFill>
      <xdr:spPr>
        <a:xfrm>
          <a:off x="0" y="0"/>
          <a:ext cx="0" cy="0"/>
        </a:xfrm>
        <a:prstGeom prst="rect">
          <a:avLst/>
        </a:prstGeom>
      </xdr:spPr>
    </xdr:pic>
    <xdr:clientData/>
  </xdr:twoCellAnchor>
  <xdr:twoCellAnchor editAs="oneCell">
    <xdr:from>
      <xdr:col>18</xdr:col>
      <xdr:colOff>69801</xdr:colOff>
      <xdr:row>118</xdr:row>
      <xdr:rowOff>61216</xdr:rowOff>
    </xdr:from>
    <xdr:to>
      <xdr:col>24</xdr:col>
      <xdr:colOff>868900</xdr:colOff>
      <xdr:row>119</xdr:row>
      <xdr:rowOff>591706</xdr:rowOff>
    </xdr:to>
    <xdr:pic>
      <xdr:nvPicPr>
        <xdr:cNvPr id="49" name="Picture 4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 cstate="print"/>
        <a:stretch>
          <a:fillRect/>
        </a:stretch>
      </xdr:blipFill>
      <xdr:spPr>
        <a:xfrm>
          <a:off x="0" y="0"/>
          <a:ext cx="0" cy="0"/>
        </a:xfrm>
        <a:prstGeom prst="rect">
          <a:avLst/>
        </a:prstGeom>
      </xdr:spPr>
    </xdr:pic>
    <xdr:clientData/>
  </xdr:twoCellAnchor>
  <xdr:twoCellAnchor editAs="oneCell">
    <xdr:from>
      <xdr:col>59</xdr:col>
      <xdr:colOff>89758</xdr:colOff>
      <xdr:row>114</xdr:row>
      <xdr:rowOff>513340</xdr:rowOff>
    </xdr:from>
    <xdr:to>
      <xdr:col>66</xdr:col>
      <xdr:colOff>166461</xdr:colOff>
      <xdr:row>117</xdr:row>
      <xdr:rowOff>331932</xdr:rowOff>
    </xdr:to>
    <xdr:pic>
      <xdr:nvPicPr>
        <xdr:cNvPr id="50" name="Picture 4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 cstate="print"/>
        <a:stretch>
          <a:fillRect/>
        </a:stretch>
      </xdr:blipFill>
      <xdr:spPr>
        <a:xfrm>
          <a:off x="0" y="0"/>
          <a:ext cx="0" cy="0"/>
        </a:xfrm>
        <a:prstGeom prst="rect">
          <a:avLst/>
        </a:prstGeom>
      </xdr:spPr>
    </xdr:pic>
    <xdr:clientData/>
  </xdr:twoCellAnchor>
  <xdr:twoCellAnchor editAs="oneCell">
    <xdr:from>
      <xdr:col>25</xdr:col>
      <xdr:colOff>91082</xdr:colOff>
      <xdr:row>117</xdr:row>
      <xdr:rowOff>181815</xdr:rowOff>
    </xdr:from>
    <xdr:to>
      <xdr:col>33</xdr:col>
      <xdr:colOff>63540</xdr:colOff>
      <xdr:row>119</xdr:row>
      <xdr:rowOff>639225</xdr:rowOff>
    </xdr:to>
    <xdr:pic>
      <xdr:nvPicPr>
        <xdr:cNvPr id="51" name="Picture 5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0" cstate="print"/>
        <a:stretch>
          <a:fillRect/>
        </a:stretch>
      </xdr:blipFill>
      <xdr:spPr>
        <a:xfrm>
          <a:off x="0" y="0"/>
          <a:ext cx="0" cy="0"/>
        </a:xfrm>
        <a:prstGeom prst="rect">
          <a:avLst/>
        </a:prstGeom>
      </xdr:spPr>
    </xdr:pic>
    <xdr:clientData/>
  </xdr:twoCellAnchor>
  <xdr:twoCellAnchor editAs="oneCell">
    <xdr:from>
      <xdr:col>15</xdr:col>
      <xdr:colOff>28864</xdr:colOff>
      <xdr:row>15</xdr:row>
      <xdr:rowOff>101021</xdr:rowOff>
    </xdr:from>
    <xdr:to>
      <xdr:col>24</xdr:col>
      <xdr:colOff>821091</xdr:colOff>
      <xdr:row>23</xdr:row>
      <xdr:rowOff>129885</xdr:rowOff>
    </xdr:to>
    <xdr:pic>
      <xdr:nvPicPr>
        <xdr:cNvPr id="52" name="Picture 5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1" cstate="print"/>
        <a:stretch>
          <a:fillRect/>
        </a:stretch>
      </xdr:blipFill>
      <xdr:spPr>
        <a:xfrm>
          <a:off x="0" y="0"/>
          <a:ext cx="0" cy="0"/>
        </a:xfrm>
        <a:prstGeom prst="rect">
          <a:avLst/>
        </a:prstGeom>
      </xdr:spPr>
    </xdr:pic>
    <xdr:clientData/>
  </xdr:twoCellAnchor>
  <xdr:twoCellAnchor editAs="oneCell">
    <xdr:from>
      <xdr:col>42</xdr:col>
      <xdr:colOff>140468</xdr:colOff>
      <xdr:row>78</xdr:row>
      <xdr:rowOff>91396</xdr:rowOff>
    </xdr:from>
    <xdr:to>
      <xdr:col>55</xdr:col>
      <xdr:colOff>216508</xdr:colOff>
      <xdr:row>80</xdr:row>
      <xdr:rowOff>553598</xdr:rowOff>
    </xdr:to>
    <xdr:pic>
      <xdr:nvPicPr>
        <xdr:cNvPr id="53" name="Picture 5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2" cstate="print"/>
        <a:stretch>
          <a:fillRect/>
        </a:stretch>
      </xdr:blipFill>
      <xdr:spPr>
        <a:xfrm>
          <a:off x="0" y="0"/>
          <a:ext cx="0" cy="0"/>
        </a:xfrm>
        <a:prstGeom prst="rect">
          <a:avLst/>
        </a:prstGeom>
      </xdr:spPr>
    </xdr:pic>
    <xdr:clientData/>
  </xdr:twoCellAnchor>
  <xdr:twoCellAnchor editAs="oneCell">
    <xdr:from>
      <xdr:col>24</xdr:col>
      <xdr:colOff>721590</xdr:colOff>
      <xdr:row>78</xdr:row>
      <xdr:rowOff>115456</xdr:rowOff>
    </xdr:from>
    <xdr:to>
      <xdr:col>31</xdr:col>
      <xdr:colOff>174523</xdr:colOff>
      <xdr:row>80</xdr:row>
      <xdr:rowOff>606136</xdr:rowOff>
    </xdr:to>
    <xdr:pic>
      <xdr:nvPicPr>
        <xdr:cNvPr id="54" name="Picture 5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3" cstate="print"/>
        <a:stretch>
          <a:fillRect/>
        </a:stretch>
      </xdr:blipFill>
      <xdr:spPr>
        <a:xfrm>
          <a:off x="0" y="0"/>
          <a:ext cx="0" cy="0"/>
        </a:xfrm>
        <a:prstGeom prst="rect">
          <a:avLst/>
        </a:prstGeom>
      </xdr:spPr>
    </xdr:pic>
    <xdr:clientData/>
  </xdr:twoCellAnchor>
  <xdr:twoCellAnchor editAs="oneCell">
    <xdr:from>
      <xdr:col>14</xdr:col>
      <xdr:colOff>140440</xdr:colOff>
      <xdr:row>78</xdr:row>
      <xdr:rowOff>129886</xdr:rowOff>
    </xdr:from>
    <xdr:to>
      <xdr:col>24</xdr:col>
      <xdr:colOff>288636</xdr:colOff>
      <xdr:row>80</xdr:row>
      <xdr:rowOff>616779</xdr:rowOff>
    </xdr:to>
    <xdr:pic>
      <xdr:nvPicPr>
        <xdr:cNvPr id="55" name="Picture 5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4" cstate="print"/>
        <a:stretch>
          <a:fillRect/>
        </a:stretch>
      </xdr:blipFill>
      <xdr:spPr>
        <a:xfrm>
          <a:off x="0" y="0"/>
          <a:ext cx="0" cy="0"/>
        </a:xfrm>
        <a:prstGeom prst="rect">
          <a:avLst/>
        </a:prstGeom>
      </xdr:spPr>
    </xdr:pic>
    <xdr:clientData/>
  </xdr:twoCellAnchor>
  <xdr:twoCellAnchor editAs="oneCell">
    <xdr:from>
      <xdr:col>6</xdr:col>
      <xdr:colOff>115455</xdr:colOff>
      <xdr:row>118</xdr:row>
      <xdr:rowOff>72159</xdr:rowOff>
    </xdr:from>
    <xdr:to>
      <xdr:col>13</xdr:col>
      <xdr:colOff>201721</xdr:colOff>
      <xdr:row>119</xdr:row>
      <xdr:rowOff>739751</xdr:rowOff>
    </xdr:to>
    <xdr:pic>
      <xdr:nvPicPr>
        <xdr:cNvPr id="56" name="Picture 5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5" cstate="print"/>
        <a:stretch>
          <a:fillRect/>
        </a:stretch>
      </xdr:blipFill>
      <xdr:spPr>
        <a:xfrm>
          <a:off x="0" y="0"/>
          <a:ext cx="0" cy="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34</xdr:col>
      <xdr:colOff>211968</xdr:colOff>
      <xdr:row>36</xdr:row>
      <xdr:rowOff>139042</xdr:rowOff>
    </xdr:from>
    <xdr:to>
      <xdr:col>42</xdr:col>
      <xdr:colOff>178592</xdr:colOff>
      <xdr:row>41</xdr:row>
      <xdr:rowOff>199786</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twoCellAnchor editAs="oneCell">
    <xdr:from>
      <xdr:col>27</xdr:col>
      <xdr:colOff>187647</xdr:colOff>
      <xdr:row>36</xdr:row>
      <xdr:rowOff>134839</xdr:rowOff>
    </xdr:from>
    <xdr:to>
      <xdr:col>34</xdr:col>
      <xdr:colOff>105063</xdr:colOff>
      <xdr:row>42</xdr:row>
      <xdr:rowOff>5351</xdr:rowOff>
    </xdr:to>
    <xdr:pic>
      <xdr:nvPicPr>
        <xdr:cNvPr id="3"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twoCellAnchor>
  <xdr:twoCellAnchor editAs="oneCell">
    <xdr:from>
      <xdr:col>8</xdr:col>
      <xdr:colOff>197426</xdr:colOff>
      <xdr:row>36</xdr:row>
      <xdr:rowOff>192459</xdr:rowOff>
    </xdr:from>
    <xdr:to>
      <xdr:col>14</xdr:col>
      <xdr:colOff>210729</xdr:colOff>
      <xdr:row>42</xdr:row>
      <xdr:rowOff>95094</xdr:rowOff>
    </xdr:to>
    <xdr:pic>
      <xdr:nvPicPr>
        <xdr:cNvPr id="4"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twoCellAnchor>
  <xdr:twoCellAnchor editAs="oneCell">
    <xdr:from>
      <xdr:col>15</xdr:col>
      <xdr:colOff>69676</xdr:colOff>
      <xdr:row>36</xdr:row>
      <xdr:rowOff>174419</xdr:rowOff>
    </xdr:from>
    <xdr:to>
      <xdr:col>23</xdr:col>
      <xdr:colOff>8107</xdr:colOff>
      <xdr:row>42</xdr:row>
      <xdr:rowOff>65311</xdr:rowOff>
    </xdr:to>
    <xdr:pic>
      <xdr:nvPicPr>
        <xdr:cNvPr id="5" name="Picture 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twoCellAnchor>
  <xdr:twoCellAnchor editAs="oneCell">
    <xdr:from>
      <xdr:col>26</xdr:col>
      <xdr:colOff>107858</xdr:colOff>
      <xdr:row>31</xdr:row>
      <xdr:rowOff>165170</xdr:rowOff>
    </xdr:from>
    <xdr:to>
      <xdr:col>34</xdr:col>
      <xdr:colOff>101003</xdr:colOff>
      <xdr:row>36</xdr:row>
      <xdr:rowOff>55895</xdr:rowOff>
    </xdr:to>
    <xdr:pic>
      <xdr:nvPicPr>
        <xdr:cNvPr id="6" name="Picture 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twoCellAnchor>
  <xdr:twoCellAnchor editAs="oneCell">
    <xdr:from>
      <xdr:col>7</xdr:col>
      <xdr:colOff>78441</xdr:colOff>
      <xdr:row>31</xdr:row>
      <xdr:rowOff>176851</xdr:rowOff>
    </xdr:from>
    <xdr:to>
      <xdr:col>15</xdr:col>
      <xdr:colOff>139776</xdr:colOff>
      <xdr:row>35</xdr:row>
      <xdr:rowOff>200024</xdr:rowOff>
    </xdr:to>
    <xdr:pic>
      <xdr:nvPicPr>
        <xdr:cNvPr id="7" name="Picture 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 cstate="print"/>
        <a:stretch>
          <a:fillRect/>
        </a:stretch>
      </xdr:blipFill>
      <xdr:spPr>
        <a:xfrm>
          <a:off x="0" y="0"/>
          <a:ext cx="0" cy="0"/>
        </a:xfrm>
        <a:prstGeom prst="rect">
          <a:avLst/>
        </a:prstGeom>
      </xdr:spPr>
    </xdr:pic>
    <xdr:clientData/>
  </xdr:twoCellAnchor>
  <xdr:twoCellAnchor editAs="oneCell">
    <xdr:from>
      <xdr:col>34</xdr:col>
      <xdr:colOff>176734</xdr:colOff>
      <xdr:row>31</xdr:row>
      <xdr:rowOff>163152</xdr:rowOff>
    </xdr:from>
    <xdr:to>
      <xdr:col>43</xdr:col>
      <xdr:colOff>153219</xdr:colOff>
      <xdr:row>36</xdr:row>
      <xdr:rowOff>52514</xdr:rowOff>
    </xdr:to>
    <xdr:pic>
      <xdr:nvPicPr>
        <xdr:cNvPr id="8" name="Picture 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 cstate="print"/>
        <a:stretch>
          <a:fillRect/>
        </a:stretch>
      </xdr:blipFill>
      <xdr:spPr>
        <a:xfrm>
          <a:off x="0" y="0"/>
          <a:ext cx="0" cy="0"/>
        </a:xfrm>
        <a:prstGeom prst="rect">
          <a:avLst/>
        </a:prstGeom>
      </xdr:spPr>
    </xdr:pic>
    <xdr:clientData/>
  </xdr:twoCellAnchor>
  <xdr:twoCellAnchor editAs="oneCell">
    <xdr:from>
      <xdr:col>15</xdr:col>
      <xdr:colOff>202458</xdr:colOff>
      <xdr:row>31</xdr:row>
      <xdr:rowOff>200436</xdr:rowOff>
    </xdr:from>
    <xdr:to>
      <xdr:col>25</xdr:col>
      <xdr:colOff>179294</xdr:colOff>
      <xdr:row>35</xdr:row>
      <xdr:rowOff>180312</xdr:rowOff>
    </xdr:to>
    <xdr:pic>
      <xdr:nvPicPr>
        <xdr:cNvPr id="9" name="Picture 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 cstate="print"/>
        <a:stretch>
          <a:fillRect/>
        </a:stretch>
      </xdr:blipFill>
      <xdr:spPr>
        <a:xfrm>
          <a:off x="0" y="0"/>
          <a:ext cx="0" cy="0"/>
        </a:xfrm>
        <a:prstGeom prst="rect">
          <a:avLst/>
        </a:prstGeom>
      </xdr:spPr>
    </xdr:pic>
    <xdr:clientData/>
  </xdr:twoCellAnchor>
  <xdr:twoCellAnchor editAs="oneCell">
    <xdr:from>
      <xdr:col>54</xdr:col>
      <xdr:colOff>171869</xdr:colOff>
      <xdr:row>6</xdr:row>
      <xdr:rowOff>190500</xdr:rowOff>
    </xdr:from>
    <xdr:to>
      <xdr:col>57</xdr:col>
      <xdr:colOff>546103</xdr:colOff>
      <xdr:row>11</xdr:row>
      <xdr:rowOff>368333</xdr:rowOff>
    </xdr:to>
    <xdr:pic>
      <xdr:nvPicPr>
        <xdr:cNvPr id="10" name="Picture 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 cstate="print"/>
        <a:stretch>
          <a:fillRect/>
        </a:stretch>
      </xdr:blipFill>
      <xdr:spPr>
        <a:xfrm>
          <a:off x="0" y="0"/>
          <a:ext cx="0" cy="0"/>
        </a:xfrm>
        <a:prstGeom prst="rect">
          <a:avLst/>
        </a:prstGeom>
      </xdr:spPr>
    </xdr:pic>
    <xdr:clientData/>
  </xdr:twoCellAnchor>
  <xdr:twoCellAnchor editAs="oneCell">
    <xdr:from>
      <xdr:col>61</xdr:col>
      <xdr:colOff>429688</xdr:colOff>
      <xdr:row>6</xdr:row>
      <xdr:rowOff>196915</xdr:rowOff>
    </xdr:from>
    <xdr:to>
      <xdr:col>67</xdr:col>
      <xdr:colOff>130776</xdr:colOff>
      <xdr:row>11</xdr:row>
      <xdr:rowOff>336794</xdr:rowOff>
    </xdr:to>
    <xdr:pic>
      <xdr:nvPicPr>
        <xdr:cNvPr id="11" name="Picture 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 cstate="print"/>
        <a:stretch>
          <a:fillRect/>
        </a:stretch>
      </xdr:blipFill>
      <xdr:spPr>
        <a:xfrm>
          <a:off x="0" y="0"/>
          <a:ext cx="0" cy="0"/>
        </a:xfrm>
        <a:prstGeom prst="rect">
          <a:avLst/>
        </a:prstGeom>
      </xdr:spPr>
    </xdr:pic>
    <xdr:clientData/>
  </xdr:twoCellAnchor>
  <xdr:twoCellAnchor editAs="oneCell">
    <xdr:from>
      <xdr:col>27</xdr:col>
      <xdr:colOff>149881</xdr:colOff>
      <xdr:row>20</xdr:row>
      <xdr:rowOff>123265</xdr:rowOff>
    </xdr:from>
    <xdr:to>
      <xdr:col>41</xdr:col>
      <xdr:colOff>196522</xdr:colOff>
      <xdr:row>29</xdr:row>
      <xdr:rowOff>169727</xdr:rowOff>
    </xdr:to>
    <xdr:pic>
      <xdr:nvPicPr>
        <xdr:cNvPr id="12" name="Picture 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 cstate="print"/>
        <a:stretch>
          <a:fillRect/>
        </a:stretch>
      </xdr:blipFill>
      <xdr:spPr>
        <a:xfrm>
          <a:off x="0" y="0"/>
          <a:ext cx="0" cy="0"/>
        </a:xfrm>
        <a:prstGeom prst="rect">
          <a:avLst/>
        </a:prstGeom>
      </xdr:spPr>
    </xdr:pic>
    <xdr:clientData/>
  </xdr:twoCellAnchor>
  <xdr:twoCellAnchor editAs="oneCell">
    <xdr:from>
      <xdr:col>7</xdr:col>
      <xdr:colOff>291354</xdr:colOff>
      <xdr:row>20</xdr:row>
      <xdr:rowOff>135172</xdr:rowOff>
    </xdr:from>
    <xdr:to>
      <xdr:col>21</xdr:col>
      <xdr:colOff>15827</xdr:colOff>
      <xdr:row>29</xdr:row>
      <xdr:rowOff>175538</xdr:rowOff>
    </xdr:to>
    <xdr:pic>
      <xdr:nvPicPr>
        <xdr:cNvPr id="13" name="Picture 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 cstate="print"/>
        <a:stretch>
          <a:fillRect/>
        </a:stretch>
      </xdr:blipFill>
      <xdr:spPr>
        <a:xfrm>
          <a:off x="0" y="0"/>
          <a:ext cx="0" cy="0"/>
        </a:xfrm>
        <a:prstGeom prst="rect">
          <a:avLst/>
        </a:prstGeom>
      </xdr:spPr>
    </xdr:pic>
    <xdr:clientData/>
  </xdr:twoCellAnchor>
  <xdr:twoCellAnchor editAs="oneCell">
    <xdr:from>
      <xdr:col>26</xdr:col>
      <xdr:colOff>77880</xdr:colOff>
      <xdr:row>11</xdr:row>
      <xdr:rowOff>243720</xdr:rowOff>
    </xdr:from>
    <xdr:to>
      <xdr:col>44</xdr:col>
      <xdr:colOff>112059</xdr:colOff>
      <xdr:row>14</xdr:row>
      <xdr:rowOff>134243</xdr:rowOff>
    </xdr:to>
    <xdr:pic>
      <xdr:nvPicPr>
        <xdr:cNvPr id="14" name="Picture 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 cstate="print"/>
        <a:stretch>
          <a:fillRect/>
        </a:stretch>
      </xdr:blipFill>
      <xdr:spPr>
        <a:xfrm>
          <a:off x="0" y="0"/>
          <a:ext cx="0" cy="0"/>
        </a:xfrm>
        <a:prstGeom prst="rect">
          <a:avLst/>
        </a:prstGeom>
      </xdr:spPr>
    </xdr:pic>
    <xdr:clientData/>
  </xdr:twoCellAnchor>
  <xdr:twoCellAnchor editAs="oneCell">
    <xdr:from>
      <xdr:col>8</xdr:col>
      <xdr:colOff>134471</xdr:colOff>
      <xdr:row>9</xdr:row>
      <xdr:rowOff>190501</xdr:rowOff>
    </xdr:from>
    <xdr:to>
      <xdr:col>24</xdr:col>
      <xdr:colOff>145677</xdr:colOff>
      <xdr:row>16</xdr:row>
      <xdr:rowOff>118444</xdr:rowOff>
    </xdr:to>
    <xdr:pic>
      <xdr:nvPicPr>
        <xdr:cNvPr id="15" name="Picture 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 cstate="print"/>
        <a:stretch>
          <a:fillRect/>
        </a:stretch>
      </xdr:blipFill>
      <xdr:spPr>
        <a:xfrm>
          <a:off x="0" y="0"/>
          <a:ext cx="0" cy="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11614</xdr:colOff>
      <xdr:row>5</xdr:row>
      <xdr:rowOff>34846</xdr:rowOff>
    </xdr:from>
    <xdr:to>
      <xdr:col>13</xdr:col>
      <xdr:colOff>139388</xdr:colOff>
      <xdr:row>18</xdr:row>
      <xdr:rowOff>162622</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twoCellAnchor editAs="oneCell">
    <xdr:from>
      <xdr:col>14</xdr:col>
      <xdr:colOff>46461</xdr:colOff>
      <xdr:row>5</xdr:row>
      <xdr:rowOff>34841</xdr:rowOff>
    </xdr:from>
    <xdr:to>
      <xdr:col>26</xdr:col>
      <xdr:colOff>119428</xdr:colOff>
      <xdr:row>18</xdr:row>
      <xdr:rowOff>151009</xdr:rowOff>
    </xdr:to>
    <xdr:pic>
      <xdr:nvPicPr>
        <xdr:cNvPr id="3"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29</xdr:col>
      <xdr:colOff>175076</xdr:colOff>
      <xdr:row>8</xdr:row>
      <xdr:rowOff>233633</xdr:rowOff>
    </xdr:from>
    <xdr:to>
      <xdr:col>60</xdr:col>
      <xdr:colOff>0</xdr:colOff>
      <xdr:row>18</xdr:row>
      <xdr:rowOff>125801</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twoCellAnchor editAs="oneCell">
    <xdr:from>
      <xdr:col>0</xdr:col>
      <xdr:colOff>107826</xdr:colOff>
      <xdr:row>3</xdr:row>
      <xdr:rowOff>0</xdr:rowOff>
    </xdr:from>
    <xdr:to>
      <xdr:col>12</xdr:col>
      <xdr:colOff>36983</xdr:colOff>
      <xdr:row>7</xdr:row>
      <xdr:rowOff>138408</xdr:rowOff>
    </xdr:to>
    <xdr:pic>
      <xdr:nvPicPr>
        <xdr:cNvPr id="3"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123265</xdr:colOff>
      <xdr:row>6</xdr:row>
      <xdr:rowOff>56028</xdr:rowOff>
    </xdr:from>
    <xdr:to>
      <xdr:col>12</xdr:col>
      <xdr:colOff>146050</xdr:colOff>
      <xdr:row>14</xdr:row>
      <xdr:rowOff>123543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twoCellAnchor editAs="oneCell">
    <xdr:from>
      <xdr:col>16</xdr:col>
      <xdr:colOff>78441</xdr:colOff>
      <xdr:row>6</xdr:row>
      <xdr:rowOff>57803</xdr:rowOff>
    </xdr:from>
    <xdr:to>
      <xdr:col>27</xdr:col>
      <xdr:colOff>101226</xdr:colOff>
      <xdr:row>14</xdr:row>
      <xdr:rowOff>125319</xdr:rowOff>
    </xdr:to>
    <xdr:pic>
      <xdr:nvPicPr>
        <xdr:cNvPr id="3"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195300</xdr:colOff>
      <xdr:row>3</xdr:row>
      <xdr:rowOff>186763</xdr:rowOff>
    </xdr:from>
    <xdr:to>
      <xdr:col>14</xdr:col>
      <xdr:colOff>41842</xdr:colOff>
      <xdr:row>13</xdr:row>
      <xdr:rowOff>14754</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twoCellAnchor editAs="oneCell">
    <xdr:from>
      <xdr:col>18</xdr:col>
      <xdr:colOff>176893</xdr:colOff>
      <xdr:row>4</xdr:row>
      <xdr:rowOff>0</xdr:rowOff>
    </xdr:from>
    <xdr:to>
      <xdr:col>30</xdr:col>
      <xdr:colOff>127005</xdr:colOff>
      <xdr:row>12</xdr:row>
      <xdr:rowOff>167143</xdr:rowOff>
    </xdr:to>
    <xdr:pic>
      <xdr:nvPicPr>
        <xdr:cNvPr id="3"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twoCellAnchor>
  <xdr:twoCellAnchor editAs="oneCell">
    <xdr:from>
      <xdr:col>59</xdr:col>
      <xdr:colOff>15670</xdr:colOff>
      <xdr:row>28</xdr:row>
      <xdr:rowOff>34809</xdr:rowOff>
    </xdr:from>
    <xdr:to>
      <xdr:col>67</xdr:col>
      <xdr:colOff>150555</xdr:colOff>
      <xdr:row>35</xdr:row>
      <xdr:rowOff>22413</xdr:rowOff>
    </xdr:to>
    <xdr:pic>
      <xdr:nvPicPr>
        <xdr:cNvPr id="4"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twoCellAnchor>
  <xdr:twoCellAnchor editAs="oneCell">
    <xdr:from>
      <xdr:col>64</xdr:col>
      <xdr:colOff>19032</xdr:colOff>
      <xdr:row>6</xdr:row>
      <xdr:rowOff>19851</xdr:rowOff>
    </xdr:from>
    <xdr:to>
      <xdr:col>67</xdr:col>
      <xdr:colOff>156883</xdr:colOff>
      <xdr:row>13</xdr:row>
      <xdr:rowOff>44823</xdr:rowOff>
    </xdr:to>
    <xdr:pic>
      <xdr:nvPicPr>
        <xdr:cNvPr id="5" name="Picture 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twoCellAnchor>
  <xdr:twoCellAnchor editAs="oneCell">
    <xdr:from>
      <xdr:col>49</xdr:col>
      <xdr:colOff>1</xdr:colOff>
      <xdr:row>6</xdr:row>
      <xdr:rowOff>33616</xdr:rowOff>
    </xdr:from>
    <xdr:to>
      <xdr:col>58</xdr:col>
      <xdr:colOff>127004</xdr:colOff>
      <xdr:row>13</xdr:row>
      <xdr:rowOff>78442</xdr:rowOff>
    </xdr:to>
    <xdr:pic>
      <xdr:nvPicPr>
        <xdr:cNvPr id="6" name="Picture 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twoCellAnchor>
  <xdr:twoCellAnchor editAs="oneCell">
    <xdr:from>
      <xdr:col>58</xdr:col>
      <xdr:colOff>181848</xdr:colOff>
      <xdr:row>6</xdr:row>
      <xdr:rowOff>37985</xdr:rowOff>
    </xdr:from>
    <xdr:to>
      <xdr:col>63</xdr:col>
      <xdr:colOff>192181</xdr:colOff>
      <xdr:row>13</xdr:row>
      <xdr:rowOff>44824</xdr:rowOff>
    </xdr:to>
    <xdr:pic>
      <xdr:nvPicPr>
        <xdr:cNvPr id="7" name="Picture 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 cstate="print"/>
        <a:stretch>
          <a:fillRect/>
        </a:stretch>
      </xdr:blipFill>
      <xdr:spPr>
        <a:xfrm>
          <a:off x="0" y="0"/>
          <a:ext cx="0" cy="0"/>
        </a:xfrm>
        <a:prstGeom prst="rect">
          <a:avLst/>
        </a:prstGeom>
      </xdr:spPr>
    </xdr:pic>
    <xdr:clientData/>
  </xdr:twoCellAnchor>
  <xdr:twoCellAnchor editAs="oneCell">
    <xdr:from>
      <xdr:col>49</xdr:col>
      <xdr:colOff>125065</xdr:colOff>
      <xdr:row>28</xdr:row>
      <xdr:rowOff>44824</xdr:rowOff>
    </xdr:from>
    <xdr:to>
      <xdr:col>58</xdr:col>
      <xdr:colOff>179295</xdr:colOff>
      <xdr:row>35</xdr:row>
      <xdr:rowOff>33618</xdr:rowOff>
    </xdr:to>
    <xdr:pic>
      <xdr:nvPicPr>
        <xdr:cNvPr id="8" name="Picture 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 cstate="print"/>
        <a:stretch>
          <a:fillRect/>
        </a:stretch>
      </xdr:blipFill>
      <xdr:spPr>
        <a:xfrm>
          <a:off x="0" y="0"/>
          <a:ext cx="0" cy="0"/>
        </a:xfrm>
        <a:prstGeom prst="rect">
          <a:avLst/>
        </a:prstGeom>
      </xdr:spPr>
    </xdr:pic>
    <xdr:clientData/>
  </xdr:twoCellAnchor>
  <xdr:twoCellAnchor editAs="oneCell">
    <xdr:from>
      <xdr:col>18</xdr:col>
      <xdr:colOff>33618</xdr:colOff>
      <xdr:row>27</xdr:row>
      <xdr:rowOff>190499</xdr:rowOff>
    </xdr:from>
    <xdr:to>
      <xdr:col>28</xdr:col>
      <xdr:colOff>170193</xdr:colOff>
      <xdr:row>35</xdr:row>
      <xdr:rowOff>179295</xdr:rowOff>
    </xdr:to>
    <xdr:pic>
      <xdr:nvPicPr>
        <xdr:cNvPr id="9" name="Picture 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 cstate="print"/>
        <a:stretch>
          <a:fillRect/>
        </a:stretch>
      </xdr:blipFill>
      <xdr:spPr>
        <a:xfrm>
          <a:off x="0" y="0"/>
          <a:ext cx="0" cy="0"/>
        </a:xfrm>
        <a:prstGeom prst="rect">
          <a:avLst/>
        </a:prstGeom>
      </xdr:spPr>
    </xdr:pic>
    <xdr:clientData/>
  </xdr:twoCellAnchor>
  <xdr:twoCellAnchor editAs="oneCell">
    <xdr:from>
      <xdr:col>34</xdr:col>
      <xdr:colOff>112059</xdr:colOff>
      <xdr:row>28</xdr:row>
      <xdr:rowOff>3286</xdr:rowOff>
    </xdr:from>
    <xdr:to>
      <xdr:col>45</xdr:col>
      <xdr:colOff>12442</xdr:colOff>
      <xdr:row>35</xdr:row>
      <xdr:rowOff>156883</xdr:rowOff>
    </xdr:to>
    <xdr:pic>
      <xdr:nvPicPr>
        <xdr:cNvPr id="10" name="Picture 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 cstate="print"/>
        <a:stretch>
          <a:fillRect/>
        </a:stretch>
      </xdr:blipFill>
      <xdr:spPr>
        <a:xfrm>
          <a:off x="0" y="0"/>
          <a:ext cx="0" cy="0"/>
        </a:xfrm>
        <a:prstGeom prst="rect">
          <a:avLst/>
        </a:prstGeom>
      </xdr:spPr>
    </xdr:pic>
    <xdr:clientData/>
  </xdr:twoCellAnchor>
  <xdr:twoCellAnchor editAs="oneCell">
    <xdr:from>
      <xdr:col>35</xdr:col>
      <xdr:colOff>190500</xdr:colOff>
      <xdr:row>3</xdr:row>
      <xdr:rowOff>156883</xdr:rowOff>
    </xdr:from>
    <xdr:to>
      <xdr:col>44</xdr:col>
      <xdr:colOff>67235</xdr:colOff>
      <xdr:row>13</xdr:row>
      <xdr:rowOff>59909</xdr:rowOff>
    </xdr:to>
    <xdr:pic>
      <xdr:nvPicPr>
        <xdr:cNvPr id="11" name="Picture 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 cstate="print"/>
        <a:stretch>
          <a:fillRect/>
        </a:stretch>
      </xdr:blipFill>
      <xdr:spPr>
        <a:xfrm>
          <a:off x="0" y="0"/>
          <a:ext cx="0" cy="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22$#REF"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ot;$#REF"/>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0.xml"/><Relationship Id="rId1" Type="http://schemas.openxmlformats.org/officeDocument/2006/relationships/printerSettings" Target="../printerSettings/printerSettings18.bin"/><Relationship Id="rId4" Type="http://schemas.openxmlformats.org/officeDocument/2006/relationships/comments" Target="../comments2.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6.xml"/><Relationship Id="rId1" Type="http://schemas.openxmlformats.org/officeDocument/2006/relationships/printerSettings" Target="../printerSettings/printerSettings26.bin"/><Relationship Id="rId4" Type="http://schemas.openxmlformats.org/officeDocument/2006/relationships/comments" Target="../comments3.xm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4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EW43"/>
  <sheetViews>
    <sheetView showGridLines="0" view="pageBreakPreview" zoomScale="85" zoomScaleNormal="70" workbookViewId="0">
      <selection activeCell="G11" sqref="G11:AA11"/>
    </sheetView>
  </sheetViews>
  <sheetFormatPr defaultColWidth="2.5703125" defaultRowHeight="15"/>
  <cols>
    <col min="1" max="1" width="2.7109375" style="1" customWidth="1"/>
    <col min="2" max="66" width="3.5703125" style="1" customWidth="1"/>
    <col min="67" max="67" width="2.7109375" style="1" customWidth="1"/>
    <col min="68" max="93" width="2.5703125" style="1" customWidth="1"/>
    <col min="94" max="94" width="4.140625" style="1" customWidth="1"/>
    <col min="95" max="95" width="4.5703125" style="1" customWidth="1"/>
    <col min="96" max="151" width="2.5703125" style="1" customWidth="1"/>
    <col min="152" max="152" width="2.140625" style="1" customWidth="1"/>
    <col min="153" max="153" width="6.85546875" style="2" customWidth="1"/>
    <col min="154" max="154" width="2.5703125" style="1" customWidth="1"/>
    <col min="155" max="16384" width="2.5703125" style="1"/>
  </cols>
  <sheetData>
    <row r="1" spans="1:153" ht="20.100000000000001" customHeight="1" thickBot="1">
      <c r="A1" s="3"/>
      <c r="B1" s="4"/>
      <c r="C1" s="4"/>
      <c r="D1" s="4"/>
      <c r="E1" s="4"/>
      <c r="F1" s="4"/>
      <c r="G1" s="4"/>
      <c r="H1" s="4"/>
      <c r="I1" s="4"/>
      <c r="J1" s="4"/>
      <c r="K1" s="4"/>
      <c r="L1" s="4"/>
      <c r="M1" s="5"/>
      <c r="N1" s="5"/>
      <c r="O1" s="1053" t="s">
        <v>0</v>
      </c>
      <c r="P1" s="1053"/>
      <c r="Q1" s="1053"/>
      <c r="R1" s="1053"/>
      <c r="S1" s="1053"/>
      <c r="T1" s="1053"/>
      <c r="U1" s="1053"/>
      <c r="V1" s="1053"/>
      <c r="W1" s="1053"/>
      <c r="X1" s="1053"/>
      <c r="Y1" s="1053"/>
      <c r="Z1" s="1053"/>
      <c r="AA1" s="1053"/>
      <c r="AB1" s="1053"/>
      <c r="AC1" s="1053"/>
      <c r="AD1" s="1053"/>
      <c r="AE1" s="1053"/>
      <c r="AF1" s="1053"/>
      <c r="AG1" s="1053"/>
      <c r="AH1" s="1053"/>
      <c r="AI1" s="1053"/>
      <c r="AJ1" s="1053"/>
      <c r="AK1" s="1053"/>
      <c r="AL1" s="1053"/>
      <c r="AM1" s="1053"/>
      <c r="AN1" s="1053"/>
      <c r="AO1" s="1053"/>
      <c r="AP1" s="1053"/>
      <c r="AQ1" s="1053"/>
      <c r="AR1" s="1053"/>
      <c r="AS1" s="1053"/>
      <c r="AT1" s="1053"/>
      <c r="AU1" s="1053"/>
      <c r="AV1" s="1053"/>
      <c r="AW1" s="1053"/>
      <c r="AX1" s="1053"/>
      <c r="AY1" s="1053"/>
      <c r="AZ1" s="1053"/>
      <c r="BA1" s="1053"/>
      <c r="BB1" s="6"/>
      <c r="BC1" s="6"/>
      <c r="BD1" s="6"/>
      <c r="BE1" s="1053"/>
      <c r="BF1" s="1053"/>
      <c r="BG1" s="1053"/>
      <c r="BH1" s="1053"/>
      <c r="BI1" s="1053"/>
      <c r="BJ1" s="1053"/>
      <c r="BK1" s="1053"/>
      <c r="BL1" s="1053"/>
      <c r="BM1" s="1053"/>
      <c r="BN1" s="1053"/>
      <c r="BO1" s="7"/>
    </row>
    <row r="2" spans="1:153" ht="20.100000000000001" customHeight="1" thickBot="1">
      <c r="A2" s="8"/>
      <c r="B2" s="1056" t="s">
        <v>1250</v>
      </c>
      <c r="C2" s="1057"/>
      <c r="D2" s="1057"/>
      <c r="E2" s="1057"/>
      <c r="F2" s="1057"/>
      <c r="G2" s="1057"/>
      <c r="H2" s="1057"/>
      <c r="I2" s="1057"/>
      <c r="J2" s="1057"/>
      <c r="K2" s="1057"/>
      <c r="L2" s="1057"/>
      <c r="M2" s="1057"/>
      <c r="N2" s="1058"/>
      <c r="O2" s="1054"/>
      <c r="P2" s="1054"/>
      <c r="Q2" s="1054"/>
      <c r="R2" s="1054"/>
      <c r="S2" s="1054"/>
      <c r="T2" s="1054"/>
      <c r="U2" s="1054"/>
      <c r="V2" s="1054"/>
      <c r="W2" s="1054"/>
      <c r="X2" s="1054"/>
      <c r="Y2" s="1054"/>
      <c r="Z2" s="1054"/>
      <c r="AA2" s="1054"/>
      <c r="AB2" s="1054"/>
      <c r="AC2" s="1054"/>
      <c r="AD2" s="1054"/>
      <c r="AE2" s="1054"/>
      <c r="AF2" s="1054"/>
      <c r="AG2" s="1054"/>
      <c r="AH2" s="1054"/>
      <c r="AI2" s="1054"/>
      <c r="AJ2" s="1054"/>
      <c r="AK2" s="1054"/>
      <c r="AL2" s="1054"/>
      <c r="AM2" s="1054"/>
      <c r="AN2" s="1054"/>
      <c r="AO2" s="1054"/>
      <c r="AP2" s="1054"/>
      <c r="AQ2" s="1054"/>
      <c r="AR2" s="1054"/>
      <c r="AS2" s="1054"/>
      <c r="AT2" s="1054"/>
      <c r="AU2" s="1054"/>
      <c r="AV2" s="1054"/>
      <c r="AW2" s="1054"/>
      <c r="AX2" s="1054"/>
      <c r="AY2" s="1054"/>
      <c r="AZ2" s="1054"/>
      <c r="BA2" s="1054"/>
      <c r="BB2" s="9"/>
      <c r="BC2" s="9"/>
      <c r="BD2" s="9"/>
      <c r="BE2" s="1073"/>
      <c r="BF2" s="1073"/>
      <c r="BG2" s="1073"/>
      <c r="BH2" s="1073"/>
      <c r="BI2" s="1073"/>
      <c r="BJ2" s="1073"/>
      <c r="BK2" s="1073"/>
      <c r="BL2" s="1073"/>
      <c r="BM2" s="1073"/>
      <c r="BN2" s="1073"/>
      <c r="BO2" s="10"/>
      <c r="EW2" s="2" t="s">
        <v>1</v>
      </c>
    </row>
    <row r="3" spans="1:153" ht="20.100000000000001" customHeight="1" thickBot="1">
      <c r="A3" s="8"/>
      <c r="B3" s="11"/>
      <c r="C3" s="11"/>
      <c r="D3" s="11"/>
      <c r="E3" s="11"/>
      <c r="F3" s="11"/>
      <c r="G3" s="11"/>
      <c r="H3" s="11"/>
      <c r="I3" s="11"/>
      <c r="J3" s="11"/>
      <c r="K3" s="11"/>
      <c r="L3" s="11"/>
      <c r="M3" s="12"/>
      <c r="N3" s="12"/>
      <c r="O3" s="1055"/>
      <c r="P3" s="1055"/>
      <c r="Q3" s="1055"/>
      <c r="R3" s="1055"/>
      <c r="S3" s="1055"/>
      <c r="T3" s="1055"/>
      <c r="U3" s="1055"/>
      <c r="V3" s="1055"/>
      <c r="W3" s="1055"/>
      <c r="X3" s="1055"/>
      <c r="Y3" s="1055"/>
      <c r="Z3" s="1055"/>
      <c r="AA3" s="1055"/>
      <c r="AB3" s="1055"/>
      <c r="AC3" s="1055"/>
      <c r="AD3" s="1055"/>
      <c r="AE3" s="1055"/>
      <c r="AF3" s="1055"/>
      <c r="AG3" s="1055"/>
      <c r="AH3" s="1055"/>
      <c r="AI3" s="1055"/>
      <c r="AJ3" s="1055"/>
      <c r="AK3" s="1055"/>
      <c r="AL3" s="1055"/>
      <c r="AM3" s="1055"/>
      <c r="AN3" s="1055"/>
      <c r="AO3" s="1055"/>
      <c r="AP3" s="1055"/>
      <c r="AQ3" s="1055"/>
      <c r="AR3" s="1055"/>
      <c r="AS3" s="1055"/>
      <c r="AT3" s="1055"/>
      <c r="AU3" s="1055"/>
      <c r="AV3" s="1055"/>
      <c r="AW3" s="1055"/>
      <c r="AX3" s="1055"/>
      <c r="AY3" s="1055"/>
      <c r="AZ3" s="1055"/>
      <c r="BA3" s="1055"/>
      <c r="BB3" s="9"/>
      <c r="BC3" s="9"/>
      <c r="BD3" s="9"/>
      <c r="BE3" s="1074"/>
      <c r="BF3" s="1074"/>
      <c r="BG3" s="1074"/>
      <c r="BH3" s="1074"/>
      <c r="BI3" s="1074"/>
      <c r="BJ3" s="1074"/>
      <c r="BK3" s="1074"/>
      <c r="BL3" s="1074"/>
      <c r="BM3" s="1074"/>
      <c r="BN3" s="1074"/>
      <c r="BO3" s="10"/>
      <c r="EW3" s="2" t="s">
        <v>2</v>
      </c>
    </row>
    <row r="4" spans="1:153" ht="20.100000000000001" customHeight="1" thickBot="1">
      <c r="A4" s="13"/>
      <c r="B4" s="1059" t="s">
        <v>3</v>
      </c>
      <c r="C4" s="1060"/>
      <c r="D4" s="1060"/>
      <c r="E4" s="1060"/>
      <c r="F4" s="1060"/>
      <c r="G4" s="1060"/>
      <c r="H4" s="1060"/>
      <c r="I4" s="1060"/>
      <c r="J4" s="1060"/>
      <c r="K4" s="1060"/>
      <c r="L4" s="1060"/>
      <c r="M4" s="1060"/>
      <c r="N4" s="1060"/>
      <c r="O4" s="1060"/>
      <c r="P4" s="1060"/>
      <c r="Q4" s="1060"/>
      <c r="R4" s="1060"/>
      <c r="S4" s="1060"/>
      <c r="T4" s="1060"/>
      <c r="U4" s="1060"/>
      <c r="V4" s="1060"/>
      <c r="W4" s="1060"/>
      <c r="X4" s="1060"/>
      <c r="Y4" s="1060"/>
      <c r="Z4" s="1060"/>
      <c r="AA4" s="1061"/>
      <c r="AB4" s="1065" t="s">
        <v>4</v>
      </c>
      <c r="AC4" s="1060"/>
      <c r="AD4" s="1060"/>
      <c r="AE4" s="1060"/>
      <c r="AF4" s="1060"/>
      <c r="AG4" s="1060"/>
      <c r="AH4" s="1060"/>
      <c r="AI4" s="1060"/>
      <c r="AJ4" s="1060"/>
      <c r="AK4" s="1060"/>
      <c r="AL4" s="1060"/>
      <c r="AM4" s="1060"/>
      <c r="AN4" s="1060"/>
      <c r="AO4" s="1060"/>
      <c r="AP4" s="1060"/>
      <c r="AQ4" s="1060"/>
      <c r="AR4" s="1060"/>
      <c r="AS4" s="1060"/>
      <c r="AT4" s="1060"/>
      <c r="AU4" s="1060"/>
      <c r="AV4" s="1060"/>
      <c r="AW4" s="1060"/>
      <c r="AX4" s="1060"/>
      <c r="AY4" s="1060"/>
      <c r="AZ4" s="1060"/>
      <c r="BA4" s="1060"/>
      <c r="BB4" s="1060"/>
      <c r="BC4" s="1060"/>
      <c r="BD4" s="1066"/>
      <c r="BE4" s="14"/>
      <c r="BF4" s="14"/>
      <c r="BG4" s="14"/>
      <c r="BH4" s="14"/>
      <c r="BI4" s="14"/>
      <c r="BJ4" s="14"/>
      <c r="BK4" s="14"/>
      <c r="BL4" s="14"/>
      <c r="BM4" s="14"/>
      <c r="BN4" s="15"/>
      <c r="BO4" s="16"/>
      <c r="EW4" s="2" t="s">
        <v>5</v>
      </c>
    </row>
    <row r="5" spans="1:153" ht="20.100000000000001" customHeight="1">
      <c r="A5" s="13"/>
      <c r="B5" s="1062"/>
      <c r="C5" s="1063"/>
      <c r="D5" s="1063"/>
      <c r="E5" s="1063"/>
      <c r="F5" s="1063"/>
      <c r="G5" s="1063"/>
      <c r="H5" s="1063"/>
      <c r="I5" s="1063"/>
      <c r="J5" s="1063"/>
      <c r="K5" s="1063"/>
      <c r="L5" s="1063"/>
      <c r="M5" s="1063"/>
      <c r="N5" s="1063"/>
      <c r="O5" s="1063"/>
      <c r="P5" s="1063"/>
      <c r="Q5" s="1063"/>
      <c r="R5" s="1063"/>
      <c r="S5" s="1063"/>
      <c r="T5" s="1063"/>
      <c r="U5" s="1063"/>
      <c r="V5" s="1063"/>
      <c r="W5" s="1063"/>
      <c r="X5" s="1063"/>
      <c r="Y5" s="1063"/>
      <c r="Z5" s="1063"/>
      <c r="AA5" s="1064"/>
      <c r="AB5" s="1067"/>
      <c r="AC5" s="1063"/>
      <c r="AD5" s="1063"/>
      <c r="AE5" s="1063"/>
      <c r="AF5" s="1063"/>
      <c r="AG5" s="1063"/>
      <c r="AH5" s="1063"/>
      <c r="AI5" s="1063"/>
      <c r="AJ5" s="1063"/>
      <c r="AK5" s="1063"/>
      <c r="AL5" s="1063"/>
      <c r="AM5" s="1063"/>
      <c r="AN5" s="1063"/>
      <c r="AO5" s="1063"/>
      <c r="AP5" s="1063"/>
      <c r="AQ5" s="1063"/>
      <c r="AR5" s="1063"/>
      <c r="AS5" s="1063"/>
      <c r="AT5" s="1063"/>
      <c r="AU5" s="1063"/>
      <c r="AV5" s="1063"/>
      <c r="AW5" s="1063"/>
      <c r="AX5" s="1063"/>
      <c r="AY5" s="1063"/>
      <c r="AZ5" s="1063"/>
      <c r="BA5" s="1063"/>
      <c r="BB5" s="1063"/>
      <c r="BC5" s="1063"/>
      <c r="BD5" s="1068"/>
      <c r="BE5" s="17"/>
      <c r="BF5" s="1069" t="s">
        <v>6</v>
      </c>
      <c r="BG5" s="1070"/>
      <c r="BH5" s="1071"/>
      <c r="BI5" s="1072"/>
      <c r="BJ5" s="11"/>
      <c r="BK5" s="11"/>
      <c r="BL5" s="11"/>
      <c r="BM5" s="11"/>
      <c r="BN5" s="18"/>
      <c r="BO5" s="16"/>
      <c r="EW5" s="2" t="s">
        <v>7</v>
      </c>
    </row>
    <row r="6" spans="1:153" ht="20.100000000000001" customHeight="1">
      <c r="A6" s="13"/>
      <c r="B6" s="13"/>
      <c r="C6" s="19"/>
      <c r="D6" s="19"/>
      <c r="E6" s="19"/>
      <c r="F6" s="19"/>
      <c r="G6" s="19"/>
      <c r="H6" s="19"/>
      <c r="I6" s="19"/>
      <c r="J6" s="19"/>
      <c r="K6" s="19"/>
      <c r="L6" s="19"/>
      <c r="M6" s="19"/>
      <c r="N6" s="19"/>
      <c r="O6" s="19"/>
      <c r="P6" s="19"/>
      <c r="Q6" s="19"/>
      <c r="R6" s="19"/>
      <c r="S6" s="19"/>
      <c r="T6" s="19"/>
      <c r="U6" s="19"/>
      <c r="V6" s="19"/>
      <c r="W6" s="19"/>
      <c r="X6" s="19"/>
      <c r="Y6" s="19"/>
      <c r="Z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7"/>
      <c r="BE6" s="17"/>
      <c r="BF6" s="1069" t="s">
        <v>8</v>
      </c>
      <c r="BG6" s="1070"/>
      <c r="BH6" s="1071"/>
      <c r="BI6" s="1075"/>
      <c r="BJ6" s="1076" t="s">
        <v>9</v>
      </c>
      <c r="BK6" s="1070"/>
      <c r="BL6" s="1071"/>
      <c r="BM6" s="1072"/>
      <c r="BN6" s="18"/>
      <c r="BO6" s="16"/>
      <c r="EW6" s="20" t="s">
        <v>10</v>
      </c>
    </row>
    <row r="7" spans="1:153" ht="20.100000000000001" customHeight="1">
      <c r="A7" s="13"/>
      <c r="B7" s="21" t="s">
        <v>11</v>
      </c>
      <c r="C7" s="19"/>
      <c r="D7" s="22"/>
      <c r="E7" s="22"/>
      <c r="F7" s="23"/>
      <c r="G7" s="1077" t="s">
        <v>1216</v>
      </c>
      <c r="H7" s="1078"/>
      <c r="I7" s="1078"/>
      <c r="J7" s="1078"/>
      <c r="K7" s="1078"/>
      <c r="L7" s="1078"/>
      <c r="M7" s="1078"/>
      <c r="N7" s="1078"/>
      <c r="O7" s="1078"/>
      <c r="P7" s="1078"/>
      <c r="Q7" s="1078"/>
      <c r="R7" s="1078"/>
      <c r="S7" s="1078"/>
      <c r="T7" s="1078"/>
      <c r="U7" s="1078"/>
      <c r="V7" s="1078"/>
      <c r="W7" s="1078"/>
      <c r="X7" s="1078"/>
      <c r="Y7" s="1078"/>
      <c r="Z7" s="1078"/>
      <c r="AA7" s="1079"/>
      <c r="AB7" s="19"/>
      <c r="AC7" s="1080" t="s">
        <v>12</v>
      </c>
      <c r="AD7" s="1081"/>
      <c r="AE7" s="1081"/>
      <c r="AF7" s="1081"/>
      <c r="AG7" s="1081"/>
      <c r="AH7" s="1081"/>
      <c r="AI7" s="1081"/>
      <c r="AJ7" s="1081"/>
      <c r="AK7" s="1081"/>
      <c r="AL7" s="1081"/>
      <c r="AM7" s="1081"/>
      <c r="AN7" s="1081"/>
      <c r="AO7" s="1081"/>
      <c r="AP7" s="1081"/>
      <c r="AQ7" s="1081"/>
      <c r="AR7" s="1082"/>
      <c r="AT7" s="1080" t="s">
        <v>13</v>
      </c>
      <c r="AU7" s="1081"/>
      <c r="AV7" s="1081"/>
      <c r="AW7" s="1081"/>
      <c r="AX7" s="1081"/>
      <c r="AY7" s="1081"/>
      <c r="AZ7" s="1081"/>
      <c r="BA7" s="1081"/>
      <c r="BB7" s="1081"/>
      <c r="BC7" s="1081"/>
      <c r="BD7" s="1082"/>
      <c r="BE7" s="17"/>
      <c r="BF7" s="1083" t="s">
        <v>1231</v>
      </c>
      <c r="BG7" s="1084"/>
      <c r="BH7" s="1084"/>
      <c r="BI7" s="1085"/>
      <c r="BJ7" s="1086" t="s">
        <v>15</v>
      </c>
      <c r="BK7" s="1087"/>
      <c r="BL7" s="1087"/>
      <c r="BM7" s="1088"/>
      <c r="BN7" s="18"/>
      <c r="BO7" s="16"/>
      <c r="EW7" s="2" t="s">
        <v>16</v>
      </c>
    </row>
    <row r="8" spans="1:153" ht="20.100000000000001" customHeight="1">
      <c r="A8" s="13"/>
      <c r="B8" s="21" t="s">
        <v>17</v>
      </c>
      <c r="C8" s="19"/>
      <c r="D8" s="19"/>
      <c r="E8" s="19"/>
      <c r="F8" s="23"/>
      <c r="G8" s="1089" t="s">
        <v>1252</v>
      </c>
      <c r="H8" s="1090"/>
      <c r="I8" s="1090"/>
      <c r="J8" s="1090"/>
      <c r="K8" s="1090"/>
      <c r="L8" s="1090"/>
      <c r="M8" s="1090"/>
      <c r="N8" s="1090"/>
      <c r="O8" s="1090"/>
      <c r="P8" s="1090"/>
      <c r="Q8" s="1090"/>
      <c r="R8" s="1090"/>
      <c r="S8" s="1090"/>
      <c r="T8" s="1090"/>
      <c r="U8" s="1090"/>
      <c r="V8" s="1090"/>
      <c r="W8" s="1090"/>
      <c r="X8" s="1090"/>
      <c r="Y8" s="1090"/>
      <c r="Z8" s="1090"/>
      <c r="AA8" s="1091"/>
      <c r="AB8" s="19"/>
      <c r="AC8" s="1098" t="s">
        <v>1227</v>
      </c>
      <c r="AD8" s="1099"/>
      <c r="AE8" s="1099"/>
      <c r="AF8" s="1099"/>
      <c r="AG8" s="1099"/>
      <c r="AH8" s="1099"/>
      <c r="AI8" s="1099"/>
      <c r="AJ8" s="1099"/>
      <c r="AK8" s="1099"/>
      <c r="AL8" s="1099"/>
      <c r="AM8" s="1099"/>
      <c r="AN8" s="1099"/>
      <c r="AO8" s="1099"/>
      <c r="AP8" s="1099"/>
      <c r="AQ8" s="1099"/>
      <c r="AR8" s="1100"/>
      <c r="AT8" s="1098" t="s">
        <v>1228</v>
      </c>
      <c r="AU8" s="1099"/>
      <c r="AV8" s="1099"/>
      <c r="AW8" s="1099"/>
      <c r="AX8" s="1099"/>
      <c r="AY8" s="1099"/>
      <c r="AZ8" s="1099"/>
      <c r="BA8" s="1099"/>
      <c r="BB8" s="1099"/>
      <c r="BC8" s="1099"/>
      <c r="BD8" s="1100"/>
      <c r="BE8" s="17"/>
      <c r="BF8" s="1092" t="s">
        <v>1232</v>
      </c>
      <c r="BG8" s="1093"/>
      <c r="BH8" s="1093"/>
      <c r="BI8" s="1094"/>
      <c r="BJ8" s="1095" t="s">
        <v>15</v>
      </c>
      <c r="BK8" s="1096"/>
      <c r="BL8" s="1096"/>
      <c r="BM8" s="1097"/>
      <c r="BN8" s="18"/>
      <c r="BO8" s="16"/>
      <c r="EW8" s="2" t="s">
        <v>18</v>
      </c>
    </row>
    <row r="9" spans="1:153" ht="20.100000000000001" customHeight="1">
      <c r="A9" s="13"/>
      <c r="B9" s="21" t="s">
        <v>19</v>
      </c>
      <c r="C9" s="19"/>
      <c r="D9" s="19"/>
      <c r="E9" s="22"/>
      <c r="F9" s="23"/>
      <c r="G9" s="1089" t="s">
        <v>1217</v>
      </c>
      <c r="H9" s="1090"/>
      <c r="I9" s="1090"/>
      <c r="J9" s="1090"/>
      <c r="K9" s="1090"/>
      <c r="L9" s="1090"/>
      <c r="M9" s="1090"/>
      <c r="N9" s="1090"/>
      <c r="O9" s="1090"/>
      <c r="P9" s="1090"/>
      <c r="Q9" s="1090"/>
      <c r="R9" s="1090"/>
      <c r="S9" s="1090"/>
      <c r="T9" s="1090"/>
      <c r="U9" s="1090"/>
      <c r="V9" s="1090"/>
      <c r="W9" s="1090"/>
      <c r="X9" s="1090"/>
      <c r="Y9" s="1090"/>
      <c r="Z9" s="1090"/>
      <c r="AA9" s="1091"/>
      <c r="AB9" s="19"/>
      <c r="AC9" s="1101"/>
      <c r="AD9" s="1102"/>
      <c r="AE9" s="1102"/>
      <c r="AF9" s="1102"/>
      <c r="AG9" s="1102"/>
      <c r="AH9" s="1102"/>
      <c r="AI9" s="1102"/>
      <c r="AJ9" s="1102"/>
      <c r="AK9" s="1102"/>
      <c r="AL9" s="1102"/>
      <c r="AM9" s="1102"/>
      <c r="AN9" s="1102"/>
      <c r="AO9" s="1102"/>
      <c r="AP9" s="1102"/>
      <c r="AQ9" s="1102"/>
      <c r="AR9" s="1103"/>
      <c r="AT9" s="1101"/>
      <c r="AU9" s="1102"/>
      <c r="AV9" s="1102"/>
      <c r="AW9" s="1102"/>
      <c r="AX9" s="1102"/>
      <c r="AY9" s="1102"/>
      <c r="AZ9" s="1102"/>
      <c r="BA9" s="1102"/>
      <c r="BB9" s="1102"/>
      <c r="BC9" s="1102"/>
      <c r="BD9" s="1103"/>
      <c r="BE9" s="17"/>
      <c r="BF9" s="1092" t="s">
        <v>1233</v>
      </c>
      <c r="BG9" s="1093"/>
      <c r="BH9" s="1093"/>
      <c r="BI9" s="1094"/>
      <c r="BJ9" s="1095" t="s">
        <v>15</v>
      </c>
      <c r="BK9" s="1096"/>
      <c r="BL9" s="1096"/>
      <c r="BM9" s="1097"/>
      <c r="BN9" s="18"/>
      <c r="BO9" s="16"/>
      <c r="EW9" s="2" t="s">
        <v>21</v>
      </c>
    </row>
    <row r="10" spans="1:153" ht="20.100000000000001" customHeight="1">
      <c r="A10" s="13"/>
      <c r="B10" s="21" t="s">
        <v>22</v>
      </c>
      <c r="C10" s="19"/>
      <c r="D10" s="19"/>
      <c r="E10" s="19"/>
      <c r="F10" s="25"/>
      <c r="G10" s="1108" t="s">
        <v>1218</v>
      </c>
      <c r="H10" s="1090"/>
      <c r="I10" s="1090"/>
      <c r="J10" s="1090"/>
      <c r="K10" s="1090"/>
      <c r="L10" s="1090"/>
      <c r="M10" s="1090"/>
      <c r="N10" s="1090"/>
      <c r="O10" s="1090"/>
      <c r="P10" s="1090"/>
      <c r="Q10" s="1090"/>
      <c r="R10" s="1090"/>
      <c r="S10" s="1090"/>
      <c r="T10" s="1090"/>
      <c r="U10" s="1090"/>
      <c r="V10" s="1090"/>
      <c r="W10" s="1090"/>
      <c r="X10" s="1090"/>
      <c r="Y10" s="1090"/>
      <c r="Z10" s="1090"/>
      <c r="AA10" s="1091"/>
      <c r="AB10" s="19"/>
      <c r="AC10" s="1101"/>
      <c r="AD10" s="1102"/>
      <c r="AE10" s="1102"/>
      <c r="AF10" s="1102"/>
      <c r="AG10" s="1102"/>
      <c r="AH10" s="1102"/>
      <c r="AI10" s="1102"/>
      <c r="AJ10" s="1102"/>
      <c r="AK10" s="1102"/>
      <c r="AL10" s="1102"/>
      <c r="AM10" s="1102"/>
      <c r="AN10" s="1102"/>
      <c r="AO10" s="1102"/>
      <c r="AP10" s="1102"/>
      <c r="AQ10" s="1102"/>
      <c r="AR10" s="1103"/>
      <c r="AT10" s="1101"/>
      <c r="AU10" s="1102"/>
      <c r="AV10" s="1102"/>
      <c r="AW10" s="1102"/>
      <c r="AX10" s="1102"/>
      <c r="AY10" s="1102"/>
      <c r="AZ10" s="1102"/>
      <c r="BA10" s="1102"/>
      <c r="BB10" s="1102"/>
      <c r="BC10" s="1102"/>
      <c r="BD10" s="1103"/>
      <c r="BE10" s="17"/>
      <c r="BF10" s="1092" t="s">
        <v>1234</v>
      </c>
      <c r="BG10" s="1093"/>
      <c r="BH10" s="1093"/>
      <c r="BI10" s="1094"/>
      <c r="BJ10" s="1095" t="s">
        <v>15</v>
      </c>
      <c r="BK10" s="1096"/>
      <c r="BL10" s="1096"/>
      <c r="BM10" s="1097"/>
      <c r="BN10" s="18"/>
      <c r="BO10" s="16"/>
      <c r="EW10" s="2" t="s">
        <v>23</v>
      </c>
    </row>
    <row r="11" spans="1:153" ht="20.100000000000001" customHeight="1">
      <c r="A11" s="13"/>
      <c r="B11" s="21" t="s">
        <v>24</v>
      </c>
      <c r="G11" s="1109" t="s">
        <v>1254</v>
      </c>
      <c r="H11" s="1110"/>
      <c r="I11" s="1110"/>
      <c r="J11" s="1110"/>
      <c r="K11" s="1110"/>
      <c r="L11" s="1110"/>
      <c r="M11" s="1110"/>
      <c r="N11" s="1110"/>
      <c r="O11" s="1110"/>
      <c r="P11" s="1110"/>
      <c r="Q11" s="1110"/>
      <c r="R11" s="1110"/>
      <c r="S11" s="1110"/>
      <c r="T11" s="1110"/>
      <c r="U11" s="1110"/>
      <c r="V11" s="1110"/>
      <c r="W11" s="1110"/>
      <c r="X11" s="1110"/>
      <c r="Y11" s="1110"/>
      <c r="Z11" s="1110"/>
      <c r="AA11" s="1111"/>
      <c r="AB11" s="19"/>
      <c r="AC11" s="1101"/>
      <c r="AD11" s="1102"/>
      <c r="AE11" s="1102"/>
      <c r="AF11" s="1102"/>
      <c r="AG11" s="1102"/>
      <c r="AH11" s="1102"/>
      <c r="AI11" s="1102"/>
      <c r="AJ11" s="1102"/>
      <c r="AK11" s="1102"/>
      <c r="AL11" s="1102"/>
      <c r="AM11" s="1102"/>
      <c r="AN11" s="1102"/>
      <c r="AO11" s="1102"/>
      <c r="AP11" s="1102"/>
      <c r="AQ11" s="1102"/>
      <c r="AR11" s="1103"/>
      <c r="AT11" s="1101"/>
      <c r="AU11" s="1102"/>
      <c r="AV11" s="1102"/>
      <c r="AW11" s="1102"/>
      <c r="AX11" s="1102"/>
      <c r="AY11" s="1102"/>
      <c r="AZ11" s="1102"/>
      <c r="BA11" s="1102"/>
      <c r="BB11" s="1102"/>
      <c r="BC11" s="1102"/>
      <c r="BD11" s="1103"/>
      <c r="BE11" s="17"/>
      <c r="BF11" s="1092" t="s">
        <v>1235</v>
      </c>
      <c r="BG11" s="1093"/>
      <c r="BH11" s="1093"/>
      <c r="BI11" s="1094"/>
      <c r="BJ11" s="1095" t="s">
        <v>15</v>
      </c>
      <c r="BK11" s="1096"/>
      <c r="BL11" s="1096"/>
      <c r="BM11" s="1097"/>
      <c r="BN11" s="18"/>
      <c r="BO11" s="16"/>
      <c r="CP11" s="26"/>
      <c r="EW11" s="2" t="s">
        <v>26</v>
      </c>
    </row>
    <row r="12" spans="1:153" ht="20.100000000000001" customHeight="1">
      <c r="A12" s="13"/>
      <c r="B12" s="27" t="s">
        <v>27</v>
      </c>
      <c r="C12" s="22"/>
      <c r="D12" s="22"/>
      <c r="E12" s="22"/>
      <c r="F12" s="23"/>
      <c r="G12" s="1089" t="s">
        <v>1219</v>
      </c>
      <c r="H12" s="1090"/>
      <c r="I12" s="1090"/>
      <c r="J12" s="1090"/>
      <c r="K12" s="1090"/>
      <c r="L12" s="1090"/>
      <c r="M12" s="1090"/>
      <c r="N12" s="1090"/>
      <c r="O12" s="1090"/>
      <c r="P12" s="1090"/>
      <c r="Q12" s="1090"/>
      <c r="R12" s="1090"/>
      <c r="S12" s="1090"/>
      <c r="T12" s="1090"/>
      <c r="U12" s="1090"/>
      <c r="V12" s="1090"/>
      <c r="W12" s="1090"/>
      <c r="X12" s="1090"/>
      <c r="Y12" s="1090"/>
      <c r="Z12" s="1090"/>
      <c r="AA12" s="1091"/>
      <c r="AB12" s="19"/>
      <c r="AC12" s="1101"/>
      <c r="AD12" s="1102"/>
      <c r="AE12" s="1102"/>
      <c r="AF12" s="1102"/>
      <c r="AG12" s="1102"/>
      <c r="AH12" s="1102"/>
      <c r="AI12" s="1102"/>
      <c r="AJ12" s="1102"/>
      <c r="AK12" s="1102"/>
      <c r="AL12" s="1102"/>
      <c r="AM12" s="1102"/>
      <c r="AN12" s="1102"/>
      <c r="AO12" s="1102"/>
      <c r="AP12" s="1102"/>
      <c r="AQ12" s="1102"/>
      <c r="AR12" s="1103"/>
      <c r="AT12" s="1101"/>
      <c r="AU12" s="1102"/>
      <c r="AV12" s="1102"/>
      <c r="AW12" s="1102"/>
      <c r="AX12" s="1102"/>
      <c r="AY12" s="1102"/>
      <c r="AZ12" s="1102"/>
      <c r="BA12" s="1102"/>
      <c r="BB12" s="1102"/>
      <c r="BC12" s="1102"/>
      <c r="BD12" s="1103"/>
      <c r="BE12" s="17"/>
      <c r="BF12" s="1112" t="s">
        <v>1236</v>
      </c>
      <c r="BG12" s="1113"/>
      <c r="BH12" s="1113"/>
      <c r="BI12" s="1114"/>
      <c r="BJ12" s="1095" t="s">
        <v>15</v>
      </c>
      <c r="BK12" s="1096"/>
      <c r="BL12" s="1096"/>
      <c r="BM12" s="1097"/>
      <c r="BN12" s="18"/>
      <c r="BO12" s="16"/>
      <c r="EW12" s="2" t="s">
        <v>28</v>
      </c>
    </row>
    <row r="13" spans="1:153" ht="20.100000000000001" customHeight="1">
      <c r="A13" s="13"/>
      <c r="B13" s="21" t="s">
        <v>29</v>
      </c>
      <c r="C13" s="19"/>
      <c r="D13" s="19"/>
      <c r="E13" s="19"/>
      <c r="F13" s="23"/>
      <c r="G13" s="1089" t="s">
        <v>1220</v>
      </c>
      <c r="H13" s="1090"/>
      <c r="I13" s="1090"/>
      <c r="J13" s="1090"/>
      <c r="K13" s="1090"/>
      <c r="L13" s="1090"/>
      <c r="M13" s="1090"/>
      <c r="N13" s="1090"/>
      <c r="O13" s="1090"/>
      <c r="P13" s="1090"/>
      <c r="Q13" s="1090"/>
      <c r="R13" s="1090"/>
      <c r="S13" s="1090"/>
      <c r="T13" s="1090"/>
      <c r="U13" s="1090"/>
      <c r="V13" s="1090"/>
      <c r="W13" s="1090"/>
      <c r="X13" s="1090"/>
      <c r="Y13" s="1090"/>
      <c r="Z13" s="1090"/>
      <c r="AA13" s="1091"/>
      <c r="AB13" s="19"/>
      <c r="AC13" s="1101"/>
      <c r="AD13" s="1102"/>
      <c r="AE13" s="1102"/>
      <c r="AF13" s="1102"/>
      <c r="AG13" s="1102"/>
      <c r="AH13" s="1102"/>
      <c r="AI13" s="1102"/>
      <c r="AJ13" s="1102"/>
      <c r="AK13" s="1102"/>
      <c r="AL13" s="1102"/>
      <c r="AM13" s="1102"/>
      <c r="AN13" s="1102"/>
      <c r="AO13" s="1102"/>
      <c r="AP13" s="1102"/>
      <c r="AQ13" s="1102"/>
      <c r="AR13" s="1103"/>
      <c r="AT13" s="1101"/>
      <c r="AU13" s="1102"/>
      <c r="AV13" s="1102"/>
      <c r="AW13" s="1102"/>
      <c r="AX13" s="1102"/>
      <c r="AY13" s="1102"/>
      <c r="AZ13" s="1102"/>
      <c r="BA13" s="1102"/>
      <c r="BB13" s="1102"/>
      <c r="BC13" s="1102"/>
      <c r="BD13" s="1103"/>
      <c r="BE13" s="17"/>
      <c r="BF13" s="1092" t="s">
        <v>1237</v>
      </c>
      <c r="BG13" s="1093"/>
      <c r="BH13" s="1093"/>
      <c r="BI13" s="1094"/>
      <c r="BJ13" s="1095" t="s">
        <v>15</v>
      </c>
      <c r="BK13" s="1096"/>
      <c r="BL13" s="1096"/>
      <c r="BM13" s="1097"/>
      <c r="BN13" s="18"/>
      <c r="BO13" s="16"/>
      <c r="EW13" s="2" t="s">
        <v>32</v>
      </c>
    </row>
    <row r="14" spans="1:153" ht="20.100000000000001" customHeight="1">
      <c r="A14" s="13"/>
      <c r="B14" s="21" t="s">
        <v>33</v>
      </c>
      <c r="C14" s="19"/>
      <c r="D14" s="19"/>
      <c r="E14" s="19"/>
      <c r="F14" s="23"/>
      <c r="G14" s="1089" t="s">
        <v>1221</v>
      </c>
      <c r="H14" s="1090"/>
      <c r="I14" s="1090"/>
      <c r="J14" s="1090"/>
      <c r="K14" s="1090"/>
      <c r="L14" s="1090"/>
      <c r="M14" s="1090"/>
      <c r="N14" s="1090"/>
      <c r="O14" s="1090"/>
      <c r="P14" s="1090"/>
      <c r="Q14" s="1090"/>
      <c r="R14" s="1090"/>
      <c r="S14" s="1090"/>
      <c r="T14" s="1090"/>
      <c r="U14" s="1090"/>
      <c r="V14" s="1090"/>
      <c r="W14" s="1090"/>
      <c r="X14" s="1090"/>
      <c r="Y14" s="1090"/>
      <c r="Z14" s="1090"/>
      <c r="AA14" s="1091"/>
      <c r="AB14" s="19"/>
      <c r="AC14" s="1104"/>
      <c r="AD14" s="1105"/>
      <c r="AE14" s="1105"/>
      <c r="AF14" s="1105"/>
      <c r="AG14" s="1105"/>
      <c r="AH14" s="1105"/>
      <c r="AI14" s="1105"/>
      <c r="AJ14" s="1105"/>
      <c r="AK14" s="1105"/>
      <c r="AL14" s="1105"/>
      <c r="AM14" s="1105"/>
      <c r="AN14" s="1105"/>
      <c r="AO14" s="1105"/>
      <c r="AP14" s="1105"/>
      <c r="AQ14" s="1105"/>
      <c r="AR14" s="1106"/>
      <c r="AT14" s="1101"/>
      <c r="AU14" s="1102"/>
      <c r="AV14" s="1102"/>
      <c r="AW14" s="1102"/>
      <c r="AX14" s="1102"/>
      <c r="AY14" s="1102"/>
      <c r="AZ14" s="1102"/>
      <c r="BA14" s="1102"/>
      <c r="BB14" s="1102"/>
      <c r="BC14" s="1102"/>
      <c r="BD14" s="1103"/>
      <c r="BE14" s="17"/>
      <c r="BF14" s="1092" t="s">
        <v>1238</v>
      </c>
      <c r="BG14" s="1093"/>
      <c r="BH14" s="1093"/>
      <c r="BI14" s="1094"/>
      <c r="BJ14" s="1095" t="s">
        <v>15</v>
      </c>
      <c r="BK14" s="1096"/>
      <c r="BL14" s="1096"/>
      <c r="BM14" s="1097"/>
      <c r="BN14" s="18"/>
      <c r="BO14" s="16"/>
      <c r="EW14" s="2" t="s">
        <v>34</v>
      </c>
    </row>
    <row r="15" spans="1:153" ht="20.100000000000001" customHeight="1">
      <c r="A15" s="13"/>
      <c r="B15" s="21" t="s">
        <v>35</v>
      </c>
      <c r="C15" s="19"/>
      <c r="D15" s="19"/>
      <c r="E15" s="19"/>
      <c r="F15" s="23"/>
      <c r="G15" s="1089" t="s">
        <v>1222</v>
      </c>
      <c r="H15" s="1090"/>
      <c r="I15" s="1090"/>
      <c r="J15" s="1090"/>
      <c r="K15" s="1090"/>
      <c r="L15" s="1090"/>
      <c r="M15" s="1090"/>
      <c r="N15" s="1090"/>
      <c r="O15" s="1090"/>
      <c r="P15" s="1090"/>
      <c r="Q15" s="1090"/>
      <c r="R15" s="1090"/>
      <c r="S15" s="1090"/>
      <c r="T15" s="1090"/>
      <c r="U15" s="1090"/>
      <c r="V15" s="1090"/>
      <c r="W15" s="1090"/>
      <c r="X15" s="1090"/>
      <c r="Y15" s="1090"/>
      <c r="Z15" s="1090"/>
      <c r="AA15" s="1091"/>
      <c r="AB15" s="19"/>
      <c r="AC15" s="19"/>
      <c r="AD15" s="19"/>
      <c r="AE15" s="19"/>
      <c r="AF15" s="19"/>
      <c r="AG15" s="19"/>
      <c r="AH15" s="19"/>
      <c r="AI15" s="19"/>
      <c r="AJ15" s="19"/>
      <c r="AK15" s="19"/>
      <c r="AL15" s="19"/>
      <c r="AM15" s="19"/>
      <c r="AN15" s="19"/>
      <c r="AO15" s="19"/>
      <c r="AP15" s="19"/>
      <c r="AQ15" s="19"/>
      <c r="AR15" s="19"/>
      <c r="AT15" s="1101"/>
      <c r="AU15" s="1102"/>
      <c r="AV15" s="1102"/>
      <c r="AW15" s="1102"/>
      <c r="AX15" s="1102"/>
      <c r="AY15" s="1102"/>
      <c r="AZ15" s="1102"/>
      <c r="BA15" s="1102"/>
      <c r="BB15" s="1102"/>
      <c r="BC15" s="1102"/>
      <c r="BD15" s="1103"/>
      <c r="BE15" s="17"/>
      <c r="BF15" s="1092" t="s">
        <v>1239</v>
      </c>
      <c r="BG15" s="1093"/>
      <c r="BH15" s="1093"/>
      <c r="BI15" s="1094"/>
      <c r="BJ15" s="1095" t="s">
        <v>15</v>
      </c>
      <c r="BK15" s="1096"/>
      <c r="BL15" s="1096"/>
      <c r="BM15" s="1097"/>
      <c r="BN15" s="18"/>
      <c r="BO15" s="16"/>
      <c r="EW15" s="2" t="s">
        <v>37</v>
      </c>
    </row>
    <row r="16" spans="1:153" ht="20.100000000000001" customHeight="1">
      <c r="A16" s="13"/>
      <c r="B16" s="27" t="s">
        <v>38</v>
      </c>
      <c r="D16" s="28"/>
      <c r="E16" s="28"/>
      <c r="F16" s="28"/>
      <c r="G16" s="1089" t="s">
        <v>1223</v>
      </c>
      <c r="H16" s="1090"/>
      <c r="I16" s="1090"/>
      <c r="J16" s="1090"/>
      <c r="K16" s="1090"/>
      <c r="L16" s="1090"/>
      <c r="M16" s="1090"/>
      <c r="N16" s="1090"/>
      <c r="O16" s="1090"/>
      <c r="P16" s="1090"/>
      <c r="Q16" s="1090"/>
      <c r="R16" s="1090"/>
      <c r="S16" s="1090"/>
      <c r="T16" s="1090"/>
      <c r="U16" s="1090"/>
      <c r="V16" s="1090"/>
      <c r="W16" s="1090"/>
      <c r="X16" s="1090"/>
      <c r="Y16" s="1090"/>
      <c r="Z16" s="1090"/>
      <c r="AA16" s="1091"/>
      <c r="AB16" s="19"/>
      <c r="AC16" s="1080" t="s">
        <v>39</v>
      </c>
      <c r="AD16" s="1081"/>
      <c r="AE16" s="1081"/>
      <c r="AF16" s="1081"/>
      <c r="AG16" s="1081"/>
      <c r="AH16" s="1081"/>
      <c r="AI16" s="1081"/>
      <c r="AJ16" s="1081"/>
      <c r="AK16" s="1081"/>
      <c r="AL16" s="1081"/>
      <c r="AM16" s="1081"/>
      <c r="AN16" s="1081"/>
      <c r="AO16" s="1081"/>
      <c r="AP16" s="1081"/>
      <c r="AQ16" s="1081"/>
      <c r="AR16" s="1082"/>
      <c r="AT16" s="1101"/>
      <c r="AU16" s="1102"/>
      <c r="AV16" s="1102"/>
      <c r="AW16" s="1102"/>
      <c r="AX16" s="1102"/>
      <c r="AY16" s="1102"/>
      <c r="AZ16" s="1102"/>
      <c r="BA16" s="1102"/>
      <c r="BB16" s="1102"/>
      <c r="BC16" s="1102"/>
      <c r="BD16" s="1103"/>
      <c r="BE16" s="17"/>
      <c r="BF16" s="1092" t="s">
        <v>1240</v>
      </c>
      <c r="BG16" s="1093"/>
      <c r="BH16" s="1093"/>
      <c r="BI16" s="1094"/>
      <c r="BJ16" s="1095" t="s">
        <v>15</v>
      </c>
      <c r="BK16" s="1096"/>
      <c r="BL16" s="1096"/>
      <c r="BM16" s="1097"/>
      <c r="BN16" s="18"/>
      <c r="BO16" s="16"/>
      <c r="EW16" s="2" t="s">
        <v>40</v>
      </c>
    </row>
    <row r="17" spans="1:153" ht="20.100000000000001" customHeight="1">
      <c r="A17" s="13"/>
      <c r="B17" s="21" t="s">
        <v>41</v>
      </c>
      <c r="G17" s="1089" t="s">
        <v>1224</v>
      </c>
      <c r="H17" s="1090"/>
      <c r="I17" s="1090"/>
      <c r="J17" s="1090"/>
      <c r="K17" s="1090"/>
      <c r="L17" s="1090"/>
      <c r="M17" s="1090"/>
      <c r="N17" s="1090"/>
      <c r="O17" s="1090"/>
      <c r="P17" s="1090"/>
      <c r="Q17" s="1090"/>
      <c r="R17" s="1090"/>
      <c r="S17" s="1090"/>
      <c r="T17" s="1090"/>
      <c r="U17" s="1090"/>
      <c r="V17" s="1090"/>
      <c r="W17" s="1090"/>
      <c r="X17" s="1090"/>
      <c r="Y17" s="1090"/>
      <c r="Z17" s="1090"/>
      <c r="AA17" s="1091"/>
      <c r="AB17" s="19"/>
      <c r="AC17" s="1098" t="s">
        <v>1229</v>
      </c>
      <c r="AD17" s="1099"/>
      <c r="AE17" s="1099"/>
      <c r="AF17" s="1099"/>
      <c r="AG17" s="1099"/>
      <c r="AH17" s="1099"/>
      <c r="AI17" s="1099"/>
      <c r="AJ17" s="1099"/>
      <c r="AK17" s="1099"/>
      <c r="AL17" s="1099"/>
      <c r="AM17" s="1099"/>
      <c r="AN17" s="1099"/>
      <c r="AO17" s="1099"/>
      <c r="AP17" s="1099"/>
      <c r="AQ17" s="1099"/>
      <c r="AR17" s="1100"/>
      <c r="AT17" s="1101"/>
      <c r="AU17" s="1102"/>
      <c r="AV17" s="1102"/>
      <c r="AW17" s="1102"/>
      <c r="AX17" s="1102"/>
      <c r="AY17" s="1102"/>
      <c r="AZ17" s="1102"/>
      <c r="BA17" s="1102"/>
      <c r="BB17" s="1102"/>
      <c r="BC17" s="1102"/>
      <c r="BD17" s="1103"/>
      <c r="BE17" s="17"/>
      <c r="BF17" s="1092" t="s">
        <v>1241</v>
      </c>
      <c r="BG17" s="1093"/>
      <c r="BH17" s="1093"/>
      <c r="BI17" s="1094"/>
      <c r="BJ17" s="1095" t="s">
        <v>15</v>
      </c>
      <c r="BK17" s="1096"/>
      <c r="BL17" s="1096"/>
      <c r="BM17" s="1097"/>
      <c r="BN17" s="18"/>
      <c r="BO17" s="16"/>
      <c r="EW17" s="2" t="s">
        <v>44</v>
      </c>
    </row>
    <row r="18" spans="1:153" ht="20.100000000000001" customHeight="1">
      <c r="A18" s="13"/>
      <c r="B18" s="29"/>
      <c r="G18" s="1115"/>
      <c r="H18" s="1115"/>
      <c r="I18" s="1115"/>
      <c r="J18" s="1115"/>
      <c r="K18" s="1115"/>
      <c r="L18" s="1115"/>
      <c r="M18" s="1115"/>
      <c r="N18" s="1115"/>
      <c r="O18" s="1115"/>
      <c r="P18" s="1115"/>
      <c r="Q18" s="1115"/>
      <c r="R18" s="1115"/>
      <c r="S18" s="1115"/>
      <c r="T18" s="1115"/>
      <c r="U18" s="1115"/>
      <c r="V18" s="1115"/>
      <c r="W18" s="1115"/>
      <c r="X18" s="1115"/>
      <c r="Y18" s="1115"/>
      <c r="Z18" s="1115"/>
      <c r="AA18" s="2"/>
      <c r="AB18" s="19"/>
      <c r="AC18" s="1101"/>
      <c r="AD18" s="1102"/>
      <c r="AE18" s="1102"/>
      <c r="AF18" s="1102"/>
      <c r="AG18" s="1102"/>
      <c r="AH18" s="1102"/>
      <c r="AI18" s="1102"/>
      <c r="AJ18" s="1102"/>
      <c r="AK18" s="1102"/>
      <c r="AL18" s="1102"/>
      <c r="AM18" s="1102"/>
      <c r="AN18" s="1102"/>
      <c r="AO18" s="1102"/>
      <c r="AP18" s="1102"/>
      <c r="AQ18" s="1102"/>
      <c r="AR18" s="1103"/>
      <c r="AT18" s="1101"/>
      <c r="AU18" s="1102"/>
      <c r="AV18" s="1102"/>
      <c r="AW18" s="1102"/>
      <c r="AX18" s="1102"/>
      <c r="AY18" s="1102"/>
      <c r="AZ18" s="1102"/>
      <c r="BA18" s="1102"/>
      <c r="BB18" s="1102"/>
      <c r="BC18" s="1102"/>
      <c r="BD18" s="1103"/>
      <c r="BE18" s="17"/>
      <c r="BF18" s="1092" t="s">
        <v>1242</v>
      </c>
      <c r="BG18" s="1093"/>
      <c r="BH18" s="1093"/>
      <c r="BI18" s="1094"/>
      <c r="BJ18" s="1095" t="s">
        <v>15</v>
      </c>
      <c r="BK18" s="1096"/>
      <c r="BL18" s="1096"/>
      <c r="BM18" s="1097"/>
      <c r="BN18" s="18"/>
      <c r="BO18" s="16"/>
      <c r="EW18" s="2" t="s">
        <v>45</v>
      </c>
    </row>
    <row r="19" spans="1:153" ht="20.100000000000001" customHeight="1">
      <c r="A19" s="13"/>
      <c r="B19" s="29"/>
      <c r="G19" s="1116" t="s">
        <v>1225</v>
      </c>
      <c r="H19" s="1117"/>
      <c r="I19" s="1117"/>
      <c r="J19" s="1117"/>
      <c r="K19" s="1117"/>
      <c r="L19" s="1117"/>
      <c r="M19" s="1117"/>
      <c r="N19" s="1117"/>
      <c r="O19" s="1117"/>
      <c r="P19" s="1117"/>
      <c r="Q19" s="1117"/>
      <c r="R19" s="1117"/>
      <c r="S19" s="1117"/>
      <c r="T19" s="1117"/>
      <c r="U19" s="1117"/>
      <c r="V19" s="1117"/>
      <c r="W19" s="1117"/>
      <c r="X19" s="1117"/>
      <c r="Y19" s="1117"/>
      <c r="Z19" s="1117"/>
      <c r="AA19" s="1118"/>
      <c r="AB19" s="19"/>
      <c r="AC19" s="1101"/>
      <c r="AD19" s="1102"/>
      <c r="AE19" s="1102"/>
      <c r="AF19" s="1102"/>
      <c r="AG19" s="1102"/>
      <c r="AH19" s="1102"/>
      <c r="AI19" s="1102"/>
      <c r="AJ19" s="1102"/>
      <c r="AK19" s="1102"/>
      <c r="AL19" s="1102"/>
      <c r="AM19" s="1102"/>
      <c r="AN19" s="1102"/>
      <c r="AO19" s="1102"/>
      <c r="AP19" s="1102"/>
      <c r="AQ19" s="1102"/>
      <c r="AR19" s="1103"/>
      <c r="AT19" s="1104"/>
      <c r="AU19" s="1105"/>
      <c r="AV19" s="1105"/>
      <c r="AW19" s="1105"/>
      <c r="AX19" s="1105"/>
      <c r="AY19" s="1105"/>
      <c r="AZ19" s="1105"/>
      <c r="BA19" s="1105"/>
      <c r="BB19" s="1105"/>
      <c r="BC19" s="1105"/>
      <c r="BD19" s="1106"/>
      <c r="BE19" s="17"/>
      <c r="BF19" s="1092" t="s">
        <v>1243</v>
      </c>
      <c r="BG19" s="1093"/>
      <c r="BH19" s="1093"/>
      <c r="BI19" s="1094"/>
      <c r="BJ19" s="1095" t="s">
        <v>15</v>
      </c>
      <c r="BK19" s="1096"/>
      <c r="BL19" s="1096"/>
      <c r="BM19" s="1097"/>
      <c r="BN19" s="18"/>
      <c r="BO19" s="16"/>
      <c r="EW19" s="2" t="s">
        <v>47</v>
      </c>
    </row>
    <row r="20" spans="1:153" ht="20.100000000000001" customHeight="1">
      <c r="A20" s="13"/>
      <c r="B20" s="29"/>
      <c r="G20" s="1119"/>
      <c r="H20" s="1120"/>
      <c r="I20" s="1120"/>
      <c r="J20" s="1120"/>
      <c r="K20" s="1120"/>
      <c r="L20" s="1120"/>
      <c r="M20" s="1120"/>
      <c r="N20" s="1120"/>
      <c r="O20" s="1120"/>
      <c r="P20" s="1120"/>
      <c r="Q20" s="1120"/>
      <c r="R20" s="1120"/>
      <c r="S20" s="1120"/>
      <c r="T20" s="1120"/>
      <c r="U20" s="1120"/>
      <c r="V20" s="1120"/>
      <c r="W20" s="1120"/>
      <c r="X20" s="1120"/>
      <c r="Y20" s="1120"/>
      <c r="Z20" s="1120"/>
      <c r="AA20" s="1121"/>
      <c r="AB20" s="19"/>
      <c r="AC20" s="1101"/>
      <c r="AD20" s="1102"/>
      <c r="AE20" s="1102"/>
      <c r="AF20" s="1102"/>
      <c r="AG20" s="1102"/>
      <c r="AH20" s="1102"/>
      <c r="AI20" s="1102"/>
      <c r="AJ20" s="1102"/>
      <c r="AK20" s="1102"/>
      <c r="AL20" s="1102"/>
      <c r="AM20" s="1102"/>
      <c r="AN20" s="1102"/>
      <c r="AO20" s="1102"/>
      <c r="AP20" s="1102"/>
      <c r="AQ20" s="1102"/>
      <c r="AR20" s="1103"/>
      <c r="AS20" s="19"/>
      <c r="AT20" s="19"/>
      <c r="AU20" s="19"/>
      <c r="AV20" s="19"/>
      <c r="AW20" s="19"/>
      <c r="AX20" s="19"/>
      <c r="AY20" s="19"/>
      <c r="AZ20" s="19"/>
      <c r="BA20" s="19"/>
      <c r="BB20" s="19"/>
      <c r="BC20" s="19"/>
      <c r="BD20" s="17"/>
      <c r="BE20" s="17"/>
      <c r="BF20" s="1092" t="s">
        <v>1244</v>
      </c>
      <c r="BG20" s="1093"/>
      <c r="BH20" s="1093"/>
      <c r="BI20" s="1094"/>
      <c r="BJ20" s="1095" t="s">
        <v>15</v>
      </c>
      <c r="BK20" s="1096"/>
      <c r="BL20" s="1096"/>
      <c r="BM20" s="1097"/>
      <c r="BN20" s="18"/>
      <c r="BO20" s="16"/>
      <c r="EW20" s="2" t="s">
        <v>48</v>
      </c>
    </row>
    <row r="21" spans="1:153" ht="20.100000000000001" customHeight="1">
      <c r="A21" s="13"/>
      <c r="B21" s="1138" t="s">
        <v>49</v>
      </c>
      <c r="C21" s="1139"/>
      <c r="D21" s="1139"/>
      <c r="E21" s="1139"/>
      <c r="F21" s="1139"/>
      <c r="G21" s="1119"/>
      <c r="H21" s="1120"/>
      <c r="I21" s="1120"/>
      <c r="J21" s="1120"/>
      <c r="K21" s="1120"/>
      <c r="L21" s="1120"/>
      <c r="M21" s="1120"/>
      <c r="N21" s="1120"/>
      <c r="O21" s="1120"/>
      <c r="P21" s="1120"/>
      <c r="Q21" s="1120"/>
      <c r="R21" s="1120"/>
      <c r="S21" s="1120"/>
      <c r="T21" s="1120"/>
      <c r="U21" s="1120"/>
      <c r="V21" s="1120"/>
      <c r="W21" s="1120"/>
      <c r="X21" s="1120"/>
      <c r="Y21" s="1120"/>
      <c r="Z21" s="1120"/>
      <c r="AA21" s="1121"/>
      <c r="AB21" s="19"/>
      <c r="AC21" s="1101"/>
      <c r="AD21" s="1102"/>
      <c r="AE21" s="1102"/>
      <c r="AF21" s="1102"/>
      <c r="AG21" s="1102"/>
      <c r="AH21" s="1102"/>
      <c r="AI21" s="1102"/>
      <c r="AJ21" s="1102"/>
      <c r="AK21" s="1102"/>
      <c r="AL21" s="1102"/>
      <c r="AM21" s="1102"/>
      <c r="AN21" s="1102"/>
      <c r="AO21" s="1102"/>
      <c r="AP21" s="1102"/>
      <c r="AQ21" s="1102"/>
      <c r="AR21" s="1103"/>
      <c r="AT21" s="1080" t="s">
        <v>50</v>
      </c>
      <c r="AU21" s="1081"/>
      <c r="AV21" s="1081"/>
      <c r="AW21" s="1081"/>
      <c r="AX21" s="1081"/>
      <c r="AY21" s="1081"/>
      <c r="AZ21" s="1081"/>
      <c r="BA21" s="1081"/>
      <c r="BB21" s="1081"/>
      <c r="BC21" s="1081"/>
      <c r="BD21" s="1082"/>
      <c r="BE21" s="17"/>
      <c r="BF21" s="1092" t="s">
        <v>1245</v>
      </c>
      <c r="BG21" s="1093"/>
      <c r="BH21" s="1093"/>
      <c r="BI21" s="1094"/>
      <c r="BJ21" s="1095" t="s">
        <v>15</v>
      </c>
      <c r="BK21" s="1096"/>
      <c r="BL21" s="1096"/>
      <c r="BM21" s="1097"/>
      <c r="BN21" s="18"/>
      <c r="BO21" s="16"/>
      <c r="EW21" s="2" t="s">
        <v>52</v>
      </c>
    </row>
    <row r="22" spans="1:153" ht="20.100000000000001" customHeight="1">
      <c r="A22" s="13"/>
      <c r="B22" s="1138"/>
      <c r="C22" s="1139"/>
      <c r="D22" s="1139"/>
      <c r="E22" s="1139"/>
      <c r="F22" s="1139"/>
      <c r="G22" s="1119"/>
      <c r="H22" s="1120"/>
      <c r="I22" s="1120"/>
      <c r="J22" s="1120"/>
      <c r="K22" s="1120"/>
      <c r="L22" s="1120"/>
      <c r="M22" s="1120"/>
      <c r="N22" s="1120"/>
      <c r="O22" s="1120"/>
      <c r="P22" s="1120"/>
      <c r="Q22" s="1120"/>
      <c r="R22" s="1120"/>
      <c r="S22" s="1120"/>
      <c r="T22" s="1120"/>
      <c r="U22" s="1120"/>
      <c r="V22" s="1120"/>
      <c r="W22" s="1120"/>
      <c r="X22" s="1120"/>
      <c r="Y22" s="1120"/>
      <c r="Z22" s="1120"/>
      <c r="AA22" s="1121"/>
      <c r="AB22" s="19"/>
      <c r="AC22" s="1101"/>
      <c r="AD22" s="1102"/>
      <c r="AE22" s="1102"/>
      <c r="AF22" s="1102"/>
      <c r="AG22" s="1102"/>
      <c r="AH22" s="1102"/>
      <c r="AI22" s="1102"/>
      <c r="AJ22" s="1102"/>
      <c r="AK22" s="1102"/>
      <c r="AL22" s="1102"/>
      <c r="AM22" s="1102"/>
      <c r="AN22" s="1102"/>
      <c r="AO22" s="1102"/>
      <c r="AP22" s="1102"/>
      <c r="AQ22" s="1102"/>
      <c r="AR22" s="1103"/>
      <c r="AT22" s="1098" t="s">
        <v>1249</v>
      </c>
      <c r="AU22" s="1099"/>
      <c r="AV22" s="1099"/>
      <c r="AW22" s="1099"/>
      <c r="AX22" s="1099"/>
      <c r="AY22" s="1099"/>
      <c r="AZ22" s="1099"/>
      <c r="BA22" s="1099"/>
      <c r="BB22" s="1099"/>
      <c r="BC22" s="1099"/>
      <c r="BD22" s="1100"/>
      <c r="BE22" s="17"/>
      <c r="BF22" s="1092" t="s">
        <v>1246</v>
      </c>
      <c r="BG22" s="1093"/>
      <c r="BH22" s="1093"/>
      <c r="BI22" s="1094"/>
      <c r="BJ22" s="1095" t="s">
        <v>15</v>
      </c>
      <c r="BK22" s="1096"/>
      <c r="BL22" s="1096"/>
      <c r="BM22" s="1097"/>
      <c r="BN22" s="18"/>
      <c r="BO22" s="16"/>
      <c r="EW22" s="2" t="s">
        <v>53</v>
      </c>
    </row>
    <row r="23" spans="1:153" ht="20.100000000000001" customHeight="1">
      <c r="A23" s="13"/>
      <c r="B23" s="1138"/>
      <c r="C23" s="1139"/>
      <c r="D23" s="1139"/>
      <c r="E23" s="1139"/>
      <c r="F23" s="1139"/>
      <c r="G23" s="1119"/>
      <c r="H23" s="1120"/>
      <c r="I23" s="1120"/>
      <c r="J23" s="1120"/>
      <c r="K23" s="1120"/>
      <c r="L23" s="1120"/>
      <c r="M23" s="1120"/>
      <c r="N23" s="1120"/>
      <c r="O23" s="1120"/>
      <c r="P23" s="1120"/>
      <c r="Q23" s="1120"/>
      <c r="R23" s="1120"/>
      <c r="S23" s="1120"/>
      <c r="T23" s="1120"/>
      <c r="U23" s="1120"/>
      <c r="V23" s="1120"/>
      <c r="W23" s="1120"/>
      <c r="X23" s="1120"/>
      <c r="Y23" s="1120"/>
      <c r="Z23" s="1120"/>
      <c r="AA23" s="1121"/>
      <c r="AB23" s="19"/>
      <c r="AC23" s="1104"/>
      <c r="AD23" s="1105"/>
      <c r="AE23" s="1105"/>
      <c r="AF23" s="1105"/>
      <c r="AG23" s="1105"/>
      <c r="AH23" s="1105"/>
      <c r="AI23" s="1105"/>
      <c r="AJ23" s="1105"/>
      <c r="AK23" s="1105"/>
      <c r="AL23" s="1105"/>
      <c r="AM23" s="1105"/>
      <c r="AN23" s="1105"/>
      <c r="AO23" s="1105"/>
      <c r="AP23" s="1105"/>
      <c r="AQ23" s="1105"/>
      <c r="AR23" s="1106"/>
      <c r="AT23" s="1101"/>
      <c r="AU23" s="1107"/>
      <c r="AV23" s="1107"/>
      <c r="AW23" s="1107"/>
      <c r="AX23" s="1107"/>
      <c r="AY23" s="1107"/>
      <c r="AZ23" s="1107"/>
      <c r="BA23" s="1107"/>
      <c r="BB23" s="1107"/>
      <c r="BC23" s="1107"/>
      <c r="BD23" s="1103"/>
      <c r="BE23" s="17"/>
      <c r="BF23" s="1092" t="s">
        <v>1247</v>
      </c>
      <c r="BG23" s="1093"/>
      <c r="BH23" s="1093"/>
      <c r="BI23" s="1094"/>
      <c r="BJ23" s="1095" t="s">
        <v>15</v>
      </c>
      <c r="BK23" s="1096"/>
      <c r="BL23" s="1096"/>
      <c r="BM23" s="1097"/>
      <c r="BN23" s="18"/>
      <c r="BO23" s="16"/>
      <c r="EW23" s="2" t="s">
        <v>55</v>
      </c>
    </row>
    <row r="24" spans="1:153" ht="20.100000000000001" customHeight="1">
      <c r="A24" s="13"/>
      <c r="B24" s="1140" t="s">
        <v>56</v>
      </c>
      <c r="C24" s="1141"/>
      <c r="D24" s="1141"/>
      <c r="E24" s="1141"/>
      <c r="F24" s="1141"/>
      <c r="G24" s="1119"/>
      <c r="H24" s="1120"/>
      <c r="I24" s="1120"/>
      <c r="J24" s="1120"/>
      <c r="K24" s="1120"/>
      <c r="L24" s="1120"/>
      <c r="M24" s="1120"/>
      <c r="N24" s="1120"/>
      <c r="O24" s="1120"/>
      <c r="P24" s="1120"/>
      <c r="Q24" s="1120"/>
      <c r="R24" s="1120"/>
      <c r="S24" s="1120"/>
      <c r="T24" s="1120"/>
      <c r="U24" s="1120"/>
      <c r="V24" s="1120"/>
      <c r="W24" s="1120"/>
      <c r="X24" s="1120"/>
      <c r="Y24" s="1120"/>
      <c r="Z24" s="1120"/>
      <c r="AA24" s="1121"/>
      <c r="AB24" s="19"/>
      <c r="AC24" s="19"/>
      <c r="AD24" s="19"/>
      <c r="AE24" s="19"/>
      <c r="AF24" s="19"/>
      <c r="AG24" s="19"/>
      <c r="AH24" s="19"/>
      <c r="AI24" s="19"/>
      <c r="AJ24" s="19"/>
      <c r="AK24" s="19"/>
      <c r="AL24" s="19"/>
      <c r="AM24" s="19"/>
      <c r="AN24" s="19"/>
      <c r="AO24" s="19"/>
      <c r="AP24" s="19"/>
      <c r="AQ24" s="19"/>
      <c r="AR24" s="19"/>
      <c r="AT24" s="1101"/>
      <c r="AU24" s="1107"/>
      <c r="AV24" s="1107"/>
      <c r="AW24" s="1107"/>
      <c r="AX24" s="1107"/>
      <c r="AY24" s="1107"/>
      <c r="AZ24" s="1107"/>
      <c r="BA24" s="1107"/>
      <c r="BB24" s="1107"/>
      <c r="BC24" s="1107"/>
      <c r="BD24" s="1103"/>
      <c r="BE24" s="17"/>
      <c r="BF24" s="1092" t="s">
        <v>1248</v>
      </c>
      <c r="BG24" s="1093"/>
      <c r="BH24" s="1093"/>
      <c r="BI24" s="1094"/>
      <c r="BJ24" s="1095" t="s">
        <v>15</v>
      </c>
      <c r="BK24" s="1096"/>
      <c r="BL24" s="1096"/>
      <c r="BM24" s="1097"/>
      <c r="BN24" s="18"/>
      <c r="BO24" s="16"/>
      <c r="EW24" s="2" t="s">
        <v>57</v>
      </c>
    </row>
    <row r="25" spans="1:153" ht="20.100000000000001" customHeight="1">
      <c r="A25" s="13"/>
      <c r="B25" s="1140"/>
      <c r="C25" s="1141"/>
      <c r="D25" s="1141"/>
      <c r="E25" s="1141"/>
      <c r="F25" s="1141"/>
      <c r="G25" s="1119"/>
      <c r="H25" s="1120"/>
      <c r="I25" s="1120"/>
      <c r="J25" s="1120"/>
      <c r="K25" s="1120"/>
      <c r="L25" s="1120"/>
      <c r="M25" s="1120"/>
      <c r="N25" s="1120"/>
      <c r="O25" s="1120"/>
      <c r="P25" s="1120"/>
      <c r="Q25" s="1120"/>
      <c r="R25" s="1120"/>
      <c r="S25" s="1120"/>
      <c r="T25" s="1120"/>
      <c r="U25" s="1120"/>
      <c r="V25" s="1120"/>
      <c r="W25" s="1120"/>
      <c r="X25" s="1120"/>
      <c r="Y25" s="1120"/>
      <c r="Z25" s="1120"/>
      <c r="AA25" s="1121"/>
      <c r="AB25" s="19"/>
      <c r="AC25" s="1080" t="s">
        <v>58</v>
      </c>
      <c r="AD25" s="1081"/>
      <c r="AE25" s="1081"/>
      <c r="AF25" s="1081"/>
      <c r="AG25" s="1081"/>
      <c r="AH25" s="1081"/>
      <c r="AI25" s="1081"/>
      <c r="AJ25" s="1081"/>
      <c r="AK25" s="1081"/>
      <c r="AL25" s="1081"/>
      <c r="AM25" s="1081"/>
      <c r="AN25" s="1081"/>
      <c r="AO25" s="1081"/>
      <c r="AP25" s="1081"/>
      <c r="AQ25" s="1081"/>
      <c r="AR25" s="1082"/>
      <c r="AT25" s="1101"/>
      <c r="AU25" s="1107"/>
      <c r="AV25" s="1107"/>
      <c r="AW25" s="1107"/>
      <c r="AX25" s="1107"/>
      <c r="AY25" s="1107"/>
      <c r="AZ25" s="1107"/>
      <c r="BA25" s="1107"/>
      <c r="BB25" s="1107"/>
      <c r="BC25" s="1107"/>
      <c r="BD25" s="1103"/>
      <c r="BE25" s="17"/>
      <c r="BF25" s="1092"/>
      <c r="BG25" s="1093"/>
      <c r="BH25" s="1093"/>
      <c r="BI25" s="1094"/>
      <c r="BJ25" s="1095"/>
      <c r="BK25" s="1096"/>
      <c r="BL25" s="1096"/>
      <c r="BM25" s="1097"/>
      <c r="BN25" s="18"/>
      <c r="BO25" s="16"/>
      <c r="EW25" s="2" t="s">
        <v>59</v>
      </c>
    </row>
    <row r="26" spans="1:153" ht="20.100000000000001" customHeight="1">
      <c r="A26" s="13"/>
      <c r="B26" s="1140"/>
      <c r="C26" s="1141"/>
      <c r="D26" s="1141"/>
      <c r="E26" s="1141"/>
      <c r="F26" s="1141"/>
      <c r="G26" s="1119"/>
      <c r="H26" s="1120"/>
      <c r="I26" s="1120"/>
      <c r="J26" s="1120"/>
      <c r="K26" s="1120"/>
      <c r="L26" s="1120"/>
      <c r="M26" s="1120"/>
      <c r="N26" s="1120"/>
      <c r="O26" s="1120"/>
      <c r="P26" s="1120"/>
      <c r="Q26" s="1120"/>
      <c r="R26" s="1120"/>
      <c r="S26" s="1120"/>
      <c r="T26" s="1120"/>
      <c r="U26" s="1120"/>
      <c r="V26" s="1120"/>
      <c r="W26" s="1120"/>
      <c r="X26" s="1120"/>
      <c r="Y26" s="1120"/>
      <c r="Z26" s="1120"/>
      <c r="AA26" s="1121"/>
      <c r="AB26" s="19"/>
      <c r="AC26" s="1098" t="s">
        <v>1230</v>
      </c>
      <c r="AD26" s="1099"/>
      <c r="AE26" s="1099"/>
      <c r="AF26" s="1099"/>
      <c r="AG26" s="1099"/>
      <c r="AH26" s="1099"/>
      <c r="AI26" s="1099"/>
      <c r="AJ26" s="1099"/>
      <c r="AK26" s="1099"/>
      <c r="AL26" s="1099"/>
      <c r="AM26" s="1099"/>
      <c r="AN26" s="1099"/>
      <c r="AO26" s="1099"/>
      <c r="AP26" s="1099"/>
      <c r="AQ26" s="1099"/>
      <c r="AR26" s="1100"/>
      <c r="AT26" s="1101"/>
      <c r="AU26" s="1107"/>
      <c r="AV26" s="1107"/>
      <c r="AW26" s="1107"/>
      <c r="AX26" s="1107"/>
      <c r="AY26" s="1107"/>
      <c r="AZ26" s="1107"/>
      <c r="BA26" s="1107"/>
      <c r="BB26" s="1107"/>
      <c r="BC26" s="1107"/>
      <c r="BD26" s="1103"/>
      <c r="BE26" s="17"/>
      <c r="BF26" s="1092"/>
      <c r="BG26" s="1093"/>
      <c r="BH26" s="1093"/>
      <c r="BI26" s="1142"/>
      <c r="BJ26" s="1143"/>
      <c r="BK26" s="1143"/>
      <c r="BL26" s="1143"/>
      <c r="BM26" s="1144"/>
      <c r="BN26" s="18"/>
      <c r="BO26" s="16"/>
    </row>
    <row r="27" spans="1:153" ht="20.100000000000001" customHeight="1">
      <c r="A27" s="13"/>
      <c r="B27" s="1140"/>
      <c r="C27" s="1141"/>
      <c r="D27" s="1141"/>
      <c r="E27" s="1141"/>
      <c r="F27" s="1141"/>
      <c r="G27" s="1119"/>
      <c r="H27" s="1120"/>
      <c r="I27" s="1120"/>
      <c r="J27" s="1120"/>
      <c r="K27" s="1120"/>
      <c r="L27" s="1120"/>
      <c r="M27" s="1120"/>
      <c r="N27" s="1120"/>
      <c r="O27" s="1120"/>
      <c r="P27" s="1120"/>
      <c r="Q27" s="1120"/>
      <c r="R27" s="1120"/>
      <c r="S27" s="1120"/>
      <c r="T27" s="1120"/>
      <c r="U27" s="1120"/>
      <c r="V27" s="1120"/>
      <c r="W27" s="1120"/>
      <c r="X27" s="1120"/>
      <c r="Y27" s="1120"/>
      <c r="Z27" s="1120"/>
      <c r="AA27" s="1121"/>
      <c r="AB27" s="19"/>
      <c r="AC27" s="1101"/>
      <c r="AD27" s="1102"/>
      <c r="AE27" s="1102"/>
      <c r="AF27" s="1102"/>
      <c r="AG27" s="1102"/>
      <c r="AH27" s="1102"/>
      <c r="AI27" s="1102"/>
      <c r="AJ27" s="1102"/>
      <c r="AK27" s="1102"/>
      <c r="AL27" s="1102"/>
      <c r="AM27" s="1102"/>
      <c r="AN27" s="1102"/>
      <c r="AO27" s="1102"/>
      <c r="AP27" s="1102"/>
      <c r="AQ27" s="1102"/>
      <c r="AR27" s="1103"/>
      <c r="AT27" s="1101"/>
      <c r="AU27" s="1107"/>
      <c r="AV27" s="1107"/>
      <c r="AW27" s="1107"/>
      <c r="AX27" s="1107"/>
      <c r="AY27" s="1107"/>
      <c r="AZ27" s="1107"/>
      <c r="BA27" s="1107"/>
      <c r="BB27" s="1107"/>
      <c r="BC27" s="1107"/>
      <c r="BD27" s="1103"/>
      <c r="BE27" s="17"/>
      <c r="BF27" s="1145"/>
      <c r="BG27" s="1146"/>
      <c r="BH27" s="1146"/>
      <c r="BI27" s="1147"/>
      <c r="BJ27" s="1148"/>
      <c r="BK27" s="1148"/>
      <c r="BL27" s="1148"/>
      <c r="BM27" s="1149"/>
      <c r="BN27" s="18"/>
      <c r="BO27" s="16"/>
    </row>
    <row r="28" spans="1:153" ht="20.100000000000001" customHeight="1">
      <c r="A28" s="13"/>
      <c r="B28" s="1140"/>
      <c r="C28" s="1141"/>
      <c r="D28" s="1141"/>
      <c r="E28" s="1141"/>
      <c r="F28" s="1141"/>
      <c r="G28" s="1119"/>
      <c r="H28" s="1120"/>
      <c r="I28" s="1120"/>
      <c r="J28" s="1120"/>
      <c r="K28" s="1120"/>
      <c r="L28" s="1120"/>
      <c r="M28" s="1120"/>
      <c r="N28" s="1120"/>
      <c r="O28" s="1120"/>
      <c r="P28" s="1120"/>
      <c r="Q28" s="1120"/>
      <c r="R28" s="1120"/>
      <c r="S28" s="1120"/>
      <c r="T28" s="1120"/>
      <c r="U28" s="1120"/>
      <c r="V28" s="1120"/>
      <c r="W28" s="1120"/>
      <c r="X28" s="1120"/>
      <c r="Y28" s="1120"/>
      <c r="Z28" s="1120"/>
      <c r="AA28" s="1121"/>
      <c r="AB28" s="19"/>
      <c r="AC28" s="1101"/>
      <c r="AD28" s="1102"/>
      <c r="AE28" s="1102"/>
      <c r="AF28" s="1102"/>
      <c r="AG28" s="1102"/>
      <c r="AH28" s="1102"/>
      <c r="AI28" s="1102"/>
      <c r="AJ28" s="1102"/>
      <c r="AK28" s="1102"/>
      <c r="AL28" s="1102"/>
      <c r="AM28" s="1102"/>
      <c r="AN28" s="1102"/>
      <c r="AO28" s="1102"/>
      <c r="AP28" s="1102"/>
      <c r="AQ28" s="1102"/>
      <c r="AR28" s="1103"/>
      <c r="AT28" s="1101"/>
      <c r="AU28" s="1107"/>
      <c r="AV28" s="1107"/>
      <c r="AW28" s="1107"/>
      <c r="AX28" s="1107"/>
      <c r="AY28" s="1107"/>
      <c r="AZ28" s="1107"/>
      <c r="BA28" s="1107"/>
      <c r="BB28" s="1107"/>
      <c r="BC28" s="1107"/>
      <c r="BD28" s="1103"/>
      <c r="BE28" s="17"/>
      <c r="BF28" s="1150"/>
      <c r="BG28" s="1151"/>
      <c r="BH28" s="1151"/>
      <c r="BI28" s="1152"/>
      <c r="BJ28" s="1153"/>
      <c r="BK28" s="1153"/>
      <c r="BL28" s="1153"/>
      <c r="BM28" s="1154"/>
      <c r="BN28" s="18"/>
      <c r="BO28" s="16"/>
    </row>
    <row r="29" spans="1:153" ht="20.100000000000001" customHeight="1">
      <c r="A29" s="13"/>
      <c r="B29" s="31"/>
      <c r="C29" s="32"/>
      <c r="D29" s="32"/>
      <c r="E29" s="32"/>
      <c r="F29" s="32"/>
      <c r="G29" s="1119"/>
      <c r="H29" s="1120"/>
      <c r="I29" s="1120"/>
      <c r="J29" s="1120"/>
      <c r="K29" s="1120"/>
      <c r="L29" s="1120"/>
      <c r="M29" s="1120"/>
      <c r="N29" s="1120"/>
      <c r="O29" s="1120"/>
      <c r="P29" s="1120"/>
      <c r="Q29" s="1120"/>
      <c r="R29" s="1120"/>
      <c r="S29" s="1120"/>
      <c r="T29" s="1120"/>
      <c r="U29" s="1120"/>
      <c r="V29" s="1120"/>
      <c r="W29" s="1120"/>
      <c r="X29" s="1120"/>
      <c r="Y29" s="1120"/>
      <c r="Z29" s="1120"/>
      <c r="AA29" s="1121"/>
      <c r="AB29" s="19"/>
      <c r="AC29" s="1101"/>
      <c r="AD29" s="1102"/>
      <c r="AE29" s="1102"/>
      <c r="AF29" s="1102"/>
      <c r="AG29" s="1102"/>
      <c r="AH29" s="1102"/>
      <c r="AI29" s="1102"/>
      <c r="AJ29" s="1102"/>
      <c r="AK29" s="1102"/>
      <c r="AL29" s="1102"/>
      <c r="AM29" s="1102"/>
      <c r="AN29" s="1102"/>
      <c r="AO29" s="1102"/>
      <c r="AP29" s="1102"/>
      <c r="AQ29" s="1102"/>
      <c r="AR29" s="1103"/>
      <c r="AT29" s="1101"/>
      <c r="AU29" s="1107"/>
      <c r="AV29" s="1107"/>
      <c r="AW29" s="1107"/>
      <c r="AX29" s="1107"/>
      <c r="AY29" s="1107"/>
      <c r="AZ29" s="1107"/>
      <c r="BA29" s="1107"/>
      <c r="BB29" s="1107"/>
      <c r="BC29" s="1107"/>
      <c r="BD29" s="1103"/>
      <c r="BE29" s="17"/>
      <c r="BF29" s="1125" t="s">
        <v>60</v>
      </c>
      <c r="BG29" s="1126"/>
      <c r="BH29" s="1126"/>
      <c r="BI29" s="1126"/>
      <c r="BJ29" s="1126"/>
      <c r="BK29" s="1126"/>
      <c r="BL29" s="1126"/>
      <c r="BM29" s="1127"/>
      <c r="BN29" s="18"/>
      <c r="BO29" s="16"/>
    </row>
    <row r="30" spans="1:153" ht="20.100000000000001" customHeight="1">
      <c r="A30" s="13"/>
      <c r="B30" s="33"/>
      <c r="C30" s="22"/>
      <c r="D30" s="22"/>
      <c r="E30" s="22"/>
      <c r="F30" s="22"/>
      <c r="G30" s="1119"/>
      <c r="H30" s="1120"/>
      <c r="I30" s="1120"/>
      <c r="J30" s="1120"/>
      <c r="K30" s="1120"/>
      <c r="L30" s="1120"/>
      <c r="M30" s="1120"/>
      <c r="N30" s="1120"/>
      <c r="O30" s="1120"/>
      <c r="P30" s="1120"/>
      <c r="Q30" s="1120"/>
      <c r="R30" s="1120"/>
      <c r="S30" s="1120"/>
      <c r="T30" s="1120"/>
      <c r="U30" s="1120"/>
      <c r="V30" s="1120"/>
      <c r="W30" s="1120"/>
      <c r="X30" s="1120"/>
      <c r="Y30" s="1120"/>
      <c r="Z30" s="1120"/>
      <c r="AA30" s="1121"/>
      <c r="AB30" s="19"/>
      <c r="AC30" s="1101"/>
      <c r="AD30" s="1102"/>
      <c r="AE30" s="1102"/>
      <c r="AF30" s="1102"/>
      <c r="AG30" s="1102"/>
      <c r="AH30" s="1102"/>
      <c r="AI30" s="1102"/>
      <c r="AJ30" s="1102"/>
      <c r="AK30" s="1102"/>
      <c r="AL30" s="1102"/>
      <c r="AM30" s="1102"/>
      <c r="AN30" s="1102"/>
      <c r="AO30" s="1102"/>
      <c r="AP30" s="1102"/>
      <c r="AQ30" s="1102"/>
      <c r="AR30" s="1103"/>
      <c r="AT30" s="1101"/>
      <c r="AU30" s="1107"/>
      <c r="AV30" s="1107"/>
      <c r="AW30" s="1107"/>
      <c r="AX30" s="1107"/>
      <c r="AY30" s="1107"/>
      <c r="AZ30" s="1107"/>
      <c r="BA30" s="1107"/>
      <c r="BB30" s="1107"/>
      <c r="BC30" s="1107"/>
      <c r="BD30" s="1103"/>
      <c r="BE30" s="17"/>
      <c r="BF30" s="1128"/>
      <c r="BG30" s="1129"/>
      <c r="BH30" s="1129"/>
      <c r="BI30" s="1129"/>
      <c r="BJ30" s="1129"/>
      <c r="BK30" s="1129"/>
      <c r="BL30" s="1129"/>
      <c r="BM30" s="1130"/>
      <c r="BN30" s="18"/>
      <c r="BO30" s="16"/>
      <c r="BT30" s="34"/>
    </row>
    <row r="31" spans="1:153" ht="20.100000000000001" customHeight="1">
      <c r="A31" s="13"/>
      <c r="B31" s="33"/>
      <c r="C31" s="22"/>
      <c r="D31" s="22"/>
      <c r="E31" s="22"/>
      <c r="F31" s="22"/>
      <c r="G31" s="1119"/>
      <c r="H31" s="1120"/>
      <c r="I31" s="1120"/>
      <c r="J31" s="1120"/>
      <c r="K31" s="1120"/>
      <c r="L31" s="1120"/>
      <c r="M31" s="1120"/>
      <c r="N31" s="1120"/>
      <c r="O31" s="1120"/>
      <c r="P31" s="1120"/>
      <c r="Q31" s="1120"/>
      <c r="R31" s="1120"/>
      <c r="S31" s="1120"/>
      <c r="T31" s="1120"/>
      <c r="U31" s="1120"/>
      <c r="V31" s="1120"/>
      <c r="W31" s="1120"/>
      <c r="X31" s="1120"/>
      <c r="Y31" s="1120"/>
      <c r="Z31" s="1120"/>
      <c r="AA31" s="1121"/>
      <c r="AB31" s="19"/>
      <c r="AC31" s="1101"/>
      <c r="AD31" s="1102"/>
      <c r="AE31" s="1102"/>
      <c r="AF31" s="1102"/>
      <c r="AG31" s="1102"/>
      <c r="AH31" s="1102"/>
      <c r="AI31" s="1102"/>
      <c r="AJ31" s="1102"/>
      <c r="AK31" s="1102"/>
      <c r="AL31" s="1102"/>
      <c r="AM31" s="1102"/>
      <c r="AN31" s="1102"/>
      <c r="AO31" s="1102"/>
      <c r="AP31" s="1102"/>
      <c r="AQ31" s="1102"/>
      <c r="AR31" s="1103"/>
      <c r="AT31" s="1101"/>
      <c r="AU31" s="1107"/>
      <c r="AV31" s="1107"/>
      <c r="AW31" s="1107"/>
      <c r="AX31" s="1107"/>
      <c r="AY31" s="1107"/>
      <c r="AZ31" s="1107"/>
      <c r="BA31" s="1107"/>
      <c r="BB31" s="1107"/>
      <c r="BC31" s="1107"/>
      <c r="BD31" s="1103"/>
      <c r="BE31" s="17"/>
      <c r="BF31" s="1131"/>
      <c r="BG31" s="1132"/>
      <c r="BH31" s="1132"/>
      <c r="BI31" s="1132"/>
      <c r="BJ31" s="1132"/>
      <c r="BK31" s="1132"/>
      <c r="BL31" s="1132"/>
      <c r="BM31" s="1133"/>
      <c r="BN31" s="18"/>
      <c r="BO31" s="16"/>
    </row>
    <row r="32" spans="1:153" ht="20.100000000000001" customHeight="1">
      <c r="A32" s="13"/>
      <c r="B32" s="33"/>
      <c r="C32" s="22"/>
      <c r="D32" s="22"/>
      <c r="E32" s="22"/>
      <c r="F32" s="22"/>
      <c r="G32" s="1119"/>
      <c r="H32" s="1120"/>
      <c r="I32" s="1120"/>
      <c r="J32" s="1120"/>
      <c r="K32" s="1120"/>
      <c r="L32" s="1120"/>
      <c r="M32" s="1120"/>
      <c r="N32" s="1120"/>
      <c r="O32" s="1120"/>
      <c r="P32" s="1120"/>
      <c r="Q32" s="1120"/>
      <c r="R32" s="1120"/>
      <c r="S32" s="1120"/>
      <c r="T32" s="1120"/>
      <c r="U32" s="1120"/>
      <c r="V32" s="1120"/>
      <c r="W32" s="1120"/>
      <c r="X32" s="1120"/>
      <c r="Y32" s="1120"/>
      <c r="Z32" s="1120"/>
      <c r="AA32" s="1121"/>
      <c r="AB32" s="19"/>
      <c r="AC32" s="1101"/>
      <c r="AD32" s="1102"/>
      <c r="AE32" s="1102"/>
      <c r="AF32" s="1102"/>
      <c r="AG32" s="1102"/>
      <c r="AH32" s="1102"/>
      <c r="AI32" s="1102"/>
      <c r="AJ32" s="1102"/>
      <c r="AK32" s="1102"/>
      <c r="AL32" s="1102"/>
      <c r="AM32" s="1102"/>
      <c r="AN32" s="1102"/>
      <c r="AO32" s="1102"/>
      <c r="AP32" s="1102"/>
      <c r="AQ32" s="1102"/>
      <c r="AR32" s="1103"/>
      <c r="AT32" s="1101"/>
      <c r="AU32" s="1107"/>
      <c r="AV32" s="1107"/>
      <c r="AW32" s="1107"/>
      <c r="AX32" s="1107"/>
      <c r="AY32" s="1107"/>
      <c r="AZ32" s="1107"/>
      <c r="BA32" s="1107"/>
      <c r="BB32" s="1107"/>
      <c r="BC32" s="1107"/>
      <c r="BD32" s="1103"/>
      <c r="BE32" s="17"/>
      <c r="BF32" s="35"/>
      <c r="BG32" s="35"/>
      <c r="BH32" s="35"/>
      <c r="BI32" s="35"/>
      <c r="BJ32" s="35"/>
      <c r="BK32" s="35"/>
      <c r="BL32" s="35"/>
      <c r="BM32" s="35"/>
      <c r="BN32" s="18"/>
      <c r="BO32" s="16"/>
    </row>
    <row r="33" spans="1:67" s="1" customFormat="1" ht="20.100000000000001" customHeight="1">
      <c r="A33" s="13"/>
      <c r="B33" s="33"/>
      <c r="C33" s="22"/>
      <c r="D33" s="22"/>
      <c r="E33" s="22"/>
      <c r="F33" s="22"/>
      <c r="G33" s="1122"/>
      <c r="H33" s="1123"/>
      <c r="I33" s="1123"/>
      <c r="J33" s="1123"/>
      <c r="K33" s="1123"/>
      <c r="L33" s="1123"/>
      <c r="M33" s="1123"/>
      <c r="N33" s="1123"/>
      <c r="O33" s="1123"/>
      <c r="P33" s="1123"/>
      <c r="Q33" s="1123"/>
      <c r="R33" s="1123"/>
      <c r="S33" s="1123"/>
      <c r="T33" s="1123"/>
      <c r="U33" s="1123"/>
      <c r="V33" s="1123"/>
      <c r="W33" s="1123"/>
      <c r="X33" s="1123"/>
      <c r="Y33" s="1123"/>
      <c r="Z33" s="1123"/>
      <c r="AA33" s="1124"/>
      <c r="AB33" s="19"/>
      <c r="AC33" s="1104"/>
      <c r="AD33" s="1105"/>
      <c r="AE33" s="1105"/>
      <c r="AF33" s="1105"/>
      <c r="AG33" s="1105"/>
      <c r="AH33" s="1105"/>
      <c r="AI33" s="1105"/>
      <c r="AJ33" s="1105"/>
      <c r="AK33" s="1105"/>
      <c r="AL33" s="1105"/>
      <c r="AM33" s="1105"/>
      <c r="AN33" s="1105"/>
      <c r="AO33" s="1105"/>
      <c r="AP33" s="1105"/>
      <c r="AQ33" s="1105"/>
      <c r="AR33" s="1106"/>
      <c r="AT33" s="1104"/>
      <c r="AU33" s="1105"/>
      <c r="AV33" s="1105"/>
      <c r="AW33" s="1105"/>
      <c r="AX33" s="1105"/>
      <c r="AY33" s="1105"/>
      <c r="AZ33" s="1105"/>
      <c r="BA33" s="1105"/>
      <c r="BB33" s="1105"/>
      <c r="BC33" s="1105"/>
      <c r="BD33" s="1106"/>
      <c r="BE33" s="17"/>
      <c r="BF33" s="1134" t="s">
        <v>1226</v>
      </c>
      <c r="BG33" s="1135"/>
      <c r="BH33" s="1136"/>
      <c r="BI33" s="1136"/>
      <c r="BJ33" s="1136"/>
      <c r="BK33" s="1135"/>
      <c r="BL33" s="1136"/>
      <c r="BM33" s="1137"/>
      <c r="BN33" s="18"/>
      <c r="BO33" s="16"/>
    </row>
    <row r="34" spans="1:67" s="1" customFormat="1" ht="54.95" customHeight="1">
      <c r="A34" s="13"/>
      <c r="B34" s="33"/>
      <c r="C34" s="22"/>
      <c r="D34" s="22"/>
      <c r="E34" s="22"/>
      <c r="F34" s="22"/>
      <c r="Q34" s="36"/>
      <c r="R34" s="36"/>
      <c r="S34" s="36"/>
      <c r="T34" s="36"/>
      <c r="U34" s="36"/>
      <c r="V34" s="36"/>
      <c r="W34" s="36"/>
      <c r="X34" s="36"/>
      <c r="Y34" s="36"/>
      <c r="Z34" s="36"/>
      <c r="AA34" s="36"/>
      <c r="AB34" s="37"/>
      <c r="AC34" s="37"/>
      <c r="AD34" s="37"/>
      <c r="AE34" s="38"/>
      <c r="AF34" s="38"/>
      <c r="AG34" s="38"/>
      <c r="AH34" s="38"/>
      <c r="AI34" s="19"/>
      <c r="AJ34" s="19"/>
      <c r="AK34" s="19"/>
      <c r="AL34" s="19"/>
      <c r="AM34" s="19"/>
      <c r="AN34" s="19"/>
      <c r="AO34" s="19"/>
      <c r="AP34" s="19"/>
      <c r="AQ34" s="19"/>
      <c r="AR34" s="19"/>
      <c r="AS34" s="19"/>
      <c r="AT34" s="19"/>
      <c r="AU34" s="19"/>
      <c r="AV34" s="19"/>
      <c r="AW34" s="19"/>
      <c r="AX34" s="19"/>
      <c r="AY34" s="19"/>
      <c r="AZ34" s="19"/>
      <c r="BA34" s="19"/>
      <c r="BB34" s="19"/>
      <c r="BC34" s="19"/>
      <c r="BD34" s="17"/>
      <c r="BE34" s="17"/>
      <c r="BF34" s="39"/>
      <c r="BG34" s="40"/>
      <c r="BH34" s="40"/>
      <c r="BI34" s="40"/>
      <c r="BJ34" s="40"/>
      <c r="BK34" s="40"/>
      <c r="BL34" s="40"/>
      <c r="BM34" s="41"/>
      <c r="BN34" s="18"/>
      <c r="BO34" s="16"/>
    </row>
    <row r="35" spans="1:67" s="1" customFormat="1" ht="20.100000000000001" customHeight="1">
      <c r="A35" s="13"/>
      <c r="B35" s="13"/>
      <c r="C35" s="19"/>
      <c r="D35" s="19"/>
      <c r="E35" s="19"/>
      <c r="F35" s="19"/>
      <c r="G35" s="42"/>
      <c r="H35" s="1157"/>
      <c r="I35" s="1157"/>
      <c r="J35" s="1157"/>
      <c r="K35" s="1157"/>
      <c r="L35" s="1157"/>
      <c r="M35" s="1157"/>
      <c r="N35" s="1157"/>
      <c r="O35" s="1157"/>
      <c r="P35" s="43"/>
      <c r="Q35" s="1158" t="s">
        <v>62</v>
      </c>
      <c r="R35" s="1159"/>
      <c r="S35" s="1159"/>
      <c r="T35" s="1159"/>
      <c r="U35" s="1159"/>
      <c r="V35" s="1159"/>
      <c r="W35" s="1159"/>
      <c r="X35" s="1159"/>
      <c r="Y35" s="1159"/>
      <c r="Z35" s="1159"/>
      <c r="AA35" s="1159"/>
      <c r="AB35" s="1159"/>
      <c r="AC35" s="1159"/>
      <c r="AD35" s="1159"/>
      <c r="AE35" s="1160"/>
      <c r="AF35" s="1160"/>
      <c r="AG35" s="1160"/>
      <c r="AH35" s="1160"/>
      <c r="AI35" s="1160"/>
      <c r="AJ35" s="1160"/>
      <c r="AK35" s="1160"/>
      <c r="AL35" s="1160"/>
      <c r="AM35" s="1160"/>
      <c r="AN35" s="1160"/>
      <c r="AO35" s="1160"/>
      <c r="AP35" s="1160"/>
      <c r="AQ35" s="1160"/>
      <c r="AR35" s="1160"/>
      <c r="AS35" s="1160"/>
      <c r="AT35" s="1160"/>
      <c r="AU35" s="1160"/>
      <c r="AV35" s="1160"/>
      <c r="AW35" s="1160"/>
      <c r="AX35" s="1160"/>
      <c r="AY35" s="1160"/>
      <c r="AZ35" s="1160"/>
      <c r="BA35" s="1160"/>
      <c r="BB35" s="1160"/>
      <c r="BC35" s="1160"/>
      <c r="BD35" s="1161"/>
      <c r="BE35" s="19"/>
      <c r="BF35" s="44"/>
      <c r="BG35" s="45"/>
      <c r="BH35" s="45"/>
      <c r="BI35" s="45"/>
      <c r="BJ35" s="45"/>
      <c r="BK35" s="45"/>
      <c r="BL35" s="45"/>
      <c r="BM35" s="46"/>
      <c r="BN35" s="16"/>
      <c r="BO35" s="16"/>
    </row>
    <row r="36" spans="1:67" s="1" customFormat="1" ht="20.100000000000001" customHeight="1">
      <c r="A36" s="13"/>
      <c r="B36" s="1165"/>
      <c r="C36" s="1166"/>
      <c r="D36" s="1166"/>
      <c r="E36" s="1166"/>
      <c r="F36" s="1166"/>
      <c r="G36" s="42"/>
      <c r="H36" s="1157"/>
      <c r="I36" s="1157"/>
      <c r="J36" s="1157"/>
      <c r="K36" s="1157"/>
      <c r="L36" s="1157"/>
      <c r="M36" s="1157"/>
      <c r="N36" s="1157"/>
      <c r="O36" s="1157"/>
      <c r="P36" s="47"/>
      <c r="Q36" s="1162"/>
      <c r="R36" s="1163"/>
      <c r="S36" s="1163"/>
      <c r="T36" s="1163"/>
      <c r="U36" s="1163"/>
      <c r="V36" s="1163"/>
      <c r="W36" s="1163"/>
      <c r="X36" s="1163"/>
      <c r="Y36" s="1163"/>
      <c r="Z36" s="1163"/>
      <c r="AA36" s="1163"/>
      <c r="AB36" s="1163"/>
      <c r="AC36" s="1163"/>
      <c r="AD36" s="1163"/>
      <c r="AE36" s="1163"/>
      <c r="AF36" s="1163"/>
      <c r="AG36" s="1163"/>
      <c r="AH36" s="1163"/>
      <c r="AI36" s="1163"/>
      <c r="AJ36" s="1163"/>
      <c r="AK36" s="1163"/>
      <c r="AL36" s="1163"/>
      <c r="AM36" s="1163"/>
      <c r="AN36" s="1163"/>
      <c r="AO36" s="1163"/>
      <c r="AP36" s="1163"/>
      <c r="AQ36" s="1163"/>
      <c r="AR36" s="1163"/>
      <c r="AS36" s="1163"/>
      <c r="AT36" s="1163"/>
      <c r="AU36" s="1163"/>
      <c r="AV36" s="1163"/>
      <c r="AW36" s="1163"/>
      <c r="AX36" s="1163"/>
      <c r="AY36" s="1163"/>
      <c r="AZ36" s="1163"/>
      <c r="BA36" s="1163"/>
      <c r="BB36" s="1163"/>
      <c r="BC36" s="1163"/>
      <c r="BD36" s="1164"/>
      <c r="BF36" s="1167"/>
      <c r="BG36" s="1168"/>
      <c r="BH36" s="1169"/>
      <c r="BI36" s="1169"/>
      <c r="BJ36" s="1169"/>
      <c r="BK36" s="1168"/>
      <c r="BL36" s="1169"/>
      <c r="BM36" s="1170"/>
      <c r="BN36" s="16"/>
      <c r="BO36" s="16"/>
    </row>
    <row r="37" spans="1:67" s="1" customFormat="1" ht="20.100000000000001" customHeight="1">
      <c r="A37" s="13"/>
      <c r="B37" s="1171"/>
      <c r="C37" s="1172"/>
      <c r="D37" s="1172"/>
      <c r="E37" s="1172"/>
      <c r="F37" s="1172"/>
      <c r="G37" s="42"/>
      <c r="H37" s="1157"/>
      <c r="I37" s="1157"/>
      <c r="J37" s="1157"/>
      <c r="K37" s="1157"/>
      <c r="L37" s="1157"/>
      <c r="M37" s="1157"/>
      <c r="N37" s="1157"/>
      <c r="O37" s="1157"/>
      <c r="P37" s="47"/>
      <c r="Q37" s="1173" t="s">
        <v>63</v>
      </c>
      <c r="R37" s="1160"/>
      <c r="S37" s="1160"/>
      <c r="T37" s="1160"/>
      <c r="U37" s="1160"/>
      <c r="V37" s="1160"/>
      <c r="W37" s="1160"/>
      <c r="X37" s="1160"/>
      <c r="Y37" s="1160"/>
      <c r="Z37" s="1161"/>
      <c r="AA37" s="1173" t="s">
        <v>64</v>
      </c>
      <c r="AB37" s="1160"/>
      <c r="AC37" s="1160"/>
      <c r="AD37" s="1160"/>
      <c r="AE37" s="1160"/>
      <c r="AF37" s="1160"/>
      <c r="AG37" s="1160"/>
      <c r="AH37" s="1160"/>
      <c r="AI37" s="1160"/>
      <c r="AJ37" s="1161"/>
      <c r="AK37" s="1173" t="s">
        <v>65</v>
      </c>
      <c r="AL37" s="1160"/>
      <c r="AM37" s="1160"/>
      <c r="AN37" s="1160"/>
      <c r="AO37" s="1160"/>
      <c r="AP37" s="1160"/>
      <c r="AQ37" s="1160"/>
      <c r="AR37" s="1160"/>
      <c r="AS37" s="1160"/>
      <c r="AT37" s="1161"/>
      <c r="AU37" s="1173" t="s">
        <v>66</v>
      </c>
      <c r="AV37" s="1160"/>
      <c r="AW37" s="1160"/>
      <c r="AX37" s="1160"/>
      <c r="AY37" s="1160"/>
      <c r="AZ37" s="1160"/>
      <c r="BA37" s="1160"/>
      <c r="BB37" s="1160"/>
      <c r="BC37" s="1160"/>
      <c r="BD37" s="1161"/>
      <c r="BN37" s="49"/>
      <c r="BO37" s="16"/>
    </row>
    <row r="38" spans="1:67" s="1" customFormat="1" ht="20.100000000000001" customHeight="1">
      <c r="A38" s="13"/>
      <c r="B38" s="13"/>
      <c r="C38" s="19"/>
      <c r="D38" s="19"/>
      <c r="E38" s="19"/>
      <c r="F38" s="19"/>
      <c r="G38" s="42"/>
      <c r="H38" s="1157"/>
      <c r="I38" s="1157"/>
      <c r="J38" s="1157"/>
      <c r="K38" s="1157"/>
      <c r="L38" s="1157"/>
      <c r="M38" s="1157"/>
      <c r="N38" s="1157"/>
      <c r="O38" s="1157"/>
      <c r="P38" s="47"/>
      <c r="Q38" s="1162"/>
      <c r="R38" s="1163"/>
      <c r="S38" s="1163"/>
      <c r="T38" s="1163"/>
      <c r="U38" s="1163"/>
      <c r="V38" s="1163"/>
      <c r="W38" s="1163"/>
      <c r="X38" s="1163"/>
      <c r="Y38" s="1163"/>
      <c r="Z38" s="1164"/>
      <c r="AA38" s="1162"/>
      <c r="AB38" s="1163"/>
      <c r="AC38" s="1163"/>
      <c r="AD38" s="1163"/>
      <c r="AE38" s="1163"/>
      <c r="AF38" s="1163"/>
      <c r="AG38" s="1163"/>
      <c r="AH38" s="1163"/>
      <c r="AI38" s="1163"/>
      <c r="AJ38" s="1164"/>
      <c r="AK38" s="1162"/>
      <c r="AL38" s="1163"/>
      <c r="AM38" s="1163"/>
      <c r="AN38" s="1163"/>
      <c r="AO38" s="1163"/>
      <c r="AP38" s="1163"/>
      <c r="AQ38" s="1163"/>
      <c r="AR38" s="1163"/>
      <c r="AS38" s="1163"/>
      <c r="AT38" s="1164"/>
      <c r="AU38" s="1162"/>
      <c r="AV38" s="1163"/>
      <c r="AW38" s="1163"/>
      <c r="AX38" s="1163"/>
      <c r="AY38" s="1163"/>
      <c r="AZ38" s="1163"/>
      <c r="BA38" s="1163"/>
      <c r="BB38" s="1163"/>
      <c r="BC38" s="1163"/>
      <c r="BD38" s="1164"/>
      <c r="BF38" s="1134" t="s">
        <v>67</v>
      </c>
      <c r="BG38" s="1135"/>
      <c r="BH38" s="1136"/>
      <c r="BI38" s="1136"/>
      <c r="BJ38" s="1136"/>
      <c r="BK38" s="1135"/>
      <c r="BL38" s="1136"/>
      <c r="BM38" s="1174"/>
      <c r="BN38" s="49"/>
      <c r="BO38" s="16"/>
    </row>
    <row r="39" spans="1:67" s="1" customFormat="1" ht="20.100000000000001" customHeight="1">
      <c r="A39" s="13"/>
      <c r="B39" s="13"/>
      <c r="C39" s="19"/>
      <c r="D39" s="19"/>
      <c r="E39" s="19"/>
      <c r="F39" s="19"/>
      <c r="G39" s="2"/>
      <c r="I39" s="2"/>
      <c r="J39" s="2"/>
      <c r="K39" s="2"/>
      <c r="L39" s="2"/>
      <c r="M39" s="2"/>
      <c r="N39" s="2"/>
      <c r="O39" s="2"/>
      <c r="P39" s="50"/>
      <c r="Q39" s="1173"/>
      <c r="R39" s="1160"/>
      <c r="S39" s="1160"/>
      <c r="T39" s="1160"/>
      <c r="U39" s="1160"/>
      <c r="V39" s="1160"/>
      <c r="W39" s="1160"/>
      <c r="X39" s="1160"/>
      <c r="Y39" s="1160"/>
      <c r="Z39" s="1161"/>
      <c r="AA39" s="1173"/>
      <c r="AB39" s="1160"/>
      <c r="AC39" s="1160"/>
      <c r="AD39" s="1160"/>
      <c r="AE39" s="1160"/>
      <c r="AF39" s="1160"/>
      <c r="AG39" s="1160"/>
      <c r="AH39" s="1160"/>
      <c r="AI39" s="1160"/>
      <c r="AJ39" s="1161"/>
      <c r="AK39" s="1173"/>
      <c r="AL39" s="1160"/>
      <c r="AM39" s="1160"/>
      <c r="AN39" s="1160"/>
      <c r="AO39" s="1160"/>
      <c r="AP39" s="1160"/>
      <c r="AQ39" s="1160"/>
      <c r="AR39" s="1160"/>
      <c r="AS39" s="1160"/>
      <c r="AT39" s="1161"/>
      <c r="AU39" s="1173"/>
      <c r="AV39" s="1160"/>
      <c r="AW39" s="1160"/>
      <c r="AX39" s="1160"/>
      <c r="AY39" s="1160"/>
      <c r="AZ39" s="1160"/>
      <c r="BA39" s="1160"/>
      <c r="BB39" s="1160"/>
      <c r="BC39" s="1160"/>
      <c r="BD39" s="1161"/>
      <c r="BF39" s="51"/>
      <c r="BG39" s="35"/>
      <c r="BH39" s="35"/>
      <c r="BI39" s="35"/>
      <c r="BJ39" s="35"/>
      <c r="BK39" s="35"/>
      <c r="BL39" s="35"/>
      <c r="BM39" s="52"/>
      <c r="BN39" s="49"/>
      <c r="BO39" s="16"/>
    </row>
    <row r="40" spans="1:67" s="1" customFormat="1" ht="20.100000000000001" customHeight="1">
      <c r="A40" s="13"/>
      <c r="B40" s="1155"/>
      <c r="C40" s="1156"/>
      <c r="D40" s="1156"/>
      <c r="E40" s="1156"/>
      <c r="F40" s="1156"/>
      <c r="G40" s="53"/>
      <c r="H40" s="53"/>
      <c r="I40" s="53"/>
      <c r="J40" s="53"/>
      <c r="K40" s="53"/>
      <c r="L40" s="53"/>
      <c r="M40" s="53"/>
      <c r="N40" s="53"/>
      <c r="O40" s="53"/>
      <c r="P40" s="54"/>
      <c r="Q40" s="1158"/>
      <c r="R40" s="1159"/>
      <c r="S40" s="1159"/>
      <c r="T40" s="1159"/>
      <c r="U40" s="1159"/>
      <c r="V40" s="1159"/>
      <c r="W40" s="1159"/>
      <c r="X40" s="1159"/>
      <c r="Y40" s="1159"/>
      <c r="Z40" s="1175"/>
      <c r="AA40" s="1158"/>
      <c r="AB40" s="1159"/>
      <c r="AC40" s="1159"/>
      <c r="AD40" s="1159"/>
      <c r="AE40" s="1159"/>
      <c r="AF40" s="1159"/>
      <c r="AG40" s="1159"/>
      <c r="AH40" s="1159"/>
      <c r="AI40" s="1159"/>
      <c r="AJ40" s="1175"/>
      <c r="AK40" s="1158"/>
      <c r="AL40" s="1159"/>
      <c r="AM40" s="1159"/>
      <c r="AN40" s="1159"/>
      <c r="AO40" s="1159"/>
      <c r="AP40" s="1159"/>
      <c r="AQ40" s="1159"/>
      <c r="AR40" s="1159"/>
      <c r="AS40" s="1159"/>
      <c r="AT40" s="1175"/>
      <c r="AU40" s="1158"/>
      <c r="AV40" s="1159"/>
      <c r="AW40" s="1159"/>
      <c r="AX40" s="1159"/>
      <c r="AY40" s="1159"/>
      <c r="AZ40" s="1159"/>
      <c r="BA40" s="1159"/>
      <c r="BB40" s="1159"/>
      <c r="BC40" s="1159"/>
      <c r="BD40" s="1175"/>
      <c r="BF40" s="51"/>
      <c r="BG40" s="35"/>
      <c r="BH40" s="35"/>
      <c r="BI40" s="35"/>
      <c r="BJ40" s="35"/>
      <c r="BK40" s="35"/>
      <c r="BL40" s="35"/>
      <c r="BM40" s="52"/>
      <c r="BN40" s="49"/>
      <c r="BO40" s="16"/>
    </row>
    <row r="41" spans="1:67" s="1" customFormat="1" ht="20.100000000000001" customHeight="1">
      <c r="A41" s="13"/>
      <c r="B41" s="13"/>
      <c r="C41" s="19"/>
      <c r="D41" s="19"/>
      <c r="E41" s="19"/>
      <c r="F41" s="19"/>
      <c r="G41" s="53"/>
      <c r="H41" s="53"/>
      <c r="I41" s="53"/>
      <c r="J41" s="53"/>
      <c r="K41" s="53"/>
      <c r="L41" s="53"/>
      <c r="M41" s="53"/>
      <c r="N41" s="53"/>
      <c r="O41" s="53"/>
      <c r="P41" s="54"/>
      <c r="Q41" s="1158"/>
      <c r="R41" s="1159"/>
      <c r="S41" s="1159"/>
      <c r="T41" s="1159"/>
      <c r="U41" s="1159"/>
      <c r="V41" s="1159"/>
      <c r="W41" s="1159"/>
      <c r="X41" s="1159"/>
      <c r="Y41" s="1159"/>
      <c r="Z41" s="1175"/>
      <c r="AA41" s="1158"/>
      <c r="AB41" s="1159"/>
      <c r="AC41" s="1159"/>
      <c r="AD41" s="1159"/>
      <c r="AE41" s="1159"/>
      <c r="AF41" s="1159"/>
      <c r="AG41" s="1159"/>
      <c r="AH41" s="1159"/>
      <c r="AI41" s="1159"/>
      <c r="AJ41" s="1175"/>
      <c r="AK41" s="1158"/>
      <c r="AL41" s="1159"/>
      <c r="AM41" s="1159"/>
      <c r="AN41" s="1159"/>
      <c r="AO41" s="1159"/>
      <c r="AP41" s="1159"/>
      <c r="AQ41" s="1159"/>
      <c r="AR41" s="1159"/>
      <c r="AS41" s="1159"/>
      <c r="AT41" s="1175"/>
      <c r="AU41" s="1158"/>
      <c r="AV41" s="1159"/>
      <c r="AW41" s="1159"/>
      <c r="AX41" s="1159"/>
      <c r="AY41" s="1159"/>
      <c r="AZ41" s="1159"/>
      <c r="BA41" s="1159"/>
      <c r="BB41" s="1159"/>
      <c r="BC41" s="1159"/>
      <c r="BD41" s="1175"/>
      <c r="BE41" s="19"/>
      <c r="BF41" s="1167"/>
      <c r="BG41" s="1168"/>
      <c r="BH41" s="1169"/>
      <c r="BI41" s="1169"/>
      <c r="BJ41" s="1169"/>
      <c r="BK41" s="1168"/>
      <c r="BL41" s="1169"/>
      <c r="BM41" s="1170"/>
      <c r="BN41" s="16"/>
      <c r="BO41" s="16"/>
    </row>
    <row r="42" spans="1:67" s="1" customFormat="1" ht="20.100000000000001" customHeight="1">
      <c r="A42" s="13"/>
      <c r="B42" s="55"/>
      <c r="C42" s="56"/>
      <c r="D42" s="56"/>
      <c r="E42" s="56"/>
      <c r="F42" s="56"/>
      <c r="G42" s="56"/>
      <c r="H42" s="57"/>
      <c r="I42" s="57"/>
      <c r="J42" s="57"/>
      <c r="K42" s="57"/>
      <c r="L42" s="57"/>
      <c r="M42" s="57"/>
      <c r="N42" s="57"/>
      <c r="O42" s="57"/>
      <c r="P42" s="58"/>
      <c r="Q42" s="1162"/>
      <c r="R42" s="1163"/>
      <c r="S42" s="1163"/>
      <c r="T42" s="1163"/>
      <c r="U42" s="1163"/>
      <c r="V42" s="1163"/>
      <c r="W42" s="1163"/>
      <c r="X42" s="1163"/>
      <c r="Y42" s="1163"/>
      <c r="Z42" s="1164"/>
      <c r="AA42" s="1162"/>
      <c r="AB42" s="1163"/>
      <c r="AC42" s="1163"/>
      <c r="AD42" s="1163"/>
      <c r="AE42" s="1163"/>
      <c r="AF42" s="1163"/>
      <c r="AG42" s="1163"/>
      <c r="AH42" s="1163"/>
      <c r="AI42" s="1163"/>
      <c r="AJ42" s="1164"/>
      <c r="AK42" s="1162"/>
      <c r="AL42" s="1163"/>
      <c r="AM42" s="1163"/>
      <c r="AN42" s="1163"/>
      <c r="AO42" s="1163"/>
      <c r="AP42" s="1163"/>
      <c r="AQ42" s="1163"/>
      <c r="AR42" s="1163"/>
      <c r="AS42" s="1163"/>
      <c r="AT42" s="1164"/>
      <c r="AU42" s="1162"/>
      <c r="AV42" s="1163"/>
      <c r="AW42" s="1163"/>
      <c r="AX42" s="1163"/>
      <c r="AY42" s="1163"/>
      <c r="AZ42" s="1163"/>
      <c r="BA42" s="1163"/>
      <c r="BB42" s="1163"/>
      <c r="BC42" s="1163"/>
      <c r="BD42" s="1164"/>
      <c r="BE42" s="56"/>
      <c r="BF42" s="56"/>
      <c r="BG42" s="56"/>
      <c r="BH42" s="56"/>
      <c r="BI42" s="56"/>
      <c r="BJ42" s="56"/>
      <c r="BK42" s="56"/>
      <c r="BL42" s="56"/>
      <c r="BM42" s="56"/>
      <c r="BN42" s="59"/>
      <c r="BO42" s="16"/>
    </row>
    <row r="43" spans="1:67" s="1" customFormat="1" ht="17.25" customHeight="1">
      <c r="A43" s="60"/>
      <c r="B43" s="56"/>
      <c r="C43" s="56"/>
      <c r="D43" s="56"/>
      <c r="E43" s="56"/>
      <c r="F43" s="56"/>
      <c r="G43" s="56"/>
      <c r="H43" s="56"/>
      <c r="I43" s="56"/>
      <c r="J43" s="56"/>
      <c r="K43" s="56"/>
      <c r="L43" s="56"/>
      <c r="M43" s="56"/>
      <c r="N43" s="56"/>
      <c r="O43" s="56"/>
      <c r="P43" s="56"/>
      <c r="Q43" s="56"/>
      <c r="R43" s="56"/>
      <c r="S43" s="56"/>
      <c r="T43" s="56"/>
      <c r="U43" s="56"/>
      <c r="V43" s="56"/>
      <c r="W43" s="56"/>
      <c r="X43" s="56"/>
      <c r="Y43" s="56"/>
      <c r="Z43" s="56"/>
      <c r="AA43" s="56"/>
      <c r="AB43" s="56"/>
      <c r="AC43" s="56"/>
      <c r="AD43" s="56"/>
      <c r="AE43" s="56"/>
      <c r="AF43" s="56"/>
      <c r="AG43" s="56"/>
      <c r="AH43" s="56"/>
      <c r="AI43" s="56"/>
      <c r="AJ43" s="56"/>
      <c r="AK43" s="56"/>
      <c r="AL43" s="56"/>
      <c r="AM43" s="56"/>
      <c r="AN43" s="56"/>
      <c r="AO43" s="56"/>
      <c r="AP43" s="56"/>
      <c r="AQ43" s="56"/>
      <c r="AR43" s="56"/>
      <c r="AS43" s="56"/>
      <c r="AT43" s="56"/>
      <c r="AU43" s="56"/>
      <c r="AV43" s="56"/>
      <c r="AW43" s="56"/>
      <c r="AX43" s="56"/>
      <c r="AY43" s="56"/>
      <c r="AZ43" s="56"/>
      <c r="BA43" s="56"/>
      <c r="BB43" s="56"/>
      <c r="BC43" s="56"/>
      <c r="BD43" s="56"/>
      <c r="BE43" s="56"/>
      <c r="BF43" s="56"/>
      <c r="BG43" s="56"/>
      <c r="BH43" s="56"/>
      <c r="BI43" s="56"/>
      <c r="BJ43" s="56"/>
      <c r="BK43" s="56"/>
      <c r="BL43" s="56"/>
      <c r="BM43" s="56"/>
      <c r="BN43" s="56"/>
      <c r="BO43" s="59"/>
    </row>
  </sheetData>
  <mergeCells count="96">
    <mergeCell ref="BF41:BM41"/>
    <mergeCell ref="Q39:Z42"/>
    <mergeCell ref="AA39:AJ42"/>
    <mergeCell ref="AK39:AT42"/>
    <mergeCell ref="AU39:BD42"/>
    <mergeCell ref="B40:F40"/>
    <mergeCell ref="H35:O38"/>
    <mergeCell ref="Q35:BD36"/>
    <mergeCell ref="B36:F36"/>
    <mergeCell ref="BF36:BM36"/>
    <mergeCell ref="B37:F37"/>
    <mergeCell ref="Q37:Z38"/>
    <mergeCell ref="AA37:AJ38"/>
    <mergeCell ref="AK37:AT38"/>
    <mergeCell ref="AU37:BD38"/>
    <mergeCell ref="BF38:BM38"/>
    <mergeCell ref="B24:F28"/>
    <mergeCell ref="BF24:BI24"/>
    <mergeCell ref="BJ24:BM24"/>
    <mergeCell ref="AC25:AR25"/>
    <mergeCell ref="BF25:BI25"/>
    <mergeCell ref="BJ25:BM25"/>
    <mergeCell ref="BF26:BI26"/>
    <mergeCell ref="BJ26:BM26"/>
    <mergeCell ref="BF27:BI27"/>
    <mergeCell ref="BJ27:BM27"/>
    <mergeCell ref="BF28:BI28"/>
    <mergeCell ref="BJ28:BM28"/>
    <mergeCell ref="B21:F23"/>
    <mergeCell ref="AT21:BD21"/>
    <mergeCell ref="BF21:BI21"/>
    <mergeCell ref="BJ21:BM21"/>
    <mergeCell ref="BF22:BI22"/>
    <mergeCell ref="BJ22:BM22"/>
    <mergeCell ref="BF23:BI23"/>
    <mergeCell ref="BJ23:BM23"/>
    <mergeCell ref="G18:Z18"/>
    <mergeCell ref="BF18:BI18"/>
    <mergeCell ref="BJ18:BM18"/>
    <mergeCell ref="G19:AA33"/>
    <mergeCell ref="BF19:BI19"/>
    <mergeCell ref="BJ19:BM19"/>
    <mergeCell ref="BF20:BI20"/>
    <mergeCell ref="BJ20:BM20"/>
    <mergeCell ref="BF29:BM29"/>
    <mergeCell ref="BF30:BM31"/>
    <mergeCell ref="BF33:BM33"/>
    <mergeCell ref="G16:AA16"/>
    <mergeCell ref="AC16:AR16"/>
    <mergeCell ref="BF16:BI16"/>
    <mergeCell ref="BJ16:BM16"/>
    <mergeCell ref="G17:AA17"/>
    <mergeCell ref="BF17:BI17"/>
    <mergeCell ref="BJ17:BM17"/>
    <mergeCell ref="G14:AA14"/>
    <mergeCell ref="BF14:BI14"/>
    <mergeCell ref="BJ14:BM14"/>
    <mergeCell ref="G15:AA15"/>
    <mergeCell ref="BF15:BI15"/>
    <mergeCell ref="BJ15:BM15"/>
    <mergeCell ref="BJ11:BM11"/>
    <mergeCell ref="G12:AA12"/>
    <mergeCell ref="BF12:BI12"/>
    <mergeCell ref="BJ12:BM12"/>
    <mergeCell ref="G13:AA13"/>
    <mergeCell ref="BF13:BI13"/>
    <mergeCell ref="BJ13:BM13"/>
    <mergeCell ref="G8:AA8"/>
    <mergeCell ref="BF8:BI8"/>
    <mergeCell ref="BJ8:BM8"/>
    <mergeCell ref="G9:AA9"/>
    <mergeCell ref="BF9:BI9"/>
    <mergeCell ref="BJ9:BM9"/>
    <mergeCell ref="AC8:AR14"/>
    <mergeCell ref="AT8:BD19"/>
    <mergeCell ref="AC17:AR23"/>
    <mergeCell ref="AT22:BD33"/>
    <mergeCell ref="AC26:AR33"/>
    <mergeCell ref="G10:AA10"/>
    <mergeCell ref="BF10:BI10"/>
    <mergeCell ref="BJ10:BM10"/>
    <mergeCell ref="G11:AA11"/>
    <mergeCell ref="BF11:BI11"/>
    <mergeCell ref="BF6:BI6"/>
    <mergeCell ref="BJ6:BM6"/>
    <mergeCell ref="G7:AA7"/>
    <mergeCell ref="AC7:AR7"/>
    <mergeCell ref="AT7:BD7"/>
    <mergeCell ref="BF7:BI7"/>
    <mergeCell ref="BJ7:BM7"/>
    <mergeCell ref="O1:BA3"/>
    <mergeCell ref="B2:N2"/>
    <mergeCell ref="B4:AA5"/>
    <mergeCell ref="AB4:BD5"/>
    <mergeCell ref="BF5:BI5"/>
    <mergeCell ref="BE1:BN3"/>
  </mergeCells>
  <phoneticPr fontId="60" type="noConversion"/>
  <dataValidations count="1">
    <dataValidation type="list" allowBlank="1" showInputMessage="1" showErrorMessage="1" prompt="Please Select IDS tool from List" sqref="BF30:BG30">
      <formula1>$EW:$EW</formula1>
    </dataValidation>
  </dataValidations>
  <printOptions horizontalCentered="1" verticalCentered="1"/>
  <pageMargins left="0.19685039370078741" right="0.19685039370078741" top="0.39370078740157483" bottom="0.39370078740157483" header="0.19685039370078741" footer="0.19685039370078741"/>
  <pageSetup paperSize="9" scale="65" orientation="landscape" useFirstPageNumber="1" horizontalDpi="4294967295" verticalDpi="4294967295"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N44"/>
  <sheetViews>
    <sheetView showGridLines="0" view="pageBreakPreview" zoomScale="90" zoomScaleNormal="82" workbookViewId="0">
      <selection activeCell="T34" sqref="T34"/>
    </sheetView>
  </sheetViews>
  <sheetFormatPr defaultColWidth="2.5703125" defaultRowHeight="14.25" customHeight="1"/>
  <cols>
    <col min="1" max="1" width="2.5703125" style="61" customWidth="1"/>
    <col min="2" max="28" width="2.7109375" style="61" customWidth="1"/>
    <col min="29" max="29" width="1.42578125" style="61" customWidth="1"/>
    <col min="30" max="59" width="2.7109375" style="61" customWidth="1"/>
    <col min="60" max="60" width="4.42578125" style="61" customWidth="1"/>
    <col min="61" max="65" width="2.7109375" style="61" customWidth="1"/>
    <col min="66" max="66" width="2.5703125" style="61" customWidth="1"/>
    <col min="67" max="16384" width="2.5703125" style="61"/>
  </cols>
  <sheetData>
    <row r="1" spans="1:66" ht="18.75" customHeight="1">
      <c r="A1" s="62"/>
      <c r="B1" s="1056" t="str">
        <f>Cover!B2:N2</f>
        <v>{{ModelType}}</v>
      </c>
      <c r="C1" s="1057"/>
      <c r="D1" s="1057"/>
      <c r="E1" s="1057"/>
      <c r="F1" s="1057"/>
      <c r="G1" s="1057"/>
      <c r="H1" s="1057"/>
      <c r="I1" s="1057"/>
      <c r="J1" s="1057"/>
      <c r="K1" s="1057"/>
      <c r="L1" s="1057"/>
      <c r="M1" s="1057"/>
      <c r="N1" s="1057"/>
      <c r="O1" s="1057"/>
      <c r="P1" s="1058"/>
      <c r="Q1" s="63"/>
      <c r="R1" s="63"/>
      <c r="S1" s="63"/>
      <c r="T1" s="63"/>
      <c r="U1" s="63"/>
      <c r="V1" s="1176" t="s">
        <v>68</v>
      </c>
      <c r="W1" s="1177"/>
      <c r="X1" s="1177"/>
      <c r="Y1" s="1177"/>
      <c r="Z1" s="1177"/>
      <c r="AA1" s="1177"/>
      <c r="AB1" s="1177"/>
      <c r="AC1" s="1177"/>
      <c r="AD1" s="1177"/>
      <c r="AE1" s="1177"/>
      <c r="AF1" s="1177"/>
      <c r="AG1" s="1177"/>
      <c r="AH1" s="1177"/>
      <c r="AI1" s="1177"/>
      <c r="AJ1" s="1177"/>
      <c r="AK1" s="1177"/>
      <c r="AL1" s="1177"/>
      <c r="AM1" s="1177"/>
      <c r="AN1" s="1177"/>
      <c r="AO1" s="1177"/>
      <c r="AP1" s="1177"/>
      <c r="AQ1" s="1177"/>
      <c r="AR1" s="1177"/>
      <c r="AS1" s="1177"/>
      <c r="AT1" s="63"/>
      <c r="AU1" s="63"/>
      <c r="AV1" s="63"/>
      <c r="AW1" s="63"/>
      <c r="AX1" s="63"/>
      <c r="AY1" s="63"/>
      <c r="AZ1" s="63"/>
      <c r="BA1" s="63"/>
      <c r="BB1" s="63"/>
      <c r="BC1" s="63"/>
      <c r="BD1" s="63"/>
      <c r="BE1" s="63"/>
      <c r="BF1" s="63"/>
      <c r="BG1" s="63"/>
      <c r="BH1" s="63"/>
      <c r="BI1" s="63"/>
      <c r="BJ1" s="63"/>
      <c r="BK1" s="63"/>
      <c r="BL1" s="63"/>
      <c r="BM1" s="63"/>
      <c r="BN1" s="64"/>
    </row>
    <row r="2" spans="1:66" ht="18.75" customHeight="1">
      <c r="A2" s="21"/>
      <c r="B2" s="65" t="s">
        <v>69</v>
      </c>
      <c r="C2" s="66"/>
      <c r="D2" s="66"/>
      <c r="E2" s="66"/>
      <c r="F2" s="66"/>
      <c r="G2" s="66" t="str">
        <f>Cover!G8:AA8</f>
        <v>{{ModelName}}</v>
      </c>
      <c r="H2" s="67"/>
      <c r="I2" s="67"/>
      <c r="J2" s="67"/>
      <c r="K2" s="67"/>
      <c r="L2" s="67"/>
      <c r="M2" s="67"/>
      <c r="N2" s="67"/>
      <c r="O2" s="67"/>
      <c r="P2" s="68"/>
      <c r="Q2" s="69"/>
      <c r="R2" s="69"/>
      <c r="S2" s="69"/>
      <c r="T2" s="69"/>
      <c r="U2" s="69"/>
      <c r="V2" s="1178"/>
      <c r="W2" s="1178"/>
      <c r="X2" s="1178"/>
      <c r="Y2" s="1178"/>
      <c r="Z2" s="1178"/>
      <c r="AA2" s="1178"/>
      <c r="AB2" s="1178"/>
      <c r="AC2" s="1178"/>
      <c r="AD2" s="1178"/>
      <c r="AE2" s="1178"/>
      <c r="AF2" s="1178"/>
      <c r="AG2" s="1178"/>
      <c r="AH2" s="1178"/>
      <c r="AI2" s="1178"/>
      <c r="AJ2" s="1178"/>
      <c r="AK2" s="1178"/>
      <c r="AL2" s="1178"/>
      <c r="AM2" s="1178"/>
      <c r="AN2" s="1178"/>
      <c r="AO2" s="1178"/>
      <c r="AP2" s="1178"/>
      <c r="AQ2" s="1178"/>
      <c r="AR2" s="1178"/>
      <c r="AS2" s="1178"/>
      <c r="AT2" s="69"/>
      <c r="AU2" s="69"/>
      <c r="AV2" s="69"/>
      <c r="AW2" s="69"/>
      <c r="AX2" s="69"/>
      <c r="AY2" s="69"/>
      <c r="AZ2" s="69"/>
      <c r="BA2" s="69"/>
      <c r="BB2" s="69"/>
      <c r="BC2" s="69"/>
      <c r="BD2" s="69"/>
      <c r="BE2" s="71"/>
      <c r="BF2" s="71"/>
      <c r="BG2" s="71"/>
      <c r="BH2" s="71"/>
      <c r="BI2" s="69"/>
      <c r="BJ2" s="69"/>
      <c r="BK2" s="69"/>
      <c r="BL2" s="69"/>
      <c r="BM2" s="69"/>
      <c r="BN2" s="72"/>
    </row>
    <row r="3" spans="1:66" ht="18.75" customHeight="1">
      <c r="A3" s="21"/>
      <c r="B3" s="73" t="s">
        <v>70</v>
      </c>
      <c r="C3" s="74"/>
      <c r="D3" s="74"/>
      <c r="E3" s="74"/>
      <c r="F3" s="74"/>
      <c r="G3" s="74"/>
      <c r="H3" s="74"/>
      <c r="I3" s="74" t="str">
        <f>Cover!G11</f>
        <v>{{MaterialNumber}}</v>
      </c>
      <c r="J3" s="74"/>
      <c r="K3" s="74"/>
      <c r="L3" s="74"/>
      <c r="M3" s="74"/>
      <c r="N3" s="74"/>
      <c r="O3" s="74"/>
      <c r="P3" s="75"/>
      <c r="Q3" s="69"/>
      <c r="R3" s="69"/>
      <c r="S3" s="69"/>
      <c r="T3" s="69"/>
      <c r="U3" s="69"/>
      <c r="V3" s="1179"/>
      <c r="W3" s="1179"/>
      <c r="X3" s="1179"/>
      <c r="Y3" s="1179"/>
      <c r="Z3" s="1179"/>
      <c r="AA3" s="1179"/>
      <c r="AB3" s="1179"/>
      <c r="AC3" s="1179"/>
      <c r="AD3" s="1179"/>
      <c r="AE3" s="1179"/>
      <c r="AF3" s="1179"/>
      <c r="AG3" s="1179"/>
      <c r="AH3" s="1179"/>
      <c r="AI3" s="1179"/>
      <c r="AJ3" s="1179"/>
      <c r="AK3" s="1179"/>
      <c r="AL3" s="1179"/>
      <c r="AM3" s="1179"/>
      <c r="AN3" s="1179"/>
      <c r="AO3" s="1179"/>
      <c r="AP3" s="1179"/>
      <c r="AQ3" s="1179"/>
      <c r="AR3" s="1179"/>
      <c r="AS3" s="1179"/>
      <c r="AT3" s="69"/>
      <c r="AU3" s="69"/>
      <c r="AV3" s="69"/>
      <c r="AW3" s="69"/>
      <c r="AX3" s="69"/>
      <c r="AY3" s="69"/>
      <c r="AZ3" s="69"/>
      <c r="BA3" s="69"/>
      <c r="BB3" s="69"/>
      <c r="BC3" s="69"/>
      <c r="BD3" s="69"/>
      <c r="BE3" s="69"/>
      <c r="BF3" s="69"/>
      <c r="BG3" s="69"/>
      <c r="BH3" s="76"/>
      <c r="BI3" s="76"/>
      <c r="BJ3" s="76"/>
      <c r="BK3" s="76"/>
      <c r="BL3" s="76"/>
      <c r="BM3" s="76"/>
      <c r="BN3" s="72"/>
    </row>
    <row r="4" spans="1:66" ht="36.75" customHeight="1">
      <c r="A4" s="21"/>
      <c r="B4" s="1180"/>
      <c r="C4" s="1181"/>
      <c r="D4" s="1181"/>
      <c r="E4" s="1182" t="s">
        <v>71</v>
      </c>
      <c r="F4" s="1181"/>
      <c r="G4" s="1181"/>
      <c r="H4" s="1181"/>
      <c r="I4" s="1181"/>
      <c r="J4" s="1181"/>
      <c r="K4" s="1181"/>
      <c r="L4" s="1181"/>
      <c r="M4" s="1181"/>
      <c r="N4" s="1181"/>
      <c r="O4" s="1181"/>
      <c r="P4" s="1181"/>
      <c r="Q4" s="1181"/>
      <c r="R4" s="1181"/>
      <c r="S4" s="1181"/>
      <c r="T4" s="1181"/>
      <c r="U4" s="1181"/>
      <c r="V4" s="1181"/>
      <c r="W4" s="1181"/>
      <c r="X4" s="1181"/>
      <c r="Y4" s="1181"/>
      <c r="Z4" s="1181"/>
      <c r="AA4" s="1181"/>
      <c r="AB4" s="1181"/>
      <c r="AC4" s="1181"/>
      <c r="AD4" s="1183" t="s">
        <v>72</v>
      </c>
      <c r="AE4" s="1183"/>
      <c r="AF4" s="1183"/>
      <c r="AG4" s="1184"/>
      <c r="AH4" s="1185"/>
      <c r="AI4" s="1181"/>
      <c r="AJ4" s="1181"/>
      <c r="AK4" s="1186" t="str">
        <f>E4</f>
        <v>Description
内容 Nội dung</v>
      </c>
      <c r="AL4" s="1186"/>
      <c r="AM4" s="1186"/>
      <c r="AN4" s="1186"/>
      <c r="AO4" s="1186"/>
      <c r="AP4" s="1186"/>
      <c r="AQ4" s="1186"/>
      <c r="AR4" s="1186"/>
      <c r="AS4" s="1186"/>
      <c r="AT4" s="1186"/>
      <c r="AU4" s="1186"/>
      <c r="AV4" s="1186"/>
      <c r="AW4" s="1186"/>
      <c r="AX4" s="1186"/>
      <c r="AY4" s="1186"/>
      <c r="AZ4" s="1186"/>
      <c r="BA4" s="1186"/>
      <c r="BB4" s="1186"/>
      <c r="BC4" s="1186"/>
      <c r="BD4" s="1186"/>
      <c r="BE4" s="1186"/>
      <c r="BF4" s="1186"/>
      <c r="BG4" s="1186"/>
      <c r="BH4" s="1186"/>
      <c r="BI4" s="1186"/>
      <c r="BJ4" s="1183" t="str">
        <f>AD4</f>
        <v>Page NO
页数 Số trang</v>
      </c>
      <c r="BK4" s="1183"/>
      <c r="BL4" s="1183"/>
      <c r="BM4" s="1187"/>
      <c r="BN4" s="77"/>
    </row>
    <row r="5" spans="1:66" ht="16.7" customHeight="1">
      <c r="A5" s="21"/>
      <c r="B5" s="78"/>
      <c r="C5" s="79"/>
      <c r="D5" s="79"/>
      <c r="E5" s="79"/>
      <c r="F5" s="79"/>
      <c r="G5" s="79"/>
      <c r="H5" s="79"/>
      <c r="I5" s="79"/>
      <c r="J5" s="79"/>
      <c r="K5" s="79"/>
      <c r="L5" s="79"/>
      <c r="M5" s="79"/>
      <c r="N5" s="79"/>
      <c r="O5" s="79"/>
      <c r="P5" s="79"/>
      <c r="Q5" s="79"/>
      <c r="R5" s="79"/>
      <c r="S5" s="79"/>
      <c r="T5" s="79"/>
      <c r="U5" s="79"/>
      <c r="V5" s="79"/>
      <c r="W5" s="79"/>
      <c r="X5" s="79"/>
      <c r="Y5" s="79"/>
      <c r="Z5" s="79"/>
      <c r="AA5" s="79"/>
      <c r="AB5" s="79"/>
      <c r="AC5" s="79"/>
      <c r="AD5" s="1188"/>
      <c r="AE5" s="1188"/>
      <c r="AF5" s="1188"/>
      <c r="AG5" s="1189"/>
      <c r="AH5" s="80"/>
      <c r="AI5" s="79"/>
      <c r="AJ5" s="79"/>
      <c r="AK5" s="79"/>
      <c r="AL5" s="79"/>
      <c r="AM5" s="79"/>
      <c r="AN5" s="79"/>
      <c r="AO5" s="79"/>
      <c r="AP5" s="79"/>
      <c r="AQ5" s="79"/>
      <c r="AR5" s="79"/>
      <c r="AS5" s="79"/>
      <c r="AT5" s="79"/>
      <c r="AU5" s="79"/>
      <c r="AV5" s="79"/>
      <c r="AW5" s="79"/>
      <c r="AX5" s="79"/>
      <c r="AY5" s="79"/>
      <c r="AZ5" s="79"/>
      <c r="BA5" s="79"/>
      <c r="BB5" s="79"/>
      <c r="BC5" s="79"/>
      <c r="BD5" s="79"/>
      <c r="BE5" s="79"/>
      <c r="BF5" s="79"/>
      <c r="BG5" s="79"/>
      <c r="BH5" s="79"/>
      <c r="BI5" s="79"/>
      <c r="BJ5" s="1189"/>
      <c r="BK5" s="1189"/>
      <c r="BL5" s="1189"/>
      <c r="BM5" s="1190"/>
      <c r="BN5" s="77"/>
    </row>
    <row r="6" spans="1:66" ht="16.7" customHeight="1">
      <c r="A6" s="21"/>
      <c r="B6" s="78" t="s">
        <v>73</v>
      </c>
      <c r="C6" s="79"/>
      <c r="D6" s="79"/>
      <c r="E6" s="79"/>
      <c r="F6" s="79"/>
      <c r="G6" s="79"/>
      <c r="H6" s="79"/>
      <c r="I6" s="79"/>
      <c r="J6" s="79"/>
      <c r="K6" s="79"/>
      <c r="L6" s="79"/>
      <c r="M6" s="79"/>
      <c r="N6" s="79"/>
      <c r="O6" s="79"/>
      <c r="P6" s="79"/>
      <c r="Q6" s="79"/>
      <c r="R6" s="79"/>
      <c r="S6" s="79"/>
      <c r="T6" s="79"/>
      <c r="U6" s="79"/>
      <c r="V6" s="79"/>
      <c r="W6" s="79"/>
      <c r="X6" s="79"/>
      <c r="Y6" s="79"/>
      <c r="Z6" s="79"/>
      <c r="AA6" s="79"/>
      <c r="AB6" s="79"/>
      <c r="AC6" s="79"/>
      <c r="AD6" s="1191">
        <v>1</v>
      </c>
      <c r="AE6" s="1191"/>
      <c r="AF6" s="1191"/>
      <c r="AG6" s="1191"/>
      <c r="AH6" s="82" t="s">
        <v>74</v>
      </c>
      <c r="AI6" s="79"/>
      <c r="AJ6" s="79"/>
      <c r="AK6" s="79"/>
      <c r="AL6" s="79"/>
      <c r="AM6" s="79"/>
      <c r="AN6" s="79"/>
      <c r="AO6" s="79"/>
      <c r="AP6" s="79"/>
      <c r="AQ6" s="79"/>
      <c r="AR6" s="79"/>
      <c r="AS6" s="79"/>
      <c r="AT6" s="79"/>
      <c r="AU6" s="79"/>
      <c r="AV6" s="79"/>
      <c r="AW6" s="79"/>
      <c r="AX6" s="79"/>
      <c r="AY6" s="79"/>
      <c r="AZ6" s="79"/>
      <c r="BA6" s="79"/>
      <c r="BB6" s="79"/>
      <c r="BC6" s="79"/>
      <c r="BD6" s="79"/>
      <c r="BE6" s="79"/>
      <c r="BF6" s="79"/>
      <c r="BG6" s="79"/>
      <c r="BH6" s="79"/>
      <c r="BI6" s="79"/>
      <c r="BJ6" s="1191">
        <v>20</v>
      </c>
      <c r="BK6" s="1191"/>
      <c r="BL6" s="1191"/>
      <c r="BM6" s="1192"/>
      <c r="BN6" s="84"/>
    </row>
    <row r="7" spans="1:66" ht="16.7" customHeight="1">
      <c r="A7" s="21"/>
      <c r="B7" s="78"/>
      <c r="C7" s="79"/>
      <c r="D7" s="79"/>
      <c r="E7" s="79"/>
      <c r="F7" s="79"/>
      <c r="G7" s="79"/>
      <c r="H7" s="79"/>
      <c r="I7" s="79"/>
      <c r="J7" s="79"/>
      <c r="K7" s="79"/>
      <c r="L7" s="79"/>
      <c r="M7" s="79"/>
      <c r="N7" s="79"/>
      <c r="O7" s="79"/>
      <c r="P7" s="79"/>
      <c r="Q7" s="79"/>
      <c r="R7" s="79"/>
      <c r="S7" s="79"/>
      <c r="T7" s="79"/>
      <c r="U7" s="79"/>
      <c r="V7" s="79"/>
      <c r="W7" s="79"/>
      <c r="X7" s="79"/>
      <c r="Y7" s="79"/>
      <c r="Z7" s="79"/>
      <c r="AA7" s="79"/>
      <c r="AB7" s="79"/>
      <c r="AC7" s="79"/>
      <c r="AD7" s="81"/>
      <c r="AE7" s="81"/>
      <c r="AF7" s="81"/>
      <c r="AG7" s="81"/>
      <c r="AH7" s="85"/>
      <c r="AI7" s="79"/>
      <c r="AJ7" s="79"/>
      <c r="AK7" s="79"/>
      <c r="AL7" s="79"/>
      <c r="AM7" s="79"/>
      <c r="AN7" s="79"/>
      <c r="AO7" s="79"/>
      <c r="AP7" s="79"/>
      <c r="AQ7" s="79"/>
      <c r="AR7" s="79"/>
      <c r="AS7" s="79"/>
      <c r="AT7" s="79"/>
      <c r="AU7" s="79"/>
      <c r="AV7" s="79"/>
      <c r="AW7" s="79"/>
      <c r="AX7" s="79"/>
      <c r="AY7" s="79"/>
      <c r="AZ7" s="79"/>
      <c r="BA7" s="79"/>
      <c r="BB7" s="79"/>
      <c r="BC7" s="79"/>
      <c r="BD7" s="79"/>
      <c r="BE7" s="79"/>
      <c r="BF7" s="79"/>
      <c r="BG7" s="79"/>
      <c r="BH7" s="79"/>
      <c r="BI7" s="79"/>
      <c r="BJ7" s="81"/>
      <c r="BK7" s="81"/>
      <c r="BL7" s="81"/>
      <c r="BM7" s="83"/>
      <c r="BN7" s="84"/>
    </row>
    <row r="8" spans="1:66" ht="16.7" customHeight="1">
      <c r="A8" s="21"/>
      <c r="B8" s="78" t="s">
        <v>75</v>
      </c>
      <c r="C8" s="79"/>
      <c r="D8" s="79"/>
      <c r="E8" s="79"/>
      <c r="F8" s="79"/>
      <c r="G8" s="79"/>
      <c r="H8" s="79"/>
      <c r="I8" s="79"/>
      <c r="J8" s="79"/>
      <c r="K8" s="79"/>
      <c r="L8" s="79"/>
      <c r="M8" s="79"/>
      <c r="N8" s="79"/>
      <c r="O8" s="79"/>
      <c r="P8" s="79"/>
      <c r="Q8" s="79"/>
      <c r="R8" s="79"/>
      <c r="S8" s="79"/>
      <c r="T8" s="79"/>
      <c r="U8" s="79"/>
      <c r="V8" s="79"/>
      <c r="W8" s="79"/>
      <c r="X8" s="79"/>
      <c r="Y8" s="79"/>
      <c r="Z8" s="79"/>
      <c r="AA8" s="79"/>
      <c r="AB8" s="79"/>
      <c r="AC8" s="79"/>
      <c r="AD8" s="1191">
        <v>2</v>
      </c>
      <c r="AE8" s="1191"/>
      <c r="AF8" s="1191"/>
      <c r="AG8" s="1191"/>
      <c r="AH8" s="85" t="s">
        <v>76</v>
      </c>
      <c r="AI8" s="79"/>
      <c r="AJ8" s="79"/>
      <c r="AK8" s="79"/>
      <c r="AL8" s="79"/>
      <c r="AM8" s="79"/>
      <c r="AN8" s="79"/>
      <c r="AO8" s="79"/>
      <c r="AP8" s="79"/>
      <c r="AQ8" s="79"/>
      <c r="AR8" s="79"/>
      <c r="AS8" s="79"/>
      <c r="AT8" s="79"/>
      <c r="AU8" s="79"/>
      <c r="AV8" s="79"/>
      <c r="AW8" s="79"/>
      <c r="AX8" s="79"/>
      <c r="AY8" s="79"/>
      <c r="AZ8" s="79"/>
      <c r="BA8" s="79"/>
      <c r="BB8" s="79"/>
      <c r="BC8" s="79"/>
      <c r="BD8" s="79"/>
      <c r="BE8" s="79"/>
      <c r="BF8" s="79"/>
      <c r="BG8" s="79"/>
      <c r="BH8" s="79"/>
      <c r="BI8" s="79"/>
      <c r="BJ8" s="1191">
        <v>21</v>
      </c>
      <c r="BK8" s="1191"/>
      <c r="BL8" s="1191"/>
      <c r="BM8" s="1192"/>
      <c r="BN8" s="84"/>
    </row>
    <row r="9" spans="1:66" ht="16.7" customHeight="1">
      <c r="A9" s="21"/>
      <c r="B9" s="78"/>
      <c r="C9" s="79"/>
      <c r="D9" s="79"/>
      <c r="E9" s="79"/>
      <c r="F9" s="79"/>
      <c r="G9" s="79"/>
      <c r="H9" s="79"/>
      <c r="I9" s="79"/>
      <c r="J9" s="79"/>
      <c r="K9" s="79"/>
      <c r="L9" s="79"/>
      <c r="M9" s="79"/>
      <c r="N9" s="79"/>
      <c r="O9" s="79"/>
      <c r="P9" s="79"/>
      <c r="Q9" s="79"/>
      <c r="R9" s="79"/>
      <c r="S9" s="79"/>
      <c r="T9" s="79"/>
      <c r="U9" s="79"/>
      <c r="V9" s="79"/>
      <c r="W9" s="79"/>
      <c r="X9" s="79"/>
      <c r="Y9" s="79"/>
      <c r="Z9" s="79"/>
      <c r="AA9" s="79"/>
      <c r="AB9" s="79"/>
      <c r="AC9" s="79"/>
      <c r="AD9" s="1191"/>
      <c r="AE9" s="1191"/>
      <c r="AF9" s="1191"/>
      <c r="AG9" s="1193"/>
      <c r="AH9" s="79"/>
      <c r="AI9" s="79"/>
      <c r="AJ9" s="79"/>
      <c r="AK9" s="79"/>
      <c r="AL9" s="79"/>
      <c r="AM9" s="79"/>
      <c r="AN9" s="79"/>
      <c r="AO9" s="79"/>
      <c r="AP9" s="79"/>
      <c r="AQ9" s="79"/>
      <c r="AR9" s="79"/>
      <c r="AS9" s="79"/>
      <c r="AT9" s="79"/>
      <c r="AU9" s="79"/>
      <c r="AV9" s="79"/>
      <c r="AW9" s="79"/>
      <c r="AX9" s="79"/>
      <c r="AY9" s="79"/>
      <c r="AZ9" s="79"/>
      <c r="BA9" s="79"/>
      <c r="BB9" s="79"/>
      <c r="BC9" s="79"/>
      <c r="BD9" s="79"/>
      <c r="BE9" s="79"/>
      <c r="BF9" s="79"/>
      <c r="BG9" s="79"/>
      <c r="BH9" s="79"/>
      <c r="BI9" s="79"/>
      <c r="BJ9" s="1191"/>
      <c r="BK9" s="1191"/>
      <c r="BL9" s="1191"/>
      <c r="BM9" s="1192"/>
      <c r="BN9" s="84"/>
    </row>
    <row r="10" spans="1:66" ht="16.7" customHeight="1">
      <c r="A10" s="21"/>
      <c r="B10" s="78" t="s">
        <v>77</v>
      </c>
      <c r="C10" s="79"/>
      <c r="D10" s="79"/>
      <c r="E10" s="79"/>
      <c r="F10" s="79"/>
      <c r="G10" s="79"/>
      <c r="H10" s="79"/>
      <c r="I10" s="79"/>
      <c r="J10" s="79"/>
      <c r="K10" s="79"/>
      <c r="L10" s="79"/>
      <c r="M10" s="79"/>
      <c r="N10" s="79"/>
      <c r="O10" s="79"/>
      <c r="P10" s="79"/>
      <c r="Q10" s="79"/>
      <c r="R10" s="79"/>
      <c r="S10" s="79"/>
      <c r="T10" s="79"/>
      <c r="U10" s="79"/>
      <c r="V10" s="79"/>
      <c r="W10" s="79"/>
      <c r="X10" s="79"/>
      <c r="Y10" s="79"/>
      <c r="Z10" s="79"/>
      <c r="AA10" s="79"/>
      <c r="AB10" s="79"/>
      <c r="AC10" s="79"/>
      <c r="AD10" s="1191" t="s">
        <v>78</v>
      </c>
      <c r="AE10" s="1191"/>
      <c r="AF10" s="1191"/>
      <c r="AG10" s="1193"/>
      <c r="AH10" s="79" t="s">
        <v>79</v>
      </c>
      <c r="AI10" s="79"/>
      <c r="AJ10" s="79"/>
      <c r="AK10" s="79"/>
      <c r="AL10" s="79"/>
      <c r="AM10" s="79"/>
      <c r="AN10" s="79"/>
      <c r="AO10" s="79"/>
      <c r="AP10" s="79"/>
      <c r="AQ10" s="79"/>
      <c r="AR10" s="79"/>
      <c r="AS10" s="79"/>
      <c r="AT10" s="79"/>
      <c r="AU10" s="79"/>
      <c r="AV10" s="79"/>
      <c r="AW10" s="79"/>
      <c r="AX10" s="79"/>
      <c r="AY10" s="79"/>
      <c r="AZ10" s="79"/>
      <c r="BA10" s="79"/>
      <c r="BB10" s="79"/>
      <c r="BC10" s="79"/>
      <c r="BD10" s="79"/>
      <c r="BE10" s="79"/>
      <c r="BF10" s="79"/>
      <c r="BG10" s="79"/>
      <c r="BH10" s="79"/>
      <c r="BI10" s="79"/>
      <c r="BJ10" s="1191">
        <v>22</v>
      </c>
      <c r="BK10" s="1191"/>
      <c r="BL10" s="1191"/>
      <c r="BM10" s="1192"/>
      <c r="BN10" s="84"/>
    </row>
    <row r="11" spans="1:66" ht="16.7" customHeight="1">
      <c r="A11" s="21"/>
      <c r="B11" s="78"/>
      <c r="C11" s="79"/>
      <c r="D11" s="79"/>
      <c r="E11" s="79"/>
      <c r="F11" s="79"/>
      <c r="G11" s="79"/>
      <c r="H11" s="79"/>
      <c r="I11" s="79"/>
      <c r="J11" s="79"/>
      <c r="K11" s="79"/>
      <c r="L11" s="79"/>
      <c r="M11" s="79"/>
      <c r="N11" s="79"/>
      <c r="O11" s="79"/>
      <c r="P11" s="79"/>
      <c r="Q11" s="79"/>
      <c r="R11" s="79"/>
      <c r="S11" s="79"/>
      <c r="T11" s="79"/>
      <c r="U11" s="79"/>
      <c r="V11" s="79"/>
      <c r="W11" s="79"/>
      <c r="X11" s="79"/>
      <c r="Y11" s="79"/>
      <c r="Z11" s="79"/>
      <c r="AA11" s="79"/>
      <c r="AB11" s="79"/>
      <c r="AC11" s="79"/>
      <c r="AD11" s="1191"/>
      <c r="AE11" s="1191"/>
      <c r="AF11" s="1191"/>
      <c r="AG11" s="1193"/>
      <c r="AH11" s="79"/>
      <c r="AI11" s="79"/>
      <c r="AJ11" s="79"/>
      <c r="AK11" s="79"/>
      <c r="AL11" s="79"/>
      <c r="AM11" s="79"/>
      <c r="AN11" s="79"/>
      <c r="AO11" s="79"/>
      <c r="AP11" s="79"/>
      <c r="AQ11" s="79"/>
      <c r="AR11" s="79"/>
      <c r="AS11" s="79"/>
      <c r="AT11" s="79"/>
      <c r="AU11" s="79"/>
      <c r="AV11" s="79"/>
      <c r="AW11" s="79"/>
      <c r="AX11" s="79"/>
      <c r="AY11" s="79"/>
      <c r="AZ11" s="79"/>
      <c r="BA11" s="79"/>
      <c r="BB11" s="79"/>
      <c r="BC11" s="79"/>
      <c r="BD11" s="79"/>
      <c r="BE11" s="79"/>
      <c r="BF11" s="79"/>
      <c r="BG11" s="79"/>
      <c r="BH11" s="79"/>
      <c r="BI11" s="79"/>
      <c r="BJ11" s="1191"/>
      <c r="BK11" s="1191"/>
      <c r="BL11" s="1191"/>
      <c r="BM11" s="1192"/>
      <c r="BN11" s="84"/>
    </row>
    <row r="12" spans="1:66" ht="16.7" customHeight="1">
      <c r="A12" s="21"/>
      <c r="B12" s="78" t="s">
        <v>80</v>
      </c>
      <c r="C12" s="79"/>
      <c r="D12" s="79"/>
      <c r="E12" s="79"/>
      <c r="F12" s="79"/>
      <c r="G12" s="79"/>
      <c r="H12" s="79"/>
      <c r="I12" s="79"/>
      <c r="J12" s="79"/>
      <c r="K12" s="79"/>
      <c r="L12" s="79"/>
      <c r="M12" s="79"/>
      <c r="N12" s="79"/>
      <c r="O12" s="79"/>
      <c r="P12" s="79"/>
      <c r="Q12" s="79"/>
      <c r="R12" s="79"/>
      <c r="S12" s="79"/>
      <c r="T12" s="79"/>
      <c r="U12" s="79"/>
      <c r="V12" s="79"/>
      <c r="W12" s="79"/>
      <c r="X12" s="79"/>
      <c r="Y12" s="79"/>
      <c r="Z12" s="79"/>
      <c r="AA12" s="79"/>
      <c r="AB12" s="79"/>
      <c r="AC12" s="79"/>
      <c r="AD12" s="1191">
        <v>4</v>
      </c>
      <c r="AE12" s="1191"/>
      <c r="AF12" s="1191"/>
      <c r="AG12" s="1193"/>
      <c r="AH12" s="1194" t="s">
        <v>81</v>
      </c>
      <c r="AI12" s="1195"/>
      <c r="AJ12" s="1195"/>
      <c r="AK12" s="1195"/>
      <c r="AL12" s="1195"/>
      <c r="AM12" s="1195"/>
      <c r="AN12" s="1195"/>
      <c r="AO12" s="1195"/>
      <c r="AP12" s="1195"/>
      <c r="AQ12" s="1195"/>
      <c r="AR12" s="1195"/>
      <c r="AS12" s="1195"/>
      <c r="AT12" s="1195"/>
      <c r="AU12" s="1195"/>
      <c r="AV12" s="1195"/>
      <c r="AW12" s="1195"/>
      <c r="AX12" s="1195"/>
      <c r="AY12" s="1195"/>
      <c r="AZ12" s="1195"/>
      <c r="BA12" s="1195"/>
      <c r="BB12" s="1195"/>
      <c r="BC12" s="1195"/>
      <c r="BD12" s="1195"/>
      <c r="BE12" s="1195"/>
      <c r="BF12" s="1195"/>
      <c r="BG12" s="1195"/>
      <c r="BH12" s="1195"/>
      <c r="BI12" s="1195"/>
      <c r="BJ12" s="1191" t="s">
        <v>82</v>
      </c>
      <c r="BK12" s="1191"/>
      <c r="BL12" s="1191"/>
      <c r="BM12" s="1192"/>
      <c r="BN12" s="84"/>
    </row>
    <row r="13" spans="1:66" ht="16.7" customHeight="1">
      <c r="A13" s="21"/>
      <c r="B13" s="78"/>
      <c r="C13" s="79"/>
      <c r="D13" s="79"/>
      <c r="E13" s="79"/>
      <c r="F13" s="79"/>
      <c r="G13" s="79"/>
      <c r="H13" s="79"/>
      <c r="I13" s="79"/>
      <c r="J13" s="79"/>
      <c r="K13" s="79"/>
      <c r="L13" s="79"/>
      <c r="M13" s="79"/>
      <c r="N13" s="79"/>
      <c r="O13" s="79"/>
      <c r="P13" s="79"/>
      <c r="Q13" s="79"/>
      <c r="R13" s="79"/>
      <c r="S13" s="79"/>
      <c r="T13" s="79"/>
      <c r="U13" s="79"/>
      <c r="V13" s="79"/>
      <c r="W13" s="79"/>
      <c r="X13" s="79"/>
      <c r="Y13" s="79"/>
      <c r="Z13" s="79"/>
      <c r="AA13" s="79"/>
      <c r="AB13" s="79"/>
      <c r="AC13" s="79"/>
      <c r="AD13" s="1191"/>
      <c r="AE13" s="1191"/>
      <c r="AF13" s="1191"/>
      <c r="AG13" s="1193"/>
      <c r="AH13" s="79"/>
      <c r="AI13" s="79"/>
      <c r="AJ13" s="79"/>
      <c r="AK13" s="79"/>
      <c r="AL13" s="79"/>
      <c r="AM13" s="79"/>
      <c r="AN13" s="79"/>
      <c r="AO13" s="79"/>
      <c r="AP13" s="79"/>
      <c r="AQ13" s="79"/>
      <c r="AR13" s="79"/>
      <c r="AS13" s="79"/>
      <c r="AT13" s="79"/>
      <c r="AU13" s="79"/>
      <c r="AV13" s="79"/>
      <c r="AW13" s="79"/>
      <c r="AX13" s="79"/>
      <c r="AY13" s="79"/>
      <c r="AZ13" s="79"/>
      <c r="BA13" s="79"/>
      <c r="BB13" s="79"/>
      <c r="BC13" s="79"/>
      <c r="BD13" s="79"/>
      <c r="BE13" s="79"/>
      <c r="BF13" s="79"/>
      <c r="BG13" s="79"/>
      <c r="BH13" s="79"/>
      <c r="BI13" s="79"/>
      <c r="BJ13" s="1191"/>
      <c r="BK13" s="1191"/>
      <c r="BL13" s="1191"/>
      <c r="BM13" s="1192"/>
      <c r="BN13" s="84"/>
    </row>
    <row r="14" spans="1:66" ht="16.7" customHeight="1">
      <c r="A14" s="21"/>
      <c r="B14" s="78" t="s">
        <v>83</v>
      </c>
      <c r="C14" s="79"/>
      <c r="D14" s="79"/>
      <c r="E14" s="79"/>
      <c r="F14" s="79"/>
      <c r="G14" s="79"/>
      <c r="H14" s="79"/>
      <c r="I14" s="79"/>
      <c r="J14" s="79"/>
      <c r="K14" s="79"/>
      <c r="L14" s="79"/>
      <c r="M14" s="79"/>
      <c r="N14" s="79"/>
      <c r="O14" s="79"/>
      <c r="P14" s="79"/>
      <c r="Q14" s="79"/>
      <c r="R14" s="79"/>
      <c r="S14" s="79"/>
      <c r="T14" s="79"/>
      <c r="U14" s="79"/>
      <c r="V14" s="79"/>
      <c r="W14" s="79"/>
      <c r="X14" s="79"/>
      <c r="Y14" s="79"/>
      <c r="Z14" s="79"/>
      <c r="AA14" s="79"/>
      <c r="AB14" s="79"/>
      <c r="AC14" s="79"/>
      <c r="AD14" s="1191">
        <v>5</v>
      </c>
      <c r="AE14" s="1191"/>
      <c r="AF14" s="1191"/>
      <c r="AG14" s="1193"/>
      <c r="AH14" s="79" t="s">
        <v>84</v>
      </c>
      <c r="AI14" s="79"/>
      <c r="AJ14" s="79"/>
      <c r="AK14" s="79"/>
      <c r="AL14" s="79"/>
      <c r="AM14" s="79"/>
      <c r="AN14" s="79"/>
      <c r="AO14" s="79"/>
      <c r="AP14" s="79"/>
      <c r="AQ14" s="79"/>
      <c r="AR14" s="79"/>
      <c r="AS14" s="79"/>
      <c r="AT14" s="79"/>
      <c r="AU14" s="79"/>
      <c r="AV14" s="79"/>
      <c r="AW14" s="79"/>
      <c r="AX14" s="79"/>
      <c r="AY14" s="79"/>
      <c r="AZ14" s="79"/>
      <c r="BA14" s="79"/>
      <c r="BB14" s="79"/>
      <c r="BC14" s="79"/>
      <c r="BD14" s="79"/>
      <c r="BE14" s="79"/>
      <c r="BF14" s="79"/>
      <c r="BG14" s="79"/>
      <c r="BH14" s="79"/>
      <c r="BI14" s="79"/>
      <c r="BJ14" s="1191">
        <v>24</v>
      </c>
      <c r="BK14" s="1191"/>
      <c r="BL14" s="1191"/>
      <c r="BM14" s="1192"/>
      <c r="BN14" s="84"/>
    </row>
    <row r="15" spans="1:66" ht="16.7" customHeight="1">
      <c r="A15" s="21"/>
      <c r="B15" s="78"/>
      <c r="C15" s="79"/>
      <c r="D15" s="79"/>
      <c r="E15" s="79"/>
      <c r="F15" s="79"/>
      <c r="G15" s="79"/>
      <c r="H15" s="79"/>
      <c r="I15" s="79"/>
      <c r="J15" s="79"/>
      <c r="K15" s="79"/>
      <c r="L15" s="79"/>
      <c r="M15" s="79"/>
      <c r="N15" s="79"/>
      <c r="O15" s="79"/>
      <c r="P15" s="79"/>
      <c r="Q15" s="79"/>
      <c r="R15" s="79"/>
      <c r="S15" s="79"/>
      <c r="T15" s="79"/>
      <c r="U15" s="79"/>
      <c r="V15" s="79"/>
      <c r="W15" s="79"/>
      <c r="X15" s="79"/>
      <c r="Y15" s="79"/>
      <c r="Z15" s="79"/>
      <c r="AA15" s="79"/>
      <c r="AB15" s="79"/>
      <c r="AC15" s="79"/>
      <c r="AD15" s="1191"/>
      <c r="AE15" s="1191"/>
      <c r="AF15" s="1191"/>
      <c r="AG15" s="1193"/>
      <c r="AH15" s="79"/>
      <c r="AI15" s="79"/>
      <c r="AJ15" s="79"/>
      <c r="AK15" s="79"/>
      <c r="AL15" s="79"/>
      <c r="AM15" s="79"/>
      <c r="AN15" s="79"/>
      <c r="AO15" s="79"/>
      <c r="AP15" s="79"/>
      <c r="AQ15" s="79"/>
      <c r="AR15" s="79"/>
      <c r="AS15" s="79"/>
      <c r="AT15" s="79"/>
      <c r="AU15" s="79"/>
      <c r="AV15" s="79"/>
      <c r="AW15" s="79"/>
      <c r="AX15" s="79"/>
      <c r="AY15" s="79"/>
      <c r="AZ15" s="79"/>
      <c r="BA15" s="79"/>
      <c r="BB15" s="79"/>
      <c r="BC15" s="79"/>
      <c r="BD15" s="79"/>
      <c r="BE15" s="79"/>
      <c r="BF15" s="79"/>
      <c r="BG15" s="79"/>
      <c r="BH15" s="79"/>
      <c r="BI15" s="79"/>
      <c r="BJ15" s="1191"/>
      <c r="BK15" s="1191"/>
      <c r="BL15" s="1191"/>
      <c r="BM15" s="1196"/>
      <c r="BN15" s="84"/>
    </row>
    <row r="16" spans="1:66" ht="16.7" customHeight="1">
      <c r="A16" s="21"/>
      <c r="B16" s="78" t="s">
        <v>85</v>
      </c>
      <c r="C16" s="79"/>
      <c r="D16" s="79"/>
      <c r="E16" s="79"/>
      <c r="F16" s="79"/>
      <c r="G16" s="79"/>
      <c r="H16" s="79"/>
      <c r="I16" s="79"/>
      <c r="J16" s="79"/>
      <c r="K16" s="79"/>
      <c r="L16" s="79"/>
      <c r="M16" s="79"/>
      <c r="N16" s="79"/>
      <c r="O16" s="79"/>
      <c r="P16" s="79"/>
      <c r="Q16" s="79"/>
      <c r="R16" s="79"/>
      <c r="S16" s="79"/>
      <c r="T16" s="79"/>
      <c r="U16" s="79"/>
      <c r="V16" s="79"/>
      <c r="W16" s="79"/>
      <c r="X16" s="79"/>
      <c r="Y16" s="79"/>
      <c r="Z16" s="79"/>
      <c r="AA16" s="79"/>
      <c r="AB16" s="79"/>
      <c r="AC16" s="79"/>
      <c r="AD16" s="1191">
        <v>6</v>
      </c>
      <c r="AE16" s="1191"/>
      <c r="AF16" s="1191"/>
      <c r="AG16" s="1193"/>
      <c r="AH16" s="1194" t="s">
        <v>86</v>
      </c>
      <c r="AI16" s="1195"/>
      <c r="AJ16" s="1195"/>
      <c r="AK16" s="1195"/>
      <c r="AL16" s="1195"/>
      <c r="AM16" s="1195"/>
      <c r="AN16" s="1195"/>
      <c r="AO16" s="1195"/>
      <c r="AP16" s="1195"/>
      <c r="AQ16" s="1195"/>
      <c r="AR16" s="1195"/>
      <c r="AS16" s="1195"/>
      <c r="AT16" s="1195"/>
      <c r="AU16" s="1195"/>
      <c r="AV16" s="1195"/>
      <c r="AW16" s="1195"/>
      <c r="AX16" s="1195"/>
      <c r="AY16" s="1195"/>
      <c r="AZ16" s="1195"/>
      <c r="BA16" s="1195"/>
      <c r="BB16" s="1195"/>
      <c r="BC16" s="1195"/>
      <c r="BD16" s="1195"/>
      <c r="BE16" s="1195"/>
      <c r="BF16" s="1195"/>
      <c r="BG16" s="1195"/>
      <c r="BH16" s="1195"/>
      <c r="BI16" s="1195"/>
      <c r="BJ16" s="1191">
        <v>25</v>
      </c>
      <c r="BK16" s="1191"/>
      <c r="BL16" s="1191"/>
      <c r="BM16" s="1196"/>
      <c r="BN16" s="84"/>
    </row>
    <row r="17" spans="1:66" ht="16.7" customHeight="1">
      <c r="A17" s="21"/>
      <c r="B17" s="78"/>
      <c r="C17" s="79"/>
      <c r="D17" s="79"/>
      <c r="E17" s="79"/>
      <c r="F17" s="79"/>
      <c r="G17" s="79"/>
      <c r="H17" s="79"/>
      <c r="I17" s="79"/>
      <c r="J17" s="79"/>
      <c r="K17" s="79"/>
      <c r="L17" s="79"/>
      <c r="M17" s="79"/>
      <c r="N17" s="79"/>
      <c r="O17" s="79"/>
      <c r="P17" s="79"/>
      <c r="Q17" s="79"/>
      <c r="R17" s="79"/>
      <c r="S17" s="79"/>
      <c r="T17" s="79"/>
      <c r="U17" s="79"/>
      <c r="V17" s="79"/>
      <c r="W17" s="79"/>
      <c r="X17" s="79"/>
      <c r="Y17" s="79"/>
      <c r="Z17" s="79"/>
      <c r="AA17" s="79"/>
      <c r="AB17" s="79"/>
      <c r="AC17" s="79"/>
      <c r="AD17" s="1191"/>
      <c r="AE17" s="1191"/>
      <c r="AF17" s="1191"/>
      <c r="AG17" s="1193"/>
      <c r="AH17" s="79"/>
      <c r="AI17" s="79"/>
      <c r="AJ17" s="79"/>
      <c r="AK17" s="79"/>
      <c r="AL17" s="79"/>
      <c r="AM17" s="79"/>
      <c r="AN17" s="79"/>
      <c r="AO17" s="79"/>
      <c r="AP17" s="79"/>
      <c r="AQ17" s="79"/>
      <c r="AR17" s="79"/>
      <c r="AS17" s="79"/>
      <c r="AT17" s="79"/>
      <c r="AU17" s="79"/>
      <c r="AV17" s="79"/>
      <c r="AW17" s="79"/>
      <c r="AX17" s="79"/>
      <c r="AY17" s="79"/>
      <c r="AZ17" s="79"/>
      <c r="BA17" s="79"/>
      <c r="BB17" s="79"/>
      <c r="BC17" s="79"/>
      <c r="BD17" s="79"/>
      <c r="BE17" s="79"/>
      <c r="BF17" s="79"/>
      <c r="BG17" s="79"/>
      <c r="BH17" s="79"/>
      <c r="BI17" s="79"/>
      <c r="BJ17" s="1191"/>
      <c r="BK17" s="1191"/>
      <c r="BL17" s="1191"/>
      <c r="BM17" s="1196"/>
      <c r="BN17" s="84"/>
    </row>
    <row r="18" spans="1:66" ht="16.7" customHeight="1">
      <c r="A18" s="21"/>
      <c r="B18" s="1197" t="s">
        <v>87</v>
      </c>
      <c r="C18" s="1198"/>
      <c r="D18" s="1198"/>
      <c r="E18" s="1198"/>
      <c r="F18" s="1198"/>
      <c r="G18" s="1198"/>
      <c r="H18" s="1198"/>
      <c r="I18" s="1198"/>
      <c r="J18" s="1198"/>
      <c r="K18" s="1198"/>
      <c r="L18" s="1198"/>
      <c r="M18" s="1198"/>
      <c r="N18" s="1198"/>
      <c r="O18" s="1198"/>
      <c r="P18" s="1198"/>
      <c r="Q18" s="1198"/>
      <c r="R18" s="1198"/>
      <c r="S18" s="1198"/>
      <c r="T18" s="1198"/>
      <c r="U18" s="1198"/>
      <c r="V18" s="1198"/>
      <c r="W18" s="1198"/>
      <c r="X18" s="1198"/>
      <c r="Y18" s="1198"/>
      <c r="Z18" s="1198"/>
      <c r="AA18" s="1198"/>
      <c r="AB18" s="1198"/>
      <c r="AC18" s="1198"/>
      <c r="AD18" s="1191" t="s">
        <v>88</v>
      </c>
      <c r="AE18" s="1191"/>
      <c r="AF18" s="1191"/>
      <c r="AG18" s="1193"/>
      <c r="AH18" s="79" t="s">
        <v>89</v>
      </c>
      <c r="AI18" s="79"/>
      <c r="AJ18" s="79"/>
      <c r="AK18" s="79"/>
      <c r="AL18" s="79"/>
      <c r="AM18" s="79"/>
      <c r="AN18" s="79"/>
      <c r="AO18" s="79"/>
      <c r="AP18" s="79"/>
      <c r="AQ18" s="79"/>
      <c r="AR18" s="79"/>
      <c r="AS18" s="79"/>
      <c r="AT18" s="79"/>
      <c r="AU18" s="79"/>
      <c r="AV18" s="79"/>
      <c r="AW18" s="79"/>
      <c r="AX18" s="79"/>
      <c r="AY18" s="79"/>
      <c r="AZ18" s="79"/>
      <c r="BA18" s="79"/>
      <c r="BB18" s="79"/>
      <c r="BC18" s="79"/>
      <c r="BD18" s="79"/>
      <c r="BE18" s="79"/>
      <c r="BF18" s="79"/>
      <c r="BG18" s="79"/>
      <c r="BH18" s="79"/>
      <c r="BI18" s="79"/>
      <c r="BJ18" s="1191">
        <v>26</v>
      </c>
      <c r="BK18" s="1191"/>
      <c r="BL18" s="1191"/>
      <c r="BM18" s="1196"/>
      <c r="BN18" s="84"/>
    </row>
    <row r="19" spans="1:66" ht="16.7" customHeight="1">
      <c r="A19" s="21"/>
      <c r="B19" s="78"/>
      <c r="C19" s="79"/>
      <c r="D19" s="79"/>
      <c r="E19" s="79"/>
      <c r="F19" s="79"/>
      <c r="G19" s="79"/>
      <c r="H19" s="79"/>
      <c r="I19" s="79"/>
      <c r="J19" s="79"/>
      <c r="K19" s="79"/>
      <c r="L19" s="79"/>
      <c r="M19" s="79"/>
      <c r="N19" s="79"/>
      <c r="O19" s="79"/>
      <c r="P19" s="79"/>
      <c r="Q19" s="79"/>
      <c r="R19" s="79"/>
      <c r="S19" s="79"/>
      <c r="T19" s="79"/>
      <c r="U19" s="79"/>
      <c r="V19" s="79"/>
      <c r="W19" s="79"/>
      <c r="X19" s="79"/>
      <c r="Y19" s="79"/>
      <c r="Z19" s="79"/>
      <c r="AA19" s="79"/>
      <c r="AB19" s="79"/>
      <c r="AC19" s="79"/>
      <c r="AD19" s="1191"/>
      <c r="AE19" s="1191"/>
      <c r="AF19" s="1191"/>
      <c r="AG19" s="1193"/>
      <c r="AH19" s="86"/>
      <c r="AI19" s="86"/>
      <c r="AJ19" s="86"/>
      <c r="AK19" s="86"/>
      <c r="AL19" s="86"/>
      <c r="AM19" s="86"/>
      <c r="AN19" s="86"/>
      <c r="AO19" s="86"/>
      <c r="AP19" s="86"/>
      <c r="AQ19" s="86"/>
      <c r="AR19" s="86"/>
      <c r="AS19" s="86"/>
      <c r="AT19" s="86"/>
      <c r="AU19" s="86"/>
      <c r="AV19" s="86"/>
      <c r="AW19" s="86"/>
      <c r="AX19" s="86"/>
      <c r="AY19" s="86"/>
      <c r="AZ19" s="86"/>
      <c r="BA19" s="86"/>
      <c r="BB19" s="86"/>
      <c r="BC19" s="86"/>
      <c r="BD19" s="86"/>
      <c r="BE19" s="86"/>
      <c r="BF19" s="86"/>
      <c r="BG19" s="86"/>
      <c r="BH19" s="86"/>
      <c r="BI19" s="86"/>
      <c r="BJ19" s="1191"/>
      <c r="BK19" s="1191"/>
      <c r="BL19" s="1191"/>
      <c r="BM19" s="1196"/>
      <c r="BN19" s="84"/>
    </row>
    <row r="20" spans="1:66" ht="16.7" customHeight="1">
      <c r="A20" s="21"/>
      <c r="B20" s="78" t="s">
        <v>90</v>
      </c>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79"/>
      <c r="AC20" s="79"/>
      <c r="AD20" s="1191">
        <v>8</v>
      </c>
      <c r="AE20" s="1191"/>
      <c r="AF20" s="1191"/>
      <c r="AG20" s="1193"/>
      <c r="AH20" s="79" t="s">
        <v>91</v>
      </c>
      <c r="AI20" s="79"/>
      <c r="AJ20" s="79"/>
      <c r="AK20" s="79"/>
      <c r="AL20" s="79"/>
      <c r="AM20" s="79"/>
      <c r="AN20" s="79"/>
      <c r="AO20" s="79"/>
      <c r="AP20" s="79"/>
      <c r="AQ20" s="79"/>
      <c r="AR20" s="79"/>
      <c r="AS20" s="79"/>
      <c r="AT20" s="79"/>
      <c r="AU20" s="79"/>
      <c r="AV20" s="79"/>
      <c r="AW20" s="79"/>
      <c r="AX20" s="79"/>
      <c r="AY20" s="79"/>
      <c r="AZ20" s="79"/>
      <c r="BA20" s="79"/>
      <c r="BB20" s="79"/>
      <c r="BC20" s="79"/>
      <c r="BD20" s="79"/>
      <c r="BE20" s="79"/>
      <c r="BF20" s="79"/>
      <c r="BG20" s="79"/>
      <c r="BH20" s="79"/>
      <c r="BI20" s="79"/>
      <c r="BJ20" s="1191">
        <v>27</v>
      </c>
      <c r="BK20" s="1191"/>
      <c r="BL20" s="1191"/>
      <c r="BM20" s="1196"/>
      <c r="BN20" s="84"/>
    </row>
    <row r="21" spans="1:66" ht="16.7" customHeight="1">
      <c r="A21" s="21"/>
      <c r="B21" s="78"/>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79"/>
      <c r="AC21" s="79"/>
      <c r="AD21" s="1191"/>
      <c r="AE21" s="1191"/>
      <c r="AF21" s="1191"/>
      <c r="AG21" s="1193"/>
      <c r="AH21" s="79"/>
      <c r="AI21" s="79"/>
      <c r="AJ21" s="79"/>
      <c r="AK21" s="79"/>
      <c r="AL21" s="79"/>
      <c r="AM21" s="79"/>
      <c r="AN21" s="79"/>
      <c r="AO21" s="79"/>
      <c r="AP21" s="79"/>
      <c r="AQ21" s="79"/>
      <c r="AR21" s="79"/>
      <c r="AS21" s="79"/>
      <c r="AT21" s="79"/>
      <c r="AU21" s="79"/>
      <c r="AV21" s="79"/>
      <c r="AW21" s="79"/>
      <c r="AX21" s="79"/>
      <c r="AY21" s="79"/>
      <c r="AZ21" s="79"/>
      <c r="BA21" s="79"/>
      <c r="BB21" s="79"/>
      <c r="BC21" s="79"/>
      <c r="BD21" s="79"/>
      <c r="BE21" s="79"/>
      <c r="BF21" s="79"/>
      <c r="BG21" s="79"/>
      <c r="BH21" s="79"/>
      <c r="BI21" s="79"/>
      <c r="BJ21" s="1191"/>
      <c r="BK21" s="1191"/>
      <c r="BL21" s="1191"/>
      <c r="BM21" s="1196"/>
      <c r="BN21" s="84"/>
    </row>
    <row r="22" spans="1:66" ht="16.7" customHeight="1">
      <c r="A22" s="21"/>
      <c r="B22" s="78" t="s">
        <v>92</v>
      </c>
      <c r="C22" s="79"/>
      <c r="D22" s="79"/>
      <c r="E22" s="79"/>
      <c r="F22" s="79"/>
      <c r="G22" s="79"/>
      <c r="H22" s="79"/>
      <c r="I22" s="79"/>
      <c r="J22" s="79"/>
      <c r="K22" s="79"/>
      <c r="L22" s="79"/>
      <c r="M22" s="79"/>
      <c r="N22" s="79"/>
      <c r="O22" s="79"/>
      <c r="P22" s="79"/>
      <c r="Q22" s="79"/>
      <c r="R22" s="79"/>
      <c r="S22" s="79"/>
      <c r="T22" s="79"/>
      <c r="U22" s="79"/>
      <c r="V22" s="79"/>
      <c r="W22" s="79"/>
      <c r="X22" s="79"/>
      <c r="Y22" s="79"/>
      <c r="Z22" s="79"/>
      <c r="AA22" s="79"/>
      <c r="AB22" s="79"/>
      <c r="AC22" s="79"/>
      <c r="AD22" s="1191">
        <v>9</v>
      </c>
      <c r="AE22" s="1191"/>
      <c r="AF22" s="1191"/>
      <c r="AG22" s="1199"/>
      <c r="AH22" s="79" t="s">
        <v>93</v>
      </c>
      <c r="AI22" s="79"/>
      <c r="AJ22" s="79"/>
      <c r="AK22" s="79"/>
      <c r="AL22" s="79"/>
      <c r="AM22" s="79"/>
      <c r="AN22" s="79"/>
      <c r="AO22" s="79"/>
      <c r="AP22" s="79"/>
      <c r="AQ22" s="79"/>
      <c r="AR22" s="79"/>
      <c r="AS22" s="79"/>
      <c r="AT22" s="79"/>
      <c r="AU22" s="79"/>
      <c r="AV22" s="79"/>
      <c r="AW22" s="79"/>
      <c r="AX22" s="79"/>
      <c r="AY22" s="79"/>
      <c r="AZ22" s="79"/>
      <c r="BA22" s="79"/>
      <c r="BB22" s="79"/>
      <c r="BC22" s="79"/>
      <c r="BD22" s="79"/>
      <c r="BE22" s="79"/>
      <c r="BF22" s="79"/>
      <c r="BG22" s="79"/>
      <c r="BH22" s="79"/>
      <c r="BI22" s="79"/>
      <c r="BJ22" s="1191">
        <v>28</v>
      </c>
      <c r="BK22" s="1191"/>
      <c r="BL22" s="1191"/>
      <c r="BM22" s="1192"/>
      <c r="BN22" s="84"/>
    </row>
    <row r="23" spans="1:66" ht="16.7" customHeight="1">
      <c r="A23" s="21"/>
      <c r="B23" s="78"/>
      <c r="C23" s="79"/>
      <c r="D23" s="79"/>
      <c r="E23" s="79"/>
      <c r="F23" s="79"/>
      <c r="G23" s="79"/>
      <c r="H23" s="79"/>
      <c r="I23" s="79"/>
      <c r="J23" s="79"/>
      <c r="K23" s="79"/>
      <c r="L23" s="79"/>
      <c r="M23" s="79"/>
      <c r="N23" s="79"/>
      <c r="O23" s="79"/>
      <c r="P23" s="79"/>
      <c r="Q23" s="79"/>
      <c r="R23" s="79"/>
      <c r="S23" s="79"/>
      <c r="T23" s="79"/>
      <c r="U23" s="79"/>
      <c r="V23" s="79"/>
      <c r="W23" s="79"/>
      <c r="X23" s="79"/>
      <c r="Y23" s="79"/>
      <c r="Z23" s="79"/>
      <c r="AA23" s="79"/>
      <c r="AB23" s="79"/>
      <c r="AC23" s="79"/>
      <c r="AD23" s="81"/>
      <c r="AE23" s="81"/>
      <c r="AF23" s="81"/>
      <c r="AG23" s="87"/>
      <c r="AH23" s="79"/>
      <c r="AI23" s="79"/>
      <c r="AJ23" s="79"/>
      <c r="AK23" s="79"/>
      <c r="AL23" s="79"/>
      <c r="AM23" s="79"/>
      <c r="AN23" s="79"/>
      <c r="AO23" s="79"/>
      <c r="AP23" s="79"/>
      <c r="AQ23" s="79"/>
      <c r="AR23" s="79"/>
      <c r="AS23" s="79"/>
      <c r="AT23" s="79"/>
      <c r="AU23" s="79"/>
      <c r="AV23" s="79"/>
      <c r="AW23" s="79"/>
      <c r="AX23" s="79"/>
      <c r="AY23" s="79"/>
      <c r="AZ23" s="79"/>
      <c r="BA23" s="79"/>
      <c r="BB23" s="79"/>
      <c r="BC23" s="79"/>
      <c r="BD23" s="79"/>
      <c r="BE23" s="79"/>
      <c r="BF23" s="79"/>
      <c r="BG23" s="79"/>
      <c r="BH23" s="79"/>
      <c r="BI23" s="79"/>
      <c r="BJ23" s="81"/>
      <c r="BK23" s="81"/>
      <c r="BL23" s="81"/>
      <c r="BM23" s="83"/>
      <c r="BN23" s="84"/>
    </row>
    <row r="24" spans="1:66" ht="16.7" customHeight="1">
      <c r="A24" s="21"/>
      <c r="B24" s="78" t="s">
        <v>94</v>
      </c>
      <c r="C24" s="79"/>
      <c r="D24" s="79"/>
      <c r="E24" s="79"/>
      <c r="F24" s="79"/>
      <c r="G24" s="79"/>
      <c r="H24" s="79"/>
      <c r="I24" s="79"/>
      <c r="J24" s="79"/>
      <c r="K24" s="79"/>
      <c r="L24" s="79"/>
      <c r="M24" s="79"/>
      <c r="N24" s="79"/>
      <c r="O24" s="79"/>
      <c r="P24" s="79"/>
      <c r="Q24" s="79"/>
      <c r="R24" s="79"/>
      <c r="S24" s="79"/>
      <c r="T24" s="79"/>
      <c r="U24" s="79"/>
      <c r="V24" s="79"/>
      <c r="W24" s="79"/>
      <c r="X24" s="79"/>
      <c r="Y24" s="79"/>
      <c r="Z24" s="79"/>
      <c r="AA24" s="79" t="s">
        <v>61</v>
      </c>
      <c r="AB24" s="79"/>
      <c r="AC24" s="79"/>
      <c r="AD24" s="1191">
        <v>10</v>
      </c>
      <c r="AE24" s="1191"/>
      <c r="AF24" s="1191"/>
      <c r="AG24" s="1199"/>
      <c r="AH24" s="79" t="s">
        <v>95</v>
      </c>
      <c r="AI24" s="79"/>
      <c r="AJ24" s="79"/>
      <c r="AK24" s="79"/>
      <c r="AL24" s="79"/>
      <c r="AM24" s="79"/>
      <c r="AN24" s="79"/>
      <c r="AO24" s="79"/>
      <c r="AP24" s="79"/>
      <c r="AQ24" s="79"/>
      <c r="AR24" s="79"/>
      <c r="AS24" s="79"/>
      <c r="AT24" s="79"/>
      <c r="AU24" s="79"/>
      <c r="AV24" s="79"/>
      <c r="AW24" s="79"/>
      <c r="AX24" s="79"/>
      <c r="AY24" s="79"/>
      <c r="AZ24" s="79"/>
      <c r="BA24" s="79"/>
      <c r="BB24" s="79"/>
      <c r="BC24" s="79"/>
      <c r="BD24" s="79"/>
      <c r="BE24" s="79"/>
      <c r="BF24" s="79"/>
      <c r="BG24" s="79"/>
      <c r="BH24" s="79"/>
      <c r="BI24" s="79"/>
      <c r="BJ24" s="1191">
        <v>29</v>
      </c>
      <c r="BK24" s="1191"/>
      <c r="BL24" s="1191"/>
      <c r="BM24" s="1192"/>
      <c r="BN24" s="84"/>
    </row>
    <row r="25" spans="1:66" ht="16.7" customHeight="1">
      <c r="A25" s="21"/>
      <c r="B25" s="78"/>
      <c r="C25" s="79"/>
      <c r="D25" s="79"/>
      <c r="E25" s="79"/>
      <c r="F25" s="79"/>
      <c r="G25" s="79"/>
      <c r="H25" s="79"/>
      <c r="I25" s="79"/>
      <c r="J25" s="79"/>
      <c r="K25" s="79"/>
      <c r="L25" s="79"/>
      <c r="M25" s="79"/>
      <c r="N25" s="79"/>
      <c r="O25" s="79"/>
      <c r="P25" s="79"/>
      <c r="Q25" s="79"/>
      <c r="R25" s="79"/>
      <c r="S25" s="79"/>
      <c r="T25" s="79"/>
      <c r="U25" s="79"/>
      <c r="V25" s="79"/>
      <c r="W25" s="79"/>
      <c r="X25" s="79"/>
      <c r="Y25" s="79"/>
      <c r="Z25" s="79"/>
      <c r="AA25" s="79"/>
      <c r="AB25" s="79"/>
      <c r="AC25" s="79"/>
      <c r="AD25" s="81"/>
      <c r="AE25" s="81"/>
      <c r="AF25" s="81"/>
      <c r="AG25" s="87"/>
      <c r="AH25" s="79"/>
      <c r="AI25" s="79"/>
      <c r="AJ25" s="79"/>
      <c r="AK25" s="79"/>
      <c r="AL25" s="79"/>
      <c r="AM25" s="79"/>
      <c r="AN25" s="79"/>
      <c r="AO25" s="79"/>
      <c r="AP25" s="79"/>
      <c r="AQ25" s="79"/>
      <c r="AR25" s="79"/>
      <c r="AS25" s="79"/>
      <c r="AT25" s="79"/>
      <c r="AU25" s="79"/>
      <c r="AV25" s="79"/>
      <c r="AW25" s="79"/>
      <c r="AX25" s="79"/>
      <c r="AY25" s="79"/>
      <c r="AZ25" s="79"/>
      <c r="BA25" s="79"/>
      <c r="BB25" s="79"/>
      <c r="BC25" s="79"/>
      <c r="BD25" s="79"/>
      <c r="BE25" s="79"/>
      <c r="BF25" s="79"/>
      <c r="BG25" s="79"/>
      <c r="BH25" s="79"/>
      <c r="BI25" s="79"/>
      <c r="BJ25" s="81"/>
      <c r="BK25" s="81"/>
      <c r="BL25" s="81"/>
      <c r="BM25" s="83"/>
      <c r="BN25" s="84"/>
    </row>
    <row r="26" spans="1:66" ht="16.7" customHeight="1">
      <c r="A26" s="21"/>
      <c r="B26" s="78" t="s">
        <v>96</v>
      </c>
      <c r="C26" s="79"/>
      <c r="D26" s="79"/>
      <c r="E26" s="79"/>
      <c r="F26" s="79"/>
      <c r="G26" s="79"/>
      <c r="H26" s="79"/>
      <c r="I26" s="79"/>
      <c r="J26" s="79"/>
      <c r="K26" s="79"/>
      <c r="L26" s="79"/>
      <c r="M26" s="79"/>
      <c r="N26" s="79"/>
      <c r="O26" s="79"/>
      <c r="P26" s="79"/>
      <c r="Q26" s="79"/>
      <c r="R26" s="79"/>
      <c r="S26" s="79"/>
      <c r="T26" s="79"/>
      <c r="U26" s="79"/>
      <c r="V26" s="79"/>
      <c r="W26" s="79"/>
      <c r="X26" s="79"/>
      <c r="Y26" s="79"/>
      <c r="Z26" s="79"/>
      <c r="AA26" s="79"/>
      <c r="AB26" s="79"/>
      <c r="AC26" s="79"/>
      <c r="AD26" s="1191">
        <v>11</v>
      </c>
      <c r="AE26" s="1191"/>
      <c r="AF26" s="1191"/>
      <c r="AG26" s="1199"/>
      <c r="AH26" s="79" t="s">
        <v>97</v>
      </c>
      <c r="AI26" s="79"/>
      <c r="AJ26" s="79"/>
      <c r="AK26" s="79"/>
      <c r="AL26" s="79"/>
      <c r="AM26" s="79"/>
      <c r="AN26" s="79"/>
      <c r="AO26" s="79"/>
      <c r="AP26" s="79"/>
      <c r="AQ26" s="79"/>
      <c r="AR26" s="79"/>
      <c r="AS26" s="79"/>
      <c r="AT26" s="79"/>
      <c r="AU26" s="79"/>
      <c r="AV26" s="79"/>
      <c r="AW26" s="79"/>
      <c r="AX26" s="79"/>
      <c r="AY26" s="79"/>
      <c r="AZ26" s="79"/>
      <c r="BA26" s="79"/>
      <c r="BB26" s="79"/>
      <c r="BC26" s="79"/>
      <c r="BD26" s="79"/>
      <c r="BE26" s="79"/>
      <c r="BF26" s="79"/>
      <c r="BG26" s="79"/>
      <c r="BH26" s="79"/>
      <c r="BI26" s="79"/>
      <c r="BJ26" s="1191">
        <v>30</v>
      </c>
      <c r="BK26" s="1191"/>
      <c r="BL26" s="1191"/>
      <c r="BM26" s="1196"/>
      <c r="BN26" s="84"/>
    </row>
    <row r="27" spans="1:66" ht="16.7" customHeight="1">
      <c r="A27" s="21"/>
      <c r="B27" s="78"/>
      <c r="C27" s="79"/>
      <c r="D27" s="79"/>
      <c r="E27" s="79"/>
      <c r="F27" s="79"/>
      <c r="G27" s="79"/>
      <c r="H27" s="79"/>
      <c r="I27" s="79"/>
      <c r="J27" s="79"/>
      <c r="K27" s="79"/>
      <c r="L27" s="79"/>
      <c r="M27" s="79"/>
      <c r="N27" s="79"/>
      <c r="O27" s="79"/>
      <c r="P27" s="79"/>
      <c r="Q27" s="79"/>
      <c r="R27" s="79"/>
      <c r="S27" s="79"/>
      <c r="T27" s="79"/>
      <c r="U27" s="79"/>
      <c r="V27" s="79"/>
      <c r="W27" s="79"/>
      <c r="X27" s="79"/>
      <c r="Y27" s="79"/>
      <c r="Z27" s="79"/>
      <c r="AA27" s="79"/>
      <c r="AB27" s="79"/>
      <c r="AC27" s="79"/>
      <c r="AD27" s="1191"/>
      <c r="AE27" s="1191"/>
      <c r="AF27" s="1191"/>
      <c r="AG27" s="1193"/>
      <c r="AH27" s="79"/>
      <c r="AI27" s="79"/>
      <c r="AJ27" s="79"/>
      <c r="AK27" s="79"/>
      <c r="AL27" s="79"/>
      <c r="AM27" s="79"/>
      <c r="AN27" s="79"/>
      <c r="AO27" s="79"/>
      <c r="AP27" s="79"/>
      <c r="AQ27" s="79"/>
      <c r="AR27" s="79"/>
      <c r="AS27" s="79"/>
      <c r="AT27" s="79"/>
      <c r="AU27" s="79"/>
      <c r="AV27" s="79"/>
      <c r="AW27" s="79"/>
      <c r="AX27" s="79"/>
      <c r="AY27" s="79"/>
      <c r="AZ27" s="79"/>
      <c r="BA27" s="79"/>
      <c r="BB27" s="79"/>
      <c r="BC27" s="79"/>
      <c r="BD27" s="79"/>
      <c r="BE27" s="79"/>
      <c r="BF27" s="79"/>
      <c r="BG27" s="79"/>
      <c r="BH27" s="79"/>
      <c r="BI27" s="79"/>
      <c r="BJ27" s="1191"/>
      <c r="BK27" s="1191"/>
      <c r="BL27" s="1191"/>
      <c r="BM27" s="1196"/>
      <c r="BN27" s="84"/>
    </row>
    <row r="28" spans="1:66" ht="16.7" customHeight="1">
      <c r="A28" s="21"/>
      <c r="B28" s="78" t="s">
        <v>98</v>
      </c>
      <c r="C28" s="79"/>
      <c r="D28" s="79"/>
      <c r="E28" s="79"/>
      <c r="F28" s="79"/>
      <c r="G28" s="79"/>
      <c r="H28" s="79"/>
      <c r="I28" s="79"/>
      <c r="J28" s="79"/>
      <c r="K28" s="79"/>
      <c r="L28" s="79"/>
      <c r="M28" s="79"/>
      <c r="N28" s="79"/>
      <c r="O28" s="79"/>
      <c r="P28" s="79"/>
      <c r="Q28" s="79"/>
      <c r="R28" s="79"/>
      <c r="S28" s="79"/>
      <c r="T28" s="79"/>
      <c r="U28" s="79"/>
      <c r="V28" s="79"/>
      <c r="W28" s="79"/>
      <c r="X28" s="79"/>
      <c r="Y28" s="79"/>
      <c r="Z28" s="79"/>
      <c r="AA28" s="79"/>
      <c r="AB28" s="79"/>
      <c r="AC28" s="79"/>
      <c r="AD28" s="1191">
        <v>12</v>
      </c>
      <c r="AE28" s="1191"/>
      <c r="AF28" s="1191"/>
      <c r="AG28" s="1193"/>
      <c r="AH28" s="79" t="s">
        <v>99</v>
      </c>
      <c r="AI28" s="79"/>
      <c r="AJ28" s="79"/>
      <c r="AK28" s="79"/>
      <c r="AL28" s="79"/>
      <c r="AM28" s="79"/>
      <c r="AN28" s="79"/>
      <c r="AO28" s="79"/>
      <c r="AP28" s="79"/>
      <c r="AQ28" s="79"/>
      <c r="AR28" s="79"/>
      <c r="AS28" s="79"/>
      <c r="AT28" s="79"/>
      <c r="AU28" s="79"/>
      <c r="AV28" s="79"/>
      <c r="AW28" s="79"/>
      <c r="AX28" s="79"/>
      <c r="AY28" s="79"/>
      <c r="AZ28" s="79"/>
      <c r="BA28" s="79"/>
      <c r="BB28" s="79"/>
      <c r="BC28" s="79"/>
      <c r="BD28" s="79"/>
      <c r="BE28" s="79"/>
      <c r="BF28" s="79"/>
      <c r="BG28" s="79"/>
      <c r="BH28" s="79"/>
      <c r="BI28" s="79"/>
      <c r="BJ28" s="1191">
        <v>31</v>
      </c>
      <c r="BK28" s="1191"/>
      <c r="BL28" s="1191"/>
      <c r="BM28" s="1196"/>
      <c r="BN28" s="84"/>
    </row>
    <row r="29" spans="1:66" ht="16.7" customHeight="1">
      <c r="A29" s="21"/>
      <c r="B29" s="78"/>
      <c r="C29" s="79"/>
      <c r="D29" s="79"/>
      <c r="E29" s="79"/>
      <c r="F29" s="79"/>
      <c r="G29" s="79"/>
      <c r="H29" s="79"/>
      <c r="I29" s="79"/>
      <c r="J29" s="79"/>
      <c r="K29" s="79"/>
      <c r="L29" s="79"/>
      <c r="M29" s="79"/>
      <c r="N29" s="79"/>
      <c r="O29" s="79"/>
      <c r="P29" s="79"/>
      <c r="Q29" s="79"/>
      <c r="R29" s="79"/>
      <c r="S29" s="79"/>
      <c r="T29" s="79"/>
      <c r="U29" s="79"/>
      <c r="V29" s="79"/>
      <c r="W29" s="79"/>
      <c r="X29" s="79"/>
      <c r="Y29" s="79"/>
      <c r="Z29" s="79"/>
      <c r="AA29" s="79"/>
      <c r="AB29" s="79"/>
      <c r="AC29" s="79"/>
      <c r="AD29" s="1191"/>
      <c r="AE29" s="1191"/>
      <c r="AF29" s="1191"/>
      <c r="AG29" s="1193"/>
      <c r="AH29" s="79"/>
      <c r="AI29" s="79"/>
      <c r="AJ29" s="79"/>
      <c r="AK29" s="79"/>
      <c r="AL29" s="79"/>
      <c r="AM29" s="79"/>
      <c r="AN29" s="79"/>
      <c r="AO29" s="79"/>
      <c r="AP29" s="79"/>
      <c r="AQ29" s="79"/>
      <c r="AR29" s="79"/>
      <c r="AS29" s="79"/>
      <c r="AT29" s="79"/>
      <c r="AU29" s="79"/>
      <c r="AV29" s="79"/>
      <c r="AW29" s="79"/>
      <c r="AX29" s="79"/>
      <c r="AY29" s="79"/>
      <c r="AZ29" s="79"/>
      <c r="BA29" s="79"/>
      <c r="BB29" s="79"/>
      <c r="BC29" s="79"/>
      <c r="BD29" s="79"/>
      <c r="BE29" s="79"/>
      <c r="BF29" s="79"/>
      <c r="BG29" s="79"/>
      <c r="BH29" s="79"/>
      <c r="BI29" s="79"/>
      <c r="BJ29" s="1191"/>
      <c r="BK29" s="1191"/>
      <c r="BL29" s="1191"/>
      <c r="BM29" s="1192"/>
      <c r="BN29" s="84"/>
    </row>
    <row r="30" spans="1:66" ht="16.7" customHeight="1">
      <c r="A30" s="21"/>
      <c r="B30" s="78" t="s">
        <v>100</v>
      </c>
      <c r="C30" s="79"/>
      <c r="D30" s="79"/>
      <c r="E30" s="79"/>
      <c r="F30" s="79"/>
      <c r="G30" s="79"/>
      <c r="H30" s="79"/>
      <c r="I30" s="79"/>
      <c r="J30" s="79"/>
      <c r="K30" s="79"/>
      <c r="L30" s="79"/>
      <c r="M30" s="79"/>
      <c r="N30" s="79"/>
      <c r="O30" s="79"/>
      <c r="P30" s="79"/>
      <c r="Q30" s="79"/>
      <c r="R30" s="79"/>
      <c r="S30" s="79"/>
      <c r="T30" s="79"/>
      <c r="U30" s="79"/>
      <c r="V30" s="79"/>
      <c r="W30" s="79"/>
      <c r="X30" s="79"/>
      <c r="Y30" s="79"/>
      <c r="Z30" s="79"/>
      <c r="AA30" s="79"/>
      <c r="AB30" s="79"/>
      <c r="AC30" s="79"/>
      <c r="AD30" s="1191" t="s">
        <v>101</v>
      </c>
      <c r="AE30" s="1191"/>
      <c r="AF30" s="1191"/>
      <c r="AG30" s="1193"/>
      <c r="AH30" s="79" t="s">
        <v>102</v>
      </c>
      <c r="AI30" s="79"/>
      <c r="AJ30" s="79"/>
      <c r="AK30" s="79"/>
      <c r="AL30" s="79"/>
      <c r="AM30" s="79"/>
      <c r="AN30" s="79"/>
      <c r="AO30" s="79"/>
      <c r="AP30" s="79"/>
      <c r="AQ30" s="79"/>
      <c r="AR30" s="79"/>
      <c r="AS30" s="79"/>
      <c r="AT30" s="79"/>
      <c r="AU30" s="79"/>
      <c r="AV30" s="79"/>
      <c r="AW30" s="79"/>
      <c r="AX30" s="79"/>
      <c r="AY30" s="79"/>
      <c r="AZ30" s="79"/>
      <c r="BA30" s="79"/>
      <c r="BB30" s="79"/>
      <c r="BC30" s="79"/>
      <c r="BD30" s="79"/>
      <c r="BE30" s="79"/>
      <c r="BF30" s="79"/>
      <c r="BG30" s="79"/>
      <c r="BH30" s="79"/>
      <c r="BI30" s="79"/>
      <c r="BJ30" s="1191" t="s">
        <v>103</v>
      </c>
      <c r="BK30" s="1191"/>
      <c r="BL30" s="1191"/>
      <c r="BM30" s="1192"/>
      <c r="BN30" s="84"/>
    </row>
    <row r="31" spans="1:66" ht="16.7" customHeight="1">
      <c r="A31" s="21"/>
      <c r="B31" s="78"/>
      <c r="C31" s="79"/>
      <c r="D31" s="79"/>
      <c r="E31" s="79"/>
      <c r="F31" s="79"/>
      <c r="G31" s="79"/>
      <c r="H31" s="79"/>
      <c r="I31" s="79"/>
      <c r="J31" s="79"/>
      <c r="K31" s="79"/>
      <c r="L31" s="79"/>
      <c r="M31" s="79"/>
      <c r="N31" s="79"/>
      <c r="O31" s="79"/>
      <c r="P31" s="79"/>
      <c r="Q31" s="79"/>
      <c r="R31" s="79"/>
      <c r="S31" s="79"/>
      <c r="T31" s="79"/>
      <c r="U31" s="79"/>
      <c r="V31" s="79"/>
      <c r="W31" s="79"/>
      <c r="X31" s="79"/>
      <c r="Y31" s="79"/>
      <c r="Z31" s="79"/>
      <c r="AA31" s="79"/>
      <c r="AB31" s="79"/>
      <c r="AC31" s="79"/>
      <c r="AD31" s="1191"/>
      <c r="AE31" s="1191"/>
      <c r="AF31" s="1191"/>
      <c r="AG31" s="1193"/>
      <c r="AH31" s="79"/>
      <c r="AI31" s="79"/>
      <c r="AJ31" s="79"/>
      <c r="AK31" s="79"/>
      <c r="AL31" s="79"/>
      <c r="AM31" s="79"/>
      <c r="AN31" s="79"/>
      <c r="AO31" s="79"/>
      <c r="AP31" s="79"/>
      <c r="AQ31" s="79"/>
      <c r="AR31" s="79"/>
      <c r="AS31" s="79"/>
      <c r="AT31" s="79"/>
      <c r="AU31" s="79"/>
      <c r="AV31" s="79"/>
      <c r="AW31" s="79"/>
      <c r="AX31" s="79"/>
      <c r="AY31" s="79"/>
      <c r="AZ31" s="79"/>
      <c r="BA31" s="79" t="s">
        <v>104</v>
      </c>
      <c r="BB31" s="79"/>
      <c r="BC31" s="79"/>
      <c r="BD31" s="79"/>
      <c r="BE31" s="79"/>
      <c r="BF31" s="79"/>
      <c r="BG31" s="79"/>
      <c r="BH31" s="79"/>
      <c r="BI31" s="79"/>
      <c r="BJ31" s="1191"/>
      <c r="BK31" s="1191"/>
      <c r="BL31" s="1191"/>
      <c r="BM31" s="1192"/>
      <c r="BN31" s="84"/>
    </row>
    <row r="32" spans="1:66" ht="16.7" customHeight="1">
      <c r="A32" s="21"/>
      <c r="B32" s="78" t="s">
        <v>105</v>
      </c>
      <c r="C32" s="79"/>
      <c r="D32" s="79"/>
      <c r="E32" s="79"/>
      <c r="F32" s="79"/>
      <c r="G32" s="79"/>
      <c r="H32" s="79"/>
      <c r="I32" s="79"/>
      <c r="J32" s="79"/>
      <c r="K32" s="79"/>
      <c r="L32" s="79"/>
      <c r="M32" s="79"/>
      <c r="N32" s="79"/>
      <c r="O32" s="79"/>
      <c r="P32" s="79"/>
      <c r="Q32" s="79"/>
      <c r="R32" s="79"/>
      <c r="S32" s="79"/>
      <c r="T32" s="79"/>
      <c r="U32" s="79"/>
      <c r="V32" s="79"/>
      <c r="W32" s="79"/>
      <c r="X32" s="79"/>
      <c r="Y32" s="79"/>
      <c r="Z32" s="79"/>
      <c r="AA32" s="79"/>
      <c r="AB32" s="79"/>
      <c r="AC32" s="79"/>
      <c r="AD32" s="1191">
        <v>14</v>
      </c>
      <c r="AE32" s="1191"/>
      <c r="AF32" s="1191"/>
      <c r="AG32" s="1193"/>
      <c r="AH32" s="79" t="s">
        <v>106</v>
      </c>
      <c r="AI32" s="79"/>
      <c r="AJ32" s="79"/>
      <c r="AK32" s="79"/>
      <c r="AL32" s="79"/>
      <c r="AM32" s="79"/>
      <c r="AN32" s="79"/>
      <c r="AO32" s="79"/>
      <c r="AP32" s="79"/>
      <c r="AQ32" s="79"/>
      <c r="AR32" s="79"/>
      <c r="AS32" s="79"/>
      <c r="AT32" s="79"/>
      <c r="AU32" s="79"/>
      <c r="AV32" s="79"/>
      <c r="AW32" s="79"/>
      <c r="AX32" s="79"/>
      <c r="AY32" s="79"/>
      <c r="AZ32" s="79"/>
      <c r="BA32" s="79"/>
      <c r="BB32" s="79"/>
      <c r="BC32" s="79"/>
      <c r="BD32" s="79"/>
      <c r="BE32" s="79"/>
      <c r="BF32" s="79"/>
      <c r="BG32" s="79"/>
      <c r="BH32" s="79"/>
      <c r="BI32" s="79"/>
      <c r="BJ32" s="1191">
        <v>33</v>
      </c>
      <c r="BK32" s="1191"/>
      <c r="BL32" s="1191"/>
      <c r="BM32" s="1192"/>
      <c r="BN32" s="84"/>
    </row>
    <row r="33" spans="1:66" ht="16.7" customHeight="1">
      <c r="A33" s="21"/>
      <c r="B33" s="78"/>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9"/>
      <c r="AD33" s="1191"/>
      <c r="AE33" s="1191"/>
      <c r="AF33" s="1191"/>
      <c r="AG33" s="1193"/>
      <c r="AH33" s="79"/>
      <c r="AI33" s="79"/>
      <c r="AJ33" s="79"/>
      <c r="AK33" s="79"/>
      <c r="AL33" s="79"/>
      <c r="AM33" s="79"/>
      <c r="AN33" s="79"/>
      <c r="AO33" s="79"/>
      <c r="AP33" s="79"/>
      <c r="AQ33" s="79"/>
      <c r="AR33" s="79"/>
      <c r="AS33" s="79"/>
      <c r="AT33" s="79"/>
      <c r="AU33" s="79"/>
      <c r="AV33" s="79"/>
      <c r="AW33" s="79"/>
      <c r="AX33" s="79"/>
      <c r="AY33" s="79"/>
      <c r="AZ33" s="79"/>
      <c r="BA33" s="79"/>
      <c r="BB33" s="79"/>
      <c r="BC33" s="79"/>
      <c r="BD33" s="79"/>
      <c r="BE33" s="79"/>
      <c r="BF33" s="79"/>
      <c r="BG33" s="79"/>
      <c r="BH33" s="79"/>
      <c r="BI33" s="79"/>
      <c r="BJ33" s="1191"/>
      <c r="BK33" s="1191"/>
      <c r="BL33" s="1191"/>
      <c r="BM33" s="1196"/>
      <c r="BN33" s="84"/>
    </row>
    <row r="34" spans="1:66" ht="16.7" customHeight="1">
      <c r="A34" s="21"/>
      <c r="B34" s="78" t="s">
        <v>107</v>
      </c>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79"/>
      <c r="AC34" s="79"/>
      <c r="AD34" s="1191" t="s">
        <v>108</v>
      </c>
      <c r="AE34" s="1191"/>
      <c r="AF34" s="1191"/>
      <c r="AG34" s="1193"/>
      <c r="AH34" s="79" t="s">
        <v>109</v>
      </c>
      <c r="AI34" s="79"/>
      <c r="AJ34" s="79"/>
      <c r="AK34" s="79"/>
      <c r="AL34" s="79"/>
      <c r="AM34" s="79"/>
      <c r="AN34" s="79"/>
      <c r="AO34" s="79"/>
      <c r="AP34" s="79"/>
      <c r="AQ34" s="79"/>
      <c r="AR34" s="79"/>
      <c r="AS34" s="79"/>
      <c r="AT34" s="79"/>
      <c r="AU34" s="79"/>
      <c r="AV34" s="79"/>
      <c r="AW34" s="79"/>
      <c r="AX34" s="79"/>
      <c r="AY34" s="79"/>
      <c r="AZ34" s="79"/>
      <c r="BA34" s="79"/>
      <c r="BB34" s="79"/>
      <c r="BC34" s="79"/>
      <c r="BD34" s="79"/>
      <c r="BE34" s="79"/>
      <c r="BF34" s="79"/>
      <c r="BG34" s="79"/>
      <c r="BH34" s="79"/>
      <c r="BI34" s="79"/>
      <c r="BJ34" s="1191">
        <v>34</v>
      </c>
      <c r="BK34" s="1191"/>
      <c r="BL34" s="1191"/>
      <c r="BM34" s="1196"/>
      <c r="BN34" s="84"/>
    </row>
    <row r="35" spans="1:66" ht="16.7" customHeight="1">
      <c r="A35" s="21"/>
      <c r="B35" s="78"/>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79"/>
      <c r="AC35" s="79"/>
      <c r="AD35" s="1191"/>
      <c r="AE35" s="1191"/>
      <c r="AF35" s="1191"/>
      <c r="AG35" s="1193"/>
      <c r="AH35" s="79"/>
      <c r="AI35" s="79"/>
      <c r="AJ35" s="79"/>
      <c r="AK35" s="79"/>
      <c r="AL35" s="79"/>
      <c r="AM35" s="79"/>
      <c r="AN35" s="79"/>
      <c r="AO35" s="79"/>
      <c r="AP35" s="79"/>
      <c r="AQ35" s="79"/>
      <c r="AR35" s="79"/>
      <c r="AS35" s="79"/>
      <c r="AT35" s="79"/>
      <c r="AU35" s="79"/>
      <c r="AV35" s="79"/>
      <c r="AW35" s="79"/>
      <c r="AX35" s="79"/>
      <c r="AY35" s="79"/>
      <c r="AZ35" s="79"/>
      <c r="BA35" s="79"/>
      <c r="BB35" s="79"/>
      <c r="BC35" s="79"/>
      <c r="BD35" s="79"/>
      <c r="BE35" s="79"/>
      <c r="BF35" s="79"/>
      <c r="BG35" s="79"/>
      <c r="BH35" s="79"/>
      <c r="BI35" s="79"/>
      <c r="BJ35" s="1191"/>
      <c r="BK35" s="1191"/>
      <c r="BL35" s="1191"/>
      <c r="BM35" s="1196"/>
      <c r="BN35" s="84"/>
    </row>
    <row r="36" spans="1:66" ht="16.7" customHeight="1">
      <c r="A36" s="21"/>
      <c r="B36" s="78" t="s">
        <v>110</v>
      </c>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79"/>
      <c r="AC36" s="79"/>
      <c r="AD36" s="1191">
        <v>16</v>
      </c>
      <c r="AE36" s="1191"/>
      <c r="AF36" s="1191"/>
      <c r="AG36" s="1193"/>
      <c r="AH36" s="79" t="s">
        <v>111</v>
      </c>
      <c r="AI36" s="79"/>
      <c r="AJ36" s="79"/>
      <c r="AK36" s="79"/>
      <c r="AL36" s="79"/>
      <c r="AM36" s="79"/>
      <c r="AN36" s="79"/>
      <c r="AO36" s="79"/>
      <c r="AP36" s="79"/>
      <c r="AQ36" s="79"/>
      <c r="AR36" s="79"/>
      <c r="AS36" s="79"/>
      <c r="AT36" s="79"/>
      <c r="AU36" s="79"/>
      <c r="AV36" s="79"/>
      <c r="AW36" s="79"/>
      <c r="AX36" s="79"/>
      <c r="AY36" s="79"/>
      <c r="AZ36" s="79"/>
      <c r="BA36" s="79"/>
      <c r="BB36" s="79"/>
      <c r="BC36" s="79"/>
      <c r="BD36" s="79"/>
      <c r="BE36" s="79"/>
      <c r="BF36" s="79"/>
      <c r="BG36" s="79"/>
      <c r="BH36" s="79"/>
      <c r="BI36" s="79"/>
      <c r="BJ36" s="1191">
        <v>35</v>
      </c>
      <c r="BK36" s="1191"/>
      <c r="BL36" s="1191"/>
      <c r="BM36" s="1196"/>
      <c r="BN36" s="84"/>
    </row>
    <row r="37" spans="1:66" ht="16.7" customHeight="1">
      <c r="A37" s="21"/>
      <c r="B37" s="88"/>
      <c r="C37" s="79"/>
      <c r="D37" s="79"/>
      <c r="E37" s="79"/>
      <c r="F37" s="79"/>
      <c r="G37" s="79"/>
      <c r="H37" s="79"/>
      <c r="I37" s="79"/>
      <c r="J37" s="79"/>
      <c r="K37" s="79"/>
      <c r="L37" s="79"/>
      <c r="M37" s="79"/>
      <c r="N37" s="79"/>
      <c r="O37" s="79"/>
      <c r="P37" s="79"/>
      <c r="Q37" s="79"/>
      <c r="R37" s="79"/>
      <c r="S37" s="79"/>
      <c r="T37" s="79"/>
      <c r="U37" s="79"/>
      <c r="V37" s="79"/>
      <c r="W37" s="79"/>
      <c r="X37" s="79"/>
      <c r="Y37" s="79"/>
      <c r="Z37" s="79"/>
      <c r="AA37" s="79"/>
      <c r="AB37" s="79"/>
      <c r="AC37" s="79"/>
      <c r="AD37" s="1191"/>
      <c r="AE37" s="1191"/>
      <c r="AF37" s="1191"/>
      <c r="AG37" s="1193"/>
      <c r="AH37" s="79"/>
      <c r="AI37" s="79"/>
      <c r="AJ37" s="79"/>
      <c r="AK37" s="79"/>
      <c r="AL37" s="79"/>
      <c r="AM37" s="79"/>
      <c r="AN37" s="79"/>
      <c r="AO37" s="79"/>
      <c r="AP37" s="79"/>
      <c r="AQ37" s="79"/>
      <c r="AR37" s="79"/>
      <c r="AS37" s="79"/>
      <c r="AT37" s="79"/>
      <c r="AU37" s="79"/>
      <c r="AV37" s="79"/>
      <c r="AW37" s="79"/>
      <c r="AX37" s="79"/>
      <c r="AY37" s="79"/>
      <c r="AZ37" s="79"/>
      <c r="BA37" s="79"/>
      <c r="BB37" s="79"/>
      <c r="BC37" s="79"/>
      <c r="BD37" s="79"/>
      <c r="BE37" s="79"/>
      <c r="BF37" s="79"/>
      <c r="BG37" s="79"/>
      <c r="BH37" s="79"/>
      <c r="BI37" s="79"/>
      <c r="BJ37" s="1191"/>
      <c r="BK37" s="1191"/>
      <c r="BL37" s="1191"/>
      <c r="BM37" s="1196"/>
      <c r="BN37" s="84"/>
    </row>
    <row r="38" spans="1:66" ht="16.7" customHeight="1">
      <c r="A38" s="21"/>
      <c r="B38" s="78" t="s">
        <v>112</v>
      </c>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79"/>
      <c r="AC38" s="79"/>
      <c r="AD38" s="1191">
        <v>17</v>
      </c>
      <c r="AE38" s="1191"/>
      <c r="AF38" s="1191"/>
      <c r="AG38" s="1193"/>
      <c r="AH38" s="79" t="s">
        <v>113</v>
      </c>
      <c r="AI38" s="79"/>
      <c r="AJ38" s="79"/>
      <c r="AK38" s="79"/>
      <c r="AL38" s="79"/>
      <c r="AM38" s="79"/>
      <c r="AN38" s="79"/>
      <c r="AO38" s="79"/>
      <c r="AP38" s="79"/>
      <c r="AQ38" s="79"/>
      <c r="AR38" s="79"/>
      <c r="AS38" s="79"/>
      <c r="AT38" s="79"/>
      <c r="AU38" s="79"/>
      <c r="AV38" s="79"/>
      <c r="AW38" s="79"/>
      <c r="AX38" s="79"/>
      <c r="AY38" s="79"/>
      <c r="AZ38" s="79"/>
      <c r="BA38" s="79"/>
      <c r="BB38" s="79"/>
      <c r="BC38" s="79"/>
      <c r="BD38" s="79"/>
      <c r="BE38" s="79"/>
      <c r="BF38" s="79"/>
      <c r="BG38" s="79"/>
      <c r="BH38" s="79"/>
      <c r="BI38" s="79"/>
      <c r="BJ38" s="1191">
        <v>36</v>
      </c>
      <c r="BK38" s="1191"/>
      <c r="BL38" s="1191"/>
      <c r="BM38" s="1196"/>
      <c r="BN38" s="84"/>
    </row>
    <row r="39" spans="1:66" ht="16.7" customHeight="1">
      <c r="A39" s="21"/>
      <c r="B39" s="78"/>
      <c r="C39" s="79"/>
      <c r="D39" s="79"/>
      <c r="E39" s="79"/>
      <c r="F39" s="79"/>
      <c r="G39" s="79"/>
      <c r="H39" s="79"/>
      <c r="I39" s="79"/>
      <c r="J39" s="79"/>
      <c r="K39" s="79"/>
      <c r="L39" s="79"/>
      <c r="M39" s="79"/>
      <c r="N39" s="79"/>
      <c r="O39" s="79"/>
      <c r="P39" s="79"/>
      <c r="Q39" s="79"/>
      <c r="R39" s="79"/>
      <c r="S39" s="79"/>
      <c r="T39" s="79"/>
      <c r="U39" s="79"/>
      <c r="V39" s="79"/>
      <c r="W39" s="79"/>
      <c r="X39" s="79"/>
      <c r="Y39" s="79"/>
      <c r="Z39" s="79"/>
      <c r="AA39" s="79"/>
      <c r="AB39" s="79"/>
      <c r="AC39" s="79"/>
      <c r="AD39" s="1191"/>
      <c r="AE39" s="1191"/>
      <c r="AF39" s="1191"/>
      <c r="AG39" s="1193"/>
      <c r="AH39" s="79"/>
      <c r="AI39" s="79"/>
      <c r="AJ39" s="79"/>
      <c r="AK39" s="79"/>
      <c r="AL39" s="79"/>
      <c r="AM39" s="79"/>
      <c r="AN39" s="79"/>
      <c r="AO39" s="79"/>
      <c r="AP39" s="79"/>
      <c r="AQ39" s="79"/>
      <c r="AR39" s="79"/>
      <c r="AS39" s="79"/>
      <c r="AT39" s="79"/>
      <c r="AU39" s="79"/>
      <c r="AV39" s="79"/>
      <c r="AW39" s="79"/>
      <c r="AX39" s="79"/>
      <c r="AY39" s="79"/>
      <c r="AZ39" s="79"/>
      <c r="BA39" s="79"/>
      <c r="BB39" s="79"/>
      <c r="BC39" s="79"/>
      <c r="BD39" s="79"/>
      <c r="BE39" s="79"/>
      <c r="BF39" s="79"/>
      <c r="BG39" s="79"/>
      <c r="BH39" s="79"/>
      <c r="BI39" s="79"/>
      <c r="BJ39" s="1191"/>
      <c r="BK39" s="1191"/>
      <c r="BL39" s="1191"/>
      <c r="BM39" s="1196"/>
      <c r="BN39" s="84"/>
    </row>
    <row r="40" spans="1:66" ht="16.7" customHeight="1">
      <c r="A40" s="21"/>
      <c r="B40" s="78" t="s">
        <v>114</v>
      </c>
      <c r="C40" s="79"/>
      <c r="D40" s="79"/>
      <c r="E40" s="79"/>
      <c r="F40" s="79"/>
      <c r="G40" s="79"/>
      <c r="H40" s="79"/>
      <c r="I40" s="79"/>
      <c r="J40" s="79"/>
      <c r="K40" s="79"/>
      <c r="L40" s="79"/>
      <c r="M40" s="79"/>
      <c r="N40" s="79"/>
      <c r="O40" s="79"/>
      <c r="P40" s="79"/>
      <c r="Q40" s="79"/>
      <c r="R40" s="79"/>
      <c r="S40" s="79"/>
      <c r="T40" s="79"/>
      <c r="U40" s="79"/>
      <c r="V40" s="79"/>
      <c r="W40" s="79"/>
      <c r="X40" s="79"/>
      <c r="Y40" s="79"/>
      <c r="Z40" s="79"/>
      <c r="AA40" s="79"/>
      <c r="AB40" s="79"/>
      <c r="AC40" s="79"/>
      <c r="AD40" s="1191">
        <v>18</v>
      </c>
      <c r="AE40" s="1191"/>
      <c r="AF40" s="1191"/>
      <c r="AG40" s="1193"/>
      <c r="AH40" s="79" t="s">
        <v>115</v>
      </c>
      <c r="AI40" s="79"/>
      <c r="AJ40" s="79"/>
      <c r="AK40" s="79"/>
      <c r="AL40" s="79"/>
      <c r="AM40" s="79"/>
      <c r="AN40" s="79"/>
      <c r="AO40" s="79"/>
      <c r="AP40" s="79"/>
      <c r="AQ40" s="79"/>
      <c r="AR40" s="79"/>
      <c r="AS40" s="79"/>
      <c r="AT40" s="79"/>
      <c r="AU40" s="79"/>
      <c r="AV40" s="79"/>
      <c r="AW40" s="79"/>
      <c r="AX40" s="79"/>
      <c r="AY40" s="79"/>
      <c r="AZ40" s="79"/>
      <c r="BA40" s="79"/>
      <c r="BB40" s="79"/>
      <c r="BC40" s="79"/>
      <c r="BD40" s="79"/>
      <c r="BE40" s="79"/>
      <c r="BF40" s="79"/>
      <c r="BG40" s="79"/>
      <c r="BH40" s="79"/>
      <c r="BI40" s="79"/>
      <c r="BJ40" s="1191">
        <v>37</v>
      </c>
      <c r="BK40" s="1191"/>
      <c r="BL40" s="1191"/>
      <c r="BM40" s="1192"/>
      <c r="BN40" s="84"/>
    </row>
    <row r="41" spans="1:66" ht="16.7" customHeight="1">
      <c r="A41" s="21"/>
      <c r="B41" s="78"/>
      <c r="C41" s="79"/>
      <c r="D41" s="79"/>
      <c r="E41" s="79"/>
      <c r="F41" s="79"/>
      <c r="G41" s="79"/>
      <c r="H41" s="79"/>
      <c r="I41" s="79"/>
      <c r="J41" s="79"/>
      <c r="K41" s="79"/>
      <c r="L41" s="79"/>
      <c r="M41" s="79"/>
      <c r="N41" s="79"/>
      <c r="O41" s="79"/>
      <c r="P41" s="79"/>
      <c r="Q41" s="79"/>
      <c r="R41" s="79"/>
      <c r="S41" s="79"/>
      <c r="T41" s="79"/>
      <c r="U41" s="79"/>
      <c r="V41" s="79"/>
      <c r="W41" s="79"/>
      <c r="X41" s="79"/>
      <c r="Y41" s="79"/>
      <c r="Z41" s="79"/>
      <c r="AA41" s="79"/>
      <c r="AB41" s="79"/>
      <c r="AC41" s="79"/>
      <c r="AD41" s="1191"/>
      <c r="AE41" s="1191"/>
      <c r="AF41" s="1191"/>
      <c r="AG41" s="1193"/>
      <c r="AH41" s="79"/>
      <c r="AI41" s="79"/>
      <c r="AJ41" s="79"/>
      <c r="AK41" s="79"/>
      <c r="AL41" s="79"/>
      <c r="AM41" s="79"/>
      <c r="AN41" s="79"/>
      <c r="AO41" s="79"/>
      <c r="AP41" s="79"/>
      <c r="AQ41" s="79"/>
      <c r="AR41" s="79"/>
      <c r="AS41" s="79"/>
      <c r="AT41" s="79"/>
      <c r="AU41" s="79"/>
      <c r="AV41" s="79"/>
      <c r="AW41" s="79"/>
      <c r="AX41" s="79"/>
      <c r="AY41" s="79"/>
      <c r="AZ41" s="79"/>
      <c r="BA41" s="79"/>
      <c r="BB41" s="79"/>
      <c r="BC41" s="79"/>
      <c r="BD41" s="79"/>
      <c r="BE41" s="79"/>
      <c r="BF41" s="79"/>
      <c r="BG41" s="79"/>
      <c r="BH41" s="79"/>
      <c r="BI41" s="79"/>
      <c r="BJ41" s="1191"/>
      <c r="BK41" s="1191"/>
      <c r="BL41" s="1191"/>
      <c r="BM41" s="1196"/>
      <c r="BN41" s="84"/>
    </row>
    <row r="42" spans="1:66" s="89" customFormat="1" ht="15.95" customHeight="1">
      <c r="A42" s="21"/>
      <c r="B42" s="90" t="s">
        <v>116</v>
      </c>
      <c r="C42" s="79"/>
      <c r="D42" s="79"/>
      <c r="E42" s="79"/>
      <c r="F42" s="79"/>
      <c r="G42" s="79"/>
      <c r="H42" s="79"/>
      <c r="I42" s="79"/>
      <c r="J42" s="79"/>
      <c r="K42" s="79"/>
      <c r="L42" s="79"/>
      <c r="M42" s="79"/>
      <c r="N42" s="79"/>
      <c r="O42" s="79"/>
      <c r="P42" s="79"/>
      <c r="Q42" s="79"/>
      <c r="R42" s="79"/>
      <c r="S42" s="79"/>
      <c r="T42" s="79"/>
      <c r="U42" s="79"/>
      <c r="V42" s="79"/>
      <c r="W42" s="79"/>
      <c r="X42" s="79"/>
      <c r="Y42" s="79"/>
      <c r="Z42" s="79"/>
      <c r="AA42" s="79"/>
      <c r="AB42" s="79"/>
      <c r="AC42" s="79"/>
      <c r="AD42" s="1191" t="s">
        <v>117</v>
      </c>
      <c r="AE42" s="1191"/>
      <c r="AF42" s="1191"/>
      <c r="AG42" s="1193"/>
      <c r="AH42" s="79"/>
      <c r="AI42" s="79"/>
      <c r="AJ42" s="79"/>
      <c r="AK42" s="79"/>
      <c r="AL42" s="79"/>
      <c r="AM42" s="79"/>
      <c r="AN42" s="79"/>
      <c r="AO42" s="79"/>
      <c r="AP42" s="79"/>
      <c r="AQ42" s="79"/>
      <c r="AR42" s="79"/>
      <c r="AS42" s="79"/>
      <c r="AT42" s="79"/>
      <c r="AU42" s="79"/>
      <c r="AV42" s="79"/>
      <c r="AW42" s="79"/>
      <c r="AX42" s="79"/>
      <c r="AY42" s="79"/>
      <c r="AZ42" s="79"/>
      <c r="BA42" s="79"/>
      <c r="BB42" s="79"/>
      <c r="BC42" s="79"/>
      <c r="BD42" s="79"/>
      <c r="BE42" s="79"/>
      <c r="BF42" s="79"/>
      <c r="BG42" s="79"/>
      <c r="BH42" s="79"/>
      <c r="BI42" s="79"/>
      <c r="BJ42" s="1191"/>
      <c r="BK42" s="1191"/>
      <c r="BL42" s="1191"/>
      <c r="BM42" s="1196"/>
      <c r="BN42" s="84"/>
    </row>
    <row r="43" spans="1:66" ht="15" customHeight="1">
      <c r="A43" s="91"/>
      <c r="B43" s="78"/>
      <c r="C43" s="79"/>
      <c r="D43" s="79"/>
      <c r="E43" s="79"/>
      <c r="F43" s="79"/>
      <c r="G43" s="79"/>
      <c r="H43" s="79"/>
      <c r="I43" s="79"/>
      <c r="J43" s="79"/>
      <c r="K43" s="79"/>
      <c r="L43" s="79"/>
      <c r="M43" s="79"/>
      <c r="N43" s="79"/>
      <c r="O43" s="79"/>
      <c r="P43" s="79"/>
      <c r="Q43" s="79"/>
      <c r="R43" s="79"/>
      <c r="S43" s="79"/>
      <c r="T43" s="79"/>
      <c r="U43" s="79"/>
      <c r="V43" s="79"/>
      <c r="W43" s="79"/>
      <c r="X43" s="79"/>
      <c r="Y43" s="79"/>
      <c r="Z43" s="79"/>
      <c r="AA43" s="79"/>
      <c r="AB43" s="79"/>
      <c r="AC43" s="79"/>
      <c r="AD43" s="1200"/>
      <c r="AE43" s="1200"/>
      <c r="AF43" s="1200"/>
      <c r="AG43" s="1201"/>
      <c r="AH43" s="93"/>
      <c r="AI43" s="93"/>
      <c r="AJ43" s="93"/>
      <c r="AK43" s="94"/>
      <c r="AL43" s="94"/>
      <c r="AM43" s="94"/>
      <c r="AN43" s="94"/>
      <c r="AO43" s="94"/>
      <c r="AP43" s="94"/>
      <c r="AQ43" s="94"/>
      <c r="AR43" s="94"/>
      <c r="AS43" s="94"/>
      <c r="AT43" s="94"/>
      <c r="AU43" s="94"/>
      <c r="AV43" s="94"/>
      <c r="AW43" s="94"/>
      <c r="AX43" s="94"/>
      <c r="AY43" s="94"/>
      <c r="AZ43" s="94"/>
      <c r="BA43" s="94"/>
      <c r="BB43" s="94"/>
      <c r="BC43" s="94"/>
      <c r="BD43" s="94"/>
      <c r="BE43" s="94"/>
      <c r="BF43" s="94"/>
      <c r="BG43" s="94"/>
      <c r="BH43" s="94"/>
      <c r="BI43" s="94"/>
      <c r="BJ43" s="1200"/>
      <c r="BK43" s="1200"/>
      <c r="BL43" s="1200"/>
      <c r="BM43" s="1202"/>
      <c r="BN43" s="84"/>
    </row>
    <row r="44" spans="1:66" ht="15" customHeight="1">
      <c r="A44" s="95"/>
      <c r="B44" s="96" t="s">
        <v>118</v>
      </c>
      <c r="C44" s="96"/>
      <c r="D44" s="96"/>
      <c r="E44" s="96"/>
      <c r="F44" s="96"/>
      <c r="G44" s="96"/>
      <c r="H44" s="96"/>
      <c r="I44" s="96"/>
      <c r="J44" s="96"/>
      <c r="K44" s="96"/>
      <c r="L44" s="96"/>
      <c r="M44" s="96"/>
      <c r="N44" s="96"/>
      <c r="O44" s="96"/>
      <c r="P44" s="96"/>
      <c r="Q44" s="96"/>
      <c r="R44" s="96"/>
      <c r="S44" s="96"/>
      <c r="T44" s="96"/>
      <c r="U44" s="96"/>
      <c r="V44" s="96"/>
      <c r="W44" s="96"/>
      <c r="X44" s="96"/>
      <c r="Y44" s="96"/>
      <c r="Z44" s="96"/>
      <c r="AA44" s="96"/>
      <c r="AB44" s="96"/>
      <c r="AC44" s="96"/>
      <c r="AD44" s="93" t="s">
        <v>119</v>
      </c>
      <c r="AE44" s="93"/>
      <c r="AF44" s="93"/>
      <c r="AG44" s="93"/>
      <c r="AH44" s="93"/>
      <c r="AI44" s="93"/>
      <c r="AJ44" s="93"/>
      <c r="AK44" s="96"/>
      <c r="AL44" s="96"/>
      <c r="AM44" s="96"/>
      <c r="AN44" s="96"/>
      <c r="AO44" s="96"/>
      <c r="AP44" s="96"/>
      <c r="AQ44" s="96"/>
      <c r="AR44" s="96"/>
      <c r="AS44" s="96"/>
      <c r="AT44" s="96"/>
      <c r="AU44" s="96"/>
      <c r="AV44" s="96"/>
      <c r="AW44" s="96"/>
      <c r="AX44" s="96"/>
      <c r="AY44" s="96"/>
      <c r="AZ44" s="96"/>
      <c r="BA44" s="96"/>
      <c r="BB44" s="96"/>
      <c r="BC44" s="96"/>
      <c r="BD44" s="96"/>
      <c r="BE44" s="96" t="s">
        <v>120</v>
      </c>
      <c r="BF44" s="97"/>
      <c r="BG44" s="96"/>
      <c r="BH44" s="96"/>
      <c r="BI44" s="96"/>
      <c r="BJ44" s="93"/>
      <c r="BK44" s="93"/>
      <c r="BL44" s="93"/>
      <c r="BM44" s="93"/>
      <c r="BN44" s="98"/>
    </row>
  </sheetData>
  <mergeCells count="83">
    <mergeCell ref="AD43:AG43"/>
    <mergeCell ref="BJ43:BM43"/>
    <mergeCell ref="AD40:AG40"/>
    <mergeCell ref="BJ40:BM40"/>
    <mergeCell ref="AD41:AG41"/>
    <mergeCell ref="BJ41:BM41"/>
    <mergeCell ref="AD42:AG42"/>
    <mergeCell ref="BJ42:BM42"/>
    <mergeCell ref="AD37:AG37"/>
    <mergeCell ref="BJ37:BM37"/>
    <mergeCell ref="AD38:AG38"/>
    <mergeCell ref="BJ38:BM38"/>
    <mergeCell ref="AD39:AG39"/>
    <mergeCell ref="BJ39:BM39"/>
    <mergeCell ref="AD34:AG34"/>
    <mergeCell ref="BJ34:BM34"/>
    <mergeCell ref="AD35:AG35"/>
    <mergeCell ref="BJ35:BM35"/>
    <mergeCell ref="AD36:AG36"/>
    <mergeCell ref="BJ36:BM36"/>
    <mergeCell ref="AD31:AG31"/>
    <mergeCell ref="BJ31:BM31"/>
    <mergeCell ref="AD32:AG32"/>
    <mergeCell ref="BJ32:BM32"/>
    <mergeCell ref="AD33:AG33"/>
    <mergeCell ref="BJ33:BM33"/>
    <mergeCell ref="AD28:AG28"/>
    <mergeCell ref="BJ28:BM28"/>
    <mergeCell ref="AD29:AG29"/>
    <mergeCell ref="BJ29:BM29"/>
    <mergeCell ref="AD30:AG30"/>
    <mergeCell ref="BJ30:BM30"/>
    <mergeCell ref="AD24:AG24"/>
    <mergeCell ref="BJ24:BM24"/>
    <mergeCell ref="AD26:AG26"/>
    <mergeCell ref="BJ26:BM26"/>
    <mergeCell ref="AD27:AG27"/>
    <mergeCell ref="BJ27:BM27"/>
    <mergeCell ref="AD20:AG20"/>
    <mergeCell ref="BJ20:BM20"/>
    <mergeCell ref="AD21:AG21"/>
    <mergeCell ref="BJ21:BM21"/>
    <mergeCell ref="AD22:AG22"/>
    <mergeCell ref="BJ22:BM22"/>
    <mergeCell ref="B18:AC18"/>
    <mergeCell ref="AD18:AG18"/>
    <mergeCell ref="BJ18:BM18"/>
    <mergeCell ref="AD19:AG19"/>
    <mergeCell ref="BJ19:BM19"/>
    <mergeCell ref="AD16:AG16"/>
    <mergeCell ref="AH16:BI16"/>
    <mergeCell ref="BJ16:BM16"/>
    <mergeCell ref="AD17:AG17"/>
    <mergeCell ref="BJ17:BM17"/>
    <mergeCell ref="AD13:AG13"/>
    <mergeCell ref="BJ13:BM13"/>
    <mergeCell ref="AD14:AG14"/>
    <mergeCell ref="BJ14:BM14"/>
    <mergeCell ref="AD15:AG15"/>
    <mergeCell ref="BJ15:BM15"/>
    <mergeCell ref="AD11:AG11"/>
    <mergeCell ref="BJ11:BM11"/>
    <mergeCell ref="AD12:AG12"/>
    <mergeCell ref="AH12:BI12"/>
    <mergeCell ref="BJ12:BM12"/>
    <mergeCell ref="AD8:AG8"/>
    <mergeCell ref="BJ8:BM8"/>
    <mergeCell ref="AD9:AG9"/>
    <mergeCell ref="BJ9:BM9"/>
    <mergeCell ref="AD10:AG10"/>
    <mergeCell ref="BJ10:BM10"/>
    <mergeCell ref="BJ4:BM4"/>
    <mergeCell ref="AD5:AG5"/>
    <mergeCell ref="BJ5:BM5"/>
    <mergeCell ref="AD6:AG6"/>
    <mergeCell ref="BJ6:BM6"/>
    <mergeCell ref="B1:P1"/>
    <mergeCell ref="V1:AS3"/>
    <mergeCell ref="B4:D4"/>
    <mergeCell ref="E4:AC4"/>
    <mergeCell ref="AD4:AG4"/>
    <mergeCell ref="AH4:AJ4"/>
    <mergeCell ref="AK4:BI4"/>
  </mergeCells>
  <phoneticPr fontId="60" type="noConversion"/>
  <printOptions horizontalCentered="1" verticalCentered="1"/>
  <pageMargins left="0.196850393700787" right="0.196850393700787" top="0.59055118110236204" bottom="0.59055118110236204" header="0.196850393700787" footer="0.196850393700787"/>
  <pageSetup paperSize="9" scale="70" orientation="landscape" useFirstPageNumber="1" horizontalDpi="4294967295" verticalDpi="4294967295" r:id="rId1"/>
  <headerFooter>
    <oddHeader>&amp;L&amp;12NIKE-CONVERSE, INC. Confidential&amp;RVer.16.0
PB:1-0</oddHeader>
    <oddFooter>&amp;C&amp;A</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DD36"/>
  <sheetViews>
    <sheetView showGridLines="0" view="pageBreakPreview" zoomScale="85" zoomScaleNormal="85" zoomScaleSheetLayoutView="85" workbookViewId="0">
      <selection activeCell="BS8" sqref="BS8"/>
    </sheetView>
  </sheetViews>
  <sheetFormatPr defaultColWidth="2.5703125" defaultRowHeight="14.25" customHeight="1"/>
  <cols>
    <col min="1" max="1" width="2.7109375" style="1" customWidth="1"/>
    <col min="2" max="9" width="3.7109375" style="1" customWidth="1"/>
    <col min="10" max="19" width="5.7109375" style="1" customWidth="1"/>
    <col min="20" max="22" width="3.7109375" style="1" customWidth="1"/>
    <col min="23" max="24" width="15.7109375" style="1" customWidth="1"/>
    <col min="25" max="28" width="5.7109375" style="1" customWidth="1"/>
    <col min="29" max="29" width="3.7109375" style="1" customWidth="1"/>
    <col min="30" max="35" width="4.7109375" style="1" customWidth="1"/>
    <col min="36" max="36" width="3.7109375" style="1" customWidth="1"/>
    <col min="37" max="42" width="4.7109375" style="1" customWidth="1"/>
    <col min="43" max="55" width="3.7109375" style="1" customWidth="1"/>
    <col min="56" max="58" width="4.7109375" style="1" customWidth="1"/>
    <col min="59" max="59" width="3.7109375" style="1" customWidth="1"/>
    <col min="60" max="16384" width="2.5703125" style="1"/>
  </cols>
  <sheetData>
    <row r="1" spans="1:108" s="2" customFormat="1" ht="20.100000000000001" customHeight="1" thickBot="1">
      <c r="A1" s="99"/>
      <c r="B1" s="1254" t="s">
        <v>1251</v>
      </c>
      <c r="C1" s="1255"/>
      <c r="D1" s="1255"/>
      <c r="E1" s="1255"/>
      <c r="F1" s="1255"/>
      <c r="G1" s="1255"/>
      <c r="H1" s="1255"/>
      <c r="I1" s="1255"/>
      <c r="J1" s="1255"/>
      <c r="K1" s="1255"/>
      <c r="L1" s="1255"/>
      <c r="M1" s="1255"/>
      <c r="N1" s="1255"/>
      <c r="O1" s="1255"/>
      <c r="P1" s="1256"/>
      <c r="Q1" s="100"/>
      <c r="R1" s="100"/>
      <c r="S1" s="1257" t="s">
        <v>121</v>
      </c>
      <c r="T1" s="1257"/>
      <c r="U1" s="1257"/>
      <c r="V1" s="1257"/>
      <c r="W1" s="1257"/>
      <c r="X1" s="1257"/>
      <c r="Y1" s="1257"/>
      <c r="Z1" s="1257"/>
      <c r="AA1" s="1257"/>
      <c r="AB1" s="1257"/>
      <c r="AC1" s="1257"/>
      <c r="AD1" s="1257"/>
      <c r="AE1" s="1257"/>
      <c r="AF1" s="1257"/>
      <c r="AG1" s="1257"/>
      <c r="AH1" s="1257"/>
      <c r="AI1" s="1257"/>
      <c r="AJ1" s="1257"/>
      <c r="AK1" s="1257"/>
      <c r="AL1" s="1257"/>
      <c r="AM1" s="100"/>
      <c r="AN1" s="100"/>
      <c r="AO1" s="100"/>
      <c r="AP1" s="100"/>
      <c r="AQ1" s="100"/>
      <c r="AR1" s="100"/>
      <c r="AS1" s="100"/>
      <c r="AT1" s="100"/>
      <c r="AU1" s="100"/>
      <c r="AV1" s="100"/>
      <c r="AW1" s="100"/>
      <c r="AX1" s="100"/>
      <c r="AY1" s="101"/>
      <c r="AZ1" s="101"/>
      <c r="BA1" s="101"/>
      <c r="BB1" s="101"/>
      <c r="BC1" s="101"/>
      <c r="BD1" s="101"/>
      <c r="BE1" s="101"/>
      <c r="BF1" s="101"/>
      <c r="BG1" s="102"/>
    </row>
    <row r="2" spans="1:108" s="2" customFormat="1" ht="20.100000000000001" customHeight="1">
      <c r="A2" s="103"/>
      <c r="B2" s="1266" t="s">
        <v>1253</v>
      </c>
      <c r="C2" s="1267"/>
      <c r="D2" s="1267"/>
      <c r="E2" s="1267"/>
      <c r="F2" s="1267"/>
      <c r="G2" s="1267"/>
      <c r="H2" s="1267"/>
      <c r="I2" s="1267"/>
      <c r="J2" s="1267"/>
      <c r="K2" s="1267"/>
      <c r="L2" s="1267"/>
      <c r="M2" s="1267"/>
      <c r="N2" s="1267"/>
      <c r="O2" s="1267"/>
      <c r="P2" s="1268"/>
      <c r="Q2" s="106"/>
      <c r="R2" s="106"/>
      <c r="S2" s="1258"/>
      <c r="T2" s="1258"/>
      <c r="U2" s="1258"/>
      <c r="V2" s="1258"/>
      <c r="W2" s="1258"/>
      <c r="X2" s="1258"/>
      <c r="Y2" s="1258"/>
      <c r="Z2" s="1258"/>
      <c r="AA2" s="1258"/>
      <c r="AB2" s="1258"/>
      <c r="AC2" s="1258"/>
      <c r="AD2" s="1258"/>
      <c r="AE2" s="1258"/>
      <c r="AF2" s="1258"/>
      <c r="AG2" s="1258"/>
      <c r="AH2" s="1258"/>
      <c r="AI2" s="1258"/>
      <c r="AJ2" s="1258"/>
      <c r="AK2" s="1258"/>
      <c r="AL2" s="1258"/>
      <c r="AM2" s="106"/>
      <c r="AN2" s="106"/>
      <c r="AO2" s="106"/>
      <c r="AP2" s="106"/>
      <c r="AQ2" s="106"/>
      <c r="AR2" s="106"/>
      <c r="AS2" s="106"/>
      <c r="AT2" s="106"/>
      <c r="AU2" s="106"/>
      <c r="AV2" s="106"/>
      <c r="AW2" s="106"/>
      <c r="AX2" s="106"/>
      <c r="AY2" s="107"/>
      <c r="AZ2" s="108"/>
      <c r="BA2" s="1260" t="s">
        <v>122</v>
      </c>
      <c r="BB2" s="1261"/>
      <c r="BC2" s="1261"/>
      <c r="BD2" s="1261">
        <v>1</v>
      </c>
      <c r="BE2" s="1261"/>
      <c r="BF2" s="1264"/>
      <c r="BG2" s="109"/>
    </row>
    <row r="3" spans="1:108" s="2" customFormat="1" ht="20.100000000000001" customHeight="1" thickBot="1">
      <c r="A3" s="103"/>
      <c r="B3" s="1269" t="s">
        <v>1255</v>
      </c>
      <c r="C3" s="1270"/>
      <c r="D3" s="1270"/>
      <c r="E3" s="1270"/>
      <c r="F3" s="1270"/>
      <c r="G3" s="1270"/>
      <c r="H3" s="1270"/>
      <c r="I3" s="1270"/>
      <c r="J3" s="1270"/>
      <c r="K3" s="1270"/>
      <c r="L3" s="1270"/>
      <c r="M3" s="1270"/>
      <c r="N3" s="1270"/>
      <c r="O3" s="1270"/>
      <c r="P3" s="1271"/>
      <c r="Q3" s="111"/>
      <c r="R3" s="111"/>
      <c r="S3" s="1259"/>
      <c r="T3" s="1259"/>
      <c r="U3" s="1259"/>
      <c r="V3" s="1259"/>
      <c r="W3" s="1259"/>
      <c r="X3" s="1259"/>
      <c r="Y3" s="1259"/>
      <c r="Z3" s="1259"/>
      <c r="AA3" s="1259"/>
      <c r="AB3" s="1259"/>
      <c r="AC3" s="1259"/>
      <c r="AD3" s="1259"/>
      <c r="AE3" s="1259"/>
      <c r="AF3" s="1259"/>
      <c r="AG3" s="1259"/>
      <c r="AH3" s="1259"/>
      <c r="AI3" s="1259"/>
      <c r="AJ3" s="1259"/>
      <c r="AK3" s="1259"/>
      <c r="AL3" s="1259"/>
      <c r="AM3" s="111"/>
      <c r="AN3" s="111"/>
      <c r="AO3" s="111"/>
      <c r="AP3" s="111"/>
      <c r="AQ3" s="111"/>
      <c r="AR3" s="111"/>
      <c r="AS3" s="111"/>
      <c r="AT3" s="111"/>
      <c r="AU3" s="111"/>
      <c r="AV3" s="111"/>
      <c r="AW3" s="111"/>
      <c r="AX3" s="111"/>
      <c r="AY3" s="22"/>
      <c r="AZ3" s="109"/>
      <c r="BA3" s="1262"/>
      <c r="BB3" s="1263"/>
      <c r="BC3" s="1263"/>
      <c r="BD3" s="1263"/>
      <c r="BE3" s="1263"/>
      <c r="BF3" s="1265"/>
      <c r="BG3" s="109"/>
    </row>
    <row r="4" spans="1:108" s="2" customFormat="1" ht="16.5" customHeight="1" thickBot="1">
      <c r="A4" s="103"/>
      <c r="B4" s="99"/>
      <c r="C4" s="101"/>
      <c r="D4" s="101"/>
      <c r="E4" s="101"/>
      <c r="F4" s="101"/>
      <c r="G4" s="101"/>
      <c r="H4" s="101"/>
      <c r="I4" s="101"/>
      <c r="J4" s="101"/>
      <c r="K4" s="101"/>
      <c r="L4" s="101"/>
      <c r="M4" s="101"/>
      <c r="N4" s="101"/>
      <c r="O4" s="101"/>
      <c r="P4" s="101"/>
      <c r="Q4" s="101"/>
      <c r="R4" s="101"/>
      <c r="S4" s="101"/>
      <c r="T4" s="101"/>
      <c r="U4" s="101"/>
      <c r="V4" s="101"/>
      <c r="W4" s="101"/>
      <c r="X4" s="101"/>
      <c r="Y4" s="101"/>
      <c r="Z4" s="101"/>
      <c r="AA4" s="101"/>
      <c r="AB4" s="101"/>
      <c r="AC4" s="101"/>
      <c r="AD4" s="101"/>
      <c r="AE4" s="101"/>
      <c r="AF4" s="101"/>
      <c r="AG4" s="101"/>
      <c r="AH4" s="101"/>
      <c r="AI4" s="101"/>
      <c r="AJ4" s="101"/>
      <c r="AK4" s="101"/>
      <c r="AL4" s="101"/>
      <c r="AM4" s="101"/>
      <c r="AN4" s="101"/>
      <c r="AO4" s="101"/>
      <c r="AP4" s="101"/>
      <c r="AQ4" s="101"/>
      <c r="AR4" s="101"/>
      <c r="AS4" s="101"/>
      <c r="AT4" s="101"/>
      <c r="AU4" s="101"/>
      <c r="AV4" s="101"/>
      <c r="AW4" s="101"/>
      <c r="AX4" s="101"/>
      <c r="AY4" s="101"/>
      <c r="AZ4" s="101"/>
      <c r="BA4" s="22"/>
      <c r="BB4" s="22"/>
      <c r="BC4" s="22"/>
      <c r="BD4" s="22"/>
      <c r="BE4" s="22"/>
      <c r="BF4" s="109"/>
      <c r="BG4" s="109"/>
    </row>
    <row r="5" spans="1:108" s="2" customFormat="1" ht="24.95" customHeight="1">
      <c r="A5" s="103"/>
      <c r="B5" s="103"/>
      <c r="C5" s="22"/>
      <c r="D5" s="22"/>
      <c r="E5" s="22"/>
      <c r="F5" s="22"/>
      <c r="G5" s="22"/>
      <c r="H5" s="22"/>
      <c r="I5" s="22"/>
      <c r="J5" s="22"/>
      <c r="K5" s="22"/>
      <c r="L5" s="22"/>
      <c r="M5" s="22"/>
      <c r="N5" s="22"/>
      <c r="O5" s="22"/>
      <c r="P5" s="22"/>
      <c r="Q5" s="22"/>
      <c r="R5" s="22"/>
      <c r="S5" s="22"/>
      <c r="T5" s="22"/>
      <c r="U5" s="22"/>
      <c r="V5" s="22"/>
      <c r="W5" s="22"/>
      <c r="X5" s="22"/>
      <c r="Y5" s="22"/>
      <c r="Z5" s="22"/>
      <c r="AA5" s="22"/>
      <c r="AB5" s="22"/>
      <c r="AC5" s="22"/>
      <c r="AD5" s="1203" t="s">
        <v>123</v>
      </c>
      <c r="AE5" s="1204"/>
      <c r="AF5" s="1204"/>
      <c r="AG5" s="1204"/>
      <c r="AH5" s="1204"/>
      <c r="AI5" s="1204"/>
      <c r="AJ5" s="1204"/>
      <c r="AK5" s="1204"/>
      <c r="AL5" s="1204"/>
      <c r="AM5" s="1204"/>
      <c r="AN5" s="1204"/>
      <c r="AO5" s="1204"/>
      <c r="AP5" s="1204"/>
      <c r="AQ5" s="1204"/>
      <c r="AR5" s="1204"/>
      <c r="AS5" s="1204"/>
      <c r="AT5" s="1204"/>
      <c r="AU5" s="1204"/>
      <c r="AV5" s="1204"/>
      <c r="AW5" s="1204"/>
      <c r="AX5" s="1204"/>
      <c r="AY5" s="1204"/>
      <c r="AZ5" s="1204"/>
      <c r="BA5" s="1204"/>
      <c r="BB5" s="1204"/>
      <c r="BC5" s="1215"/>
      <c r="BD5" s="22"/>
      <c r="BE5" s="22"/>
      <c r="BF5" s="109"/>
      <c r="BG5" s="109"/>
    </row>
    <row r="6" spans="1:108" s="2" customFormat="1" ht="35.1" customHeight="1">
      <c r="A6" s="103"/>
      <c r="B6" s="103"/>
      <c r="C6" s="22"/>
      <c r="D6" s="22"/>
      <c r="E6" s="22"/>
      <c r="F6" s="22"/>
      <c r="G6" s="22"/>
      <c r="H6" s="22"/>
      <c r="I6" s="22"/>
      <c r="J6" s="22"/>
      <c r="K6" s="22"/>
      <c r="L6" s="22"/>
      <c r="M6" s="22"/>
      <c r="N6" s="22"/>
      <c r="O6" s="22"/>
      <c r="P6" s="22"/>
      <c r="Q6" s="22"/>
      <c r="R6" s="22"/>
      <c r="S6" s="22"/>
      <c r="T6" s="22"/>
      <c r="U6" s="22"/>
      <c r="V6" s="22"/>
      <c r="W6" s="1203" t="s">
        <v>124</v>
      </c>
      <c r="X6" s="1204"/>
      <c r="Y6" s="1204"/>
      <c r="Z6" s="1204"/>
      <c r="AA6" s="1204"/>
      <c r="AB6" s="1205"/>
      <c r="AC6" s="22"/>
      <c r="AD6" s="101"/>
      <c r="AE6" s="101"/>
      <c r="AF6" s="101"/>
      <c r="AG6" s="101"/>
      <c r="AH6" s="101"/>
      <c r="AI6" s="101"/>
      <c r="AJ6" s="101"/>
      <c r="AK6" s="101"/>
      <c r="AL6" s="101"/>
      <c r="AM6" s="101"/>
      <c r="AN6" s="101"/>
      <c r="AO6" s="101"/>
      <c r="AP6" s="101"/>
      <c r="AQ6" s="101"/>
      <c r="AR6" s="101"/>
      <c r="AS6" s="101"/>
      <c r="AT6" s="101"/>
      <c r="AU6" s="101"/>
      <c r="AV6" s="101"/>
      <c r="AW6" s="101"/>
      <c r="AX6" s="101"/>
      <c r="AY6" s="101"/>
      <c r="AZ6" s="101"/>
      <c r="BA6" s="101"/>
      <c r="BB6" s="101"/>
      <c r="BC6" s="101"/>
      <c r="BD6" s="22"/>
      <c r="BE6" s="22"/>
      <c r="BF6" s="109"/>
      <c r="BG6" s="109"/>
    </row>
    <row r="7" spans="1:108" s="2" customFormat="1" ht="50.1" customHeight="1">
      <c r="A7" s="103"/>
      <c r="B7" s="103"/>
      <c r="C7" s="22"/>
      <c r="D7" s="1206" t="s">
        <v>125</v>
      </c>
      <c r="E7" s="1207"/>
      <c r="F7" s="1207"/>
      <c r="G7" s="1207"/>
      <c r="H7" s="1208"/>
      <c r="I7" s="22"/>
      <c r="J7" s="1214" t="s">
        <v>126</v>
      </c>
      <c r="K7" s="1204"/>
      <c r="L7" s="1204"/>
      <c r="M7" s="1204"/>
      <c r="N7" s="1204"/>
      <c r="O7" s="1204"/>
      <c r="P7" s="1204"/>
      <c r="Q7" s="1204"/>
      <c r="R7" s="1204"/>
      <c r="S7" s="1215"/>
      <c r="T7" s="22"/>
      <c r="U7" s="22"/>
      <c r="V7" s="22"/>
      <c r="W7" s="1216" t="s">
        <v>1262</v>
      </c>
      <c r="X7" s="1217"/>
      <c r="Y7" s="1218" t="s">
        <v>1263</v>
      </c>
      <c r="Z7" s="1219"/>
      <c r="AA7" s="1219"/>
      <c r="AB7" s="1220"/>
      <c r="AC7" s="22"/>
      <c r="AD7" s="1273" t="s">
        <v>127</v>
      </c>
      <c r="AE7" s="1274"/>
      <c r="AF7" s="1274"/>
      <c r="AG7" s="1274"/>
      <c r="AH7" s="1274"/>
      <c r="AI7" s="1275"/>
      <c r="AK7" s="1273" t="s">
        <v>128</v>
      </c>
      <c r="AL7" s="1219"/>
      <c r="AM7" s="1219"/>
      <c r="AN7" s="1219"/>
      <c r="AO7" s="1219"/>
      <c r="AP7" s="1220"/>
      <c r="AR7" s="1273" t="s">
        <v>129</v>
      </c>
      <c r="AS7" s="1219"/>
      <c r="AT7" s="1219"/>
      <c r="AU7" s="1219"/>
      <c r="AV7" s="1220"/>
      <c r="AX7" s="1273" t="s">
        <v>130</v>
      </c>
      <c r="AY7" s="1219"/>
      <c r="AZ7" s="1219"/>
      <c r="BA7" s="1219"/>
      <c r="BB7" s="1220"/>
      <c r="BD7" s="1276" t="s">
        <v>1277</v>
      </c>
      <c r="BE7" s="1277"/>
      <c r="BF7" s="1278"/>
      <c r="BG7" s="109"/>
      <c r="BI7" s="22"/>
      <c r="BJ7" s="22"/>
      <c r="BK7" s="22"/>
      <c r="BL7" s="22"/>
      <c r="BM7" s="22"/>
      <c r="BN7" s="22"/>
      <c r="BO7" s="22"/>
      <c r="BP7" s="22"/>
      <c r="DD7" s="113" t="s">
        <v>131</v>
      </c>
    </row>
    <row r="8" spans="1:108" s="2" customFormat="1" ht="50.1" customHeight="1">
      <c r="A8" s="103"/>
      <c r="B8" s="103"/>
      <c r="C8" s="22"/>
      <c r="D8" s="1209"/>
      <c r="E8" s="1139"/>
      <c r="F8" s="1139"/>
      <c r="G8" s="1139"/>
      <c r="H8" s="1210"/>
      <c r="I8" s="22"/>
      <c r="J8" s="22"/>
      <c r="K8" s="22"/>
      <c r="L8" s="22"/>
      <c r="M8" s="22"/>
      <c r="N8" s="22"/>
      <c r="O8" s="22"/>
      <c r="P8" s="22"/>
      <c r="Q8" s="22"/>
      <c r="R8" s="22"/>
      <c r="S8" s="22"/>
      <c r="T8" s="22"/>
      <c r="U8" s="22"/>
      <c r="V8" s="22"/>
      <c r="W8" s="1221" t="s">
        <v>1264</v>
      </c>
      <c r="X8" s="1222"/>
      <c r="Y8" s="1223" t="s">
        <v>1268</v>
      </c>
      <c r="Z8" s="1224"/>
      <c r="AA8" s="1224"/>
      <c r="AB8" s="1225"/>
      <c r="AC8" s="22"/>
      <c r="AD8" s="1285" t="s">
        <v>1269</v>
      </c>
      <c r="AE8" s="1286"/>
      <c r="AF8" s="1286"/>
      <c r="AG8" s="1286"/>
      <c r="AH8" s="1286"/>
      <c r="AI8" s="1287"/>
      <c r="AJ8" s="22"/>
      <c r="AK8" s="1285" t="s">
        <v>1272</v>
      </c>
      <c r="AL8" s="1286"/>
      <c r="AM8" s="1286"/>
      <c r="AN8" s="1286"/>
      <c r="AO8" s="1286"/>
      <c r="AP8" s="1287"/>
      <c r="AQ8" s="22"/>
      <c r="AR8" s="1291" t="s">
        <v>1275</v>
      </c>
      <c r="AS8" s="1224"/>
      <c r="AT8" s="1224"/>
      <c r="AU8" s="1224"/>
      <c r="AV8" s="1225"/>
      <c r="AW8" s="22"/>
      <c r="AX8" s="1291" t="s">
        <v>1276</v>
      </c>
      <c r="AY8" s="1224"/>
      <c r="AZ8" s="1224"/>
      <c r="BA8" s="1224"/>
      <c r="BB8" s="1225"/>
      <c r="BC8" s="22"/>
      <c r="BD8" s="1279"/>
      <c r="BE8" s="1280"/>
      <c r="BF8" s="1281"/>
      <c r="BG8" s="109"/>
      <c r="DD8" s="113" t="s">
        <v>132</v>
      </c>
    </row>
    <row r="9" spans="1:108" s="2" customFormat="1" ht="50.1" customHeight="1" thickBot="1">
      <c r="A9" s="103"/>
      <c r="B9" s="103"/>
      <c r="C9" s="22"/>
      <c r="D9" s="1211"/>
      <c r="E9" s="1212"/>
      <c r="F9" s="1212"/>
      <c r="G9" s="1212"/>
      <c r="H9" s="1213"/>
      <c r="I9" s="1253">
        <v>1</v>
      </c>
      <c r="J9" s="1232" t="s">
        <v>1257</v>
      </c>
      <c r="K9" s="1233"/>
      <c r="L9" s="1233"/>
      <c r="M9" s="1233"/>
      <c r="N9" s="1233"/>
      <c r="O9" s="1233"/>
      <c r="P9" s="1233"/>
      <c r="Q9" s="1233"/>
      <c r="R9" s="1233"/>
      <c r="S9" s="1234"/>
      <c r="T9" s="22"/>
      <c r="U9" s="22"/>
      <c r="V9" s="22"/>
      <c r="W9" s="1235" t="s">
        <v>1267</v>
      </c>
      <c r="X9" s="1236"/>
      <c r="Y9" s="1226"/>
      <c r="Z9" s="1227"/>
      <c r="AA9" s="1227"/>
      <c r="AB9" s="1228"/>
      <c r="AC9" s="22"/>
      <c r="AD9" s="1288"/>
      <c r="AE9" s="1289"/>
      <c r="AF9" s="1289"/>
      <c r="AG9" s="1289"/>
      <c r="AH9" s="1289"/>
      <c r="AI9" s="1290"/>
      <c r="AJ9" s="22"/>
      <c r="AK9" s="1288"/>
      <c r="AL9" s="1289"/>
      <c r="AM9" s="1289"/>
      <c r="AN9" s="1289"/>
      <c r="AO9" s="1289"/>
      <c r="AP9" s="1290"/>
      <c r="AQ9" s="22"/>
      <c r="AR9" s="1292"/>
      <c r="AS9" s="1227"/>
      <c r="AT9" s="1227"/>
      <c r="AU9" s="1227"/>
      <c r="AV9" s="1228"/>
      <c r="AW9" s="22"/>
      <c r="AX9" s="1292"/>
      <c r="AY9" s="1227"/>
      <c r="AZ9" s="1227"/>
      <c r="BA9" s="1227"/>
      <c r="BB9" s="1228"/>
      <c r="BC9" s="22"/>
      <c r="BD9" s="1279"/>
      <c r="BE9" s="1280"/>
      <c r="BF9" s="1281"/>
      <c r="BG9" s="109"/>
      <c r="DD9" s="113" t="s">
        <v>133</v>
      </c>
    </row>
    <row r="10" spans="1:108" s="2" customFormat="1" ht="50.1" customHeight="1">
      <c r="A10" s="103"/>
      <c r="B10" s="103"/>
      <c r="C10" s="22"/>
      <c r="D10" s="1237" t="s">
        <v>1260</v>
      </c>
      <c r="E10" s="1238"/>
      <c r="F10" s="1238"/>
      <c r="G10" s="1238"/>
      <c r="H10" s="1239"/>
      <c r="I10" s="1253"/>
      <c r="J10" s="1246" t="s">
        <v>1256</v>
      </c>
      <c r="K10" s="1247"/>
      <c r="L10" s="1247"/>
      <c r="M10" s="1247"/>
      <c r="N10" s="1247"/>
      <c r="O10" s="1247"/>
      <c r="P10" s="1247"/>
      <c r="Q10" s="1247"/>
      <c r="R10" s="1247"/>
      <c r="S10" s="1248"/>
      <c r="T10" s="22"/>
      <c r="U10" s="22"/>
      <c r="V10" s="22"/>
      <c r="W10" s="1249" t="s">
        <v>1265</v>
      </c>
      <c r="X10" s="1250"/>
      <c r="Y10" s="1226"/>
      <c r="Z10" s="1227"/>
      <c r="AA10" s="1227"/>
      <c r="AB10" s="1228"/>
      <c r="AC10" s="22"/>
      <c r="AD10" s="1294" t="s">
        <v>1270</v>
      </c>
      <c r="AE10" s="1295"/>
      <c r="AF10" s="1295"/>
      <c r="AG10" s="1295"/>
      <c r="AH10" s="1295"/>
      <c r="AI10" s="1296"/>
      <c r="AJ10" s="22"/>
      <c r="AK10" s="1294" t="s">
        <v>1273</v>
      </c>
      <c r="AL10" s="1295"/>
      <c r="AM10" s="1295"/>
      <c r="AN10" s="1295"/>
      <c r="AO10" s="1295"/>
      <c r="AP10" s="1296"/>
      <c r="AQ10" s="22"/>
      <c r="AR10" s="1292"/>
      <c r="AS10" s="1227"/>
      <c r="AT10" s="1227"/>
      <c r="AU10" s="1227"/>
      <c r="AV10" s="1228"/>
      <c r="AW10" s="22"/>
      <c r="AX10" s="1292"/>
      <c r="AY10" s="1227"/>
      <c r="AZ10" s="1227"/>
      <c r="BA10" s="1227"/>
      <c r="BB10" s="1228"/>
      <c r="BC10" s="22"/>
      <c r="BD10" s="1279"/>
      <c r="BE10" s="1280"/>
      <c r="BF10" s="1281"/>
      <c r="BG10" s="109"/>
      <c r="DD10" s="2" t="s">
        <v>134</v>
      </c>
    </row>
    <row r="11" spans="1:108" s="2" customFormat="1" ht="50.1" customHeight="1" thickBot="1">
      <c r="A11" s="103"/>
      <c r="B11" s="103"/>
      <c r="C11" s="22"/>
      <c r="D11" s="1240"/>
      <c r="E11" s="1241"/>
      <c r="F11" s="1241"/>
      <c r="G11" s="1241"/>
      <c r="H11" s="1242"/>
      <c r="I11" s="1272">
        <v>2</v>
      </c>
      <c r="J11" s="1232" t="s">
        <v>1258</v>
      </c>
      <c r="K11" s="1233"/>
      <c r="L11" s="1233"/>
      <c r="M11" s="1233"/>
      <c r="N11" s="1233"/>
      <c r="O11" s="1233"/>
      <c r="P11" s="1233"/>
      <c r="Q11" s="1233"/>
      <c r="R11" s="1233"/>
      <c r="S11" s="1234"/>
      <c r="T11" s="22"/>
      <c r="U11" s="22"/>
      <c r="V11" s="22"/>
      <c r="W11" s="1251" t="s">
        <v>1266</v>
      </c>
      <c r="X11" s="1252"/>
      <c r="Y11" s="1229"/>
      <c r="Z11" s="1230"/>
      <c r="AA11" s="1230"/>
      <c r="AB11" s="1231"/>
      <c r="AC11" s="22"/>
      <c r="AD11" s="1251" t="s">
        <v>1271</v>
      </c>
      <c r="AE11" s="1297"/>
      <c r="AF11" s="1297"/>
      <c r="AG11" s="1297"/>
      <c r="AH11" s="1297"/>
      <c r="AI11" s="1298"/>
      <c r="AJ11" s="22"/>
      <c r="AK11" s="1299" t="s">
        <v>1274</v>
      </c>
      <c r="AL11" s="1297"/>
      <c r="AM11" s="1297"/>
      <c r="AN11" s="1297"/>
      <c r="AO11" s="1297"/>
      <c r="AP11" s="1298"/>
      <c r="AQ11" s="22"/>
      <c r="AR11" s="1293"/>
      <c r="AS11" s="1230"/>
      <c r="AT11" s="1230"/>
      <c r="AU11" s="1230"/>
      <c r="AV11" s="1231"/>
      <c r="AW11" s="22"/>
      <c r="AX11" s="1293"/>
      <c r="AY11" s="1230"/>
      <c r="AZ11" s="1230"/>
      <c r="BA11" s="1230"/>
      <c r="BB11" s="1231"/>
      <c r="BC11" s="22"/>
      <c r="BD11" s="1282"/>
      <c r="BE11" s="1283"/>
      <c r="BF11" s="1284"/>
      <c r="BG11" s="109"/>
    </row>
    <row r="12" spans="1:108" s="2" customFormat="1" ht="50.1" customHeight="1" thickBot="1">
      <c r="A12" s="103"/>
      <c r="B12" s="103"/>
      <c r="C12" s="22"/>
      <c r="D12" s="1243"/>
      <c r="E12" s="1244"/>
      <c r="F12" s="1244"/>
      <c r="G12" s="1244"/>
      <c r="H12" s="1245"/>
      <c r="I12" s="1272"/>
      <c r="J12" s="1246" t="s">
        <v>1259</v>
      </c>
      <c r="K12" s="1247"/>
      <c r="L12" s="1247"/>
      <c r="M12" s="1247"/>
      <c r="N12" s="1247"/>
      <c r="O12" s="1247"/>
      <c r="P12" s="1247"/>
      <c r="Q12" s="1247"/>
      <c r="R12" s="1247"/>
      <c r="S12" s="1248"/>
      <c r="T12" s="22"/>
      <c r="U12" s="22"/>
      <c r="V12" s="22"/>
      <c r="W12" s="22"/>
      <c r="X12" s="22"/>
      <c r="Y12" s="22"/>
      <c r="Z12" s="22"/>
      <c r="AA12" s="22"/>
      <c r="AB12" s="22"/>
      <c r="AC12" s="22"/>
      <c r="AD12" s="22"/>
      <c r="AE12" s="22"/>
      <c r="AF12" s="22"/>
      <c r="AG12" s="22"/>
      <c r="AH12" s="22"/>
      <c r="AI12" s="22"/>
      <c r="AJ12" s="22"/>
      <c r="AK12" s="22"/>
      <c r="AL12" s="22"/>
      <c r="AM12" s="22"/>
      <c r="AN12" s="22"/>
      <c r="AO12" s="22"/>
      <c r="AP12" s="22"/>
      <c r="AQ12" s="22"/>
      <c r="AR12" s="22"/>
      <c r="AS12" s="22"/>
      <c r="AT12" s="22"/>
      <c r="AU12" s="22"/>
      <c r="AV12" s="22"/>
      <c r="AW12" s="22"/>
      <c r="AX12" s="22"/>
      <c r="AY12" s="22"/>
      <c r="AZ12" s="22"/>
      <c r="BA12" s="22"/>
      <c r="BB12" s="22"/>
      <c r="BC12" s="22"/>
      <c r="BD12" s="22"/>
      <c r="BE12" s="22"/>
      <c r="BF12" s="109"/>
      <c r="BG12" s="109"/>
    </row>
    <row r="13" spans="1:108" s="2" customFormat="1" ht="20.100000000000001" customHeight="1" thickBot="1">
      <c r="A13" s="103"/>
      <c r="B13" s="103"/>
      <c r="C13" s="22"/>
      <c r="D13" s="120"/>
      <c r="E13" s="120"/>
      <c r="F13" s="120"/>
      <c r="G13" s="120"/>
      <c r="H13" s="120"/>
      <c r="I13" s="22"/>
      <c r="J13" s="121"/>
      <c r="K13" s="121"/>
      <c r="L13" s="121"/>
      <c r="M13" s="121"/>
      <c r="N13" s="121"/>
      <c r="O13" s="121"/>
      <c r="P13" s="121"/>
      <c r="Q13" s="121"/>
      <c r="R13" s="121"/>
      <c r="S13" s="22"/>
      <c r="T13" s="22"/>
      <c r="U13" s="22"/>
      <c r="V13" s="22"/>
      <c r="W13" s="1002"/>
      <c r="X13" s="1002"/>
      <c r="Y13" s="1002"/>
      <c r="Z13" s="1002"/>
      <c r="AA13" s="1002"/>
      <c r="AB13" s="1003"/>
      <c r="AC13" s="1003"/>
      <c r="AD13" s="1003"/>
      <c r="AE13" s="1003"/>
      <c r="AF13" s="1003"/>
      <c r="AG13" s="1003"/>
      <c r="AH13" s="22"/>
      <c r="AI13" s="22"/>
      <c r="AJ13" s="22"/>
      <c r="AK13" s="22"/>
      <c r="AL13" s="22"/>
      <c r="AM13" s="22"/>
      <c r="AN13" s="22"/>
      <c r="AO13" s="22"/>
      <c r="AP13" s="22"/>
      <c r="AQ13" s="22"/>
      <c r="AR13" s="22"/>
      <c r="AS13" s="22"/>
      <c r="AT13" s="22"/>
      <c r="AU13" s="22"/>
      <c r="AV13" s="22"/>
      <c r="AW13" s="22"/>
      <c r="AX13" s="22"/>
      <c r="AY13" s="22"/>
      <c r="AZ13" s="22"/>
      <c r="BA13" s="22"/>
      <c r="BB13" s="22"/>
      <c r="BC13" s="22"/>
      <c r="BD13" s="22"/>
      <c r="BE13" s="22"/>
      <c r="BF13" s="109"/>
      <c r="BG13" s="109"/>
    </row>
    <row r="14" spans="1:108" s="2" customFormat="1" ht="20.100000000000001" customHeight="1">
      <c r="A14" s="103"/>
      <c r="B14" s="103"/>
      <c r="C14" s="22"/>
      <c r="D14" s="1237" t="s">
        <v>135</v>
      </c>
      <c r="E14" s="1238"/>
      <c r="F14" s="1238"/>
      <c r="G14" s="1238"/>
      <c r="H14" s="1239"/>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2"/>
      <c r="AX14" s="22"/>
      <c r="AY14" s="22"/>
      <c r="AZ14" s="22"/>
      <c r="BA14" s="22"/>
      <c r="BB14" s="22"/>
      <c r="BC14" s="22"/>
      <c r="BD14" s="22"/>
      <c r="BE14" s="22"/>
      <c r="BF14" s="109"/>
      <c r="BG14" s="109"/>
    </row>
    <row r="15" spans="1:108" s="2" customFormat="1" ht="20.100000000000001" customHeight="1">
      <c r="A15" s="103"/>
      <c r="B15" s="103"/>
      <c r="C15" s="22"/>
      <c r="D15" s="1243"/>
      <c r="E15" s="1244"/>
      <c r="F15" s="1244"/>
      <c r="G15" s="1244"/>
      <c r="H15" s="1245"/>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c r="BA15" s="22"/>
      <c r="BB15" s="22"/>
      <c r="BC15" s="22"/>
      <c r="BD15" s="22"/>
      <c r="BE15" s="22"/>
      <c r="BF15" s="109"/>
      <c r="BG15" s="109"/>
    </row>
    <row r="16" spans="1:108" s="2" customFormat="1" ht="24.95" customHeight="1">
      <c r="A16" s="103"/>
      <c r="B16" s="103"/>
      <c r="C16" s="22"/>
      <c r="D16" s="1237" t="s">
        <v>1261</v>
      </c>
      <c r="E16" s="1238"/>
      <c r="F16" s="1238"/>
      <c r="G16" s="1238"/>
      <c r="H16" s="1239"/>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c r="AJ16" s="22"/>
      <c r="AK16" s="22"/>
      <c r="AL16" s="22"/>
      <c r="AM16" s="22"/>
      <c r="AN16" s="22"/>
      <c r="AO16" s="22"/>
      <c r="AP16" s="22"/>
      <c r="AQ16" s="22"/>
      <c r="AR16" s="22"/>
      <c r="AS16" s="22"/>
      <c r="AT16" s="22"/>
      <c r="AU16" s="22"/>
      <c r="AV16" s="22"/>
      <c r="AW16" s="22"/>
      <c r="AX16" s="22"/>
      <c r="AY16" s="22"/>
      <c r="AZ16" s="22"/>
      <c r="BA16" s="22"/>
      <c r="BB16" s="22"/>
      <c r="BC16" s="22"/>
      <c r="BD16" s="22"/>
      <c r="BE16" s="22"/>
      <c r="BF16" s="109"/>
      <c r="BG16" s="109"/>
    </row>
    <row r="17" spans="1:59" s="2" customFormat="1" ht="24.95" customHeight="1">
      <c r="A17" s="103"/>
      <c r="B17" s="103"/>
      <c r="C17" s="22"/>
      <c r="D17" s="1240"/>
      <c r="E17" s="1241"/>
      <c r="F17" s="1241"/>
      <c r="G17" s="1241"/>
      <c r="H17" s="124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109"/>
      <c r="BG17" s="109"/>
    </row>
    <row r="18" spans="1:59" s="2" customFormat="1" ht="24.95" customHeight="1">
      <c r="A18" s="103"/>
      <c r="B18" s="103"/>
      <c r="C18" s="22"/>
      <c r="D18" s="1243"/>
      <c r="E18" s="1244"/>
      <c r="F18" s="1244"/>
      <c r="G18" s="1244"/>
      <c r="H18" s="1245"/>
      <c r="I18" s="22"/>
      <c r="J18" s="22"/>
      <c r="K18" s="22"/>
      <c r="L18" s="22"/>
      <c r="M18" s="22"/>
      <c r="N18" s="22"/>
      <c r="O18" s="22"/>
      <c r="P18" s="22"/>
      <c r="Q18" s="22"/>
      <c r="R18" s="22"/>
      <c r="S18" s="22"/>
      <c r="T18" s="22"/>
      <c r="U18" s="22"/>
      <c r="V18" s="22"/>
      <c r="W18" s="22"/>
      <c r="X18" s="22"/>
      <c r="Y18" s="22"/>
      <c r="Z18" s="22"/>
      <c r="AA18" s="22"/>
      <c r="AB18" s="22"/>
      <c r="AC18" s="22"/>
      <c r="AD18" s="22"/>
      <c r="AE18" s="22"/>
      <c r="AF18" s="22"/>
      <c r="AG18" s="22"/>
      <c r="AH18" s="22"/>
      <c r="AI18" s="22"/>
      <c r="AJ18" s="22"/>
      <c r="AK18" s="22"/>
      <c r="AL18" s="22"/>
      <c r="AM18" s="22"/>
      <c r="AN18" s="22"/>
      <c r="AO18" s="22"/>
      <c r="AP18" s="22"/>
      <c r="AQ18" s="22"/>
      <c r="AR18" s="22"/>
      <c r="AS18" s="22"/>
      <c r="AT18" s="22"/>
      <c r="AU18" s="22"/>
      <c r="AV18" s="22"/>
      <c r="AW18" s="22"/>
      <c r="AX18" s="22"/>
      <c r="AY18" s="22"/>
      <c r="AZ18" s="22"/>
      <c r="BA18" s="22"/>
      <c r="BB18" s="22"/>
      <c r="BC18" s="22"/>
      <c r="BD18" s="22"/>
      <c r="BE18" s="22"/>
      <c r="BF18" s="109"/>
      <c r="BG18" s="109"/>
    </row>
    <row r="19" spans="1:59" s="2" customFormat="1" ht="20.100000000000001" customHeight="1">
      <c r="A19" s="103"/>
      <c r="B19" s="122"/>
      <c r="C19" s="123"/>
      <c r="D19" s="123"/>
      <c r="E19" s="123"/>
      <c r="F19" s="123"/>
      <c r="G19" s="123"/>
      <c r="H19" s="123"/>
      <c r="I19" s="123"/>
      <c r="J19" s="123"/>
      <c r="K19" s="123"/>
      <c r="L19" s="123"/>
      <c r="M19" s="123"/>
      <c r="N19" s="123"/>
      <c r="O19" s="123"/>
      <c r="P19" s="123"/>
      <c r="Q19" s="123"/>
      <c r="R19" s="123"/>
      <c r="S19" s="123"/>
      <c r="T19" s="123"/>
      <c r="U19" s="123"/>
      <c r="V19" s="123"/>
      <c r="W19" s="123"/>
      <c r="X19" s="123"/>
      <c r="Y19" s="123"/>
      <c r="Z19" s="123"/>
      <c r="AA19" s="123"/>
      <c r="AB19" s="123"/>
      <c r="AC19" s="123"/>
      <c r="AD19" s="123"/>
      <c r="AE19" s="123"/>
      <c r="AF19" s="123"/>
      <c r="AG19" s="123"/>
      <c r="AH19" s="123"/>
      <c r="AI19" s="123"/>
      <c r="AJ19" s="123"/>
      <c r="AK19" s="123"/>
      <c r="AL19" s="123"/>
      <c r="AM19" s="123"/>
      <c r="AN19" s="123"/>
      <c r="AO19" s="123"/>
      <c r="AP19" s="123"/>
      <c r="AQ19" s="123"/>
      <c r="AR19" s="123"/>
      <c r="AS19" s="123"/>
      <c r="AT19" s="123"/>
      <c r="AU19" s="123"/>
      <c r="AV19" s="123"/>
      <c r="AW19" s="123"/>
      <c r="AX19" s="123"/>
      <c r="AY19" s="123"/>
      <c r="AZ19" s="123"/>
      <c r="BA19" s="123"/>
      <c r="BB19" s="123"/>
      <c r="BC19" s="123"/>
      <c r="BD19" s="123"/>
      <c r="BE19" s="123"/>
      <c r="BF19" s="124"/>
      <c r="BG19" s="109"/>
    </row>
    <row r="20" spans="1:59" s="2" customFormat="1" ht="20.100000000000001" customHeight="1">
      <c r="A20" s="103"/>
      <c r="B20" s="99"/>
      <c r="C20" s="101"/>
      <c r="D20" s="101"/>
      <c r="E20" s="101"/>
      <c r="F20" s="101"/>
      <c r="G20" s="101"/>
      <c r="H20" s="101"/>
      <c r="I20" s="101"/>
      <c r="J20" s="101"/>
      <c r="K20" s="101"/>
      <c r="L20" s="101"/>
      <c r="M20" s="101"/>
      <c r="N20" s="101"/>
      <c r="O20" s="101"/>
      <c r="P20" s="101"/>
      <c r="Q20" s="101"/>
      <c r="R20" s="101"/>
      <c r="S20" s="101"/>
      <c r="T20" s="101"/>
      <c r="U20" s="101"/>
      <c r="V20" s="101"/>
      <c r="W20" s="101"/>
      <c r="X20" s="101"/>
      <c r="Y20" s="101"/>
      <c r="Z20" s="101"/>
      <c r="AA20" s="101"/>
      <c r="AB20" s="101"/>
      <c r="AC20" s="101"/>
      <c r="AD20" s="101"/>
      <c r="AE20" s="101"/>
      <c r="AF20" s="101"/>
      <c r="AG20" s="101"/>
      <c r="AH20" s="101"/>
      <c r="AI20" s="101"/>
      <c r="AJ20" s="101"/>
      <c r="AK20" s="101"/>
      <c r="AL20" s="101"/>
      <c r="AM20" s="101"/>
      <c r="AN20" s="101"/>
      <c r="AO20" s="101"/>
      <c r="AP20" s="101"/>
      <c r="AQ20" s="101"/>
      <c r="AR20" s="101"/>
      <c r="AS20" s="101"/>
      <c r="AT20" s="101"/>
      <c r="AU20" s="101"/>
      <c r="AV20" s="101"/>
      <c r="AW20" s="101"/>
      <c r="AX20" s="101"/>
      <c r="AY20" s="101"/>
      <c r="AZ20" s="101"/>
      <c r="BA20" s="22"/>
      <c r="BB20" s="22"/>
      <c r="BC20" s="22"/>
      <c r="BD20" s="22"/>
      <c r="BE20" s="22"/>
      <c r="BF20" s="109"/>
      <c r="BG20" s="109"/>
    </row>
    <row r="21" spans="1:59" s="2" customFormat="1" ht="20.100000000000001" customHeight="1">
      <c r="A21" s="103"/>
      <c r="B21" s="103"/>
      <c r="C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c r="AC21" s="1203" t="s">
        <v>123</v>
      </c>
      <c r="AD21" s="1204"/>
      <c r="AE21" s="1204"/>
      <c r="AF21" s="1204"/>
      <c r="AG21" s="1204"/>
      <c r="AH21" s="1204"/>
      <c r="AI21" s="1204"/>
      <c r="AJ21" s="1204"/>
      <c r="AK21" s="1204"/>
      <c r="AL21" s="1204"/>
      <c r="AM21" s="1204"/>
      <c r="AN21" s="1204"/>
      <c r="AO21" s="1204"/>
      <c r="AP21" s="1204"/>
      <c r="AQ21" s="1204"/>
      <c r="AR21" s="1204"/>
      <c r="AS21" s="1204"/>
      <c r="AT21" s="1204"/>
      <c r="AU21" s="1204"/>
      <c r="AV21" s="1204"/>
      <c r="AW21" s="1204"/>
      <c r="AX21" s="1204"/>
      <c r="AY21" s="1204"/>
      <c r="AZ21" s="1204"/>
      <c r="BA21" s="1204"/>
      <c r="BB21" s="1215"/>
      <c r="BC21" s="22"/>
      <c r="BD21" s="22"/>
      <c r="BE21" s="22"/>
      <c r="BF21" s="109"/>
      <c r="BG21" s="109"/>
    </row>
    <row r="22" spans="1:59" s="2" customFormat="1" ht="30" customHeight="1">
      <c r="A22" s="103"/>
      <c r="B22" s="103"/>
      <c r="C22" s="22"/>
      <c r="D22" s="22"/>
      <c r="E22" s="22"/>
      <c r="F22" s="22"/>
      <c r="G22" s="22"/>
      <c r="H22" s="22"/>
      <c r="I22" s="22"/>
      <c r="J22" s="22"/>
      <c r="K22" s="22"/>
      <c r="L22" s="22"/>
      <c r="M22" s="22"/>
      <c r="N22" s="22"/>
      <c r="O22" s="22"/>
      <c r="P22" s="22"/>
      <c r="Q22" s="22"/>
      <c r="R22" s="22"/>
      <c r="S22" s="22"/>
      <c r="T22" s="22"/>
      <c r="U22" s="22"/>
      <c r="V22" s="1203" t="s">
        <v>136</v>
      </c>
      <c r="W22" s="1204"/>
      <c r="X22" s="1204"/>
      <c r="Y22" s="1204"/>
      <c r="Z22" s="1204"/>
      <c r="AA22" s="1205"/>
      <c r="AB22" s="22"/>
      <c r="AC22" s="101"/>
      <c r="AD22" s="101"/>
      <c r="AE22" s="101"/>
      <c r="AF22" s="101"/>
      <c r="AG22" s="101"/>
      <c r="AH22" s="101"/>
      <c r="AI22" s="101"/>
      <c r="AJ22" s="101"/>
      <c r="AK22" s="101"/>
      <c r="AL22" s="101"/>
      <c r="AM22" s="101"/>
      <c r="AN22" s="101"/>
      <c r="AO22" s="101"/>
      <c r="AP22" s="101"/>
      <c r="AQ22" s="101"/>
      <c r="AR22" s="101"/>
      <c r="AS22" s="101"/>
      <c r="AT22" s="101"/>
      <c r="AU22" s="101"/>
      <c r="AV22" s="101"/>
      <c r="AW22" s="101"/>
      <c r="AX22" s="101"/>
      <c r="AY22" s="101"/>
      <c r="AZ22" s="101"/>
      <c r="BA22" s="101"/>
      <c r="BB22" s="101"/>
      <c r="BC22" s="22"/>
      <c r="BD22" s="22"/>
      <c r="BE22" s="22"/>
      <c r="BF22" s="109"/>
      <c r="BG22" s="109"/>
    </row>
    <row r="23" spans="1:59" s="2" customFormat="1" ht="51" customHeight="1">
      <c r="A23" s="103"/>
      <c r="B23" s="103"/>
      <c r="C23" s="1206" t="s">
        <v>125</v>
      </c>
      <c r="D23" s="1207"/>
      <c r="E23" s="1207"/>
      <c r="F23" s="1207"/>
      <c r="G23" s="1208"/>
      <c r="H23" s="22"/>
      <c r="I23" s="1214" t="s">
        <v>126</v>
      </c>
      <c r="J23" s="1204"/>
      <c r="K23" s="1204"/>
      <c r="L23" s="1204"/>
      <c r="M23" s="1204"/>
      <c r="N23" s="1204"/>
      <c r="O23" s="1204"/>
      <c r="P23" s="1204"/>
      <c r="Q23" s="1204"/>
      <c r="R23" s="1215"/>
      <c r="S23" s="22"/>
      <c r="T23" s="22"/>
      <c r="U23" s="22"/>
      <c r="V23" s="1214" t="s">
        <v>137</v>
      </c>
      <c r="W23" s="1300"/>
      <c r="X23" s="1218" t="s">
        <v>138</v>
      </c>
      <c r="Y23" s="1219"/>
      <c r="Z23" s="1219"/>
      <c r="AA23" s="1220"/>
      <c r="AB23" s="22"/>
      <c r="AC23" s="1273" t="s">
        <v>127</v>
      </c>
      <c r="AD23" s="1274"/>
      <c r="AE23" s="1274"/>
      <c r="AF23" s="1274"/>
      <c r="AG23" s="1274"/>
      <c r="AH23" s="1275"/>
      <c r="AJ23" s="1273" t="s">
        <v>128</v>
      </c>
      <c r="AK23" s="1219"/>
      <c r="AL23" s="1219"/>
      <c r="AM23" s="1219"/>
      <c r="AN23" s="1219"/>
      <c r="AO23" s="1220"/>
      <c r="AQ23" s="1273" t="s">
        <v>139</v>
      </c>
      <c r="AR23" s="1219"/>
      <c r="AS23" s="1219"/>
      <c r="AT23" s="1219"/>
      <c r="AU23" s="1220"/>
      <c r="AW23" s="1273" t="s">
        <v>140</v>
      </c>
      <c r="AX23" s="1219"/>
      <c r="AY23" s="1219"/>
      <c r="AZ23" s="1219"/>
      <c r="BA23" s="1220"/>
      <c r="BC23" s="1303"/>
      <c r="BD23" s="1304"/>
      <c r="BE23" s="1305"/>
      <c r="BF23" s="109"/>
      <c r="BG23" s="109"/>
    </row>
    <row r="24" spans="1:59" s="2" customFormat="1" ht="36.75" customHeight="1">
      <c r="A24" s="103"/>
      <c r="B24" s="103"/>
      <c r="C24" s="1209"/>
      <c r="D24" s="1139"/>
      <c r="E24" s="1139"/>
      <c r="F24" s="1139"/>
      <c r="G24" s="1210"/>
      <c r="H24" s="22"/>
      <c r="I24" s="22"/>
      <c r="J24" s="22"/>
      <c r="K24" s="22"/>
      <c r="L24" s="22"/>
      <c r="M24" s="22"/>
      <c r="N24" s="22"/>
      <c r="O24" s="22"/>
      <c r="P24" s="22"/>
      <c r="Q24" s="22"/>
      <c r="R24" s="22"/>
      <c r="S24" s="22"/>
      <c r="T24" s="22"/>
      <c r="U24" s="22"/>
      <c r="V24" s="1221"/>
      <c r="W24" s="1310"/>
      <c r="X24" s="1310"/>
      <c r="Y24" s="1310"/>
      <c r="Z24" s="1310"/>
      <c r="AA24" s="1311"/>
      <c r="AB24" s="22"/>
      <c r="AC24" s="1285"/>
      <c r="AD24" s="1286"/>
      <c r="AE24" s="1286"/>
      <c r="AF24" s="1286"/>
      <c r="AG24" s="1286"/>
      <c r="AH24" s="1287"/>
      <c r="AI24" s="22"/>
      <c r="AJ24" s="1285"/>
      <c r="AK24" s="1286"/>
      <c r="AL24" s="1286"/>
      <c r="AM24" s="1286"/>
      <c r="AN24" s="1286"/>
      <c r="AO24" s="1287"/>
      <c r="AP24" s="22"/>
      <c r="AQ24" s="1291"/>
      <c r="AR24" s="1224"/>
      <c r="AS24" s="1224"/>
      <c r="AT24" s="1224"/>
      <c r="AU24" s="1225"/>
      <c r="AV24" s="22"/>
      <c r="AW24" s="1291"/>
      <c r="AX24" s="1224"/>
      <c r="AY24" s="1224"/>
      <c r="AZ24" s="1224"/>
      <c r="BA24" s="1225"/>
      <c r="BB24" s="22"/>
      <c r="BC24" s="1306"/>
      <c r="BD24" s="1143"/>
      <c r="BE24" s="1144"/>
      <c r="BF24" s="109"/>
      <c r="BG24" s="109"/>
    </row>
    <row r="25" spans="1:59" s="2" customFormat="1" ht="34.5" customHeight="1" thickBot="1">
      <c r="A25" s="103"/>
      <c r="B25" s="103"/>
      <c r="C25" s="1211"/>
      <c r="D25" s="1212"/>
      <c r="E25" s="1212"/>
      <c r="F25" s="1212"/>
      <c r="G25" s="1213"/>
      <c r="H25" s="1253">
        <v>1</v>
      </c>
      <c r="I25" s="1232"/>
      <c r="J25" s="1233"/>
      <c r="K25" s="1233"/>
      <c r="L25" s="1233"/>
      <c r="M25" s="1233"/>
      <c r="N25" s="1233"/>
      <c r="O25" s="1233"/>
      <c r="P25" s="1233"/>
      <c r="Q25" s="1233"/>
      <c r="R25" s="1234"/>
      <c r="S25" s="22"/>
      <c r="T25" s="22"/>
      <c r="U25" s="22"/>
      <c r="V25" s="1294"/>
      <c r="W25" s="1233"/>
      <c r="X25" s="1233"/>
      <c r="Y25" s="1233"/>
      <c r="Z25" s="1233"/>
      <c r="AA25" s="1313"/>
      <c r="AB25" s="22"/>
      <c r="AC25" s="1288"/>
      <c r="AD25" s="1289"/>
      <c r="AE25" s="1289"/>
      <c r="AF25" s="1289"/>
      <c r="AG25" s="1289"/>
      <c r="AH25" s="1290"/>
      <c r="AI25" s="22"/>
      <c r="AJ25" s="1288"/>
      <c r="AK25" s="1289"/>
      <c r="AL25" s="1289"/>
      <c r="AM25" s="1289"/>
      <c r="AN25" s="1289"/>
      <c r="AO25" s="1290"/>
      <c r="AP25" s="22"/>
      <c r="AQ25" s="1292"/>
      <c r="AR25" s="1227"/>
      <c r="AS25" s="1227"/>
      <c r="AT25" s="1227"/>
      <c r="AU25" s="1228"/>
      <c r="AV25" s="22"/>
      <c r="AW25" s="1292"/>
      <c r="AX25" s="1227"/>
      <c r="AY25" s="1227"/>
      <c r="AZ25" s="1227"/>
      <c r="BA25" s="1228"/>
      <c r="BB25" s="22"/>
      <c r="BC25" s="1306"/>
      <c r="BD25" s="1143"/>
      <c r="BE25" s="1144"/>
      <c r="BF25" s="109"/>
      <c r="BG25" s="109"/>
    </row>
    <row r="26" spans="1:59" s="2" customFormat="1" ht="34.5" customHeight="1">
      <c r="A26" s="103"/>
      <c r="B26" s="103"/>
      <c r="C26" s="1237"/>
      <c r="D26" s="1238"/>
      <c r="E26" s="1238"/>
      <c r="F26" s="1238"/>
      <c r="G26" s="1239"/>
      <c r="H26" s="1253"/>
      <c r="I26" s="1314"/>
      <c r="J26" s="1295"/>
      <c r="K26" s="1295"/>
      <c r="L26" s="1295"/>
      <c r="M26" s="1295"/>
      <c r="N26" s="1295"/>
      <c r="O26" s="1295"/>
      <c r="P26" s="1295"/>
      <c r="Q26" s="1295"/>
      <c r="R26" s="1315"/>
      <c r="S26" s="22"/>
      <c r="T26" s="22"/>
      <c r="U26" s="22"/>
      <c r="V26" s="1249"/>
      <c r="W26" s="1295"/>
      <c r="X26" s="1295"/>
      <c r="Y26" s="1295"/>
      <c r="Z26" s="1295"/>
      <c r="AA26" s="1296"/>
      <c r="AB26" s="22"/>
      <c r="AC26" s="1294"/>
      <c r="AD26" s="1295"/>
      <c r="AE26" s="1295"/>
      <c r="AF26" s="1295"/>
      <c r="AG26" s="1295"/>
      <c r="AH26" s="1296"/>
      <c r="AI26" s="22"/>
      <c r="AJ26" s="1294"/>
      <c r="AK26" s="1295"/>
      <c r="AL26" s="1295"/>
      <c r="AM26" s="1295"/>
      <c r="AN26" s="1295"/>
      <c r="AO26" s="1296"/>
      <c r="AP26" s="22"/>
      <c r="AQ26" s="1292"/>
      <c r="AR26" s="1227"/>
      <c r="AS26" s="1227"/>
      <c r="AT26" s="1227"/>
      <c r="AU26" s="1228"/>
      <c r="AV26" s="22"/>
      <c r="AW26" s="1292"/>
      <c r="AX26" s="1227"/>
      <c r="AY26" s="1227"/>
      <c r="AZ26" s="1227"/>
      <c r="BA26" s="1228"/>
      <c r="BB26" s="22"/>
      <c r="BC26" s="1306"/>
      <c r="BD26" s="1143"/>
      <c r="BE26" s="1144"/>
      <c r="BF26" s="109"/>
      <c r="BG26" s="109"/>
    </row>
    <row r="27" spans="1:59" s="2" customFormat="1" ht="34.5" customHeight="1" thickBot="1">
      <c r="A27" s="103"/>
      <c r="B27" s="103"/>
      <c r="C27" s="1240"/>
      <c r="D27" s="1241"/>
      <c r="E27" s="1241"/>
      <c r="F27" s="1241"/>
      <c r="G27" s="1242"/>
      <c r="H27" s="1272">
        <v>2</v>
      </c>
      <c r="I27" s="1232"/>
      <c r="J27" s="1233"/>
      <c r="K27" s="1233"/>
      <c r="L27" s="1233"/>
      <c r="M27" s="1233"/>
      <c r="N27" s="1233"/>
      <c r="O27" s="1233"/>
      <c r="P27" s="1233"/>
      <c r="Q27" s="1233"/>
      <c r="R27" s="1234"/>
      <c r="S27" s="22"/>
      <c r="T27" s="22"/>
      <c r="U27" s="22"/>
      <c r="V27" s="1316"/>
      <c r="W27" s="1297"/>
      <c r="X27" s="1297"/>
      <c r="Y27" s="1297"/>
      <c r="Z27" s="1297"/>
      <c r="AA27" s="1298"/>
      <c r="AB27" s="22"/>
      <c r="AC27" s="1301"/>
      <c r="AD27" s="1297"/>
      <c r="AE27" s="1297"/>
      <c r="AF27" s="1297"/>
      <c r="AG27" s="1297"/>
      <c r="AH27" s="1298"/>
      <c r="AI27" s="22"/>
      <c r="AJ27" s="1301"/>
      <c r="AK27" s="1297"/>
      <c r="AL27" s="1297"/>
      <c r="AM27" s="1297"/>
      <c r="AN27" s="1297"/>
      <c r="AO27" s="1298"/>
      <c r="AP27" s="22"/>
      <c r="AQ27" s="1293"/>
      <c r="AR27" s="1230"/>
      <c r="AS27" s="1230"/>
      <c r="AT27" s="1230"/>
      <c r="AU27" s="1312"/>
      <c r="AV27" s="22"/>
      <c r="AW27" s="1293"/>
      <c r="AX27" s="1230"/>
      <c r="AY27" s="1230"/>
      <c r="AZ27" s="1230"/>
      <c r="BA27" s="1312"/>
      <c r="BB27" s="22"/>
      <c r="BC27" s="1307"/>
      <c r="BD27" s="1308"/>
      <c r="BE27" s="1309"/>
      <c r="BF27" s="109"/>
      <c r="BG27" s="109"/>
    </row>
    <row r="28" spans="1:59" s="2" customFormat="1" ht="34.5" customHeight="1" thickBot="1">
      <c r="A28" s="103"/>
      <c r="B28" s="103"/>
      <c r="C28" s="1243"/>
      <c r="D28" s="1244"/>
      <c r="E28" s="1244"/>
      <c r="F28" s="1244"/>
      <c r="G28" s="1302"/>
      <c r="H28" s="1272"/>
      <c r="I28" s="1314"/>
      <c r="J28" s="1295"/>
      <c r="K28" s="1295"/>
      <c r="L28" s="1295"/>
      <c r="M28" s="1295"/>
      <c r="N28" s="1295"/>
      <c r="O28" s="1295"/>
      <c r="P28" s="1295"/>
      <c r="Q28" s="1295"/>
      <c r="R28" s="1315"/>
      <c r="S28" s="22"/>
      <c r="T28" s="22"/>
      <c r="U28" s="22"/>
      <c r="V28" s="22"/>
      <c r="W28" s="22"/>
      <c r="X28" s="22"/>
      <c r="Y28" s="22"/>
      <c r="Z28" s="22"/>
      <c r="AA28" s="22"/>
      <c r="AB28" s="22"/>
      <c r="AC28" s="22"/>
      <c r="AD28" s="22"/>
      <c r="AE28" s="22"/>
      <c r="AF28" s="22"/>
      <c r="AG28" s="22"/>
      <c r="AH28" s="22"/>
      <c r="AI28" s="22"/>
      <c r="AJ28" s="22"/>
      <c r="AK28" s="22"/>
      <c r="AL28" s="22"/>
      <c r="AM28" s="22"/>
      <c r="AN28" s="22"/>
      <c r="AO28" s="22"/>
      <c r="AP28" s="22"/>
      <c r="AQ28" s="22"/>
      <c r="AR28" s="22"/>
      <c r="AS28" s="22"/>
      <c r="AT28" s="22"/>
      <c r="AU28" s="22"/>
      <c r="AV28" s="22"/>
      <c r="AW28" s="22"/>
      <c r="AX28" s="22"/>
      <c r="AY28" s="22"/>
      <c r="AZ28" s="22"/>
      <c r="BA28" s="22"/>
      <c r="BB28" s="22"/>
      <c r="BC28" s="22"/>
      <c r="BD28" s="22"/>
      <c r="BE28" s="22"/>
      <c r="BF28" s="109"/>
      <c r="BG28" s="109"/>
    </row>
    <row r="29" spans="1:59" s="2" customFormat="1" ht="23.25" customHeight="1" thickBot="1">
      <c r="A29" s="103"/>
      <c r="B29" s="103"/>
      <c r="C29" s="120"/>
      <c r="D29" s="120"/>
      <c r="E29" s="120"/>
      <c r="F29" s="120"/>
      <c r="G29" s="120"/>
      <c r="H29" s="22"/>
      <c r="I29" s="121"/>
      <c r="J29" s="121"/>
      <c r="K29" s="121"/>
      <c r="L29" s="121"/>
      <c r="M29" s="121"/>
      <c r="N29" s="121"/>
      <c r="O29" s="121"/>
      <c r="P29" s="121"/>
      <c r="Q29" s="121"/>
      <c r="R29" s="22"/>
      <c r="S29" s="22"/>
      <c r="T29" s="22"/>
      <c r="U29" s="22"/>
      <c r="AA29" s="22"/>
      <c r="AB29" s="22"/>
      <c r="AC29" s="22"/>
      <c r="AD29" s="22"/>
      <c r="AE29" s="22"/>
      <c r="AF29" s="22"/>
      <c r="AG29" s="22"/>
      <c r="AH29" s="22"/>
      <c r="AI29" s="22"/>
      <c r="AJ29" s="22"/>
      <c r="AK29" s="22"/>
      <c r="AL29" s="22"/>
      <c r="AM29" s="22"/>
      <c r="AN29" s="22"/>
      <c r="AO29" s="22"/>
      <c r="AP29" s="22"/>
      <c r="AQ29" s="22"/>
      <c r="AR29" s="22"/>
      <c r="AS29" s="22"/>
      <c r="AT29" s="22"/>
      <c r="AU29" s="22"/>
      <c r="AV29" s="22"/>
      <c r="AW29" s="22"/>
      <c r="AX29" s="22"/>
      <c r="AY29" s="22"/>
      <c r="AZ29" s="22"/>
      <c r="BA29" s="22"/>
      <c r="BB29" s="22"/>
      <c r="BC29" s="22"/>
      <c r="BD29" s="22"/>
      <c r="BE29" s="22"/>
      <c r="BF29" s="109"/>
      <c r="BG29" s="109"/>
    </row>
    <row r="30" spans="1:59" s="2" customFormat="1" ht="24" customHeight="1">
      <c r="A30" s="103"/>
      <c r="B30" s="103"/>
      <c r="C30" s="1237" t="s">
        <v>141</v>
      </c>
      <c r="D30" s="1238"/>
      <c r="E30" s="1238"/>
      <c r="F30" s="1238"/>
      <c r="G30" s="1239"/>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22"/>
      <c r="AI30" s="22"/>
      <c r="AJ30" s="22"/>
      <c r="AK30" s="22"/>
      <c r="AL30" s="22"/>
      <c r="AM30" s="22"/>
      <c r="AN30" s="22"/>
      <c r="AO30" s="22"/>
      <c r="AP30" s="22"/>
      <c r="AQ30" s="22"/>
      <c r="AR30" s="22"/>
      <c r="AS30" s="22"/>
      <c r="AT30" s="22"/>
      <c r="AU30" s="22"/>
      <c r="AV30" s="22"/>
      <c r="AW30" s="22"/>
      <c r="AX30" s="22"/>
      <c r="AY30" s="22"/>
      <c r="AZ30" s="22"/>
      <c r="BA30" s="22"/>
      <c r="BB30" s="22"/>
      <c r="BC30" s="22"/>
      <c r="BD30" s="22"/>
      <c r="BE30" s="22"/>
      <c r="BF30" s="109"/>
      <c r="BG30" s="109"/>
    </row>
    <row r="31" spans="1:59" s="2" customFormat="1" ht="24" customHeight="1">
      <c r="A31" s="103"/>
      <c r="B31" s="103"/>
      <c r="C31" s="1243"/>
      <c r="D31" s="1244"/>
      <c r="E31" s="1244"/>
      <c r="F31" s="1244"/>
      <c r="G31" s="1302"/>
      <c r="H31" s="22"/>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22"/>
      <c r="AI31" s="22"/>
      <c r="AJ31" s="22"/>
      <c r="AK31" s="22"/>
      <c r="AL31" s="22"/>
      <c r="AM31" s="22"/>
      <c r="AN31" s="22"/>
      <c r="AO31" s="22"/>
      <c r="AP31" s="22"/>
      <c r="AQ31" s="22"/>
      <c r="AR31" s="22"/>
      <c r="AS31" s="22"/>
      <c r="AT31" s="22"/>
      <c r="AU31" s="22"/>
      <c r="AV31" s="22"/>
      <c r="AW31" s="22"/>
      <c r="AX31" s="22"/>
      <c r="AY31" s="22"/>
      <c r="AZ31" s="22"/>
      <c r="BA31" s="22"/>
      <c r="BB31" s="22"/>
      <c r="BC31" s="22"/>
      <c r="BD31" s="22"/>
      <c r="BE31" s="22"/>
      <c r="BF31" s="109"/>
      <c r="BG31" s="109"/>
    </row>
    <row r="32" spans="1:59" s="2" customFormat="1" ht="18" customHeight="1">
      <c r="A32" s="103"/>
      <c r="B32" s="103"/>
      <c r="C32" s="1237"/>
      <c r="D32" s="1238"/>
      <c r="E32" s="1238"/>
      <c r="F32" s="1238"/>
      <c r="G32" s="1239"/>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22"/>
      <c r="AI32" s="22"/>
      <c r="AJ32" s="22"/>
      <c r="AK32" s="22"/>
      <c r="AL32" s="22"/>
      <c r="AM32" s="22"/>
      <c r="AN32" s="22"/>
      <c r="AO32" s="22"/>
      <c r="AP32" s="22"/>
      <c r="AQ32" s="22"/>
      <c r="AR32" s="22"/>
      <c r="AS32" s="22"/>
      <c r="AT32" s="22"/>
      <c r="AU32" s="22"/>
      <c r="AV32" s="22"/>
      <c r="AW32" s="22"/>
      <c r="AX32" s="22"/>
      <c r="AY32" s="22"/>
      <c r="AZ32" s="22"/>
      <c r="BA32" s="22"/>
      <c r="BB32" s="22"/>
      <c r="BC32" s="22"/>
      <c r="BD32" s="22"/>
      <c r="BE32" s="22"/>
      <c r="BF32" s="109"/>
      <c r="BG32" s="109"/>
    </row>
    <row r="33" spans="1:59" s="2" customFormat="1" ht="18" customHeight="1">
      <c r="A33" s="103"/>
      <c r="B33" s="103"/>
      <c r="C33" s="1240"/>
      <c r="D33" s="1241"/>
      <c r="E33" s="1241"/>
      <c r="F33" s="1241"/>
      <c r="G33" s="1242"/>
      <c r="H33" s="22"/>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22"/>
      <c r="AI33" s="22"/>
      <c r="AJ33" s="22"/>
      <c r="AK33" s="22"/>
      <c r="AL33" s="22"/>
      <c r="AM33" s="22"/>
      <c r="AN33" s="22"/>
      <c r="AO33" s="22"/>
      <c r="AP33" s="22"/>
      <c r="AQ33" s="22"/>
      <c r="AR33" s="22"/>
      <c r="AS33" s="22"/>
      <c r="AT33" s="22"/>
      <c r="AU33" s="22"/>
      <c r="AV33" s="22"/>
      <c r="AW33" s="22"/>
      <c r="AX33" s="22"/>
      <c r="AY33" s="22"/>
      <c r="AZ33" s="22"/>
      <c r="BA33" s="22"/>
      <c r="BB33" s="22"/>
      <c r="BC33" s="22"/>
      <c r="BD33" s="22"/>
      <c r="BE33" s="22"/>
      <c r="BF33" s="109"/>
      <c r="BG33" s="109"/>
    </row>
    <row r="34" spans="1:59" s="2" customFormat="1" ht="18" customHeight="1">
      <c r="A34" s="103"/>
      <c r="B34" s="103"/>
      <c r="C34" s="1243"/>
      <c r="D34" s="1244"/>
      <c r="E34" s="1244"/>
      <c r="F34" s="1244"/>
      <c r="G34" s="1302"/>
      <c r="H34" s="22"/>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22"/>
      <c r="AI34" s="22"/>
      <c r="AJ34" s="22"/>
      <c r="AK34" s="22"/>
      <c r="AL34" s="22"/>
      <c r="AM34" s="22"/>
      <c r="AN34" s="22"/>
      <c r="AO34" s="22"/>
      <c r="AP34" s="22"/>
      <c r="AQ34" s="22"/>
      <c r="AR34" s="22"/>
      <c r="AS34" s="22"/>
      <c r="AT34" s="22"/>
      <c r="AU34" s="22"/>
      <c r="AV34" s="22"/>
      <c r="AW34" s="22"/>
      <c r="AX34" s="22"/>
      <c r="AY34" s="22"/>
      <c r="AZ34" s="22"/>
      <c r="BA34" s="22"/>
      <c r="BB34" s="22"/>
      <c r="BC34" s="22"/>
      <c r="BD34" s="22"/>
      <c r="BE34" s="22"/>
      <c r="BF34" s="109"/>
      <c r="BG34" s="109"/>
    </row>
    <row r="35" spans="1:59" s="2" customFormat="1" ht="13.5" customHeight="1">
      <c r="A35" s="103"/>
      <c r="B35" s="103"/>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126"/>
      <c r="AD35" s="126"/>
      <c r="AE35" s="126"/>
      <c r="AF35" s="126"/>
      <c r="AG35" s="126"/>
      <c r="AH35" s="126"/>
      <c r="AI35" s="126"/>
      <c r="AJ35" s="126"/>
      <c r="AK35" s="126"/>
      <c r="AL35" s="126"/>
      <c r="AM35" s="126"/>
      <c r="AN35" s="126"/>
      <c r="AO35" s="126"/>
      <c r="AP35" s="126"/>
      <c r="AQ35" s="126"/>
      <c r="AR35" s="126"/>
      <c r="AS35" s="126"/>
      <c r="AT35" s="126"/>
      <c r="AU35" s="126"/>
      <c r="AV35" s="126"/>
      <c r="AW35" s="126"/>
      <c r="AX35" s="126"/>
      <c r="AY35" s="126"/>
      <c r="AZ35" s="126"/>
      <c r="BA35" s="126"/>
      <c r="BB35" s="126"/>
      <c r="BC35" s="126"/>
      <c r="BD35" s="126"/>
      <c r="BE35" s="126"/>
      <c r="BF35" s="127"/>
      <c r="BG35" s="109"/>
    </row>
    <row r="36" spans="1:59" s="120" customFormat="1" ht="20.25" customHeight="1">
      <c r="A36" s="128"/>
      <c r="B36" s="129" t="s">
        <v>118</v>
      </c>
      <c r="C36" s="129"/>
      <c r="D36" s="129"/>
      <c r="E36" s="129"/>
      <c r="F36" s="129"/>
      <c r="G36" s="129"/>
      <c r="H36" s="129"/>
      <c r="I36" s="129"/>
      <c r="J36" s="129"/>
      <c r="K36" s="129"/>
      <c r="L36" s="129"/>
      <c r="M36" s="129"/>
      <c r="N36" s="129"/>
      <c r="O36" s="129"/>
      <c r="P36" s="129"/>
      <c r="Q36" s="129"/>
      <c r="R36" s="129"/>
      <c r="S36" s="129"/>
      <c r="T36" s="129"/>
      <c r="U36" s="129"/>
      <c r="V36" s="129"/>
      <c r="W36" s="129"/>
      <c r="X36" s="129" t="s">
        <v>119</v>
      </c>
      <c r="Y36" s="129"/>
      <c r="Z36" s="129"/>
      <c r="AA36" s="129"/>
      <c r="AB36" s="129"/>
      <c r="AC36" s="129"/>
      <c r="AD36" s="129"/>
      <c r="AE36" s="129"/>
      <c r="AF36" s="129"/>
      <c r="AG36" s="129"/>
      <c r="AH36" s="129"/>
      <c r="AI36" s="129"/>
      <c r="AJ36" s="129"/>
      <c r="AK36" s="129"/>
      <c r="AL36" s="129"/>
      <c r="AM36" s="129"/>
      <c r="AN36" s="129"/>
      <c r="AO36" s="129"/>
      <c r="AP36" s="129"/>
      <c r="AQ36" s="129"/>
      <c r="AR36" s="129"/>
      <c r="AS36" s="129"/>
      <c r="AT36" s="129"/>
      <c r="AU36" s="129"/>
      <c r="AV36" s="129"/>
      <c r="AW36" s="129" t="str">
        <f>Index!BE44</f>
        <v>COMPILER: LIÊN/A-KT-WQ826</v>
      </c>
      <c r="AX36" s="129"/>
      <c r="AY36" s="129"/>
      <c r="AZ36" s="129"/>
      <c r="BA36" s="129"/>
      <c r="BB36" s="129"/>
      <c r="BC36" s="129"/>
      <c r="BD36" s="129"/>
      <c r="BE36" s="129"/>
      <c r="BF36" s="129"/>
      <c r="BG36" s="130"/>
    </row>
  </sheetData>
  <mergeCells count="71">
    <mergeCell ref="C32:G34"/>
    <mergeCell ref="C26:G28"/>
    <mergeCell ref="I26:R26"/>
    <mergeCell ref="V26:AA26"/>
    <mergeCell ref="I28:R28"/>
    <mergeCell ref="I27:R27"/>
    <mergeCell ref="V27:AA27"/>
    <mergeCell ref="AC27:AH27"/>
    <mergeCell ref="AJ27:AO27"/>
    <mergeCell ref="C30:G31"/>
    <mergeCell ref="BC23:BE27"/>
    <mergeCell ref="V24:AA24"/>
    <mergeCell ref="AC24:AH25"/>
    <mergeCell ref="AJ24:AO25"/>
    <mergeCell ref="AQ24:AU27"/>
    <mergeCell ref="AW24:BA27"/>
    <mergeCell ref="V25:AA25"/>
    <mergeCell ref="AC26:AH26"/>
    <mergeCell ref="AJ26:AO26"/>
    <mergeCell ref="H27:H28"/>
    <mergeCell ref="D14:H15"/>
    <mergeCell ref="D16:H18"/>
    <mergeCell ref="AC21:BB21"/>
    <mergeCell ref="V22:AA22"/>
    <mergeCell ref="C23:G25"/>
    <mergeCell ref="I23:R23"/>
    <mergeCell ref="V23:W23"/>
    <mergeCell ref="X23:AA23"/>
    <mergeCell ref="AC23:AH23"/>
    <mergeCell ref="AJ23:AO23"/>
    <mergeCell ref="AQ23:AU23"/>
    <mergeCell ref="AW23:BA23"/>
    <mergeCell ref="I25:R25"/>
    <mergeCell ref="H25:H26"/>
    <mergeCell ref="BD7:BF11"/>
    <mergeCell ref="AD8:AI9"/>
    <mergeCell ref="AK8:AP9"/>
    <mergeCell ref="AR8:AV11"/>
    <mergeCell ref="AX8:BB11"/>
    <mergeCell ref="AD10:AI10"/>
    <mergeCell ref="AK10:AP10"/>
    <mergeCell ref="AD11:AI11"/>
    <mergeCell ref="AK11:AP11"/>
    <mergeCell ref="I11:I12"/>
    <mergeCell ref="AD7:AI7"/>
    <mergeCell ref="AK7:AP7"/>
    <mergeCell ref="AR7:AV7"/>
    <mergeCell ref="AX7:BB7"/>
    <mergeCell ref="B1:P1"/>
    <mergeCell ref="S1:AL3"/>
    <mergeCell ref="BA2:BC3"/>
    <mergeCell ref="BD2:BF3"/>
    <mergeCell ref="AD5:BC5"/>
    <mergeCell ref="B2:P2"/>
    <mergeCell ref="B3:P3"/>
    <mergeCell ref="W6:AB6"/>
    <mergeCell ref="D7:H9"/>
    <mergeCell ref="J7:S7"/>
    <mergeCell ref="W7:X7"/>
    <mergeCell ref="Y7:AB7"/>
    <mergeCell ref="W8:X8"/>
    <mergeCell ref="Y8:AB11"/>
    <mergeCell ref="J9:S9"/>
    <mergeCell ref="W9:X9"/>
    <mergeCell ref="D10:H12"/>
    <mergeCell ref="J10:S10"/>
    <mergeCell ref="W10:X10"/>
    <mergeCell ref="J11:S11"/>
    <mergeCell ref="W11:X11"/>
    <mergeCell ref="J12:S12"/>
    <mergeCell ref="I9:I10"/>
  </mergeCells>
  <phoneticPr fontId="60" type="noConversion"/>
  <dataValidations count="1">
    <dataValidation type="list" allowBlank="1" showInputMessage="1" showErrorMessage="1" sqref="BI7">
      <formula1>$DD$7:$DD$9</formula1>
    </dataValidation>
  </dataValidations>
  <printOptions horizontalCentered="1" verticalCentered="1"/>
  <pageMargins left="0.19685039370078741" right="0.19685039370078741" top="0.39370078740157483" bottom="0.39370078740157483" header="0.19685039370078741" footer="0.19685039370078741"/>
  <pageSetup paperSize="9" scale="55" orientation="landscape" useFirstPageNumber="1" horizontalDpi="4294967295" verticalDpi="4294967295" r:id="rId1"/>
  <headerFooter>
    <oddFooter>&amp;C&amp;"Arial,??"&amp;A</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N20"/>
  <sheetViews>
    <sheetView showGridLines="0" view="pageBreakPreview" zoomScale="80" zoomScaleNormal="60" workbookViewId="0">
      <selection activeCell="B10" sqref="B10:Q10"/>
    </sheetView>
  </sheetViews>
  <sheetFormatPr defaultColWidth="2.5703125" defaultRowHeight="14.25" customHeight="1"/>
  <cols>
    <col min="1" max="1" width="2.5703125" style="1" customWidth="1"/>
    <col min="2" max="65" width="2.7109375" style="1" customWidth="1"/>
    <col min="66" max="66" width="2.5703125" style="1" customWidth="1"/>
    <col min="67" max="16384" width="2.5703125" style="1"/>
  </cols>
  <sheetData>
    <row r="1" spans="1:66" s="61" customFormat="1" ht="20.100000000000001" customHeight="1">
      <c r="A1" s="62"/>
      <c r="B1" s="1056" t="str">
        <f>Index!B1</f>
        <v>{{ModelType}}</v>
      </c>
      <c r="C1" s="1317"/>
      <c r="D1" s="1317"/>
      <c r="E1" s="1317"/>
      <c r="F1" s="1317"/>
      <c r="G1" s="1317"/>
      <c r="H1" s="1317"/>
      <c r="I1" s="1317"/>
      <c r="J1" s="1317"/>
      <c r="K1" s="1317"/>
      <c r="L1" s="1317"/>
      <c r="M1" s="1317"/>
      <c r="N1" s="1317"/>
      <c r="O1" s="1317"/>
      <c r="P1" s="1317"/>
      <c r="Q1" s="131"/>
      <c r="R1" s="132"/>
      <c r="S1" s="132"/>
      <c r="T1" s="132"/>
      <c r="U1" s="132"/>
      <c r="V1" s="1318" t="s">
        <v>142</v>
      </c>
      <c r="W1" s="1318"/>
      <c r="X1" s="1318"/>
      <c r="Y1" s="1318"/>
      <c r="Z1" s="1318"/>
      <c r="AA1" s="1318"/>
      <c r="AB1" s="1318"/>
      <c r="AC1" s="1318"/>
      <c r="AD1" s="1318"/>
      <c r="AE1" s="1318"/>
      <c r="AF1" s="1318"/>
      <c r="AG1" s="1318"/>
      <c r="AH1" s="1318"/>
      <c r="AI1" s="1318"/>
      <c r="AJ1" s="1318"/>
      <c r="AK1" s="1318"/>
      <c r="AL1" s="1318"/>
      <c r="AM1" s="1318"/>
      <c r="AN1" s="1318"/>
      <c r="AO1" s="1318"/>
      <c r="AP1" s="1318"/>
      <c r="AQ1" s="1318"/>
      <c r="AR1" s="1318"/>
      <c r="AS1" s="1318"/>
      <c r="AT1" s="1318"/>
      <c r="AU1" s="1318"/>
      <c r="AV1" s="132"/>
      <c r="AW1" s="132"/>
      <c r="AX1" s="132"/>
      <c r="AY1" s="63"/>
      <c r="AZ1" s="63"/>
      <c r="BA1" s="63"/>
      <c r="BB1" s="63"/>
      <c r="BC1" s="63"/>
      <c r="BD1" s="133"/>
      <c r="BE1" s="63"/>
      <c r="BF1" s="63"/>
      <c r="BG1" s="133"/>
      <c r="BH1" s="63"/>
      <c r="BI1" s="63"/>
      <c r="BJ1" s="63"/>
      <c r="BK1" s="63"/>
      <c r="BL1" s="63"/>
      <c r="BM1" s="63"/>
      <c r="BN1" s="64"/>
    </row>
    <row r="2" spans="1:66" s="61" customFormat="1" ht="20.100000000000001" customHeight="1">
      <c r="A2" s="21"/>
      <c r="B2" s="65" t="s">
        <v>69</v>
      </c>
      <c r="C2" s="66"/>
      <c r="D2" s="66"/>
      <c r="E2" s="66"/>
      <c r="F2" s="66"/>
      <c r="G2" s="66"/>
      <c r="H2" s="67" t="str">
        <f>Index!G2</f>
        <v>{{ModelName}}</v>
      </c>
      <c r="I2" s="67"/>
      <c r="J2" s="67"/>
      <c r="K2" s="67"/>
      <c r="L2" s="67"/>
      <c r="M2" s="67"/>
      <c r="N2" s="67"/>
      <c r="O2" s="67"/>
      <c r="P2" s="67"/>
      <c r="Q2" s="134"/>
      <c r="R2" s="135"/>
      <c r="S2" s="135"/>
      <c r="T2" s="135"/>
      <c r="U2" s="135"/>
      <c r="V2" s="1319"/>
      <c r="W2" s="1319"/>
      <c r="X2" s="1319"/>
      <c r="Y2" s="1319"/>
      <c r="Z2" s="1319"/>
      <c r="AA2" s="1319"/>
      <c r="AB2" s="1319"/>
      <c r="AC2" s="1319"/>
      <c r="AD2" s="1319"/>
      <c r="AE2" s="1319"/>
      <c r="AF2" s="1319"/>
      <c r="AG2" s="1319"/>
      <c r="AH2" s="1319"/>
      <c r="AI2" s="1319"/>
      <c r="AJ2" s="1319"/>
      <c r="AK2" s="1319"/>
      <c r="AL2" s="1319"/>
      <c r="AM2" s="1319"/>
      <c r="AN2" s="1319"/>
      <c r="AO2" s="1319"/>
      <c r="AP2" s="1319"/>
      <c r="AQ2" s="1319"/>
      <c r="AR2" s="1319"/>
      <c r="AS2" s="1319"/>
      <c r="AT2" s="1319"/>
      <c r="AU2" s="1319"/>
      <c r="AV2" s="135"/>
      <c r="AW2" s="135"/>
      <c r="AX2" s="135"/>
      <c r="AY2" s="69"/>
      <c r="AZ2" s="69"/>
      <c r="BA2" s="69"/>
      <c r="BB2" s="69"/>
      <c r="BC2" s="71"/>
      <c r="BD2" s="71"/>
      <c r="BE2" s="71"/>
      <c r="BF2" s="71"/>
      <c r="BG2" s="71"/>
      <c r="BH2" s="71"/>
      <c r="BI2" s="1321" t="s">
        <v>122</v>
      </c>
      <c r="BJ2" s="1322"/>
      <c r="BK2" s="1322"/>
      <c r="BL2" s="1322">
        <v>2</v>
      </c>
      <c r="BM2" s="1325"/>
      <c r="BN2" s="136"/>
    </row>
    <row r="3" spans="1:66" s="61" customFormat="1" ht="20.100000000000001" customHeight="1">
      <c r="A3" s="21"/>
      <c r="B3" s="137" t="s">
        <v>70</v>
      </c>
      <c r="C3" s="74"/>
      <c r="D3" s="74"/>
      <c r="E3" s="74"/>
      <c r="F3" s="74"/>
      <c r="G3" s="74"/>
      <c r="H3" s="74"/>
      <c r="I3" s="74"/>
      <c r="J3" s="74" t="str">
        <f>Index!I3</f>
        <v>{{MaterialNumber}}</v>
      </c>
      <c r="K3" s="74"/>
      <c r="L3" s="74"/>
      <c r="M3" s="74"/>
      <c r="N3" s="74"/>
      <c r="O3" s="74"/>
      <c r="P3" s="74"/>
      <c r="Q3" s="138"/>
      <c r="R3" s="139"/>
      <c r="S3" s="139"/>
      <c r="T3" s="139"/>
      <c r="U3" s="139"/>
      <c r="V3" s="1320"/>
      <c r="W3" s="1320"/>
      <c r="X3" s="1320"/>
      <c r="Y3" s="1320"/>
      <c r="Z3" s="1320"/>
      <c r="AA3" s="1320"/>
      <c r="AB3" s="1320"/>
      <c r="AC3" s="1320"/>
      <c r="AD3" s="1320"/>
      <c r="AE3" s="1320"/>
      <c r="AF3" s="1320"/>
      <c r="AG3" s="1320"/>
      <c r="AH3" s="1320"/>
      <c r="AI3" s="1320"/>
      <c r="AJ3" s="1320"/>
      <c r="AK3" s="1320"/>
      <c r="AL3" s="1320"/>
      <c r="AM3" s="1320"/>
      <c r="AN3" s="1320"/>
      <c r="AO3" s="1320"/>
      <c r="AP3" s="1320"/>
      <c r="AQ3" s="1320"/>
      <c r="AR3" s="1320"/>
      <c r="AS3" s="1320"/>
      <c r="AT3" s="1320"/>
      <c r="AU3" s="1320"/>
      <c r="AV3" s="139"/>
      <c r="AW3" s="139"/>
      <c r="AX3" s="139"/>
      <c r="AY3" s="69"/>
      <c r="AZ3" s="69"/>
      <c r="BA3" s="69"/>
      <c r="BB3" s="69"/>
      <c r="BC3" s="69"/>
      <c r="BD3" s="69"/>
      <c r="BE3" s="69"/>
      <c r="BF3" s="69"/>
      <c r="BG3" s="69"/>
      <c r="BH3" s="76"/>
      <c r="BI3" s="1323"/>
      <c r="BJ3" s="1324"/>
      <c r="BK3" s="1324"/>
      <c r="BL3" s="1324"/>
      <c r="BM3" s="1326"/>
      <c r="BN3" s="136"/>
    </row>
    <row r="4" spans="1:66" s="140" customFormat="1" ht="50.1" customHeight="1">
      <c r="A4" s="141"/>
      <c r="B4" s="1327" t="s">
        <v>143</v>
      </c>
      <c r="C4" s="1328"/>
      <c r="D4" s="1328"/>
      <c r="E4" s="1328"/>
      <c r="F4" s="1328"/>
      <c r="G4" s="1328"/>
      <c r="H4" s="1328"/>
      <c r="I4" s="1328"/>
      <c r="J4" s="1328"/>
      <c r="K4" s="1328"/>
      <c r="L4" s="1328"/>
      <c r="M4" s="1328"/>
      <c r="N4" s="1328"/>
      <c r="O4" s="1328"/>
      <c r="P4" s="1328"/>
      <c r="Q4" s="1328"/>
      <c r="R4" s="1328"/>
      <c r="S4" s="1328"/>
      <c r="T4" s="1328"/>
      <c r="U4" s="1328"/>
      <c r="V4" s="1328"/>
      <c r="W4" s="1328"/>
      <c r="X4" s="1328"/>
      <c r="Y4" s="1328"/>
      <c r="Z4" s="1328"/>
      <c r="AA4" s="1328"/>
      <c r="AB4" s="1328"/>
      <c r="AC4" s="1328"/>
      <c r="AD4" s="1328"/>
      <c r="AE4" s="1328"/>
      <c r="AF4" s="1328"/>
      <c r="AG4" s="1328"/>
      <c r="AH4" s="1328"/>
      <c r="AI4" s="1328"/>
      <c r="AJ4" s="1328"/>
      <c r="AK4" s="1328"/>
      <c r="AL4" s="1328"/>
      <c r="AM4" s="1328"/>
      <c r="AN4" s="1328"/>
      <c r="AO4" s="1328"/>
      <c r="AP4" s="1328"/>
      <c r="AQ4" s="1328"/>
      <c r="AR4" s="1328"/>
      <c r="AS4" s="1328"/>
      <c r="AT4" s="1328"/>
      <c r="AU4" s="1328"/>
      <c r="AV4" s="1328"/>
      <c r="AW4" s="1328"/>
      <c r="AX4" s="1328"/>
      <c r="AY4" s="1328"/>
      <c r="AZ4" s="1328"/>
      <c r="BA4" s="1328"/>
      <c r="BB4" s="1328"/>
      <c r="BC4" s="1328"/>
      <c r="BD4" s="1328"/>
      <c r="BE4" s="1328"/>
      <c r="BF4" s="1328"/>
      <c r="BG4" s="1328"/>
      <c r="BH4" s="1328"/>
      <c r="BI4" s="1328"/>
      <c r="BJ4" s="1328"/>
      <c r="BK4" s="1328"/>
      <c r="BL4" s="1328"/>
      <c r="BM4" s="1329"/>
      <c r="BN4" s="142"/>
    </row>
    <row r="5" spans="1:66" ht="39.950000000000003" customHeight="1">
      <c r="A5" s="13"/>
      <c r="B5" s="1330" t="s">
        <v>144</v>
      </c>
      <c r="C5" s="1331"/>
      <c r="D5" s="1331"/>
      <c r="E5" s="1331"/>
      <c r="F5" s="1331"/>
      <c r="G5" s="1331"/>
      <c r="H5" s="1331"/>
      <c r="I5" s="1331"/>
      <c r="J5" s="1331"/>
      <c r="K5" s="1331"/>
      <c r="L5" s="1331"/>
      <c r="M5" s="1331"/>
      <c r="N5" s="1331"/>
      <c r="O5" s="1331"/>
      <c r="P5" s="1331"/>
      <c r="Q5" s="1332"/>
      <c r="R5" s="1333" t="s">
        <v>145</v>
      </c>
      <c r="S5" s="1331"/>
      <c r="T5" s="1331"/>
      <c r="U5" s="1331"/>
      <c r="V5" s="1331"/>
      <c r="W5" s="1331"/>
      <c r="X5" s="1331"/>
      <c r="Y5" s="1331"/>
      <c r="Z5" s="1331"/>
      <c r="AA5" s="1331"/>
      <c r="AB5" s="1331"/>
      <c r="AC5" s="1331"/>
      <c r="AD5" s="1331"/>
      <c r="AE5" s="1331"/>
      <c r="AF5" s="1331"/>
      <c r="AG5" s="1332"/>
      <c r="AH5" s="1333" t="s">
        <v>144</v>
      </c>
      <c r="AI5" s="1331"/>
      <c r="AJ5" s="1331"/>
      <c r="AK5" s="1331"/>
      <c r="AL5" s="1331"/>
      <c r="AM5" s="1331"/>
      <c r="AN5" s="1331"/>
      <c r="AO5" s="1331"/>
      <c r="AP5" s="1331"/>
      <c r="AQ5" s="1331"/>
      <c r="AR5" s="1331"/>
      <c r="AS5" s="1331"/>
      <c r="AT5" s="1331"/>
      <c r="AU5" s="1331"/>
      <c r="AV5" s="1331"/>
      <c r="AW5" s="1332"/>
      <c r="AX5" s="1333" t="str">
        <f>R5</f>
        <v>Remarks 备注 GHI CHÚ</v>
      </c>
      <c r="AY5" s="1331"/>
      <c r="AZ5" s="1331"/>
      <c r="BA5" s="1331"/>
      <c r="BB5" s="1331"/>
      <c r="BC5" s="1331"/>
      <c r="BD5" s="1331"/>
      <c r="BE5" s="1331"/>
      <c r="BF5" s="1331"/>
      <c r="BG5" s="1331"/>
      <c r="BH5" s="1331"/>
      <c r="BI5" s="1331"/>
      <c r="BJ5" s="1331"/>
      <c r="BK5" s="1331"/>
      <c r="BL5" s="1331"/>
      <c r="BM5" s="1334"/>
      <c r="BN5" s="143"/>
    </row>
    <row r="6" spans="1:66" ht="39.950000000000003" customHeight="1">
      <c r="A6" s="13"/>
      <c r="B6" s="1335" t="s">
        <v>146</v>
      </c>
      <c r="C6" s="1336"/>
      <c r="D6" s="1336"/>
      <c r="E6" s="1336"/>
      <c r="F6" s="1336"/>
      <c r="G6" s="1336"/>
      <c r="H6" s="1336"/>
      <c r="I6" s="1336"/>
      <c r="J6" s="1336"/>
      <c r="K6" s="1336"/>
      <c r="L6" s="1336"/>
      <c r="M6" s="1336"/>
      <c r="N6" s="1336"/>
      <c r="O6" s="1336"/>
      <c r="P6" s="1336"/>
      <c r="Q6" s="1337"/>
      <c r="R6" s="1338"/>
      <c r="S6" s="1336"/>
      <c r="T6" s="1336"/>
      <c r="U6" s="1336"/>
      <c r="V6" s="1336"/>
      <c r="W6" s="1336"/>
      <c r="X6" s="1336"/>
      <c r="Y6" s="1336"/>
      <c r="Z6" s="1336"/>
      <c r="AA6" s="1336"/>
      <c r="AB6" s="1336"/>
      <c r="AC6" s="1336"/>
      <c r="AD6" s="1336"/>
      <c r="AE6" s="1336"/>
      <c r="AF6" s="1336"/>
      <c r="AG6" s="1337"/>
      <c r="AH6" s="1338"/>
      <c r="AI6" s="1336"/>
      <c r="AJ6" s="1336"/>
      <c r="AK6" s="1336"/>
      <c r="AL6" s="1336"/>
      <c r="AM6" s="1336"/>
      <c r="AN6" s="1336"/>
      <c r="AO6" s="1336"/>
      <c r="AP6" s="1336"/>
      <c r="AQ6" s="1336"/>
      <c r="AR6" s="1336"/>
      <c r="AS6" s="1336"/>
      <c r="AT6" s="1336"/>
      <c r="AU6" s="1336"/>
      <c r="AV6" s="1336"/>
      <c r="AW6" s="1337"/>
      <c r="AX6" s="1338"/>
      <c r="AY6" s="1336"/>
      <c r="AZ6" s="1336"/>
      <c r="BA6" s="1336"/>
      <c r="BB6" s="1336"/>
      <c r="BC6" s="1336"/>
      <c r="BD6" s="1336"/>
      <c r="BE6" s="1336"/>
      <c r="BF6" s="1336"/>
      <c r="BG6" s="1336"/>
      <c r="BH6" s="1336"/>
      <c r="BI6" s="1336"/>
      <c r="BJ6" s="1336"/>
      <c r="BK6" s="1336"/>
      <c r="BL6" s="1336"/>
      <c r="BM6" s="1339"/>
      <c r="BN6" s="143"/>
    </row>
    <row r="7" spans="1:66" ht="39.950000000000003" customHeight="1">
      <c r="A7" s="13"/>
      <c r="B7" s="1335"/>
      <c r="C7" s="1336"/>
      <c r="D7" s="1336"/>
      <c r="E7" s="1336"/>
      <c r="F7" s="1336"/>
      <c r="G7" s="1336"/>
      <c r="H7" s="1336"/>
      <c r="I7" s="1336"/>
      <c r="J7" s="1336"/>
      <c r="K7" s="1336"/>
      <c r="L7" s="1336"/>
      <c r="M7" s="1336"/>
      <c r="N7" s="1336"/>
      <c r="O7" s="1336"/>
      <c r="P7" s="1336"/>
      <c r="Q7" s="1337"/>
      <c r="R7" s="1338"/>
      <c r="S7" s="1336"/>
      <c r="T7" s="1336"/>
      <c r="U7" s="1336"/>
      <c r="V7" s="1336"/>
      <c r="W7" s="1336"/>
      <c r="X7" s="1336"/>
      <c r="Y7" s="1336"/>
      <c r="Z7" s="1336"/>
      <c r="AA7" s="1336"/>
      <c r="AB7" s="1336"/>
      <c r="AC7" s="1336"/>
      <c r="AD7" s="1336"/>
      <c r="AE7" s="1336"/>
      <c r="AF7" s="1336"/>
      <c r="AG7" s="1337"/>
      <c r="AH7" s="1338"/>
      <c r="AI7" s="1336"/>
      <c r="AJ7" s="1336"/>
      <c r="AK7" s="1336"/>
      <c r="AL7" s="1336"/>
      <c r="AM7" s="1336"/>
      <c r="AN7" s="1336"/>
      <c r="AO7" s="1336"/>
      <c r="AP7" s="1336"/>
      <c r="AQ7" s="1336"/>
      <c r="AR7" s="1336"/>
      <c r="AS7" s="1336"/>
      <c r="AT7" s="1336"/>
      <c r="AU7" s="1336"/>
      <c r="AV7" s="1336"/>
      <c r="AW7" s="1337"/>
      <c r="AX7" s="1338"/>
      <c r="AY7" s="1336"/>
      <c r="AZ7" s="1336"/>
      <c r="BA7" s="1336"/>
      <c r="BB7" s="1336"/>
      <c r="BC7" s="1336"/>
      <c r="BD7" s="1336"/>
      <c r="BE7" s="1336"/>
      <c r="BF7" s="1336"/>
      <c r="BG7" s="1336"/>
      <c r="BH7" s="1336"/>
      <c r="BI7" s="1336"/>
      <c r="BJ7" s="1336"/>
      <c r="BK7" s="1336"/>
      <c r="BL7" s="1336"/>
      <c r="BM7" s="1339"/>
      <c r="BN7" s="143"/>
    </row>
    <row r="8" spans="1:66" ht="39.950000000000003" customHeight="1">
      <c r="A8" s="13"/>
      <c r="B8" s="1335"/>
      <c r="C8" s="1336"/>
      <c r="D8" s="1336"/>
      <c r="E8" s="1336"/>
      <c r="F8" s="1336"/>
      <c r="G8" s="1336"/>
      <c r="H8" s="1336"/>
      <c r="I8" s="1336"/>
      <c r="J8" s="1336"/>
      <c r="K8" s="1336"/>
      <c r="L8" s="1336"/>
      <c r="M8" s="1336"/>
      <c r="N8" s="1336"/>
      <c r="O8" s="1336"/>
      <c r="P8" s="1336"/>
      <c r="Q8" s="1337"/>
      <c r="R8" s="1338"/>
      <c r="S8" s="1336"/>
      <c r="T8" s="1336"/>
      <c r="U8" s="1336"/>
      <c r="V8" s="1336"/>
      <c r="W8" s="1336"/>
      <c r="X8" s="1336"/>
      <c r="Y8" s="1336"/>
      <c r="Z8" s="1336"/>
      <c r="AA8" s="1336"/>
      <c r="AB8" s="1336"/>
      <c r="AC8" s="1336"/>
      <c r="AD8" s="1336"/>
      <c r="AE8" s="1336"/>
      <c r="AF8" s="1336"/>
      <c r="AG8" s="1337"/>
      <c r="AH8" s="1338"/>
      <c r="AI8" s="1336"/>
      <c r="AJ8" s="1336"/>
      <c r="AK8" s="1336"/>
      <c r="AL8" s="1336"/>
      <c r="AM8" s="1336"/>
      <c r="AN8" s="1336"/>
      <c r="AO8" s="1336"/>
      <c r="AP8" s="1336"/>
      <c r="AQ8" s="1336"/>
      <c r="AR8" s="1336"/>
      <c r="AS8" s="1336"/>
      <c r="AT8" s="1336"/>
      <c r="AU8" s="1336"/>
      <c r="AV8" s="1336"/>
      <c r="AW8" s="1337"/>
      <c r="AX8" s="1338"/>
      <c r="AY8" s="1336"/>
      <c r="AZ8" s="1336"/>
      <c r="BA8" s="1336"/>
      <c r="BB8" s="1336"/>
      <c r="BC8" s="1336"/>
      <c r="BD8" s="1336"/>
      <c r="BE8" s="1336"/>
      <c r="BF8" s="1336"/>
      <c r="BG8" s="1336"/>
      <c r="BH8" s="1336"/>
      <c r="BI8" s="1336"/>
      <c r="BJ8" s="1336"/>
      <c r="BK8" s="1336"/>
      <c r="BL8" s="1336"/>
      <c r="BM8" s="1339"/>
      <c r="BN8" s="143"/>
    </row>
    <row r="9" spans="1:66" ht="39.950000000000003" customHeight="1">
      <c r="A9" s="13"/>
      <c r="B9" s="1335"/>
      <c r="C9" s="1336"/>
      <c r="D9" s="1336"/>
      <c r="E9" s="1336"/>
      <c r="F9" s="1336"/>
      <c r="G9" s="1336"/>
      <c r="H9" s="1336"/>
      <c r="I9" s="1336"/>
      <c r="J9" s="1336"/>
      <c r="K9" s="1336"/>
      <c r="L9" s="1336"/>
      <c r="M9" s="1336"/>
      <c r="N9" s="1336"/>
      <c r="O9" s="1336"/>
      <c r="P9" s="1336"/>
      <c r="Q9" s="1337"/>
      <c r="R9" s="1338"/>
      <c r="S9" s="1336"/>
      <c r="T9" s="1336"/>
      <c r="U9" s="1336"/>
      <c r="V9" s="1336"/>
      <c r="W9" s="1336"/>
      <c r="X9" s="1336"/>
      <c r="Y9" s="1336"/>
      <c r="Z9" s="1336"/>
      <c r="AA9" s="1336"/>
      <c r="AB9" s="1336"/>
      <c r="AC9" s="1336"/>
      <c r="AD9" s="1336"/>
      <c r="AE9" s="1336"/>
      <c r="AF9" s="1336"/>
      <c r="AG9" s="1337"/>
      <c r="AH9" s="1338"/>
      <c r="AI9" s="1336"/>
      <c r="AJ9" s="1336"/>
      <c r="AK9" s="1336"/>
      <c r="AL9" s="1336"/>
      <c r="AM9" s="1336"/>
      <c r="AN9" s="1336"/>
      <c r="AO9" s="1336"/>
      <c r="AP9" s="1336"/>
      <c r="AQ9" s="1336"/>
      <c r="AR9" s="1336"/>
      <c r="AS9" s="1336"/>
      <c r="AT9" s="1336"/>
      <c r="AU9" s="1336"/>
      <c r="AV9" s="1336"/>
      <c r="AW9" s="1337"/>
      <c r="AX9" s="1338"/>
      <c r="AY9" s="1336"/>
      <c r="AZ9" s="1336"/>
      <c r="BA9" s="1336"/>
      <c r="BB9" s="1336"/>
      <c r="BC9" s="1336"/>
      <c r="BD9" s="1336"/>
      <c r="BE9" s="1336"/>
      <c r="BF9" s="1336"/>
      <c r="BG9" s="1336"/>
      <c r="BH9" s="1336"/>
      <c r="BI9" s="1336"/>
      <c r="BJ9" s="1336"/>
      <c r="BK9" s="1336"/>
      <c r="BL9" s="1336"/>
      <c r="BM9" s="1339"/>
      <c r="BN9" s="143"/>
    </row>
    <row r="10" spans="1:66" ht="39.950000000000003" customHeight="1">
      <c r="A10" s="13"/>
      <c r="B10" s="1335"/>
      <c r="C10" s="1336"/>
      <c r="D10" s="1336"/>
      <c r="E10" s="1336"/>
      <c r="F10" s="1336"/>
      <c r="G10" s="1336"/>
      <c r="H10" s="1336"/>
      <c r="I10" s="1336"/>
      <c r="J10" s="1336"/>
      <c r="K10" s="1336"/>
      <c r="L10" s="1336"/>
      <c r="M10" s="1336"/>
      <c r="N10" s="1336"/>
      <c r="O10" s="1336"/>
      <c r="P10" s="1336"/>
      <c r="Q10" s="1337"/>
      <c r="R10" s="1338"/>
      <c r="S10" s="1336"/>
      <c r="T10" s="1336"/>
      <c r="U10" s="1336"/>
      <c r="V10" s="1336"/>
      <c r="W10" s="1336"/>
      <c r="X10" s="1336"/>
      <c r="Y10" s="1336"/>
      <c r="Z10" s="1336"/>
      <c r="AA10" s="1336"/>
      <c r="AB10" s="1336"/>
      <c r="AC10" s="1336"/>
      <c r="AD10" s="1336"/>
      <c r="AE10" s="1336"/>
      <c r="AF10" s="1336"/>
      <c r="AG10" s="1337"/>
      <c r="AH10" s="1338"/>
      <c r="AI10" s="1336"/>
      <c r="AJ10" s="1336"/>
      <c r="AK10" s="1336"/>
      <c r="AL10" s="1336"/>
      <c r="AM10" s="1336"/>
      <c r="AN10" s="1336"/>
      <c r="AO10" s="1336"/>
      <c r="AP10" s="1336"/>
      <c r="AQ10" s="1336"/>
      <c r="AR10" s="1336"/>
      <c r="AS10" s="1336"/>
      <c r="AT10" s="1336"/>
      <c r="AU10" s="1336"/>
      <c r="AV10" s="1336"/>
      <c r="AW10" s="1337"/>
      <c r="AX10" s="1338"/>
      <c r="AY10" s="1336"/>
      <c r="AZ10" s="1336"/>
      <c r="BA10" s="1336"/>
      <c r="BB10" s="1336"/>
      <c r="BC10" s="1336"/>
      <c r="BD10" s="1336"/>
      <c r="BE10" s="1336"/>
      <c r="BF10" s="1336"/>
      <c r="BG10" s="1336"/>
      <c r="BH10" s="1336"/>
      <c r="BI10" s="1336"/>
      <c r="BJ10" s="1336"/>
      <c r="BK10" s="1336"/>
      <c r="BL10" s="1336"/>
      <c r="BM10" s="1339"/>
      <c r="BN10" s="143"/>
    </row>
    <row r="11" spans="1:66" ht="39.950000000000003" customHeight="1">
      <c r="A11" s="13"/>
      <c r="B11" s="1335"/>
      <c r="C11" s="1336"/>
      <c r="D11" s="1336"/>
      <c r="E11" s="1336"/>
      <c r="F11" s="1336"/>
      <c r="G11" s="1336"/>
      <c r="H11" s="1336"/>
      <c r="I11" s="1336"/>
      <c r="J11" s="1336"/>
      <c r="K11" s="1336"/>
      <c r="L11" s="1336"/>
      <c r="M11" s="1336"/>
      <c r="N11" s="1336"/>
      <c r="O11" s="1336"/>
      <c r="P11" s="1336"/>
      <c r="Q11" s="1337"/>
      <c r="R11" s="1338"/>
      <c r="S11" s="1336"/>
      <c r="T11" s="1336"/>
      <c r="U11" s="1336"/>
      <c r="V11" s="1336"/>
      <c r="W11" s="1336"/>
      <c r="X11" s="1336"/>
      <c r="Y11" s="1336"/>
      <c r="Z11" s="1336"/>
      <c r="AA11" s="1336"/>
      <c r="AB11" s="1336"/>
      <c r="AC11" s="1336"/>
      <c r="AD11" s="1336"/>
      <c r="AE11" s="1336"/>
      <c r="AF11" s="1336"/>
      <c r="AG11" s="1337"/>
      <c r="AH11" s="1338"/>
      <c r="AI11" s="1336"/>
      <c r="AJ11" s="1336"/>
      <c r="AK11" s="1336"/>
      <c r="AL11" s="1336"/>
      <c r="AM11" s="1336"/>
      <c r="AN11" s="1336"/>
      <c r="AO11" s="1336"/>
      <c r="AP11" s="1336"/>
      <c r="AQ11" s="1336"/>
      <c r="AR11" s="1336"/>
      <c r="AS11" s="1336"/>
      <c r="AT11" s="1336"/>
      <c r="AU11" s="1336"/>
      <c r="AV11" s="1336"/>
      <c r="AW11" s="1337"/>
      <c r="AX11" s="1338"/>
      <c r="AY11" s="1336"/>
      <c r="AZ11" s="1336"/>
      <c r="BA11" s="1336"/>
      <c r="BB11" s="1336"/>
      <c r="BC11" s="1336"/>
      <c r="BD11" s="1336"/>
      <c r="BE11" s="1336"/>
      <c r="BF11" s="1336"/>
      <c r="BG11" s="1336"/>
      <c r="BH11" s="1336"/>
      <c r="BI11" s="1336"/>
      <c r="BJ11" s="1336"/>
      <c r="BK11" s="1336"/>
      <c r="BL11" s="1336"/>
      <c r="BM11" s="1339"/>
      <c r="BN11" s="143"/>
    </row>
    <row r="12" spans="1:66" ht="39.950000000000003" customHeight="1">
      <c r="A12" s="13"/>
      <c r="B12" s="1335"/>
      <c r="C12" s="1336"/>
      <c r="D12" s="1336"/>
      <c r="E12" s="1336"/>
      <c r="F12" s="1336"/>
      <c r="G12" s="1336"/>
      <c r="H12" s="1336"/>
      <c r="I12" s="1336"/>
      <c r="J12" s="1336"/>
      <c r="K12" s="1336"/>
      <c r="L12" s="1336"/>
      <c r="M12" s="1336"/>
      <c r="N12" s="1336"/>
      <c r="O12" s="1336"/>
      <c r="P12" s="1336"/>
      <c r="Q12" s="1337"/>
      <c r="R12" s="1338"/>
      <c r="S12" s="1336"/>
      <c r="T12" s="1336"/>
      <c r="U12" s="1336"/>
      <c r="V12" s="1336"/>
      <c r="W12" s="1336"/>
      <c r="X12" s="1336"/>
      <c r="Y12" s="1336"/>
      <c r="Z12" s="1336"/>
      <c r="AA12" s="1336"/>
      <c r="AB12" s="1336"/>
      <c r="AC12" s="1336"/>
      <c r="AD12" s="1336"/>
      <c r="AE12" s="1336"/>
      <c r="AF12" s="1336"/>
      <c r="AG12" s="1337"/>
      <c r="AH12" s="1338"/>
      <c r="AI12" s="1336"/>
      <c r="AJ12" s="1336"/>
      <c r="AK12" s="1336"/>
      <c r="AL12" s="1336"/>
      <c r="AM12" s="1336"/>
      <c r="AN12" s="1336"/>
      <c r="AO12" s="1336"/>
      <c r="AP12" s="1336"/>
      <c r="AQ12" s="1336"/>
      <c r="AR12" s="1336"/>
      <c r="AS12" s="1336"/>
      <c r="AT12" s="1336"/>
      <c r="AU12" s="1336"/>
      <c r="AV12" s="1336"/>
      <c r="AW12" s="1337"/>
      <c r="AX12" s="1338"/>
      <c r="AY12" s="1336"/>
      <c r="AZ12" s="1336"/>
      <c r="BA12" s="1336"/>
      <c r="BB12" s="1336"/>
      <c r="BC12" s="1336"/>
      <c r="BD12" s="1336"/>
      <c r="BE12" s="1336"/>
      <c r="BF12" s="1336"/>
      <c r="BG12" s="1336"/>
      <c r="BH12" s="1336"/>
      <c r="BI12" s="1336"/>
      <c r="BJ12" s="1336"/>
      <c r="BK12" s="1336"/>
      <c r="BL12" s="1336"/>
      <c r="BM12" s="1339"/>
      <c r="BN12" s="143"/>
    </row>
    <row r="13" spans="1:66" ht="39.950000000000003" customHeight="1">
      <c r="A13" s="13"/>
      <c r="B13" s="1335"/>
      <c r="C13" s="1336"/>
      <c r="D13" s="1336"/>
      <c r="E13" s="1336"/>
      <c r="F13" s="1336"/>
      <c r="G13" s="1336"/>
      <c r="H13" s="1336"/>
      <c r="I13" s="1336"/>
      <c r="J13" s="1336"/>
      <c r="K13" s="1336"/>
      <c r="L13" s="1336"/>
      <c r="M13" s="1336"/>
      <c r="N13" s="1336"/>
      <c r="O13" s="1336"/>
      <c r="P13" s="1336"/>
      <c r="Q13" s="1337"/>
      <c r="R13" s="1338"/>
      <c r="S13" s="1336"/>
      <c r="T13" s="1336"/>
      <c r="U13" s="1336"/>
      <c r="V13" s="1336"/>
      <c r="W13" s="1336"/>
      <c r="X13" s="1336"/>
      <c r="Y13" s="1336"/>
      <c r="Z13" s="1336"/>
      <c r="AA13" s="1336"/>
      <c r="AB13" s="1336"/>
      <c r="AC13" s="1336"/>
      <c r="AD13" s="1336"/>
      <c r="AE13" s="1336"/>
      <c r="AF13" s="1336"/>
      <c r="AG13" s="1337"/>
      <c r="AH13" s="1338"/>
      <c r="AI13" s="1336"/>
      <c r="AJ13" s="1336"/>
      <c r="AK13" s="1336"/>
      <c r="AL13" s="1336"/>
      <c r="AM13" s="1336"/>
      <c r="AN13" s="1336"/>
      <c r="AO13" s="1336"/>
      <c r="AP13" s="1336"/>
      <c r="AQ13" s="1336"/>
      <c r="AR13" s="1336"/>
      <c r="AS13" s="1336"/>
      <c r="AT13" s="1336"/>
      <c r="AU13" s="1336"/>
      <c r="AV13" s="1336"/>
      <c r="AW13" s="1337"/>
      <c r="AX13" s="1338"/>
      <c r="AY13" s="1336"/>
      <c r="AZ13" s="1336"/>
      <c r="BA13" s="1336"/>
      <c r="BB13" s="1336"/>
      <c r="BC13" s="1336"/>
      <c r="BD13" s="1336"/>
      <c r="BE13" s="1336"/>
      <c r="BF13" s="1336"/>
      <c r="BG13" s="1336"/>
      <c r="BH13" s="1336"/>
      <c r="BI13" s="1336"/>
      <c r="BJ13" s="1336"/>
      <c r="BK13" s="1336"/>
      <c r="BL13" s="1336"/>
      <c r="BM13" s="1339"/>
      <c r="BN13" s="143"/>
    </row>
    <row r="14" spans="1:66" ht="39.950000000000003" customHeight="1">
      <c r="A14" s="13"/>
      <c r="B14" s="1335"/>
      <c r="C14" s="1336"/>
      <c r="D14" s="1336"/>
      <c r="E14" s="1336"/>
      <c r="F14" s="1336"/>
      <c r="G14" s="1336"/>
      <c r="H14" s="1336"/>
      <c r="I14" s="1336"/>
      <c r="J14" s="1336"/>
      <c r="K14" s="1336"/>
      <c r="L14" s="1336"/>
      <c r="M14" s="1336"/>
      <c r="N14" s="1336"/>
      <c r="O14" s="1336"/>
      <c r="P14" s="1336"/>
      <c r="Q14" s="1337"/>
      <c r="R14" s="1338"/>
      <c r="S14" s="1336"/>
      <c r="T14" s="1336"/>
      <c r="U14" s="1336"/>
      <c r="V14" s="1336"/>
      <c r="W14" s="1336"/>
      <c r="X14" s="1336"/>
      <c r="Y14" s="1336"/>
      <c r="Z14" s="1336"/>
      <c r="AA14" s="1336"/>
      <c r="AB14" s="1336"/>
      <c r="AC14" s="1336"/>
      <c r="AD14" s="1336"/>
      <c r="AE14" s="1336"/>
      <c r="AF14" s="1336"/>
      <c r="AG14" s="1337"/>
      <c r="AH14" s="1338"/>
      <c r="AI14" s="1336"/>
      <c r="AJ14" s="1336"/>
      <c r="AK14" s="1336"/>
      <c r="AL14" s="1336"/>
      <c r="AM14" s="1336"/>
      <c r="AN14" s="1336"/>
      <c r="AO14" s="1336"/>
      <c r="AP14" s="1336"/>
      <c r="AQ14" s="1336"/>
      <c r="AR14" s="1336"/>
      <c r="AS14" s="1336"/>
      <c r="AT14" s="1336"/>
      <c r="AU14" s="1336"/>
      <c r="AV14" s="1336"/>
      <c r="AW14" s="1337"/>
      <c r="AX14" s="1338"/>
      <c r="AY14" s="1336"/>
      <c r="AZ14" s="1336"/>
      <c r="BA14" s="1336"/>
      <c r="BB14" s="1336"/>
      <c r="BC14" s="1336"/>
      <c r="BD14" s="1336"/>
      <c r="BE14" s="1336"/>
      <c r="BF14" s="1336"/>
      <c r="BG14" s="1336"/>
      <c r="BH14" s="1336"/>
      <c r="BI14" s="1336"/>
      <c r="BJ14" s="1336"/>
      <c r="BK14" s="1336"/>
      <c r="BL14" s="1336"/>
      <c r="BM14" s="1339"/>
      <c r="BN14" s="143"/>
    </row>
    <row r="15" spans="1:66" ht="39.950000000000003" customHeight="1">
      <c r="A15" s="13"/>
      <c r="B15" s="1335"/>
      <c r="C15" s="1336"/>
      <c r="D15" s="1336"/>
      <c r="E15" s="1336"/>
      <c r="F15" s="1336"/>
      <c r="G15" s="1336"/>
      <c r="H15" s="1336"/>
      <c r="I15" s="1336"/>
      <c r="J15" s="1336"/>
      <c r="K15" s="1336"/>
      <c r="L15" s="1336"/>
      <c r="M15" s="1336"/>
      <c r="N15" s="1336"/>
      <c r="O15" s="1336"/>
      <c r="P15" s="1336"/>
      <c r="Q15" s="1337"/>
      <c r="R15" s="1338"/>
      <c r="S15" s="1336"/>
      <c r="T15" s="1336"/>
      <c r="U15" s="1336"/>
      <c r="V15" s="1336"/>
      <c r="W15" s="1336"/>
      <c r="X15" s="1336"/>
      <c r="Y15" s="1336"/>
      <c r="Z15" s="1336"/>
      <c r="AA15" s="1336"/>
      <c r="AB15" s="1336"/>
      <c r="AC15" s="1336"/>
      <c r="AD15" s="1336"/>
      <c r="AE15" s="1336"/>
      <c r="AF15" s="1336"/>
      <c r="AG15" s="1337"/>
      <c r="AH15" s="1338"/>
      <c r="AI15" s="1336"/>
      <c r="AJ15" s="1336"/>
      <c r="AK15" s="1336"/>
      <c r="AL15" s="1336"/>
      <c r="AM15" s="1336"/>
      <c r="AN15" s="1336"/>
      <c r="AO15" s="1336"/>
      <c r="AP15" s="1336"/>
      <c r="AQ15" s="1336"/>
      <c r="AR15" s="1336"/>
      <c r="AS15" s="1336"/>
      <c r="AT15" s="1336"/>
      <c r="AU15" s="1336"/>
      <c r="AV15" s="1336"/>
      <c r="AW15" s="1337"/>
      <c r="AX15" s="1338"/>
      <c r="AY15" s="1336"/>
      <c r="AZ15" s="1336"/>
      <c r="BA15" s="1336"/>
      <c r="BB15" s="1336"/>
      <c r="BC15" s="1336"/>
      <c r="BD15" s="1336"/>
      <c r="BE15" s="1336"/>
      <c r="BF15" s="1336"/>
      <c r="BG15" s="1336"/>
      <c r="BH15" s="1336"/>
      <c r="BI15" s="1336"/>
      <c r="BJ15" s="1336"/>
      <c r="BK15" s="1336"/>
      <c r="BL15" s="1336"/>
      <c r="BM15" s="1339"/>
      <c r="BN15" s="143"/>
    </row>
    <row r="16" spans="1:66" ht="39.950000000000003" customHeight="1">
      <c r="A16" s="13"/>
      <c r="B16" s="1335"/>
      <c r="C16" s="1336"/>
      <c r="D16" s="1336"/>
      <c r="E16" s="1336"/>
      <c r="F16" s="1336"/>
      <c r="G16" s="1336"/>
      <c r="H16" s="1336"/>
      <c r="I16" s="1336"/>
      <c r="J16" s="1336"/>
      <c r="K16" s="1336"/>
      <c r="L16" s="1336"/>
      <c r="M16" s="1336"/>
      <c r="N16" s="1336"/>
      <c r="O16" s="1336"/>
      <c r="P16" s="1336"/>
      <c r="Q16" s="1337"/>
      <c r="R16" s="1338"/>
      <c r="S16" s="1336"/>
      <c r="T16" s="1336"/>
      <c r="U16" s="1336"/>
      <c r="V16" s="1336"/>
      <c r="W16" s="1336"/>
      <c r="X16" s="1336"/>
      <c r="Y16" s="1336"/>
      <c r="Z16" s="1336"/>
      <c r="AA16" s="1336"/>
      <c r="AB16" s="1336"/>
      <c r="AC16" s="1336"/>
      <c r="AD16" s="1336"/>
      <c r="AE16" s="1336"/>
      <c r="AF16" s="1336"/>
      <c r="AG16" s="1337"/>
      <c r="AH16" s="1338"/>
      <c r="AI16" s="1336"/>
      <c r="AJ16" s="1336"/>
      <c r="AK16" s="1336"/>
      <c r="AL16" s="1336"/>
      <c r="AM16" s="1336"/>
      <c r="AN16" s="1336"/>
      <c r="AO16" s="1336"/>
      <c r="AP16" s="1336"/>
      <c r="AQ16" s="1336"/>
      <c r="AR16" s="1336"/>
      <c r="AS16" s="1336"/>
      <c r="AT16" s="1336"/>
      <c r="AU16" s="1336"/>
      <c r="AV16" s="1336"/>
      <c r="AW16" s="1337"/>
      <c r="AX16" s="1338"/>
      <c r="AY16" s="1336"/>
      <c r="AZ16" s="1336"/>
      <c r="BA16" s="1336"/>
      <c r="BB16" s="1336"/>
      <c r="BC16" s="1336"/>
      <c r="BD16" s="1336"/>
      <c r="BE16" s="1336"/>
      <c r="BF16" s="1336"/>
      <c r="BG16" s="1336"/>
      <c r="BH16" s="1336"/>
      <c r="BI16" s="1336"/>
      <c r="BJ16" s="1336"/>
      <c r="BK16" s="1336"/>
      <c r="BL16" s="1336"/>
      <c r="BM16" s="1339"/>
      <c r="BN16" s="143"/>
    </row>
    <row r="17" spans="1:66" ht="39.950000000000003" customHeight="1">
      <c r="A17" s="13"/>
      <c r="B17" s="1335"/>
      <c r="C17" s="1336"/>
      <c r="D17" s="1336"/>
      <c r="E17" s="1336"/>
      <c r="F17" s="1336"/>
      <c r="G17" s="1336"/>
      <c r="H17" s="1336"/>
      <c r="I17" s="1336"/>
      <c r="J17" s="1336"/>
      <c r="K17" s="1336"/>
      <c r="L17" s="1336"/>
      <c r="M17" s="1336"/>
      <c r="N17" s="1336"/>
      <c r="O17" s="1336"/>
      <c r="P17" s="1336"/>
      <c r="Q17" s="1337"/>
      <c r="R17" s="1338"/>
      <c r="S17" s="1336"/>
      <c r="T17" s="1336"/>
      <c r="U17" s="1336"/>
      <c r="V17" s="1336"/>
      <c r="W17" s="1336"/>
      <c r="X17" s="1336"/>
      <c r="Y17" s="1336"/>
      <c r="Z17" s="1336"/>
      <c r="AA17" s="1336"/>
      <c r="AB17" s="1336"/>
      <c r="AC17" s="1336"/>
      <c r="AD17" s="1336"/>
      <c r="AE17" s="1336"/>
      <c r="AF17" s="1336"/>
      <c r="AG17" s="1337"/>
      <c r="AH17" s="1338"/>
      <c r="AI17" s="1336"/>
      <c r="AJ17" s="1336"/>
      <c r="AK17" s="1336"/>
      <c r="AL17" s="1336"/>
      <c r="AM17" s="1336"/>
      <c r="AN17" s="1336"/>
      <c r="AO17" s="1336"/>
      <c r="AP17" s="1336"/>
      <c r="AQ17" s="1336"/>
      <c r="AR17" s="1336"/>
      <c r="AS17" s="1336"/>
      <c r="AT17" s="1336"/>
      <c r="AU17" s="1336"/>
      <c r="AV17" s="1336"/>
      <c r="AW17" s="1337"/>
      <c r="AX17" s="1338"/>
      <c r="AY17" s="1336"/>
      <c r="AZ17" s="1336"/>
      <c r="BA17" s="1336"/>
      <c r="BB17" s="1336"/>
      <c r="BC17" s="1336"/>
      <c r="BD17" s="1336"/>
      <c r="BE17" s="1336"/>
      <c r="BF17" s="1336"/>
      <c r="BG17" s="1336"/>
      <c r="BH17" s="1336"/>
      <c r="BI17" s="1336"/>
      <c r="BJ17" s="1336"/>
      <c r="BK17" s="1336"/>
      <c r="BL17" s="1336"/>
      <c r="BM17" s="1339"/>
      <c r="BN17" s="143"/>
    </row>
    <row r="18" spans="1:66" ht="39.950000000000003" customHeight="1">
      <c r="A18" s="13"/>
      <c r="B18" s="1335"/>
      <c r="C18" s="1336"/>
      <c r="D18" s="1336"/>
      <c r="E18" s="1336"/>
      <c r="F18" s="1336"/>
      <c r="G18" s="1336"/>
      <c r="H18" s="1336"/>
      <c r="I18" s="1336"/>
      <c r="J18" s="1336"/>
      <c r="K18" s="1336"/>
      <c r="L18" s="1336"/>
      <c r="M18" s="1336"/>
      <c r="N18" s="1336"/>
      <c r="O18" s="1336"/>
      <c r="P18" s="1336"/>
      <c r="Q18" s="1337"/>
      <c r="R18" s="1338"/>
      <c r="S18" s="1336"/>
      <c r="T18" s="1336"/>
      <c r="U18" s="1336"/>
      <c r="V18" s="1336"/>
      <c r="W18" s="1336"/>
      <c r="X18" s="1336"/>
      <c r="Y18" s="1336"/>
      <c r="Z18" s="1336"/>
      <c r="AA18" s="1336"/>
      <c r="AB18" s="1336"/>
      <c r="AC18" s="1336"/>
      <c r="AD18" s="1336"/>
      <c r="AE18" s="1336"/>
      <c r="AF18" s="1336"/>
      <c r="AG18" s="1337"/>
      <c r="AH18" s="1338"/>
      <c r="AI18" s="1336"/>
      <c r="AJ18" s="1336"/>
      <c r="AK18" s="1336"/>
      <c r="AL18" s="1336"/>
      <c r="AM18" s="1336"/>
      <c r="AN18" s="1336"/>
      <c r="AO18" s="1336"/>
      <c r="AP18" s="1336"/>
      <c r="AQ18" s="1336"/>
      <c r="AR18" s="1336"/>
      <c r="AS18" s="1336"/>
      <c r="AT18" s="1336"/>
      <c r="AU18" s="1336"/>
      <c r="AV18" s="1336"/>
      <c r="AW18" s="1337"/>
      <c r="AX18" s="1338"/>
      <c r="AY18" s="1336"/>
      <c r="AZ18" s="1336"/>
      <c r="BA18" s="1336"/>
      <c r="BB18" s="1336"/>
      <c r="BC18" s="1336"/>
      <c r="BD18" s="1336"/>
      <c r="BE18" s="1336"/>
      <c r="BF18" s="1336"/>
      <c r="BG18" s="1336"/>
      <c r="BH18" s="1336"/>
      <c r="BI18" s="1336"/>
      <c r="BJ18" s="1336"/>
      <c r="BK18" s="1336"/>
      <c r="BL18" s="1336"/>
      <c r="BM18" s="1339"/>
      <c r="BN18" s="143"/>
    </row>
    <row r="19" spans="1:66" ht="39.950000000000003" customHeight="1">
      <c r="A19" s="13"/>
      <c r="B19" s="144"/>
      <c r="C19" s="145"/>
      <c r="D19" s="145"/>
      <c r="E19" s="145"/>
      <c r="F19" s="145"/>
      <c r="G19" s="145"/>
      <c r="H19" s="145"/>
      <c r="I19" s="145"/>
      <c r="J19" s="145"/>
      <c r="K19" s="145"/>
      <c r="L19" s="145"/>
      <c r="M19" s="145"/>
      <c r="N19" s="145"/>
      <c r="O19" s="145"/>
      <c r="P19" s="145"/>
      <c r="Q19" s="145"/>
      <c r="R19" s="146"/>
      <c r="S19" s="145"/>
      <c r="T19" s="145"/>
      <c r="U19" s="145"/>
      <c r="V19" s="145"/>
      <c r="W19" s="145"/>
      <c r="X19" s="145"/>
      <c r="Y19" s="145"/>
      <c r="Z19" s="145"/>
      <c r="AA19" s="145"/>
      <c r="AB19" s="145"/>
      <c r="AC19" s="145"/>
      <c r="AD19" s="145"/>
      <c r="AE19" s="145"/>
      <c r="AF19" s="147"/>
      <c r="AG19" s="148"/>
      <c r="AH19" s="145"/>
      <c r="AI19" s="145"/>
      <c r="AJ19" s="145"/>
      <c r="AK19" s="145"/>
      <c r="AL19" s="145"/>
      <c r="AM19" s="145"/>
      <c r="AN19" s="145"/>
      <c r="AO19" s="145"/>
      <c r="AP19" s="145"/>
      <c r="AQ19" s="145"/>
      <c r="AR19" s="145"/>
      <c r="AS19" s="145"/>
      <c r="AT19" s="145"/>
      <c r="AU19" s="145"/>
      <c r="AV19" s="145"/>
      <c r="AW19" s="148"/>
      <c r="AX19" s="145"/>
      <c r="AY19" s="145"/>
      <c r="AZ19" s="145"/>
      <c r="BA19" s="145"/>
      <c r="BB19" s="145"/>
      <c r="BC19" s="145"/>
      <c r="BD19" s="145"/>
      <c r="BE19" s="145"/>
      <c r="BF19" s="145"/>
      <c r="BG19" s="145"/>
      <c r="BH19" s="145"/>
      <c r="BI19" s="145"/>
      <c r="BJ19" s="145"/>
      <c r="BK19" s="145"/>
      <c r="BL19" s="145"/>
      <c r="BM19" s="149"/>
      <c r="BN19" s="143"/>
    </row>
    <row r="20" spans="1:66" s="89" customFormat="1" ht="15.95" customHeight="1">
      <c r="A20" s="150"/>
      <c r="B20" s="96" t="str">
        <f>Index!B44</f>
        <v>PATTERN MANAGER</v>
      </c>
      <c r="C20" s="93"/>
      <c r="D20" s="93"/>
      <c r="E20" s="93"/>
      <c r="F20" s="93"/>
      <c r="G20" s="93"/>
      <c r="H20" s="93"/>
      <c r="I20" s="93"/>
      <c r="J20" s="93"/>
      <c r="K20" s="93"/>
      <c r="L20" s="93"/>
      <c r="M20" s="93"/>
      <c r="N20" s="93"/>
      <c r="O20" s="93"/>
      <c r="P20" s="93"/>
      <c r="Q20" s="93"/>
      <c r="R20" s="93"/>
      <c r="S20" s="93"/>
      <c r="T20" s="93"/>
      <c r="U20" s="93"/>
      <c r="V20" s="93"/>
      <c r="W20" s="93"/>
      <c r="X20" s="93"/>
      <c r="Y20" s="93"/>
      <c r="Z20" s="93"/>
      <c r="AA20" s="93"/>
      <c r="AB20" s="93"/>
      <c r="AC20" s="93"/>
      <c r="AD20" s="93"/>
      <c r="AE20" s="151"/>
      <c r="AF20" s="93" t="s">
        <v>119</v>
      </c>
      <c r="AG20" s="93"/>
      <c r="AH20" s="93"/>
      <c r="AI20" s="93"/>
      <c r="AJ20" s="93"/>
      <c r="AK20" s="93"/>
      <c r="AL20" s="93"/>
      <c r="AM20" s="93"/>
      <c r="AN20" s="93"/>
      <c r="AO20" s="93"/>
      <c r="AP20" s="93"/>
      <c r="AQ20" s="93"/>
      <c r="AR20" s="93"/>
      <c r="AS20" s="93"/>
      <c r="AT20" s="93"/>
      <c r="AU20" s="93"/>
      <c r="AV20" s="93"/>
      <c r="AW20" s="93"/>
      <c r="AX20" s="93"/>
      <c r="AY20" s="93"/>
      <c r="AZ20" s="93"/>
      <c r="BA20" s="93"/>
      <c r="BB20" s="93"/>
      <c r="BC20" s="93"/>
      <c r="BD20" s="93"/>
      <c r="BE20" s="93" t="str">
        <f>Index!BE44</f>
        <v>COMPILER: LIÊN/A-KT-WQ826</v>
      </c>
      <c r="BF20" s="93"/>
      <c r="BG20" s="93"/>
      <c r="BH20" s="93"/>
      <c r="BI20" s="93"/>
      <c r="BJ20" s="93"/>
      <c r="BK20" s="93"/>
      <c r="BL20" s="93"/>
      <c r="BM20" s="93"/>
      <c r="BN20" s="98"/>
    </row>
  </sheetData>
  <mergeCells count="61">
    <mergeCell ref="B17:Q17"/>
    <mergeCell ref="R17:AG17"/>
    <mergeCell ref="AH17:AW17"/>
    <mergeCell ref="AX17:BM17"/>
    <mergeCell ref="B18:Q18"/>
    <mergeCell ref="R18:AG18"/>
    <mergeCell ref="AH18:AW18"/>
    <mergeCell ref="AX18:BM18"/>
    <mergeCell ref="B15:Q15"/>
    <mergeCell ref="R15:AG15"/>
    <mergeCell ref="AH15:AW15"/>
    <mergeCell ref="AX15:BM15"/>
    <mergeCell ref="B16:Q16"/>
    <mergeCell ref="R16:AG16"/>
    <mergeCell ref="AH16:AW16"/>
    <mergeCell ref="AX16:BM16"/>
    <mergeCell ref="B13:Q13"/>
    <mergeCell ref="R13:AG13"/>
    <mergeCell ref="AH13:AW13"/>
    <mergeCell ref="AX13:BM13"/>
    <mergeCell ref="B14:Q14"/>
    <mergeCell ref="R14:AG14"/>
    <mergeCell ref="AH14:AW14"/>
    <mergeCell ref="AX14:BM14"/>
    <mergeCell ref="B11:Q11"/>
    <mergeCell ref="R11:AG11"/>
    <mergeCell ref="AH11:AW11"/>
    <mergeCell ref="AX11:BM11"/>
    <mergeCell ref="B12:Q12"/>
    <mergeCell ref="R12:AG12"/>
    <mergeCell ref="AH12:AW12"/>
    <mergeCell ref="AX12:BM12"/>
    <mergeCell ref="B9:Q9"/>
    <mergeCell ref="R9:AG9"/>
    <mergeCell ref="AH9:AW9"/>
    <mergeCell ref="AX9:BM9"/>
    <mergeCell ref="B10:Q10"/>
    <mergeCell ref="R10:AG10"/>
    <mergeCell ref="AH10:AW10"/>
    <mergeCell ref="AX10:BM10"/>
    <mergeCell ref="B7:Q7"/>
    <mergeCell ref="R7:AG7"/>
    <mergeCell ref="AH7:AW7"/>
    <mergeCell ref="AX7:BM7"/>
    <mergeCell ref="B8:Q8"/>
    <mergeCell ref="R8:AG8"/>
    <mergeCell ref="AH8:AW8"/>
    <mergeCell ref="AX8:BM8"/>
    <mergeCell ref="B5:Q5"/>
    <mergeCell ref="R5:AG5"/>
    <mergeCell ref="AH5:AW5"/>
    <mergeCell ref="AX5:BM5"/>
    <mergeCell ref="B6:Q6"/>
    <mergeCell ref="R6:AG6"/>
    <mergeCell ref="AH6:AW6"/>
    <mergeCell ref="AX6:BM6"/>
    <mergeCell ref="B1:P1"/>
    <mergeCell ref="V1:AU3"/>
    <mergeCell ref="BI2:BK3"/>
    <mergeCell ref="BL2:BM3"/>
    <mergeCell ref="B4:BM4"/>
  </mergeCells>
  <phoneticPr fontId="60" type="noConversion"/>
  <printOptions horizontalCentered="1" verticalCentered="1"/>
  <pageMargins left="0.196850393700787" right="0.196850393700787" top="0.39370078740157499" bottom="0.39370078740157499" header="0.196850393700787" footer="0.196850393700787"/>
  <pageSetup paperSize="9" scale="70" orientation="landscape" useFirstPageNumber="1" horizontalDpi="4294967295" verticalDpi="4294967295" r:id="rId1"/>
  <headerFooter>
    <oddHeader>&amp;L&amp;12NIKE-CONVERSE, INC. Confidential&amp;RVer.16.0
PB:1-0</oddHeader>
    <oddFooter>&amp;C&amp;"Arial,??"&amp;A</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V110"/>
  <sheetViews>
    <sheetView view="pageBreakPreview" zoomScale="70" zoomScaleNormal="100" zoomScaleSheetLayoutView="70" workbookViewId="0">
      <selection activeCell="B2" sqref="B2:P2"/>
    </sheetView>
  </sheetViews>
  <sheetFormatPr defaultColWidth="9" defaultRowHeight="16.5" customHeight="1"/>
  <cols>
    <col min="1" max="1" width="2.5703125" style="152" customWidth="1"/>
    <col min="2" max="7" width="4.7109375" style="153" customWidth="1"/>
    <col min="8" max="8" width="4.85546875" style="153" customWidth="1"/>
    <col min="9" max="20" width="4.7109375" style="153" customWidth="1"/>
    <col min="21" max="25" width="4.7109375" style="152" customWidth="1"/>
    <col min="26" max="26" width="4.85546875" style="152" customWidth="1"/>
    <col min="27" max="31" width="4.7109375" style="152" customWidth="1"/>
    <col min="32" max="32" width="4.85546875" style="152" customWidth="1"/>
    <col min="33" max="55" width="4.7109375" style="152" customWidth="1"/>
    <col min="56" max="56" width="4.85546875" style="152" customWidth="1"/>
    <col min="57" max="73" width="4.7109375" style="152" customWidth="1"/>
    <col min="74" max="74" width="2.5703125" style="152" customWidth="1"/>
    <col min="75" max="75" width="9" style="152" customWidth="1"/>
    <col min="76" max="16384" width="9" style="152"/>
  </cols>
  <sheetData>
    <row r="1" spans="1:74" s="154" customFormat="1" ht="24.95" customHeight="1" thickBot="1">
      <c r="A1" s="155"/>
      <c r="B1" s="1367" t="s">
        <v>1281</v>
      </c>
      <c r="C1" s="1368"/>
      <c r="D1" s="1368"/>
      <c r="E1" s="1368"/>
      <c r="F1" s="1368"/>
      <c r="G1" s="1368"/>
      <c r="H1" s="1368"/>
      <c r="I1" s="1368"/>
      <c r="J1" s="1368"/>
      <c r="K1" s="1368"/>
      <c r="L1" s="1368"/>
      <c r="M1" s="1368"/>
      <c r="N1" s="1368"/>
      <c r="O1" s="1368"/>
      <c r="P1" s="1369"/>
      <c r="Q1" s="1361" t="s">
        <v>1283</v>
      </c>
      <c r="R1" s="1362"/>
      <c r="S1" s="1362"/>
      <c r="T1" s="1362"/>
      <c r="U1" s="1362"/>
      <c r="V1" s="1362"/>
      <c r="W1" s="1362"/>
      <c r="X1" s="1362"/>
      <c r="Y1" s="1362"/>
      <c r="Z1" s="1362"/>
      <c r="AA1" s="1362"/>
      <c r="AB1" s="1362"/>
      <c r="AC1" s="1362"/>
      <c r="AD1" s="1362"/>
      <c r="AE1" s="1362"/>
      <c r="AF1" s="1362"/>
      <c r="AG1" s="1362"/>
      <c r="AH1" s="1362"/>
      <c r="AI1" s="1362"/>
      <c r="AJ1" s="1362"/>
      <c r="AK1" s="1362"/>
      <c r="AL1" s="1362"/>
      <c r="AM1" s="1362"/>
      <c r="AN1" s="1362"/>
      <c r="AO1" s="1362"/>
      <c r="AP1" s="1362"/>
      <c r="AQ1" s="1362"/>
      <c r="AR1" s="1362"/>
      <c r="AS1" s="1362"/>
      <c r="AT1" s="1362"/>
      <c r="AU1" s="1362"/>
      <c r="AV1" s="1362"/>
      <c r="AW1" s="1362"/>
      <c r="AX1" s="1362"/>
      <c r="AY1" s="1362"/>
      <c r="AZ1" s="1362"/>
      <c r="BA1" s="1362"/>
      <c r="BB1" s="1362"/>
      <c r="BC1" s="1358" t="s">
        <v>1284</v>
      </c>
      <c r="BD1" s="1358"/>
      <c r="BE1" s="1358"/>
      <c r="BF1" s="1370" t="s">
        <v>1279</v>
      </c>
      <c r="BG1" s="1370"/>
      <c r="BH1" s="1370"/>
      <c r="BI1" s="1370"/>
      <c r="BJ1" s="1370"/>
      <c r="BK1" s="1370"/>
      <c r="BL1" s="1370"/>
      <c r="BM1" s="1370"/>
      <c r="BN1" s="1370"/>
      <c r="BO1" s="1370"/>
      <c r="BP1" s="1370"/>
      <c r="BQ1" s="157"/>
      <c r="BR1" s="157"/>
      <c r="BS1" s="158"/>
      <c r="BT1" s="158"/>
      <c r="BU1" s="159"/>
      <c r="BV1" s="159"/>
    </row>
    <row r="2" spans="1:74" s="154" customFormat="1" ht="24.95" customHeight="1">
      <c r="A2" s="160"/>
      <c r="B2" s="1346" t="s">
        <v>1282</v>
      </c>
      <c r="C2" s="1347"/>
      <c r="D2" s="1347"/>
      <c r="E2" s="1347"/>
      <c r="F2" s="1347"/>
      <c r="G2" s="1347"/>
      <c r="H2" s="1347"/>
      <c r="I2" s="1347"/>
      <c r="J2" s="1347"/>
      <c r="K2" s="1347"/>
      <c r="L2" s="1347"/>
      <c r="M2" s="1347"/>
      <c r="N2" s="1347"/>
      <c r="O2" s="1347"/>
      <c r="P2" s="1348"/>
      <c r="Q2" s="1363"/>
      <c r="R2" s="1364"/>
      <c r="S2" s="1364"/>
      <c r="T2" s="1364"/>
      <c r="U2" s="1364"/>
      <c r="V2" s="1364"/>
      <c r="W2" s="1364"/>
      <c r="X2" s="1364"/>
      <c r="Y2" s="1364"/>
      <c r="Z2" s="1364"/>
      <c r="AA2" s="1364"/>
      <c r="AB2" s="1364"/>
      <c r="AC2" s="1364"/>
      <c r="AD2" s="1364"/>
      <c r="AE2" s="1364"/>
      <c r="AF2" s="1364"/>
      <c r="AG2" s="1364"/>
      <c r="AH2" s="1364"/>
      <c r="AI2" s="1364"/>
      <c r="AJ2" s="1364"/>
      <c r="AK2" s="1364"/>
      <c r="AL2" s="1364"/>
      <c r="AM2" s="1364"/>
      <c r="AN2" s="1364"/>
      <c r="AO2" s="1364"/>
      <c r="AP2" s="1364"/>
      <c r="AQ2" s="1364"/>
      <c r="AR2" s="1364"/>
      <c r="AS2" s="1364"/>
      <c r="AT2" s="1364"/>
      <c r="AU2" s="1364"/>
      <c r="AV2" s="1364"/>
      <c r="AW2" s="1364"/>
      <c r="AX2" s="1364"/>
      <c r="AY2" s="1364"/>
      <c r="AZ2" s="1364"/>
      <c r="BA2" s="1364"/>
      <c r="BB2" s="1364"/>
      <c r="BC2" s="1359"/>
      <c r="BD2" s="1359"/>
      <c r="BE2" s="1359"/>
      <c r="BF2" s="1371"/>
      <c r="BG2" s="1371"/>
      <c r="BH2" s="1371"/>
      <c r="BI2" s="1371"/>
      <c r="BJ2" s="1371"/>
      <c r="BK2" s="1371"/>
      <c r="BL2" s="1371"/>
      <c r="BM2" s="1371"/>
      <c r="BN2" s="1371"/>
      <c r="BO2" s="1371"/>
      <c r="BP2" s="1371"/>
      <c r="BQ2" s="1352" t="s">
        <v>1280</v>
      </c>
      <c r="BR2" s="1353"/>
      <c r="BS2" s="1353"/>
      <c r="BT2" s="1353"/>
      <c r="BU2" s="1354"/>
      <c r="BV2" s="166"/>
    </row>
    <row r="3" spans="1:74" s="154" customFormat="1" ht="24.95" customHeight="1" thickBot="1">
      <c r="A3" s="160"/>
      <c r="B3" s="1349" t="s">
        <v>1278</v>
      </c>
      <c r="C3" s="1350"/>
      <c r="D3" s="1350"/>
      <c r="E3" s="1350"/>
      <c r="F3" s="1350"/>
      <c r="G3" s="1350"/>
      <c r="H3" s="1350"/>
      <c r="I3" s="1350"/>
      <c r="J3" s="1350"/>
      <c r="K3" s="1350"/>
      <c r="L3" s="1350"/>
      <c r="M3" s="1350"/>
      <c r="N3" s="1350"/>
      <c r="O3" s="1350"/>
      <c r="P3" s="1351"/>
      <c r="Q3" s="1365"/>
      <c r="R3" s="1366"/>
      <c r="S3" s="1366"/>
      <c r="T3" s="1366"/>
      <c r="U3" s="1366"/>
      <c r="V3" s="1366"/>
      <c r="W3" s="1366"/>
      <c r="X3" s="1366"/>
      <c r="Y3" s="1366"/>
      <c r="Z3" s="1366"/>
      <c r="AA3" s="1366"/>
      <c r="AB3" s="1366"/>
      <c r="AC3" s="1366"/>
      <c r="AD3" s="1366"/>
      <c r="AE3" s="1366"/>
      <c r="AF3" s="1366"/>
      <c r="AG3" s="1366"/>
      <c r="AH3" s="1366"/>
      <c r="AI3" s="1366"/>
      <c r="AJ3" s="1366"/>
      <c r="AK3" s="1366"/>
      <c r="AL3" s="1366"/>
      <c r="AM3" s="1366"/>
      <c r="AN3" s="1366"/>
      <c r="AO3" s="1366"/>
      <c r="AP3" s="1366"/>
      <c r="AQ3" s="1366"/>
      <c r="AR3" s="1366"/>
      <c r="AS3" s="1366"/>
      <c r="AT3" s="1366"/>
      <c r="AU3" s="1366"/>
      <c r="AV3" s="1366"/>
      <c r="AW3" s="1366"/>
      <c r="AX3" s="1366"/>
      <c r="AY3" s="1366"/>
      <c r="AZ3" s="1366"/>
      <c r="BA3" s="1366"/>
      <c r="BB3" s="1366"/>
      <c r="BC3" s="1360"/>
      <c r="BD3" s="1360"/>
      <c r="BE3" s="1360"/>
      <c r="BF3" s="1372"/>
      <c r="BG3" s="1372"/>
      <c r="BH3" s="1372"/>
      <c r="BI3" s="1372"/>
      <c r="BJ3" s="1372"/>
      <c r="BK3" s="1372"/>
      <c r="BL3" s="1372"/>
      <c r="BM3" s="1372"/>
      <c r="BN3" s="1372"/>
      <c r="BO3" s="1372"/>
      <c r="BP3" s="1372"/>
      <c r="BQ3" s="1355"/>
      <c r="BR3" s="1356"/>
      <c r="BS3" s="1356"/>
      <c r="BT3" s="1356"/>
      <c r="BU3" s="1357"/>
      <c r="BV3" s="166"/>
    </row>
    <row r="4" spans="1:74" s="172" customFormat="1" ht="60" customHeight="1">
      <c r="A4" s="173"/>
      <c r="B4" s="1373" t="s">
        <v>147</v>
      </c>
      <c r="C4" s="1374"/>
      <c r="D4" s="1374"/>
      <c r="E4" s="1374"/>
      <c r="F4" s="1374"/>
      <c r="G4" s="1374"/>
      <c r="H4" s="174">
        <v>1</v>
      </c>
      <c r="I4" s="1375" t="s">
        <v>1315</v>
      </c>
      <c r="J4" s="1376"/>
      <c r="K4" s="1376"/>
      <c r="L4" s="1376"/>
      <c r="M4" s="1376"/>
      <c r="N4" s="1376"/>
      <c r="O4" s="1376"/>
      <c r="P4" s="1376"/>
      <c r="Q4" s="1376"/>
      <c r="R4" s="1376"/>
      <c r="S4" s="1376"/>
      <c r="T4" s="1376"/>
      <c r="U4" s="1377"/>
      <c r="V4" s="1344" t="s">
        <v>148</v>
      </c>
      <c r="W4" s="1345"/>
      <c r="X4" s="175"/>
      <c r="Y4" s="176"/>
      <c r="Z4" s="1373" t="str">
        <f>B4</f>
        <v xml:space="preserve">Component Name 
部件名称 Tên chi tiết </v>
      </c>
      <c r="AA4" s="1374"/>
      <c r="AB4" s="1374"/>
      <c r="AC4" s="1374"/>
      <c r="AD4" s="1374"/>
      <c r="AE4" s="1374"/>
      <c r="AF4" s="174">
        <f>$H$4+1</f>
        <v>2</v>
      </c>
      <c r="AG4" s="1375" t="s">
        <v>1285</v>
      </c>
      <c r="AH4" s="1376"/>
      <c r="AI4" s="1376"/>
      <c r="AJ4" s="1376"/>
      <c r="AK4" s="1376"/>
      <c r="AL4" s="1376"/>
      <c r="AM4" s="1376"/>
      <c r="AN4" s="1376"/>
      <c r="AO4" s="1376"/>
      <c r="AP4" s="1376"/>
      <c r="AQ4" s="1376"/>
      <c r="AR4" s="1376"/>
      <c r="AS4" s="1377"/>
      <c r="AT4" s="1344" t="s">
        <v>148</v>
      </c>
      <c r="AU4" s="1345"/>
      <c r="AV4" s="175"/>
      <c r="AW4" s="176"/>
      <c r="AX4" s="1373" t="str">
        <f>$B$4</f>
        <v xml:space="preserve">Component Name 
部件名称 Tên chi tiết </v>
      </c>
      <c r="AY4" s="1374"/>
      <c r="AZ4" s="1374"/>
      <c r="BA4" s="1374"/>
      <c r="BB4" s="1374"/>
      <c r="BC4" s="1374"/>
      <c r="BD4" s="174">
        <f>AF4+1</f>
        <v>3</v>
      </c>
      <c r="BE4" s="1375" t="s">
        <v>1289</v>
      </c>
      <c r="BF4" s="1376"/>
      <c r="BG4" s="1376"/>
      <c r="BH4" s="1376"/>
      <c r="BI4" s="1376"/>
      <c r="BJ4" s="1376"/>
      <c r="BK4" s="1376"/>
      <c r="BL4" s="1376"/>
      <c r="BM4" s="1376"/>
      <c r="BN4" s="1376"/>
      <c r="BO4" s="1376"/>
      <c r="BP4" s="1376"/>
      <c r="BQ4" s="1377"/>
      <c r="BR4" s="1344" t="s">
        <v>148</v>
      </c>
      <c r="BS4" s="1345"/>
      <c r="BT4" s="175"/>
      <c r="BU4" s="176"/>
      <c r="BV4" s="177"/>
    </row>
    <row r="5" spans="1:74" s="178" customFormat="1" ht="20.100000000000001" customHeight="1">
      <c r="A5" s="179"/>
      <c r="B5" s="180" t="s">
        <v>1319</v>
      </c>
      <c r="C5" s="181"/>
      <c r="D5" s="181"/>
      <c r="E5" s="181"/>
      <c r="F5" s="181"/>
      <c r="G5" s="181"/>
      <c r="H5" s="181"/>
      <c r="I5" s="181"/>
      <c r="J5" s="1004"/>
      <c r="K5" s="184"/>
      <c r="L5" s="184"/>
      <c r="M5" s="184"/>
      <c r="N5" s="181"/>
      <c r="O5" s="181"/>
      <c r="P5" s="184"/>
      <c r="Q5" s="181"/>
      <c r="R5" s="181"/>
      <c r="S5" s="181"/>
      <c r="T5" s="181"/>
      <c r="U5" s="181"/>
      <c r="V5" s="181"/>
      <c r="W5" s="181"/>
      <c r="X5" s="181"/>
      <c r="Y5" s="1005"/>
      <c r="Z5" s="180" t="s">
        <v>1321</v>
      </c>
      <c r="AA5" s="181"/>
      <c r="AB5" s="181"/>
      <c r="AC5" s="181"/>
      <c r="AD5" s="181"/>
      <c r="AE5" s="181"/>
      <c r="AF5" s="181"/>
      <c r="AG5" s="181"/>
      <c r="AH5" s="1004"/>
      <c r="AI5" s="184"/>
      <c r="AJ5" s="184"/>
      <c r="AK5" s="184"/>
      <c r="AL5" s="181"/>
      <c r="AM5" s="181"/>
      <c r="AN5" s="184"/>
      <c r="AO5" s="181"/>
      <c r="AP5" s="181"/>
      <c r="AQ5" s="181"/>
      <c r="AR5" s="181"/>
      <c r="AS5" s="181"/>
      <c r="AT5" s="181"/>
      <c r="AU5" s="181"/>
      <c r="AV5" s="181"/>
      <c r="AW5" s="1005"/>
      <c r="AX5" s="180" t="s">
        <v>1323</v>
      </c>
      <c r="AY5" s="181"/>
      <c r="AZ5" s="181"/>
      <c r="BA5" s="181"/>
      <c r="BB5" s="181"/>
      <c r="BC5" s="181"/>
      <c r="BD5" s="181"/>
      <c r="BE5" s="181"/>
      <c r="BF5" s="1004"/>
      <c r="BG5" s="184"/>
      <c r="BH5" s="184"/>
      <c r="BI5" s="184"/>
      <c r="BJ5" s="181"/>
      <c r="BK5" s="181"/>
      <c r="BL5" s="184"/>
      <c r="BM5" s="181"/>
      <c r="BN5" s="181"/>
      <c r="BO5" s="181"/>
      <c r="BP5" s="181"/>
      <c r="BQ5" s="181"/>
      <c r="BR5" s="181"/>
      <c r="BS5" s="181"/>
      <c r="BT5" s="181"/>
      <c r="BU5" s="1005"/>
      <c r="BV5" s="188"/>
    </row>
    <row r="6" spans="1:74" s="178" customFormat="1" ht="20.100000000000001" customHeight="1">
      <c r="A6" s="189"/>
      <c r="B6" s="190" t="s">
        <v>1320</v>
      </c>
      <c r="C6" s="181"/>
      <c r="D6" s="181"/>
      <c r="E6" s="181"/>
      <c r="F6" s="181"/>
      <c r="G6" s="181"/>
      <c r="H6" s="181"/>
      <c r="I6" s="181"/>
      <c r="J6" s="1004"/>
      <c r="K6" s="184"/>
      <c r="L6" s="184"/>
      <c r="M6" s="184"/>
      <c r="N6" s="181"/>
      <c r="O6" s="181"/>
      <c r="P6" s="184"/>
      <c r="Q6" s="181"/>
      <c r="R6" s="181"/>
      <c r="S6" s="181"/>
      <c r="T6" s="1004"/>
      <c r="U6" s="1004"/>
      <c r="V6" s="1004"/>
      <c r="W6" s="1004"/>
      <c r="X6" s="1004"/>
      <c r="Y6" s="1006"/>
      <c r="Z6" s="190" t="s">
        <v>1322</v>
      </c>
      <c r="AA6" s="181"/>
      <c r="AB6" s="181"/>
      <c r="AC6" s="181"/>
      <c r="AD6" s="181"/>
      <c r="AE6" s="181"/>
      <c r="AF6" s="181"/>
      <c r="AG6" s="181"/>
      <c r="AH6" s="1004"/>
      <c r="AI6" s="184"/>
      <c r="AJ6" s="184"/>
      <c r="AK6" s="184"/>
      <c r="AL6" s="181"/>
      <c r="AM6" s="181"/>
      <c r="AN6" s="184"/>
      <c r="AO6" s="181"/>
      <c r="AP6" s="181"/>
      <c r="AQ6" s="181"/>
      <c r="AR6" s="1004"/>
      <c r="AS6" s="1004"/>
      <c r="AT6" s="1004"/>
      <c r="AU6" s="1004"/>
      <c r="AV6" s="1004"/>
      <c r="AW6" s="1006"/>
      <c r="AX6" s="190" t="s">
        <v>1324</v>
      </c>
      <c r="AY6" s="181"/>
      <c r="AZ6" s="181"/>
      <c r="BA6" s="181"/>
      <c r="BB6" s="181"/>
      <c r="BC6" s="181"/>
      <c r="BD6" s="181"/>
      <c r="BE6" s="181"/>
      <c r="BF6" s="1004"/>
      <c r="BG6" s="184"/>
      <c r="BH6" s="184"/>
      <c r="BI6" s="184"/>
      <c r="BJ6" s="181"/>
      <c r="BK6" s="181"/>
      <c r="BL6" s="184"/>
      <c r="BM6" s="181"/>
      <c r="BN6" s="181"/>
      <c r="BO6" s="181"/>
      <c r="BP6" s="1004"/>
      <c r="BQ6" s="1004"/>
      <c r="BR6" s="1004"/>
      <c r="BS6" s="1004"/>
      <c r="BT6" s="1004"/>
      <c r="BU6" s="1006"/>
      <c r="BV6" s="188"/>
    </row>
    <row r="7" spans="1:74" s="154" customFormat="1" ht="20.100000000000001" customHeight="1">
      <c r="A7" s="160"/>
      <c r="B7" s="1007"/>
      <c r="C7" s="1008" t="s">
        <v>151</v>
      </c>
      <c r="D7" s="1008" t="s">
        <v>151</v>
      </c>
      <c r="E7" s="1008" t="s">
        <v>151</v>
      </c>
      <c r="F7" s="1008" t="s">
        <v>151</v>
      </c>
      <c r="G7" s="1008" t="s">
        <v>151</v>
      </c>
      <c r="H7" s="1009" t="s">
        <v>151</v>
      </c>
      <c r="I7" s="1008" t="s">
        <v>151</v>
      </c>
      <c r="J7" s="1008" t="s">
        <v>151</v>
      </c>
      <c r="K7" s="1008" t="s">
        <v>151</v>
      </c>
      <c r="L7" s="1008" t="s">
        <v>151</v>
      </c>
      <c r="M7" s="1008" t="s">
        <v>151</v>
      </c>
      <c r="N7" s="1008" t="s">
        <v>151</v>
      </c>
      <c r="O7" s="1008" t="s">
        <v>151</v>
      </c>
      <c r="P7" s="1008" t="s">
        <v>151</v>
      </c>
      <c r="Q7" s="1008" t="s">
        <v>151</v>
      </c>
      <c r="R7" s="1008" t="s">
        <v>151</v>
      </c>
      <c r="S7" s="1008" t="s">
        <v>151</v>
      </c>
      <c r="T7" s="1008" t="s">
        <v>151</v>
      </c>
      <c r="U7" s="1010"/>
      <c r="V7" s="1010"/>
      <c r="W7" s="1010"/>
      <c r="X7" s="1010"/>
      <c r="Y7" s="1011"/>
      <c r="Z7" s="1007"/>
      <c r="AA7" s="1008" t="s">
        <v>151</v>
      </c>
      <c r="AB7" s="1008" t="s">
        <v>151</v>
      </c>
      <c r="AC7" s="1008" t="s">
        <v>151</v>
      </c>
      <c r="AD7" s="1008" t="s">
        <v>151</v>
      </c>
      <c r="AE7" s="1008" t="s">
        <v>151</v>
      </c>
      <c r="AF7" s="1009" t="s">
        <v>151</v>
      </c>
      <c r="AG7" s="1008" t="s">
        <v>151</v>
      </c>
      <c r="AH7" s="1008" t="s">
        <v>151</v>
      </c>
      <c r="AI7" s="1008" t="s">
        <v>151</v>
      </c>
      <c r="AJ7" s="1008" t="s">
        <v>151</v>
      </c>
      <c r="AK7" s="1008" t="s">
        <v>151</v>
      </c>
      <c r="AL7" s="1008" t="s">
        <v>151</v>
      </c>
      <c r="AM7" s="1008" t="s">
        <v>151</v>
      </c>
      <c r="AN7" s="1008" t="s">
        <v>151</v>
      </c>
      <c r="AO7" s="1008" t="s">
        <v>151</v>
      </c>
      <c r="AP7" s="1008" t="s">
        <v>151</v>
      </c>
      <c r="AQ7" s="1008" t="s">
        <v>151</v>
      </c>
      <c r="AR7" s="1008" t="s">
        <v>151</v>
      </c>
      <c r="AS7" s="1010"/>
      <c r="AT7" s="1010"/>
      <c r="AU7" s="1010"/>
      <c r="AV7" s="1010"/>
      <c r="AW7" s="1011"/>
      <c r="AX7" s="1007"/>
      <c r="AY7" s="1008" t="s">
        <v>151</v>
      </c>
      <c r="AZ7" s="1008" t="s">
        <v>151</v>
      </c>
      <c r="BA7" s="1008" t="s">
        <v>151</v>
      </c>
      <c r="BB7" s="1008" t="s">
        <v>151</v>
      </c>
      <c r="BC7" s="1008" t="s">
        <v>151</v>
      </c>
      <c r="BD7" s="1009" t="s">
        <v>151</v>
      </c>
      <c r="BE7" s="1008" t="s">
        <v>151</v>
      </c>
      <c r="BF7" s="1008" t="s">
        <v>151</v>
      </c>
      <c r="BG7" s="1008" t="s">
        <v>151</v>
      </c>
      <c r="BH7" s="1008" t="s">
        <v>151</v>
      </c>
      <c r="BI7" s="1008" t="s">
        <v>151</v>
      </c>
      <c r="BJ7" s="1008" t="s">
        <v>151</v>
      </c>
      <c r="BK7" s="1008" t="s">
        <v>151</v>
      </c>
      <c r="BL7" s="1008" t="s">
        <v>151</v>
      </c>
      <c r="BM7" s="1008" t="s">
        <v>151</v>
      </c>
      <c r="BN7" s="1008" t="s">
        <v>151</v>
      </c>
      <c r="BO7" s="1008" t="s">
        <v>151</v>
      </c>
      <c r="BP7" s="1008" t="s">
        <v>151</v>
      </c>
      <c r="BQ7" s="1010"/>
      <c r="BR7" s="1010"/>
      <c r="BS7" s="1010"/>
      <c r="BT7" s="1010"/>
      <c r="BU7" s="1011"/>
      <c r="BV7" s="166"/>
    </row>
    <row r="8" spans="1:74">
      <c r="A8" s="201"/>
      <c r="B8" s="1340" t="s">
        <v>1316</v>
      </c>
      <c r="C8" s="1341"/>
      <c r="D8" s="1341"/>
      <c r="E8" s="1341"/>
      <c r="F8" s="1341"/>
      <c r="G8" s="1341"/>
      <c r="H8" s="1341"/>
      <c r="I8" s="1341"/>
      <c r="J8" s="1341"/>
      <c r="K8" s="1341"/>
      <c r="L8" s="1341"/>
      <c r="M8" s="1341"/>
      <c r="N8" s="1341"/>
      <c r="O8" s="1341"/>
      <c r="P8" s="1341"/>
      <c r="Q8" s="1341"/>
      <c r="R8" s="1341"/>
      <c r="S8" s="1341"/>
      <c r="T8" s="1387" t="s">
        <v>1317</v>
      </c>
      <c r="U8" s="1387"/>
      <c r="V8" s="1387"/>
      <c r="W8" s="1387"/>
      <c r="X8" s="1387"/>
      <c r="Y8" s="1388"/>
      <c r="Z8" s="1393" t="s">
        <v>1286</v>
      </c>
      <c r="AA8" s="1394"/>
      <c r="AB8" s="1394"/>
      <c r="AC8" s="1394"/>
      <c r="AD8" s="1394"/>
      <c r="AE8" s="1394"/>
      <c r="AF8" s="1394"/>
      <c r="AG8" s="1394"/>
      <c r="AH8" s="1394"/>
      <c r="AI8" s="1394"/>
      <c r="AJ8" s="1394"/>
      <c r="AK8" s="1394"/>
      <c r="AL8" s="1394"/>
      <c r="AM8" s="1394"/>
      <c r="AN8" s="1394"/>
      <c r="AO8" s="1394"/>
      <c r="AP8" s="1394"/>
      <c r="AQ8" s="1394"/>
      <c r="AR8" s="1387" t="s">
        <v>1287</v>
      </c>
      <c r="AS8" s="1387"/>
      <c r="AT8" s="1387"/>
      <c r="AU8" s="1387"/>
      <c r="AV8" s="1387"/>
      <c r="AW8" s="1388"/>
      <c r="AX8" s="1393" t="s">
        <v>1290</v>
      </c>
      <c r="AY8" s="1394"/>
      <c r="AZ8" s="1394"/>
      <c r="BA8" s="1394"/>
      <c r="BB8" s="1394"/>
      <c r="BC8" s="1394"/>
      <c r="BD8" s="1394"/>
      <c r="BE8" s="1394"/>
      <c r="BF8" s="1394"/>
      <c r="BG8" s="1394"/>
      <c r="BH8" s="1394"/>
      <c r="BI8" s="1394"/>
      <c r="BJ8" s="1394"/>
      <c r="BK8" s="1394"/>
      <c r="BL8" s="1394"/>
      <c r="BM8" s="1394"/>
      <c r="BN8" s="1394"/>
      <c r="BO8" s="1394"/>
      <c r="BP8" s="1387" t="s">
        <v>1291</v>
      </c>
      <c r="BQ8" s="1387"/>
      <c r="BR8" s="1387"/>
      <c r="BS8" s="1387"/>
      <c r="BT8" s="1387"/>
      <c r="BU8" s="1388"/>
      <c r="BV8" s="205"/>
    </row>
    <row r="9" spans="1:74">
      <c r="A9" s="201"/>
      <c r="B9" s="1340"/>
      <c r="C9" s="1341"/>
      <c r="D9" s="1341"/>
      <c r="E9" s="1341"/>
      <c r="F9" s="1341"/>
      <c r="G9" s="1341"/>
      <c r="H9" s="1341"/>
      <c r="I9" s="1341"/>
      <c r="J9" s="1341"/>
      <c r="K9" s="1341"/>
      <c r="L9" s="1341"/>
      <c r="M9" s="1341"/>
      <c r="N9" s="1341"/>
      <c r="O9" s="1341"/>
      <c r="P9" s="1341"/>
      <c r="Q9" s="1341"/>
      <c r="R9" s="1341"/>
      <c r="S9" s="1341"/>
      <c r="T9" s="1389"/>
      <c r="U9" s="1389"/>
      <c r="V9" s="1389"/>
      <c r="W9" s="1389"/>
      <c r="X9" s="1389"/>
      <c r="Y9" s="1390"/>
      <c r="Z9" s="1393"/>
      <c r="AA9" s="1394"/>
      <c r="AB9" s="1394"/>
      <c r="AC9" s="1394"/>
      <c r="AD9" s="1394"/>
      <c r="AE9" s="1394"/>
      <c r="AF9" s="1394"/>
      <c r="AG9" s="1394"/>
      <c r="AH9" s="1394"/>
      <c r="AI9" s="1394"/>
      <c r="AJ9" s="1394"/>
      <c r="AK9" s="1394"/>
      <c r="AL9" s="1394"/>
      <c r="AM9" s="1394"/>
      <c r="AN9" s="1394"/>
      <c r="AO9" s="1394"/>
      <c r="AP9" s="1394"/>
      <c r="AQ9" s="1394"/>
      <c r="AR9" s="1389"/>
      <c r="AS9" s="1389"/>
      <c r="AT9" s="1389"/>
      <c r="AU9" s="1389"/>
      <c r="AV9" s="1389"/>
      <c r="AW9" s="1390"/>
      <c r="AX9" s="1393"/>
      <c r="AY9" s="1394"/>
      <c r="AZ9" s="1394"/>
      <c r="BA9" s="1394"/>
      <c r="BB9" s="1394"/>
      <c r="BC9" s="1394"/>
      <c r="BD9" s="1394"/>
      <c r="BE9" s="1394"/>
      <c r="BF9" s="1394"/>
      <c r="BG9" s="1394"/>
      <c r="BH9" s="1394"/>
      <c r="BI9" s="1394"/>
      <c r="BJ9" s="1394"/>
      <c r="BK9" s="1394"/>
      <c r="BL9" s="1394"/>
      <c r="BM9" s="1394"/>
      <c r="BN9" s="1394"/>
      <c r="BO9" s="1394"/>
      <c r="BP9" s="1389"/>
      <c r="BQ9" s="1389"/>
      <c r="BR9" s="1389"/>
      <c r="BS9" s="1389"/>
      <c r="BT9" s="1389"/>
      <c r="BU9" s="1390"/>
      <c r="BV9" s="205"/>
    </row>
    <row r="10" spans="1:74">
      <c r="A10" s="201"/>
      <c r="B10" s="1340"/>
      <c r="C10" s="1341"/>
      <c r="D10" s="1341"/>
      <c r="E10" s="1341"/>
      <c r="F10" s="1341"/>
      <c r="G10" s="1341"/>
      <c r="H10" s="1341"/>
      <c r="I10" s="1341"/>
      <c r="J10" s="1341"/>
      <c r="K10" s="1341"/>
      <c r="L10" s="1341"/>
      <c r="M10" s="1341"/>
      <c r="N10" s="1341"/>
      <c r="O10" s="1341"/>
      <c r="P10" s="1341"/>
      <c r="Q10" s="1341"/>
      <c r="R10" s="1341"/>
      <c r="S10" s="1341"/>
      <c r="T10" s="1389"/>
      <c r="U10" s="1389"/>
      <c r="V10" s="1389"/>
      <c r="W10" s="1389"/>
      <c r="X10" s="1389"/>
      <c r="Y10" s="1390"/>
      <c r="Z10" s="1393"/>
      <c r="AA10" s="1394"/>
      <c r="AB10" s="1394"/>
      <c r="AC10" s="1394"/>
      <c r="AD10" s="1394"/>
      <c r="AE10" s="1394"/>
      <c r="AF10" s="1394"/>
      <c r="AG10" s="1394"/>
      <c r="AH10" s="1394"/>
      <c r="AI10" s="1394"/>
      <c r="AJ10" s="1394"/>
      <c r="AK10" s="1394"/>
      <c r="AL10" s="1394"/>
      <c r="AM10" s="1394"/>
      <c r="AN10" s="1394"/>
      <c r="AO10" s="1394"/>
      <c r="AP10" s="1394"/>
      <c r="AQ10" s="1394"/>
      <c r="AR10" s="1389"/>
      <c r="AS10" s="1389"/>
      <c r="AT10" s="1389"/>
      <c r="AU10" s="1389"/>
      <c r="AV10" s="1389"/>
      <c r="AW10" s="1390"/>
      <c r="AX10" s="1393"/>
      <c r="AY10" s="1394"/>
      <c r="AZ10" s="1394"/>
      <c r="BA10" s="1394"/>
      <c r="BB10" s="1394"/>
      <c r="BC10" s="1394"/>
      <c r="BD10" s="1394"/>
      <c r="BE10" s="1394"/>
      <c r="BF10" s="1394"/>
      <c r="BG10" s="1394"/>
      <c r="BH10" s="1394"/>
      <c r="BI10" s="1394"/>
      <c r="BJ10" s="1394"/>
      <c r="BK10" s="1394"/>
      <c r="BL10" s="1394"/>
      <c r="BM10" s="1394"/>
      <c r="BN10" s="1394"/>
      <c r="BO10" s="1394"/>
      <c r="BP10" s="1389"/>
      <c r="BQ10" s="1389"/>
      <c r="BR10" s="1389"/>
      <c r="BS10" s="1389"/>
      <c r="BT10" s="1389"/>
      <c r="BU10" s="1390"/>
      <c r="BV10" s="205"/>
    </row>
    <row r="11" spans="1:74">
      <c r="A11" s="201"/>
      <c r="B11" s="1340"/>
      <c r="C11" s="1341"/>
      <c r="D11" s="1341"/>
      <c r="E11" s="1341"/>
      <c r="F11" s="1341"/>
      <c r="G11" s="1341"/>
      <c r="H11" s="1341"/>
      <c r="I11" s="1341"/>
      <c r="J11" s="1341"/>
      <c r="K11" s="1341"/>
      <c r="L11" s="1341"/>
      <c r="M11" s="1341"/>
      <c r="N11" s="1341"/>
      <c r="O11" s="1341"/>
      <c r="P11" s="1341"/>
      <c r="Q11" s="1341"/>
      <c r="R11" s="1341"/>
      <c r="S11" s="1341"/>
      <c r="T11" s="1389"/>
      <c r="U11" s="1389"/>
      <c r="V11" s="1389"/>
      <c r="W11" s="1389"/>
      <c r="X11" s="1389"/>
      <c r="Y11" s="1390"/>
      <c r="Z11" s="1393"/>
      <c r="AA11" s="1394"/>
      <c r="AB11" s="1394"/>
      <c r="AC11" s="1394"/>
      <c r="AD11" s="1394"/>
      <c r="AE11" s="1394"/>
      <c r="AF11" s="1394"/>
      <c r="AG11" s="1394"/>
      <c r="AH11" s="1394"/>
      <c r="AI11" s="1394"/>
      <c r="AJ11" s="1394"/>
      <c r="AK11" s="1394"/>
      <c r="AL11" s="1394"/>
      <c r="AM11" s="1394"/>
      <c r="AN11" s="1394"/>
      <c r="AO11" s="1394"/>
      <c r="AP11" s="1394"/>
      <c r="AQ11" s="1394"/>
      <c r="AR11" s="1389"/>
      <c r="AS11" s="1389"/>
      <c r="AT11" s="1389"/>
      <c r="AU11" s="1389"/>
      <c r="AV11" s="1389"/>
      <c r="AW11" s="1390"/>
      <c r="AX11" s="1393"/>
      <c r="AY11" s="1394"/>
      <c r="AZ11" s="1394"/>
      <c r="BA11" s="1394"/>
      <c r="BB11" s="1394"/>
      <c r="BC11" s="1394"/>
      <c r="BD11" s="1394"/>
      <c r="BE11" s="1394"/>
      <c r="BF11" s="1394"/>
      <c r="BG11" s="1394"/>
      <c r="BH11" s="1394"/>
      <c r="BI11" s="1394"/>
      <c r="BJ11" s="1394"/>
      <c r="BK11" s="1394"/>
      <c r="BL11" s="1394"/>
      <c r="BM11" s="1394"/>
      <c r="BN11" s="1394"/>
      <c r="BO11" s="1394"/>
      <c r="BP11" s="1389"/>
      <c r="BQ11" s="1389"/>
      <c r="BR11" s="1389"/>
      <c r="BS11" s="1389"/>
      <c r="BT11" s="1389"/>
      <c r="BU11" s="1390"/>
      <c r="BV11" s="205"/>
    </row>
    <row r="12" spans="1:74">
      <c r="A12" s="201"/>
      <c r="B12" s="1340"/>
      <c r="C12" s="1341"/>
      <c r="D12" s="1341"/>
      <c r="E12" s="1341"/>
      <c r="F12" s="1341"/>
      <c r="G12" s="1341"/>
      <c r="H12" s="1341"/>
      <c r="I12" s="1341"/>
      <c r="J12" s="1341"/>
      <c r="K12" s="1341"/>
      <c r="L12" s="1341"/>
      <c r="M12" s="1341"/>
      <c r="N12" s="1341"/>
      <c r="O12" s="1341"/>
      <c r="P12" s="1341"/>
      <c r="Q12" s="1341"/>
      <c r="R12" s="1341"/>
      <c r="S12" s="1341"/>
      <c r="T12" s="1389"/>
      <c r="U12" s="1389"/>
      <c r="V12" s="1389"/>
      <c r="W12" s="1389"/>
      <c r="X12" s="1389"/>
      <c r="Y12" s="1390"/>
      <c r="Z12" s="1393"/>
      <c r="AA12" s="1394"/>
      <c r="AB12" s="1394"/>
      <c r="AC12" s="1394"/>
      <c r="AD12" s="1394"/>
      <c r="AE12" s="1394"/>
      <c r="AF12" s="1394"/>
      <c r="AG12" s="1394"/>
      <c r="AH12" s="1394"/>
      <c r="AI12" s="1394"/>
      <c r="AJ12" s="1394"/>
      <c r="AK12" s="1394"/>
      <c r="AL12" s="1394"/>
      <c r="AM12" s="1394"/>
      <c r="AN12" s="1394"/>
      <c r="AO12" s="1394"/>
      <c r="AP12" s="1394"/>
      <c r="AQ12" s="1394"/>
      <c r="AR12" s="1389"/>
      <c r="AS12" s="1389"/>
      <c r="AT12" s="1389"/>
      <c r="AU12" s="1389"/>
      <c r="AV12" s="1389"/>
      <c r="AW12" s="1390"/>
      <c r="AX12" s="1393"/>
      <c r="AY12" s="1394"/>
      <c r="AZ12" s="1394"/>
      <c r="BA12" s="1394"/>
      <c r="BB12" s="1394"/>
      <c r="BC12" s="1394"/>
      <c r="BD12" s="1394"/>
      <c r="BE12" s="1394"/>
      <c r="BF12" s="1394"/>
      <c r="BG12" s="1394"/>
      <c r="BH12" s="1394"/>
      <c r="BI12" s="1394"/>
      <c r="BJ12" s="1394"/>
      <c r="BK12" s="1394"/>
      <c r="BL12" s="1394"/>
      <c r="BM12" s="1394"/>
      <c r="BN12" s="1394"/>
      <c r="BO12" s="1394"/>
      <c r="BP12" s="1389"/>
      <c r="BQ12" s="1389"/>
      <c r="BR12" s="1389"/>
      <c r="BS12" s="1389"/>
      <c r="BT12" s="1389"/>
      <c r="BU12" s="1390"/>
      <c r="BV12" s="205"/>
    </row>
    <row r="13" spans="1:74">
      <c r="A13" s="201"/>
      <c r="B13" s="1340"/>
      <c r="C13" s="1341"/>
      <c r="D13" s="1341"/>
      <c r="E13" s="1341"/>
      <c r="F13" s="1341"/>
      <c r="G13" s="1341"/>
      <c r="H13" s="1341"/>
      <c r="I13" s="1341"/>
      <c r="J13" s="1341"/>
      <c r="K13" s="1341"/>
      <c r="L13" s="1341"/>
      <c r="M13" s="1341"/>
      <c r="N13" s="1341"/>
      <c r="O13" s="1341"/>
      <c r="P13" s="1341"/>
      <c r="Q13" s="1341"/>
      <c r="R13" s="1341"/>
      <c r="S13" s="1341"/>
      <c r="T13" s="1389"/>
      <c r="U13" s="1389"/>
      <c r="V13" s="1389"/>
      <c r="W13" s="1389"/>
      <c r="X13" s="1389"/>
      <c r="Y13" s="1390"/>
      <c r="Z13" s="1393"/>
      <c r="AA13" s="1394"/>
      <c r="AB13" s="1394"/>
      <c r="AC13" s="1394"/>
      <c r="AD13" s="1394"/>
      <c r="AE13" s="1394"/>
      <c r="AF13" s="1394"/>
      <c r="AG13" s="1394"/>
      <c r="AH13" s="1394"/>
      <c r="AI13" s="1394"/>
      <c r="AJ13" s="1394"/>
      <c r="AK13" s="1394"/>
      <c r="AL13" s="1394"/>
      <c r="AM13" s="1394"/>
      <c r="AN13" s="1394"/>
      <c r="AO13" s="1394"/>
      <c r="AP13" s="1394"/>
      <c r="AQ13" s="1394"/>
      <c r="AR13" s="1389"/>
      <c r="AS13" s="1389"/>
      <c r="AT13" s="1389"/>
      <c r="AU13" s="1389"/>
      <c r="AV13" s="1389"/>
      <c r="AW13" s="1390"/>
      <c r="AX13" s="1393"/>
      <c r="AY13" s="1394"/>
      <c r="AZ13" s="1394"/>
      <c r="BA13" s="1394"/>
      <c r="BB13" s="1394"/>
      <c r="BC13" s="1394"/>
      <c r="BD13" s="1394"/>
      <c r="BE13" s="1394"/>
      <c r="BF13" s="1394"/>
      <c r="BG13" s="1394"/>
      <c r="BH13" s="1394"/>
      <c r="BI13" s="1394"/>
      <c r="BJ13" s="1394"/>
      <c r="BK13" s="1394"/>
      <c r="BL13" s="1394"/>
      <c r="BM13" s="1394"/>
      <c r="BN13" s="1394"/>
      <c r="BO13" s="1394"/>
      <c r="BP13" s="1389"/>
      <c r="BQ13" s="1389"/>
      <c r="BR13" s="1389"/>
      <c r="BS13" s="1389"/>
      <c r="BT13" s="1389"/>
      <c r="BU13" s="1390"/>
      <c r="BV13" s="205"/>
    </row>
    <row r="14" spans="1:74">
      <c r="A14" s="201"/>
      <c r="B14" s="1340"/>
      <c r="C14" s="1341"/>
      <c r="D14" s="1341"/>
      <c r="E14" s="1341"/>
      <c r="F14" s="1341"/>
      <c r="G14" s="1341"/>
      <c r="H14" s="1341"/>
      <c r="I14" s="1341"/>
      <c r="J14" s="1341"/>
      <c r="K14" s="1341"/>
      <c r="L14" s="1341"/>
      <c r="M14" s="1341"/>
      <c r="N14" s="1341"/>
      <c r="O14" s="1341"/>
      <c r="P14" s="1341"/>
      <c r="Q14" s="1341"/>
      <c r="R14" s="1341"/>
      <c r="S14" s="1341"/>
      <c r="T14" s="1389"/>
      <c r="U14" s="1389"/>
      <c r="V14" s="1389"/>
      <c r="W14" s="1389"/>
      <c r="X14" s="1389"/>
      <c r="Y14" s="1390"/>
      <c r="Z14" s="1393"/>
      <c r="AA14" s="1394"/>
      <c r="AB14" s="1394"/>
      <c r="AC14" s="1394"/>
      <c r="AD14" s="1394"/>
      <c r="AE14" s="1394"/>
      <c r="AF14" s="1394"/>
      <c r="AG14" s="1394"/>
      <c r="AH14" s="1394"/>
      <c r="AI14" s="1394"/>
      <c r="AJ14" s="1394"/>
      <c r="AK14" s="1394"/>
      <c r="AL14" s="1394"/>
      <c r="AM14" s="1394"/>
      <c r="AN14" s="1394"/>
      <c r="AO14" s="1394"/>
      <c r="AP14" s="1394"/>
      <c r="AQ14" s="1394"/>
      <c r="AR14" s="1389"/>
      <c r="AS14" s="1389"/>
      <c r="AT14" s="1389"/>
      <c r="AU14" s="1389"/>
      <c r="AV14" s="1389"/>
      <c r="AW14" s="1390"/>
      <c r="AX14" s="1393"/>
      <c r="AY14" s="1394"/>
      <c r="AZ14" s="1394"/>
      <c r="BA14" s="1394"/>
      <c r="BB14" s="1394"/>
      <c r="BC14" s="1394"/>
      <c r="BD14" s="1394"/>
      <c r="BE14" s="1394"/>
      <c r="BF14" s="1394"/>
      <c r="BG14" s="1394"/>
      <c r="BH14" s="1394"/>
      <c r="BI14" s="1394"/>
      <c r="BJ14" s="1394"/>
      <c r="BK14" s="1394"/>
      <c r="BL14" s="1394"/>
      <c r="BM14" s="1394"/>
      <c r="BN14" s="1394"/>
      <c r="BO14" s="1394"/>
      <c r="BP14" s="1389"/>
      <c r="BQ14" s="1389"/>
      <c r="BR14" s="1389"/>
      <c r="BS14" s="1389"/>
      <c r="BT14" s="1389"/>
      <c r="BU14" s="1390"/>
      <c r="BV14" s="205"/>
    </row>
    <row r="15" spans="1:74">
      <c r="A15" s="201"/>
      <c r="B15" s="1340"/>
      <c r="C15" s="1341"/>
      <c r="D15" s="1341"/>
      <c r="E15" s="1341"/>
      <c r="F15" s="1341"/>
      <c r="G15" s="1341"/>
      <c r="H15" s="1341"/>
      <c r="I15" s="1341"/>
      <c r="J15" s="1341"/>
      <c r="K15" s="1341"/>
      <c r="L15" s="1341"/>
      <c r="M15" s="1341"/>
      <c r="N15" s="1341"/>
      <c r="O15" s="1341"/>
      <c r="P15" s="1341"/>
      <c r="Q15" s="1341"/>
      <c r="R15" s="1341"/>
      <c r="S15" s="1341"/>
      <c r="T15" s="1389"/>
      <c r="U15" s="1389"/>
      <c r="V15" s="1389"/>
      <c r="W15" s="1389"/>
      <c r="X15" s="1389"/>
      <c r="Y15" s="1390"/>
      <c r="Z15" s="1393"/>
      <c r="AA15" s="1394"/>
      <c r="AB15" s="1394"/>
      <c r="AC15" s="1394"/>
      <c r="AD15" s="1394"/>
      <c r="AE15" s="1394"/>
      <c r="AF15" s="1394"/>
      <c r="AG15" s="1394"/>
      <c r="AH15" s="1394"/>
      <c r="AI15" s="1394"/>
      <c r="AJ15" s="1394"/>
      <c r="AK15" s="1394"/>
      <c r="AL15" s="1394"/>
      <c r="AM15" s="1394"/>
      <c r="AN15" s="1394"/>
      <c r="AO15" s="1394"/>
      <c r="AP15" s="1394"/>
      <c r="AQ15" s="1394"/>
      <c r="AR15" s="1389"/>
      <c r="AS15" s="1389"/>
      <c r="AT15" s="1389"/>
      <c r="AU15" s="1389"/>
      <c r="AV15" s="1389"/>
      <c r="AW15" s="1390"/>
      <c r="AX15" s="1393"/>
      <c r="AY15" s="1394"/>
      <c r="AZ15" s="1394"/>
      <c r="BA15" s="1394"/>
      <c r="BB15" s="1394"/>
      <c r="BC15" s="1394"/>
      <c r="BD15" s="1394"/>
      <c r="BE15" s="1394"/>
      <c r="BF15" s="1394"/>
      <c r="BG15" s="1394"/>
      <c r="BH15" s="1394"/>
      <c r="BI15" s="1394"/>
      <c r="BJ15" s="1394"/>
      <c r="BK15" s="1394"/>
      <c r="BL15" s="1394"/>
      <c r="BM15" s="1394"/>
      <c r="BN15" s="1394"/>
      <c r="BO15" s="1394"/>
      <c r="BP15" s="1389"/>
      <c r="BQ15" s="1389"/>
      <c r="BR15" s="1389"/>
      <c r="BS15" s="1389"/>
      <c r="BT15" s="1389"/>
      <c r="BU15" s="1390"/>
      <c r="BV15" s="205"/>
    </row>
    <row r="16" spans="1:74" ht="17.25" customHeight="1" thickBot="1">
      <c r="A16" s="201"/>
      <c r="B16" s="1340"/>
      <c r="C16" s="1341"/>
      <c r="D16" s="1341"/>
      <c r="E16" s="1341"/>
      <c r="F16" s="1341"/>
      <c r="G16" s="1341"/>
      <c r="H16" s="1341"/>
      <c r="I16" s="1341"/>
      <c r="J16" s="1341"/>
      <c r="K16" s="1341"/>
      <c r="L16" s="1341"/>
      <c r="M16" s="1341"/>
      <c r="N16" s="1341"/>
      <c r="O16" s="1341"/>
      <c r="P16" s="1341"/>
      <c r="Q16" s="1341"/>
      <c r="R16" s="1341"/>
      <c r="S16" s="1341"/>
      <c r="T16" s="1391"/>
      <c r="U16" s="1391"/>
      <c r="V16" s="1391"/>
      <c r="W16" s="1391"/>
      <c r="X16" s="1391"/>
      <c r="Y16" s="1392"/>
      <c r="Z16" s="1393"/>
      <c r="AA16" s="1394"/>
      <c r="AB16" s="1394"/>
      <c r="AC16" s="1394"/>
      <c r="AD16" s="1394"/>
      <c r="AE16" s="1394"/>
      <c r="AF16" s="1394"/>
      <c r="AG16" s="1394"/>
      <c r="AH16" s="1394"/>
      <c r="AI16" s="1394"/>
      <c r="AJ16" s="1394"/>
      <c r="AK16" s="1394"/>
      <c r="AL16" s="1394"/>
      <c r="AM16" s="1394"/>
      <c r="AN16" s="1394"/>
      <c r="AO16" s="1394"/>
      <c r="AP16" s="1394"/>
      <c r="AQ16" s="1394"/>
      <c r="AR16" s="1391"/>
      <c r="AS16" s="1391"/>
      <c r="AT16" s="1391"/>
      <c r="AU16" s="1391"/>
      <c r="AV16" s="1391"/>
      <c r="AW16" s="1392"/>
      <c r="AX16" s="1393"/>
      <c r="AY16" s="1394"/>
      <c r="AZ16" s="1394"/>
      <c r="BA16" s="1394"/>
      <c r="BB16" s="1394"/>
      <c r="BC16" s="1394"/>
      <c r="BD16" s="1394"/>
      <c r="BE16" s="1394"/>
      <c r="BF16" s="1394"/>
      <c r="BG16" s="1394"/>
      <c r="BH16" s="1394"/>
      <c r="BI16" s="1394"/>
      <c r="BJ16" s="1394"/>
      <c r="BK16" s="1394"/>
      <c r="BL16" s="1394"/>
      <c r="BM16" s="1394"/>
      <c r="BN16" s="1394"/>
      <c r="BO16" s="1394"/>
      <c r="BP16" s="1391"/>
      <c r="BQ16" s="1391"/>
      <c r="BR16" s="1391"/>
      <c r="BS16" s="1391"/>
      <c r="BT16" s="1391"/>
      <c r="BU16" s="1392"/>
      <c r="BV16" s="205"/>
    </row>
    <row r="17" spans="1:74" ht="27" customHeight="1">
      <c r="A17" s="201"/>
      <c r="B17" s="1340"/>
      <c r="C17" s="1341"/>
      <c r="D17" s="1341"/>
      <c r="E17" s="1341"/>
      <c r="F17" s="1341"/>
      <c r="G17" s="1341"/>
      <c r="H17" s="1341"/>
      <c r="I17" s="1341"/>
      <c r="J17" s="1341"/>
      <c r="K17" s="1341"/>
      <c r="L17" s="1341"/>
      <c r="M17" s="1341"/>
      <c r="N17" s="1341"/>
      <c r="O17" s="1341"/>
      <c r="P17" s="1341"/>
      <c r="Q17" s="1341"/>
      <c r="R17" s="1341"/>
      <c r="S17" s="1341"/>
      <c r="T17" s="1378" t="s">
        <v>152</v>
      </c>
      <c r="U17" s="1379"/>
      <c r="V17" s="1379"/>
      <c r="W17" s="1379"/>
      <c r="X17" s="1379"/>
      <c r="Y17" s="1380"/>
      <c r="Z17" s="1393"/>
      <c r="AA17" s="1394"/>
      <c r="AB17" s="1394"/>
      <c r="AC17" s="1394"/>
      <c r="AD17" s="1394"/>
      <c r="AE17" s="1394"/>
      <c r="AF17" s="1394"/>
      <c r="AG17" s="1394"/>
      <c r="AH17" s="1394"/>
      <c r="AI17" s="1394"/>
      <c r="AJ17" s="1394"/>
      <c r="AK17" s="1394"/>
      <c r="AL17" s="1394"/>
      <c r="AM17" s="1394"/>
      <c r="AN17" s="1394"/>
      <c r="AO17" s="1394"/>
      <c r="AP17" s="1394"/>
      <c r="AQ17" s="1394"/>
      <c r="AR17" s="1378" t="s">
        <v>152</v>
      </c>
      <c r="AS17" s="1379"/>
      <c r="AT17" s="1379"/>
      <c r="AU17" s="1379"/>
      <c r="AV17" s="1379"/>
      <c r="AW17" s="1380"/>
      <c r="AX17" s="1393"/>
      <c r="AY17" s="1394"/>
      <c r="AZ17" s="1394"/>
      <c r="BA17" s="1394"/>
      <c r="BB17" s="1394"/>
      <c r="BC17" s="1394"/>
      <c r="BD17" s="1394"/>
      <c r="BE17" s="1394"/>
      <c r="BF17" s="1394"/>
      <c r="BG17" s="1394"/>
      <c r="BH17" s="1394"/>
      <c r="BI17" s="1394"/>
      <c r="BJ17" s="1394"/>
      <c r="BK17" s="1394"/>
      <c r="BL17" s="1394"/>
      <c r="BM17" s="1394"/>
      <c r="BN17" s="1394"/>
      <c r="BO17" s="1394"/>
      <c r="BP17" s="1378" t="s">
        <v>152</v>
      </c>
      <c r="BQ17" s="1379"/>
      <c r="BR17" s="1379"/>
      <c r="BS17" s="1379"/>
      <c r="BT17" s="1379"/>
      <c r="BU17" s="1380"/>
      <c r="BV17" s="205"/>
    </row>
    <row r="18" spans="1:74" s="172" customFormat="1" ht="45.75" customHeight="1">
      <c r="A18" s="173"/>
      <c r="B18" s="1340"/>
      <c r="C18" s="1341"/>
      <c r="D18" s="1341"/>
      <c r="E18" s="1341"/>
      <c r="F18" s="1341"/>
      <c r="G18" s="1341"/>
      <c r="H18" s="1341"/>
      <c r="I18" s="1341"/>
      <c r="J18" s="1341"/>
      <c r="K18" s="1341"/>
      <c r="L18" s="1341"/>
      <c r="M18" s="1341"/>
      <c r="N18" s="1341"/>
      <c r="O18" s="1341"/>
      <c r="P18" s="1341"/>
      <c r="Q18" s="1341"/>
      <c r="R18" s="1341"/>
      <c r="S18" s="1341"/>
      <c r="T18" s="1381" t="s">
        <v>153</v>
      </c>
      <c r="U18" s="1382"/>
      <c r="V18" s="1382"/>
      <c r="W18" s="1382"/>
      <c r="X18" s="1382"/>
      <c r="Y18" s="1383"/>
      <c r="Z18" s="1393"/>
      <c r="AA18" s="1394"/>
      <c r="AB18" s="1394"/>
      <c r="AC18" s="1394"/>
      <c r="AD18" s="1394"/>
      <c r="AE18" s="1394"/>
      <c r="AF18" s="1394"/>
      <c r="AG18" s="1394"/>
      <c r="AH18" s="1394"/>
      <c r="AI18" s="1394"/>
      <c r="AJ18" s="1394"/>
      <c r="AK18" s="1394"/>
      <c r="AL18" s="1394"/>
      <c r="AM18" s="1394"/>
      <c r="AN18" s="1394"/>
      <c r="AO18" s="1394"/>
      <c r="AP18" s="1394"/>
      <c r="AQ18" s="1394"/>
      <c r="AR18" s="1381" t="s">
        <v>153</v>
      </c>
      <c r="AS18" s="1382"/>
      <c r="AT18" s="1382"/>
      <c r="AU18" s="1382"/>
      <c r="AV18" s="1382"/>
      <c r="AW18" s="1383"/>
      <c r="AX18" s="1393"/>
      <c r="AY18" s="1394"/>
      <c r="AZ18" s="1394"/>
      <c r="BA18" s="1394"/>
      <c r="BB18" s="1394"/>
      <c r="BC18" s="1394"/>
      <c r="BD18" s="1394"/>
      <c r="BE18" s="1394"/>
      <c r="BF18" s="1394"/>
      <c r="BG18" s="1394"/>
      <c r="BH18" s="1394"/>
      <c r="BI18" s="1394"/>
      <c r="BJ18" s="1394"/>
      <c r="BK18" s="1394"/>
      <c r="BL18" s="1394"/>
      <c r="BM18" s="1394"/>
      <c r="BN18" s="1394"/>
      <c r="BO18" s="1394"/>
      <c r="BP18" s="1381" t="s">
        <v>153</v>
      </c>
      <c r="BQ18" s="1382"/>
      <c r="BR18" s="1382"/>
      <c r="BS18" s="1382"/>
      <c r="BT18" s="1382"/>
      <c r="BU18" s="1383"/>
      <c r="BV18" s="177"/>
    </row>
    <row r="19" spans="1:74" ht="27" customHeight="1">
      <c r="A19" s="201"/>
      <c r="B19" s="1340"/>
      <c r="C19" s="1341"/>
      <c r="D19" s="1341"/>
      <c r="E19" s="1341"/>
      <c r="F19" s="1341"/>
      <c r="G19" s="1341"/>
      <c r="H19" s="1341"/>
      <c r="I19" s="1341"/>
      <c r="J19" s="1341"/>
      <c r="K19" s="1341"/>
      <c r="L19" s="1341"/>
      <c r="M19" s="1341"/>
      <c r="N19" s="1341"/>
      <c r="O19" s="1341"/>
      <c r="P19" s="1341"/>
      <c r="Q19" s="1341"/>
      <c r="R19" s="1341"/>
      <c r="S19" s="1341"/>
      <c r="T19" s="1381" t="s">
        <v>154</v>
      </c>
      <c r="U19" s="1382"/>
      <c r="V19" s="1382"/>
      <c r="W19" s="1382"/>
      <c r="X19" s="1382"/>
      <c r="Y19" s="1383"/>
      <c r="Z19" s="1393"/>
      <c r="AA19" s="1394"/>
      <c r="AB19" s="1394"/>
      <c r="AC19" s="1394"/>
      <c r="AD19" s="1394"/>
      <c r="AE19" s="1394"/>
      <c r="AF19" s="1394"/>
      <c r="AG19" s="1394"/>
      <c r="AH19" s="1394"/>
      <c r="AI19" s="1394"/>
      <c r="AJ19" s="1394"/>
      <c r="AK19" s="1394"/>
      <c r="AL19" s="1394"/>
      <c r="AM19" s="1394"/>
      <c r="AN19" s="1394"/>
      <c r="AO19" s="1394"/>
      <c r="AP19" s="1394"/>
      <c r="AQ19" s="1394"/>
      <c r="AR19" s="1381" t="s">
        <v>154</v>
      </c>
      <c r="AS19" s="1382"/>
      <c r="AT19" s="1382"/>
      <c r="AU19" s="1382"/>
      <c r="AV19" s="1382"/>
      <c r="AW19" s="1383"/>
      <c r="AX19" s="1393"/>
      <c r="AY19" s="1394"/>
      <c r="AZ19" s="1394"/>
      <c r="BA19" s="1394"/>
      <c r="BB19" s="1394"/>
      <c r="BC19" s="1394"/>
      <c r="BD19" s="1394"/>
      <c r="BE19" s="1394"/>
      <c r="BF19" s="1394"/>
      <c r="BG19" s="1394"/>
      <c r="BH19" s="1394"/>
      <c r="BI19" s="1394"/>
      <c r="BJ19" s="1394"/>
      <c r="BK19" s="1394"/>
      <c r="BL19" s="1394"/>
      <c r="BM19" s="1394"/>
      <c r="BN19" s="1394"/>
      <c r="BO19" s="1394"/>
      <c r="BP19" s="1381" t="s">
        <v>154</v>
      </c>
      <c r="BQ19" s="1382"/>
      <c r="BR19" s="1382"/>
      <c r="BS19" s="1382"/>
      <c r="BT19" s="1382"/>
      <c r="BU19" s="1383"/>
      <c r="BV19" s="205"/>
    </row>
    <row r="20" spans="1:74" ht="27" customHeight="1" thickBot="1">
      <c r="A20" s="201"/>
      <c r="B20" s="1342"/>
      <c r="C20" s="1343"/>
      <c r="D20" s="1343"/>
      <c r="E20" s="1343"/>
      <c r="F20" s="1343"/>
      <c r="G20" s="1343"/>
      <c r="H20" s="1343"/>
      <c r="I20" s="1343"/>
      <c r="J20" s="1343"/>
      <c r="K20" s="1343"/>
      <c r="L20" s="1343"/>
      <c r="M20" s="1343"/>
      <c r="N20" s="1343"/>
      <c r="O20" s="1343"/>
      <c r="P20" s="1343"/>
      <c r="Q20" s="1343"/>
      <c r="R20" s="1343"/>
      <c r="S20" s="1343"/>
      <c r="T20" s="1384" t="s">
        <v>1318</v>
      </c>
      <c r="U20" s="1385"/>
      <c r="V20" s="1385"/>
      <c r="W20" s="1385"/>
      <c r="X20" s="1385"/>
      <c r="Y20" s="1386"/>
      <c r="Z20" s="1395"/>
      <c r="AA20" s="1396"/>
      <c r="AB20" s="1396"/>
      <c r="AC20" s="1396"/>
      <c r="AD20" s="1396"/>
      <c r="AE20" s="1396"/>
      <c r="AF20" s="1396"/>
      <c r="AG20" s="1396"/>
      <c r="AH20" s="1396"/>
      <c r="AI20" s="1396"/>
      <c r="AJ20" s="1396"/>
      <c r="AK20" s="1396"/>
      <c r="AL20" s="1396"/>
      <c r="AM20" s="1396"/>
      <c r="AN20" s="1396"/>
      <c r="AO20" s="1396"/>
      <c r="AP20" s="1396"/>
      <c r="AQ20" s="1396"/>
      <c r="AR20" s="1384" t="s">
        <v>1288</v>
      </c>
      <c r="AS20" s="1385"/>
      <c r="AT20" s="1385"/>
      <c r="AU20" s="1385"/>
      <c r="AV20" s="1385"/>
      <c r="AW20" s="1386"/>
      <c r="AX20" s="1395"/>
      <c r="AY20" s="1396"/>
      <c r="AZ20" s="1396"/>
      <c r="BA20" s="1396"/>
      <c r="BB20" s="1396"/>
      <c r="BC20" s="1396"/>
      <c r="BD20" s="1396"/>
      <c r="BE20" s="1396"/>
      <c r="BF20" s="1396"/>
      <c r="BG20" s="1396"/>
      <c r="BH20" s="1396"/>
      <c r="BI20" s="1396"/>
      <c r="BJ20" s="1396"/>
      <c r="BK20" s="1396"/>
      <c r="BL20" s="1396"/>
      <c r="BM20" s="1396"/>
      <c r="BN20" s="1396"/>
      <c r="BO20" s="1396"/>
      <c r="BP20" s="1384" t="s">
        <v>1292</v>
      </c>
      <c r="BQ20" s="1385"/>
      <c r="BR20" s="1385"/>
      <c r="BS20" s="1385"/>
      <c r="BT20" s="1385"/>
      <c r="BU20" s="1386"/>
      <c r="BV20" s="205"/>
    </row>
    <row r="21" spans="1:74" s="172" customFormat="1" ht="60" customHeight="1">
      <c r="A21" s="173"/>
      <c r="B21" s="1373" t="str">
        <f>$B$4</f>
        <v xml:space="preserve">Component Name 
部件名称 Tên chi tiết </v>
      </c>
      <c r="C21" s="1374"/>
      <c r="D21" s="1374"/>
      <c r="E21" s="1374"/>
      <c r="F21" s="1374"/>
      <c r="G21" s="1374"/>
      <c r="H21" s="174">
        <f>$BD$4+1</f>
        <v>4</v>
      </c>
      <c r="I21" s="1375" t="s">
        <v>1293</v>
      </c>
      <c r="J21" s="1376"/>
      <c r="K21" s="1376"/>
      <c r="L21" s="1376"/>
      <c r="M21" s="1376"/>
      <c r="N21" s="1376"/>
      <c r="O21" s="1376"/>
      <c r="P21" s="1376"/>
      <c r="Q21" s="1376"/>
      <c r="R21" s="1376"/>
      <c r="S21" s="1376"/>
      <c r="T21" s="1376"/>
      <c r="U21" s="1377"/>
      <c r="V21" s="1344" t="s">
        <v>148</v>
      </c>
      <c r="W21" s="1345"/>
      <c r="X21" s="175"/>
      <c r="Y21" s="176"/>
      <c r="Z21" s="1373" t="str">
        <f>$B$4</f>
        <v xml:space="preserve">Component Name 
部件名称 Tên chi tiết </v>
      </c>
      <c r="AA21" s="1374"/>
      <c r="AB21" s="1374"/>
      <c r="AC21" s="1374"/>
      <c r="AD21" s="1374"/>
      <c r="AE21" s="1374"/>
      <c r="AF21" s="174">
        <f>$H$21+1</f>
        <v>5</v>
      </c>
      <c r="AG21" s="1375" t="s">
        <v>1297</v>
      </c>
      <c r="AH21" s="1376"/>
      <c r="AI21" s="1376"/>
      <c r="AJ21" s="1376"/>
      <c r="AK21" s="1376"/>
      <c r="AL21" s="1376"/>
      <c r="AM21" s="1376"/>
      <c r="AN21" s="1376"/>
      <c r="AO21" s="1376"/>
      <c r="AP21" s="1376"/>
      <c r="AQ21" s="1376"/>
      <c r="AR21" s="1376"/>
      <c r="AS21" s="1377"/>
      <c r="AT21" s="1344" t="s">
        <v>148</v>
      </c>
      <c r="AU21" s="1345"/>
      <c r="AV21" s="175"/>
      <c r="AW21" s="176"/>
      <c r="AX21" s="1373" t="str">
        <f>$B$4</f>
        <v xml:space="preserve">Component Name 
部件名称 Tên chi tiết </v>
      </c>
      <c r="AY21" s="1374"/>
      <c r="AZ21" s="1374"/>
      <c r="BA21" s="1374"/>
      <c r="BB21" s="1374"/>
      <c r="BC21" s="1374"/>
      <c r="BD21" s="174">
        <f>$AF$21+1</f>
        <v>6</v>
      </c>
      <c r="BE21" s="1375" t="s">
        <v>1301</v>
      </c>
      <c r="BF21" s="1376"/>
      <c r="BG21" s="1376"/>
      <c r="BH21" s="1376"/>
      <c r="BI21" s="1376"/>
      <c r="BJ21" s="1376"/>
      <c r="BK21" s="1376"/>
      <c r="BL21" s="1376"/>
      <c r="BM21" s="1376"/>
      <c r="BN21" s="1376"/>
      <c r="BO21" s="1376"/>
      <c r="BP21" s="1376"/>
      <c r="BQ21" s="1377"/>
      <c r="BR21" s="1344" t="s">
        <v>148</v>
      </c>
      <c r="BS21" s="1345"/>
      <c r="BT21" s="175"/>
      <c r="BU21" s="176"/>
      <c r="BV21" s="177"/>
    </row>
    <row r="22" spans="1:74" s="178" customFormat="1" ht="20.100000000000001" customHeight="1">
      <c r="A22" s="179"/>
      <c r="B22" s="180" t="s">
        <v>1325</v>
      </c>
      <c r="C22" s="181"/>
      <c r="D22" s="181"/>
      <c r="E22" s="181"/>
      <c r="F22" s="181"/>
      <c r="G22" s="181"/>
      <c r="H22" s="181"/>
      <c r="I22" s="181"/>
      <c r="J22" s="1004"/>
      <c r="K22" s="184"/>
      <c r="L22" s="184"/>
      <c r="M22" s="184"/>
      <c r="N22" s="181"/>
      <c r="O22" s="181"/>
      <c r="P22" s="184"/>
      <c r="Q22" s="181"/>
      <c r="R22" s="181"/>
      <c r="S22" s="181"/>
      <c r="T22" s="181"/>
      <c r="U22" s="181"/>
      <c r="V22" s="181"/>
      <c r="W22" s="181"/>
      <c r="X22" s="181"/>
      <c r="Y22" s="1005"/>
      <c r="Z22" s="180" t="s">
        <v>1327</v>
      </c>
      <c r="AA22" s="181"/>
      <c r="AB22" s="181"/>
      <c r="AC22" s="181"/>
      <c r="AD22" s="181"/>
      <c r="AE22" s="181"/>
      <c r="AF22" s="181"/>
      <c r="AG22" s="181"/>
      <c r="AH22" s="1004"/>
      <c r="AI22" s="184"/>
      <c r="AJ22" s="184"/>
      <c r="AK22" s="184"/>
      <c r="AL22" s="181"/>
      <c r="AM22" s="181"/>
      <c r="AN22" s="184"/>
      <c r="AO22" s="181"/>
      <c r="AP22" s="181"/>
      <c r="AQ22" s="181"/>
      <c r="AR22" s="181"/>
      <c r="AS22" s="181"/>
      <c r="AT22" s="181"/>
      <c r="AU22" s="181"/>
      <c r="AV22" s="181"/>
      <c r="AW22" s="1005"/>
      <c r="AX22" s="180" t="s">
        <v>1329</v>
      </c>
      <c r="AY22" s="181"/>
      <c r="AZ22" s="181"/>
      <c r="BA22" s="181"/>
      <c r="BB22" s="181"/>
      <c r="BC22" s="181"/>
      <c r="BD22" s="181"/>
      <c r="BE22" s="181"/>
      <c r="BF22" s="1004"/>
      <c r="BG22" s="184"/>
      <c r="BH22" s="184"/>
      <c r="BI22" s="184"/>
      <c r="BJ22" s="181"/>
      <c r="BK22" s="181"/>
      <c r="BL22" s="184"/>
      <c r="BM22" s="181"/>
      <c r="BN22" s="181"/>
      <c r="BO22" s="181"/>
      <c r="BP22" s="181"/>
      <c r="BQ22" s="181"/>
      <c r="BR22" s="181"/>
      <c r="BS22" s="181"/>
      <c r="BT22" s="181"/>
      <c r="BU22" s="1005"/>
      <c r="BV22" s="188"/>
    </row>
    <row r="23" spans="1:74" s="178" customFormat="1" ht="20.100000000000001" customHeight="1">
      <c r="A23" s="189"/>
      <c r="B23" s="190" t="s">
        <v>1326</v>
      </c>
      <c r="C23" s="181"/>
      <c r="D23" s="181"/>
      <c r="E23" s="181"/>
      <c r="F23" s="181"/>
      <c r="G23" s="181"/>
      <c r="H23" s="181"/>
      <c r="I23" s="181"/>
      <c r="J23" s="1004"/>
      <c r="K23" s="184"/>
      <c r="L23" s="184"/>
      <c r="M23" s="184"/>
      <c r="N23" s="181"/>
      <c r="O23" s="181"/>
      <c r="P23" s="184"/>
      <c r="Q23" s="181"/>
      <c r="R23" s="181"/>
      <c r="S23" s="181"/>
      <c r="T23" s="1004"/>
      <c r="U23" s="1004"/>
      <c r="V23" s="1004"/>
      <c r="W23" s="1004"/>
      <c r="X23" s="1004"/>
      <c r="Y23" s="1006"/>
      <c r="Z23" s="190" t="s">
        <v>1328</v>
      </c>
      <c r="AA23" s="181"/>
      <c r="AB23" s="181"/>
      <c r="AC23" s="181"/>
      <c r="AD23" s="181"/>
      <c r="AE23" s="181"/>
      <c r="AF23" s="181"/>
      <c r="AG23" s="181"/>
      <c r="AH23" s="1004"/>
      <c r="AI23" s="184"/>
      <c r="AJ23" s="184"/>
      <c r="AK23" s="184"/>
      <c r="AL23" s="181"/>
      <c r="AM23" s="181"/>
      <c r="AN23" s="184"/>
      <c r="AO23" s="181"/>
      <c r="AP23" s="181"/>
      <c r="AQ23" s="181"/>
      <c r="AR23" s="1004"/>
      <c r="AS23" s="1004"/>
      <c r="AT23" s="1004"/>
      <c r="AU23" s="1004"/>
      <c r="AV23" s="1004"/>
      <c r="AW23" s="1006"/>
      <c r="AX23" s="190" t="s">
        <v>1330</v>
      </c>
      <c r="AY23" s="181"/>
      <c r="AZ23" s="181"/>
      <c r="BA23" s="181"/>
      <c r="BB23" s="181"/>
      <c r="BC23" s="181"/>
      <c r="BD23" s="181"/>
      <c r="BE23" s="181"/>
      <c r="BF23" s="1004"/>
      <c r="BG23" s="184"/>
      <c r="BH23" s="184"/>
      <c r="BI23" s="184"/>
      <c r="BJ23" s="181"/>
      <c r="BK23" s="181"/>
      <c r="BL23" s="184"/>
      <c r="BM23" s="181"/>
      <c r="BN23" s="181"/>
      <c r="BO23" s="181"/>
      <c r="BP23" s="1004"/>
      <c r="BQ23" s="1004"/>
      <c r="BR23" s="1004"/>
      <c r="BS23" s="1004"/>
      <c r="BT23" s="1004"/>
      <c r="BU23" s="1006"/>
      <c r="BV23" s="188"/>
    </row>
    <row r="24" spans="1:74" s="153" customFormat="1" ht="20.100000000000001" customHeight="1">
      <c r="A24" s="206"/>
      <c r="B24" s="1007"/>
      <c r="C24" s="1008" t="s">
        <v>151</v>
      </c>
      <c r="D24" s="1008" t="s">
        <v>151</v>
      </c>
      <c r="E24" s="1008" t="s">
        <v>151</v>
      </c>
      <c r="F24" s="1008" t="s">
        <v>151</v>
      </c>
      <c r="G24" s="1008" t="s">
        <v>151</v>
      </c>
      <c r="H24" s="1009" t="s">
        <v>151</v>
      </c>
      <c r="I24" s="1008" t="s">
        <v>151</v>
      </c>
      <c r="J24" s="1008" t="s">
        <v>151</v>
      </c>
      <c r="K24" s="1008" t="s">
        <v>151</v>
      </c>
      <c r="L24" s="1008" t="s">
        <v>151</v>
      </c>
      <c r="M24" s="1008" t="s">
        <v>151</v>
      </c>
      <c r="N24" s="1008" t="s">
        <v>151</v>
      </c>
      <c r="O24" s="1008" t="s">
        <v>151</v>
      </c>
      <c r="P24" s="1008" t="s">
        <v>151</v>
      </c>
      <c r="Q24" s="1008" t="s">
        <v>151</v>
      </c>
      <c r="R24" s="1008" t="s">
        <v>151</v>
      </c>
      <c r="S24" s="1008" t="s">
        <v>151</v>
      </c>
      <c r="T24" s="1008" t="s">
        <v>151</v>
      </c>
      <c r="U24" s="1010"/>
      <c r="V24" s="1010"/>
      <c r="W24" s="1010"/>
      <c r="X24" s="1010"/>
      <c r="Y24" s="1011"/>
      <c r="Z24" s="1007"/>
      <c r="AA24" s="1008" t="s">
        <v>151</v>
      </c>
      <c r="AB24" s="1008" t="s">
        <v>151</v>
      </c>
      <c r="AC24" s="1008" t="s">
        <v>151</v>
      </c>
      <c r="AD24" s="1008" t="s">
        <v>151</v>
      </c>
      <c r="AE24" s="1008" t="s">
        <v>151</v>
      </c>
      <c r="AF24" s="1009" t="s">
        <v>151</v>
      </c>
      <c r="AG24" s="1008" t="s">
        <v>151</v>
      </c>
      <c r="AH24" s="1008" t="s">
        <v>151</v>
      </c>
      <c r="AI24" s="1008" t="s">
        <v>151</v>
      </c>
      <c r="AJ24" s="1008" t="s">
        <v>151</v>
      </c>
      <c r="AK24" s="1008" t="s">
        <v>151</v>
      </c>
      <c r="AL24" s="1008" t="s">
        <v>151</v>
      </c>
      <c r="AM24" s="1008" t="s">
        <v>151</v>
      </c>
      <c r="AN24" s="1008" t="s">
        <v>151</v>
      </c>
      <c r="AO24" s="1008" t="s">
        <v>151</v>
      </c>
      <c r="AP24" s="1008" t="s">
        <v>151</v>
      </c>
      <c r="AQ24" s="1008" t="s">
        <v>151</v>
      </c>
      <c r="AR24" s="1008" t="s">
        <v>151</v>
      </c>
      <c r="AS24" s="1010"/>
      <c r="AT24" s="1010"/>
      <c r="AU24" s="1010"/>
      <c r="AV24" s="1010"/>
      <c r="AW24" s="1011"/>
      <c r="AX24" s="1007"/>
      <c r="AY24" s="1008" t="s">
        <v>151</v>
      </c>
      <c r="AZ24" s="1008" t="s">
        <v>151</v>
      </c>
      <c r="BA24" s="1008" t="s">
        <v>151</v>
      </c>
      <c r="BB24" s="1008" t="s">
        <v>151</v>
      </c>
      <c r="BC24" s="1008" t="s">
        <v>151</v>
      </c>
      <c r="BD24" s="1009" t="s">
        <v>151</v>
      </c>
      <c r="BE24" s="1008" t="s">
        <v>151</v>
      </c>
      <c r="BF24" s="1008" t="s">
        <v>151</v>
      </c>
      <c r="BG24" s="1008" t="s">
        <v>151</v>
      </c>
      <c r="BH24" s="1008" t="s">
        <v>151</v>
      </c>
      <c r="BI24" s="1008" t="s">
        <v>151</v>
      </c>
      <c r="BJ24" s="1008" t="s">
        <v>151</v>
      </c>
      <c r="BK24" s="1008" t="s">
        <v>151</v>
      </c>
      <c r="BL24" s="1008" t="s">
        <v>151</v>
      </c>
      <c r="BM24" s="1008" t="s">
        <v>151</v>
      </c>
      <c r="BN24" s="1008" t="s">
        <v>151</v>
      </c>
      <c r="BO24" s="1008" t="s">
        <v>151</v>
      </c>
      <c r="BP24" s="1008" t="s">
        <v>151</v>
      </c>
      <c r="BQ24" s="1010"/>
      <c r="BR24" s="1010"/>
      <c r="BS24" s="1010"/>
      <c r="BT24" s="1010"/>
      <c r="BU24" s="1011"/>
      <c r="BV24" s="218"/>
    </row>
    <row r="25" spans="1:74">
      <c r="A25" s="201"/>
      <c r="B25" s="1340" t="s">
        <v>1294</v>
      </c>
      <c r="C25" s="1341"/>
      <c r="D25" s="1341"/>
      <c r="E25" s="1341"/>
      <c r="F25" s="1341"/>
      <c r="G25" s="1341"/>
      <c r="H25" s="1341"/>
      <c r="I25" s="1341"/>
      <c r="J25" s="1341"/>
      <c r="K25" s="1341"/>
      <c r="L25" s="1341"/>
      <c r="M25" s="1341"/>
      <c r="N25" s="1341"/>
      <c r="O25" s="1341"/>
      <c r="P25" s="1341"/>
      <c r="Q25" s="1341"/>
      <c r="R25" s="1341"/>
      <c r="S25" s="1341"/>
      <c r="T25" s="1387" t="s">
        <v>1295</v>
      </c>
      <c r="U25" s="1387"/>
      <c r="V25" s="1387"/>
      <c r="W25" s="1387"/>
      <c r="X25" s="1387"/>
      <c r="Y25" s="1388"/>
      <c r="Z25" s="1393" t="s">
        <v>1298</v>
      </c>
      <c r="AA25" s="1394"/>
      <c r="AB25" s="1394"/>
      <c r="AC25" s="1394"/>
      <c r="AD25" s="1394"/>
      <c r="AE25" s="1394"/>
      <c r="AF25" s="1394"/>
      <c r="AG25" s="1394"/>
      <c r="AH25" s="1394"/>
      <c r="AI25" s="1394"/>
      <c r="AJ25" s="1394"/>
      <c r="AK25" s="1394"/>
      <c r="AL25" s="1394"/>
      <c r="AM25" s="1394"/>
      <c r="AN25" s="1394"/>
      <c r="AO25" s="1394"/>
      <c r="AP25" s="1394"/>
      <c r="AQ25" s="1394"/>
      <c r="AR25" s="1387" t="s">
        <v>1299</v>
      </c>
      <c r="AS25" s="1387"/>
      <c r="AT25" s="1387"/>
      <c r="AU25" s="1387"/>
      <c r="AV25" s="1387"/>
      <c r="AW25" s="1388"/>
      <c r="AX25" s="1393" t="s">
        <v>1302</v>
      </c>
      <c r="AY25" s="1394"/>
      <c r="AZ25" s="1394"/>
      <c r="BA25" s="1394"/>
      <c r="BB25" s="1394"/>
      <c r="BC25" s="1394"/>
      <c r="BD25" s="1394"/>
      <c r="BE25" s="1394"/>
      <c r="BF25" s="1394"/>
      <c r="BG25" s="1394"/>
      <c r="BH25" s="1394"/>
      <c r="BI25" s="1394"/>
      <c r="BJ25" s="1394"/>
      <c r="BK25" s="1394"/>
      <c r="BL25" s="1394"/>
      <c r="BM25" s="1394"/>
      <c r="BN25" s="1394"/>
      <c r="BO25" s="1394"/>
      <c r="BP25" s="1387" t="s">
        <v>1303</v>
      </c>
      <c r="BQ25" s="1387"/>
      <c r="BR25" s="1387"/>
      <c r="BS25" s="1387"/>
      <c r="BT25" s="1387"/>
      <c r="BU25" s="1388"/>
      <c r="BV25" s="205"/>
    </row>
    <row r="26" spans="1:74">
      <c r="A26" s="201"/>
      <c r="B26" s="1340"/>
      <c r="C26" s="1341"/>
      <c r="D26" s="1341"/>
      <c r="E26" s="1341"/>
      <c r="F26" s="1341"/>
      <c r="G26" s="1341"/>
      <c r="H26" s="1341"/>
      <c r="I26" s="1341"/>
      <c r="J26" s="1341"/>
      <c r="K26" s="1341"/>
      <c r="L26" s="1341"/>
      <c r="M26" s="1341"/>
      <c r="N26" s="1341"/>
      <c r="O26" s="1341"/>
      <c r="P26" s="1341"/>
      <c r="Q26" s="1341"/>
      <c r="R26" s="1341"/>
      <c r="S26" s="1341"/>
      <c r="T26" s="1389"/>
      <c r="U26" s="1389"/>
      <c r="V26" s="1389"/>
      <c r="W26" s="1389"/>
      <c r="X26" s="1389"/>
      <c r="Y26" s="1390"/>
      <c r="Z26" s="1393"/>
      <c r="AA26" s="1394"/>
      <c r="AB26" s="1394"/>
      <c r="AC26" s="1394"/>
      <c r="AD26" s="1394"/>
      <c r="AE26" s="1394"/>
      <c r="AF26" s="1394"/>
      <c r="AG26" s="1394"/>
      <c r="AH26" s="1394"/>
      <c r="AI26" s="1394"/>
      <c r="AJ26" s="1394"/>
      <c r="AK26" s="1394"/>
      <c r="AL26" s="1394"/>
      <c r="AM26" s="1394"/>
      <c r="AN26" s="1394"/>
      <c r="AO26" s="1394"/>
      <c r="AP26" s="1394"/>
      <c r="AQ26" s="1394"/>
      <c r="AR26" s="1389"/>
      <c r="AS26" s="1389"/>
      <c r="AT26" s="1389"/>
      <c r="AU26" s="1389"/>
      <c r="AV26" s="1389"/>
      <c r="AW26" s="1390"/>
      <c r="AX26" s="1393"/>
      <c r="AY26" s="1394"/>
      <c r="AZ26" s="1394"/>
      <c r="BA26" s="1394"/>
      <c r="BB26" s="1394"/>
      <c r="BC26" s="1394"/>
      <c r="BD26" s="1394"/>
      <c r="BE26" s="1394"/>
      <c r="BF26" s="1394"/>
      <c r="BG26" s="1394"/>
      <c r="BH26" s="1394"/>
      <c r="BI26" s="1394"/>
      <c r="BJ26" s="1394"/>
      <c r="BK26" s="1394"/>
      <c r="BL26" s="1394"/>
      <c r="BM26" s="1394"/>
      <c r="BN26" s="1394"/>
      <c r="BO26" s="1394"/>
      <c r="BP26" s="1389"/>
      <c r="BQ26" s="1389"/>
      <c r="BR26" s="1389"/>
      <c r="BS26" s="1389"/>
      <c r="BT26" s="1389"/>
      <c r="BU26" s="1390"/>
      <c r="BV26" s="205"/>
    </row>
    <row r="27" spans="1:74">
      <c r="A27" s="201"/>
      <c r="B27" s="1340"/>
      <c r="C27" s="1341"/>
      <c r="D27" s="1341"/>
      <c r="E27" s="1341"/>
      <c r="F27" s="1341"/>
      <c r="G27" s="1341"/>
      <c r="H27" s="1341"/>
      <c r="I27" s="1341"/>
      <c r="J27" s="1341"/>
      <c r="K27" s="1341"/>
      <c r="L27" s="1341"/>
      <c r="M27" s="1341"/>
      <c r="N27" s="1341"/>
      <c r="O27" s="1341"/>
      <c r="P27" s="1341"/>
      <c r="Q27" s="1341"/>
      <c r="R27" s="1341"/>
      <c r="S27" s="1341"/>
      <c r="T27" s="1389"/>
      <c r="U27" s="1389"/>
      <c r="V27" s="1389"/>
      <c r="W27" s="1389"/>
      <c r="X27" s="1389"/>
      <c r="Y27" s="1390"/>
      <c r="Z27" s="1393"/>
      <c r="AA27" s="1394"/>
      <c r="AB27" s="1394"/>
      <c r="AC27" s="1394"/>
      <c r="AD27" s="1394"/>
      <c r="AE27" s="1394"/>
      <c r="AF27" s="1394"/>
      <c r="AG27" s="1394"/>
      <c r="AH27" s="1394"/>
      <c r="AI27" s="1394"/>
      <c r="AJ27" s="1394"/>
      <c r="AK27" s="1394"/>
      <c r="AL27" s="1394"/>
      <c r="AM27" s="1394"/>
      <c r="AN27" s="1394"/>
      <c r="AO27" s="1394"/>
      <c r="AP27" s="1394"/>
      <c r="AQ27" s="1394"/>
      <c r="AR27" s="1389"/>
      <c r="AS27" s="1389"/>
      <c r="AT27" s="1389"/>
      <c r="AU27" s="1389"/>
      <c r="AV27" s="1389"/>
      <c r="AW27" s="1390"/>
      <c r="AX27" s="1393"/>
      <c r="AY27" s="1394"/>
      <c r="AZ27" s="1394"/>
      <c r="BA27" s="1394"/>
      <c r="BB27" s="1394"/>
      <c r="BC27" s="1394"/>
      <c r="BD27" s="1394"/>
      <c r="BE27" s="1394"/>
      <c r="BF27" s="1394"/>
      <c r="BG27" s="1394"/>
      <c r="BH27" s="1394"/>
      <c r="BI27" s="1394"/>
      <c r="BJ27" s="1394"/>
      <c r="BK27" s="1394"/>
      <c r="BL27" s="1394"/>
      <c r="BM27" s="1394"/>
      <c r="BN27" s="1394"/>
      <c r="BO27" s="1394"/>
      <c r="BP27" s="1389"/>
      <c r="BQ27" s="1389"/>
      <c r="BR27" s="1389"/>
      <c r="BS27" s="1389"/>
      <c r="BT27" s="1389"/>
      <c r="BU27" s="1390"/>
      <c r="BV27" s="205"/>
    </row>
    <row r="28" spans="1:74">
      <c r="A28" s="201"/>
      <c r="B28" s="1340"/>
      <c r="C28" s="1341"/>
      <c r="D28" s="1341"/>
      <c r="E28" s="1341"/>
      <c r="F28" s="1341"/>
      <c r="G28" s="1341"/>
      <c r="H28" s="1341"/>
      <c r="I28" s="1341"/>
      <c r="J28" s="1341"/>
      <c r="K28" s="1341"/>
      <c r="L28" s="1341"/>
      <c r="M28" s="1341"/>
      <c r="N28" s="1341"/>
      <c r="O28" s="1341"/>
      <c r="P28" s="1341"/>
      <c r="Q28" s="1341"/>
      <c r="R28" s="1341"/>
      <c r="S28" s="1341"/>
      <c r="T28" s="1389"/>
      <c r="U28" s="1389"/>
      <c r="V28" s="1389"/>
      <c r="W28" s="1389"/>
      <c r="X28" s="1389"/>
      <c r="Y28" s="1390"/>
      <c r="Z28" s="1393"/>
      <c r="AA28" s="1394"/>
      <c r="AB28" s="1394"/>
      <c r="AC28" s="1394"/>
      <c r="AD28" s="1394"/>
      <c r="AE28" s="1394"/>
      <c r="AF28" s="1394"/>
      <c r="AG28" s="1394"/>
      <c r="AH28" s="1394"/>
      <c r="AI28" s="1394"/>
      <c r="AJ28" s="1394"/>
      <c r="AK28" s="1394"/>
      <c r="AL28" s="1394"/>
      <c r="AM28" s="1394"/>
      <c r="AN28" s="1394"/>
      <c r="AO28" s="1394"/>
      <c r="AP28" s="1394"/>
      <c r="AQ28" s="1394"/>
      <c r="AR28" s="1389"/>
      <c r="AS28" s="1389"/>
      <c r="AT28" s="1389"/>
      <c r="AU28" s="1389"/>
      <c r="AV28" s="1389"/>
      <c r="AW28" s="1390"/>
      <c r="AX28" s="1393"/>
      <c r="AY28" s="1394"/>
      <c r="AZ28" s="1394"/>
      <c r="BA28" s="1394"/>
      <c r="BB28" s="1394"/>
      <c r="BC28" s="1394"/>
      <c r="BD28" s="1394"/>
      <c r="BE28" s="1394"/>
      <c r="BF28" s="1394"/>
      <c r="BG28" s="1394"/>
      <c r="BH28" s="1394"/>
      <c r="BI28" s="1394"/>
      <c r="BJ28" s="1394"/>
      <c r="BK28" s="1394"/>
      <c r="BL28" s="1394"/>
      <c r="BM28" s="1394"/>
      <c r="BN28" s="1394"/>
      <c r="BO28" s="1394"/>
      <c r="BP28" s="1389"/>
      <c r="BQ28" s="1389"/>
      <c r="BR28" s="1389"/>
      <c r="BS28" s="1389"/>
      <c r="BT28" s="1389"/>
      <c r="BU28" s="1390"/>
      <c r="BV28" s="205"/>
    </row>
    <row r="29" spans="1:74">
      <c r="A29" s="201"/>
      <c r="B29" s="1340"/>
      <c r="C29" s="1341"/>
      <c r="D29" s="1341"/>
      <c r="E29" s="1341"/>
      <c r="F29" s="1341"/>
      <c r="G29" s="1341"/>
      <c r="H29" s="1341"/>
      <c r="I29" s="1341"/>
      <c r="J29" s="1341"/>
      <c r="K29" s="1341"/>
      <c r="L29" s="1341"/>
      <c r="M29" s="1341"/>
      <c r="N29" s="1341"/>
      <c r="O29" s="1341"/>
      <c r="P29" s="1341"/>
      <c r="Q29" s="1341"/>
      <c r="R29" s="1341"/>
      <c r="S29" s="1341"/>
      <c r="T29" s="1389"/>
      <c r="U29" s="1389"/>
      <c r="V29" s="1389"/>
      <c r="W29" s="1389"/>
      <c r="X29" s="1389"/>
      <c r="Y29" s="1390"/>
      <c r="Z29" s="1393"/>
      <c r="AA29" s="1394"/>
      <c r="AB29" s="1394"/>
      <c r="AC29" s="1394"/>
      <c r="AD29" s="1394"/>
      <c r="AE29" s="1394"/>
      <c r="AF29" s="1394"/>
      <c r="AG29" s="1394"/>
      <c r="AH29" s="1394"/>
      <c r="AI29" s="1394"/>
      <c r="AJ29" s="1394"/>
      <c r="AK29" s="1394"/>
      <c r="AL29" s="1394"/>
      <c r="AM29" s="1394"/>
      <c r="AN29" s="1394"/>
      <c r="AO29" s="1394"/>
      <c r="AP29" s="1394"/>
      <c r="AQ29" s="1394"/>
      <c r="AR29" s="1389"/>
      <c r="AS29" s="1389"/>
      <c r="AT29" s="1389"/>
      <c r="AU29" s="1389"/>
      <c r="AV29" s="1389"/>
      <c r="AW29" s="1390"/>
      <c r="AX29" s="1393"/>
      <c r="AY29" s="1394"/>
      <c r="AZ29" s="1394"/>
      <c r="BA29" s="1394"/>
      <c r="BB29" s="1394"/>
      <c r="BC29" s="1394"/>
      <c r="BD29" s="1394"/>
      <c r="BE29" s="1394"/>
      <c r="BF29" s="1394"/>
      <c r="BG29" s="1394"/>
      <c r="BH29" s="1394"/>
      <c r="BI29" s="1394"/>
      <c r="BJ29" s="1394"/>
      <c r="BK29" s="1394"/>
      <c r="BL29" s="1394"/>
      <c r="BM29" s="1394"/>
      <c r="BN29" s="1394"/>
      <c r="BO29" s="1394"/>
      <c r="BP29" s="1389"/>
      <c r="BQ29" s="1389"/>
      <c r="BR29" s="1389"/>
      <c r="BS29" s="1389"/>
      <c r="BT29" s="1389"/>
      <c r="BU29" s="1390"/>
      <c r="BV29" s="205"/>
    </row>
    <row r="30" spans="1:74">
      <c r="A30" s="201"/>
      <c r="B30" s="1340"/>
      <c r="C30" s="1341"/>
      <c r="D30" s="1341"/>
      <c r="E30" s="1341"/>
      <c r="F30" s="1341"/>
      <c r="G30" s="1341"/>
      <c r="H30" s="1341"/>
      <c r="I30" s="1341"/>
      <c r="J30" s="1341"/>
      <c r="K30" s="1341"/>
      <c r="L30" s="1341"/>
      <c r="M30" s="1341"/>
      <c r="N30" s="1341"/>
      <c r="O30" s="1341"/>
      <c r="P30" s="1341"/>
      <c r="Q30" s="1341"/>
      <c r="R30" s="1341"/>
      <c r="S30" s="1341"/>
      <c r="T30" s="1389"/>
      <c r="U30" s="1389"/>
      <c r="V30" s="1389"/>
      <c r="W30" s="1389"/>
      <c r="X30" s="1389"/>
      <c r="Y30" s="1390"/>
      <c r="Z30" s="1393"/>
      <c r="AA30" s="1394"/>
      <c r="AB30" s="1394"/>
      <c r="AC30" s="1394"/>
      <c r="AD30" s="1394"/>
      <c r="AE30" s="1394"/>
      <c r="AF30" s="1394"/>
      <c r="AG30" s="1394"/>
      <c r="AH30" s="1394"/>
      <c r="AI30" s="1394"/>
      <c r="AJ30" s="1394"/>
      <c r="AK30" s="1394"/>
      <c r="AL30" s="1394"/>
      <c r="AM30" s="1394"/>
      <c r="AN30" s="1394"/>
      <c r="AO30" s="1394"/>
      <c r="AP30" s="1394"/>
      <c r="AQ30" s="1394"/>
      <c r="AR30" s="1389"/>
      <c r="AS30" s="1389"/>
      <c r="AT30" s="1389"/>
      <c r="AU30" s="1389"/>
      <c r="AV30" s="1389"/>
      <c r="AW30" s="1390"/>
      <c r="AX30" s="1393"/>
      <c r="AY30" s="1394"/>
      <c r="AZ30" s="1394"/>
      <c r="BA30" s="1394"/>
      <c r="BB30" s="1394"/>
      <c r="BC30" s="1394"/>
      <c r="BD30" s="1394"/>
      <c r="BE30" s="1394"/>
      <c r="BF30" s="1394"/>
      <c r="BG30" s="1394"/>
      <c r="BH30" s="1394"/>
      <c r="BI30" s="1394"/>
      <c r="BJ30" s="1394"/>
      <c r="BK30" s="1394"/>
      <c r="BL30" s="1394"/>
      <c r="BM30" s="1394"/>
      <c r="BN30" s="1394"/>
      <c r="BO30" s="1394"/>
      <c r="BP30" s="1389"/>
      <c r="BQ30" s="1389"/>
      <c r="BR30" s="1389"/>
      <c r="BS30" s="1389"/>
      <c r="BT30" s="1389"/>
      <c r="BU30" s="1390"/>
      <c r="BV30" s="205"/>
    </row>
    <row r="31" spans="1:74">
      <c r="A31" s="201"/>
      <c r="B31" s="1340"/>
      <c r="C31" s="1341"/>
      <c r="D31" s="1341"/>
      <c r="E31" s="1341"/>
      <c r="F31" s="1341"/>
      <c r="G31" s="1341"/>
      <c r="H31" s="1341"/>
      <c r="I31" s="1341"/>
      <c r="J31" s="1341"/>
      <c r="K31" s="1341"/>
      <c r="L31" s="1341"/>
      <c r="M31" s="1341"/>
      <c r="N31" s="1341"/>
      <c r="O31" s="1341"/>
      <c r="P31" s="1341"/>
      <c r="Q31" s="1341"/>
      <c r="R31" s="1341"/>
      <c r="S31" s="1341"/>
      <c r="T31" s="1389"/>
      <c r="U31" s="1389"/>
      <c r="V31" s="1389"/>
      <c r="W31" s="1389"/>
      <c r="X31" s="1389"/>
      <c r="Y31" s="1390"/>
      <c r="Z31" s="1393"/>
      <c r="AA31" s="1394"/>
      <c r="AB31" s="1394"/>
      <c r="AC31" s="1394"/>
      <c r="AD31" s="1394"/>
      <c r="AE31" s="1394"/>
      <c r="AF31" s="1394"/>
      <c r="AG31" s="1394"/>
      <c r="AH31" s="1394"/>
      <c r="AI31" s="1394"/>
      <c r="AJ31" s="1394"/>
      <c r="AK31" s="1394"/>
      <c r="AL31" s="1394"/>
      <c r="AM31" s="1394"/>
      <c r="AN31" s="1394"/>
      <c r="AO31" s="1394"/>
      <c r="AP31" s="1394"/>
      <c r="AQ31" s="1394"/>
      <c r="AR31" s="1389"/>
      <c r="AS31" s="1389"/>
      <c r="AT31" s="1389"/>
      <c r="AU31" s="1389"/>
      <c r="AV31" s="1389"/>
      <c r="AW31" s="1390"/>
      <c r="AX31" s="1393"/>
      <c r="AY31" s="1394"/>
      <c r="AZ31" s="1394"/>
      <c r="BA31" s="1394"/>
      <c r="BB31" s="1394"/>
      <c r="BC31" s="1394"/>
      <c r="BD31" s="1394"/>
      <c r="BE31" s="1394"/>
      <c r="BF31" s="1394"/>
      <c r="BG31" s="1394"/>
      <c r="BH31" s="1394"/>
      <c r="BI31" s="1394"/>
      <c r="BJ31" s="1394"/>
      <c r="BK31" s="1394"/>
      <c r="BL31" s="1394"/>
      <c r="BM31" s="1394"/>
      <c r="BN31" s="1394"/>
      <c r="BO31" s="1394"/>
      <c r="BP31" s="1389"/>
      <c r="BQ31" s="1389"/>
      <c r="BR31" s="1389"/>
      <c r="BS31" s="1389"/>
      <c r="BT31" s="1389"/>
      <c r="BU31" s="1390"/>
      <c r="BV31" s="205"/>
    </row>
    <row r="32" spans="1:74">
      <c r="A32" s="201"/>
      <c r="B32" s="1340"/>
      <c r="C32" s="1341"/>
      <c r="D32" s="1341"/>
      <c r="E32" s="1341"/>
      <c r="F32" s="1341"/>
      <c r="G32" s="1341"/>
      <c r="H32" s="1341"/>
      <c r="I32" s="1341"/>
      <c r="J32" s="1341"/>
      <c r="K32" s="1341"/>
      <c r="L32" s="1341"/>
      <c r="M32" s="1341"/>
      <c r="N32" s="1341"/>
      <c r="O32" s="1341"/>
      <c r="P32" s="1341"/>
      <c r="Q32" s="1341"/>
      <c r="R32" s="1341"/>
      <c r="S32" s="1341"/>
      <c r="T32" s="1389"/>
      <c r="U32" s="1389"/>
      <c r="V32" s="1389"/>
      <c r="W32" s="1389"/>
      <c r="X32" s="1389"/>
      <c r="Y32" s="1390"/>
      <c r="Z32" s="1393"/>
      <c r="AA32" s="1394"/>
      <c r="AB32" s="1394"/>
      <c r="AC32" s="1394"/>
      <c r="AD32" s="1394"/>
      <c r="AE32" s="1394"/>
      <c r="AF32" s="1394"/>
      <c r="AG32" s="1394"/>
      <c r="AH32" s="1394"/>
      <c r="AI32" s="1394"/>
      <c r="AJ32" s="1394"/>
      <c r="AK32" s="1394"/>
      <c r="AL32" s="1394"/>
      <c r="AM32" s="1394"/>
      <c r="AN32" s="1394"/>
      <c r="AO32" s="1394"/>
      <c r="AP32" s="1394"/>
      <c r="AQ32" s="1394"/>
      <c r="AR32" s="1389"/>
      <c r="AS32" s="1389"/>
      <c r="AT32" s="1389"/>
      <c r="AU32" s="1389"/>
      <c r="AV32" s="1389"/>
      <c r="AW32" s="1390"/>
      <c r="AX32" s="1393"/>
      <c r="AY32" s="1394"/>
      <c r="AZ32" s="1394"/>
      <c r="BA32" s="1394"/>
      <c r="BB32" s="1394"/>
      <c r="BC32" s="1394"/>
      <c r="BD32" s="1394"/>
      <c r="BE32" s="1394"/>
      <c r="BF32" s="1394"/>
      <c r="BG32" s="1394"/>
      <c r="BH32" s="1394"/>
      <c r="BI32" s="1394"/>
      <c r="BJ32" s="1394"/>
      <c r="BK32" s="1394"/>
      <c r="BL32" s="1394"/>
      <c r="BM32" s="1394"/>
      <c r="BN32" s="1394"/>
      <c r="BO32" s="1394"/>
      <c r="BP32" s="1389"/>
      <c r="BQ32" s="1389"/>
      <c r="BR32" s="1389"/>
      <c r="BS32" s="1389"/>
      <c r="BT32" s="1389"/>
      <c r="BU32" s="1390"/>
      <c r="BV32" s="205"/>
    </row>
    <row r="33" spans="1:74" ht="17.25" customHeight="1" thickBot="1">
      <c r="A33" s="201"/>
      <c r="B33" s="1340"/>
      <c r="C33" s="1341"/>
      <c r="D33" s="1341"/>
      <c r="E33" s="1341"/>
      <c r="F33" s="1341"/>
      <c r="G33" s="1341"/>
      <c r="H33" s="1341"/>
      <c r="I33" s="1341"/>
      <c r="J33" s="1341"/>
      <c r="K33" s="1341"/>
      <c r="L33" s="1341"/>
      <c r="M33" s="1341"/>
      <c r="N33" s="1341"/>
      <c r="O33" s="1341"/>
      <c r="P33" s="1341"/>
      <c r="Q33" s="1341"/>
      <c r="R33" s="1341"/>
      <c r="S33" s="1341"/>
      <c r="T33" s="1391"/>
      <c r="U33" s="1391"/>
      <c r="V33" s="1391"/>
      <c r="W33" s="1391"/>
      <c r="X33" s="1391"/>
      <c r="Y33" s="1392"/>
      <c r="Z33" s="1393"/>
      <c r="AA33" s="1394"/>
      <c r="AB33" s="1394"/>
      <c r="AC33" s="1394"/>
      <c r="AD33" s="1394"/>
      <c r="AE33" s="1394"/>
      <c r="AF33" s="1394"/>
      <c r="AG33" s="1394"/>
      <c r="AH33" s="1394"/>
      <c r="AI33" s="1394"/>
      <c r="AJ33" s="1394"/>
      <c r="AK33" s="1394"/>
      <c r="AL33" s="1394"/>
      <c r="AM33" s="1394"/>
      <c r="AN33" s="1394"/>
      <c r="AO33" s="1394"/>
      <c r="AP33" s="1394"/>
      <c r="AQ33" s="1394"/>
      <c r="AR33" s="1391"/>
      <c r="AS33" s="1391"/>
      <c r="AT33" s="1391"/>
      <c r="AU33" s="1391"/>
      <c r="AV33" s="1391"/>
      <c r="AW33" s="1392"/>
      <c r="AX33" s="1393"/>
      <c r="AY33" s="1394"/>
      <c r="AZ33" s="1394"/>
      <c r="BA33" s="1394"/>
      <c r="BB33" s="1394"/>
      <c r="BC33" s="1394"/>
      <c r="BD33" s="1394"/>
      <c r="BE33" s="1394"/>
      <c r="BF33" s="1394"/>
      <c r="BG33" s="1394"/>
      <c r="BH33" s="1394"/>
      <c r="BI33" s="1394"/>
      <c r="BJ33" s="1394"/>
      <c r="BK33" s="1394"/>
      <c r="BL33" s="1394"/>
      <c r="BM33" s="1394"/>
      <c r="BN33" s="1394"/>
      <c r="BO33" s="1394"/>
      <c r="BP33" s="1391"/>
      <c r="BQ33" s="1391"/>
      <c r="BR33" s="1391"/>
      <c r="BS33" s="1391"/>
      <c r="BT33" s="1391"/>
      <c r="BU33" s="1392"/>
      <c r="BV33" s="205"/>
    </row>
    <row r="34" spans="1:74" ht="27" customHeight="1">
      <c r="A34" s="201"/>
      <c r="B34" s="1340"/>
      <c r="C34" s="1341"/>
      <c r="D34" s="1341"/>
      <c r="E34" s="1341"/>
      <c r="F34" s="1341"/>
      <c r="G34" s="1341"/>
      <c r="H34" s="1341"/>
      <c r="I34" s="1341"/>
      <c r="J34" s="1341"/>
      <c r="K34" s="1341"/>
      <c r="L34" s="1341"/>
      <c r="M34" s="1341"/>
      <c r="N34" s="1341"/>
      <c r="O34" s="1341"/>
      <c r="P34" s="1341"/>
      <c r="Q34" s="1341"/>
      <c r="R34" s="1341"/>
      <c r="S34" s="1341"/>
      <c r="T34" s="1378" t="s">
        <v>152</v>
      </c>
      <c r="U34" s="1379"/>
      <c r="V34" s="1379"/>
      <c r="W34" s="1379"/>
      <c r="X34" s="1379"/>
      <c r="Y34" s="1380"/>
      <c r="Z34" s="1393"/>
      <c r="AA34" s="1394"/>
      <c r="AB34" s="1394"/>
      <c r="AC34" s="1394"/>
      <c r="AD34" s="1394"/>
      <c r="AE34" s="1394"/>
      <c r="AF34" s="1394"/>
      <c r="AG34" s="1394"/>
      <c r="AH34" s="1394"/>
      <c r="AI34" s="1394"/>
      <c r="AJ34" s="1394"/>
      <c r="AK34" s="1394"/>
      <c r="AL34" s="1394"/>
      <c r="AM34" s="1394"/>
      <c r="AN34" s="1394"/>
      <c r="AO34" s="1394"/>
      <c r="AP34" s="1394"/>
      <c r="AQ34" s="1394"/>
      <c r="AR34" s="1378" t="s">
        <v>152</v>
      </c>
      <c r="AS34" s="1379"/>
      <c r="AT34" s="1379"/>
      <c r="AU34" s="1379"/>
      <c r="AV34" s="1379"/>
      <c r="AW34" s="1380"/>
      <c r="AX34" s="1393"/>
      <c r="AY34" s="1394"/>
      <c r="AZ34" s="1394"/>
      <c r="BA34" s="1394"/>
      <c r="BB34" s="1394"/>
      <c r="BC34" s="1394"/>
      <c r="BD34" s="1394"/>
      <c r="BE34" s="1394"/>
      <c r="BF34" s="1394"/>
      <c r="BG34" s="1394"/>
      <c r="BH34" s="1394"/>
      <c r="BI34" s="1394"/>
      <c r="BJ34" s="1394"/>
      <c r="BK34" s="1394"/>
      <c r="BL34" s="1394"/>
      <c r="BM34" s="1394"/>
      <c r="BN34" s="1394"/>
      <c r="BO34" s="1394"/>
      <c r="BP34" s="1378" t="s">
        <v>152</v>
      </c>
      <c r="BQ34" s="1379"/>
      <c r="BR34" s="1379"/>
      <c r="BS34" s="1379"/>
      <c r="BT34" s="1379"/>
      <c r="BU34" s="1380"/>
      <c r="BV34" s="205"/>
    </row>
    <row r="35" spans="1:74" s="172" customFormat="1" ht="45.75" customHeight="1">
      <c r="A35" s="173"/>
      <c r="B35" s="1340"/>
      <c r="C35" s="1341"/>
      <c r="D35" s="1341"/>
      <c r="E35" s="1341"/>
      <c r="F35" s="1341"/>
      <c r="G35" s="1341"/>
      <c r="H35" s="1341"/>
      <c r="I35" s="1341"/>
      <c r="J35" s="1341"/>
      <c r="K35" s="1341"/>
      <c r="L35" s="1341"/>
      <c r="M35" s="1341"/>
      <c r="N35" s="1341"/>
      <c r="O35" s="1341"/>
      <c r="P35" s="1341"/>
      <c r="Q35" s="1341"/>
      <c r="R35" s="1341"/>
      <c r="S35" s="1341"/>
      <c r="T35" s="1381" t="s">
        <v>153</v>
      </c>
      <c r="U35" s="1382"/>
      <c r="V35" s="1382"/>
      <c r="W35" s="1382"/>
      <c r="X35" s="1382"/>
      <c r="Y35" s="1383"/>
      <c r="Z35" s="1393"/>
      <c r="AA35" s="1394"/>
      <c r="AB35" s="1394"/>
      <c r="AC35" s="1394"/>
      <c r="AD35" s="1394"/>
      <c r="AE35" s="1394"/>
      <c r="AF35" s="1394"/>
      <c r="AG35" s="1394"/>
      <c r="AH35" s="1394"/>
      <c r="AI35" s="1394"/>
      <c r="AJ35" s="1394"/>
      <c r="AK35" s="1394"/>
      <c r="AL35" s="1394"/>
      <c r="AM35" s="1394"/>
      <c r="AN35" s="1394"/>
      <c r="AO35" s="1394"/>
      <c r="AP35" s="1394"/>
      <c r="AQ35" s="1394"/>
      <c r="AR35" s="1381" t="s">
        <v>153</v>
      </c>
      <c r="AS35" s="1382"/>
      <c r="AT35" s="1382"/>
      <c r="AU35" s="1382"/>
      <c r="AV35" s="1382"/>
      <c r="AW35" s="1383"/>
      <c r="AX35" s="1393"/>
      <c r="AY35" s="1394"/>
      <c r="AZ35" s="1394"/>
      <c r="BA35" s="1394"/>
      <c r="BB35" s="1394"/>
      <c r="BC35" s="1394"/>
      <c r="BD35" s="1394"/>
      <c r="BE35" s="1394"/>
      <c r="BF35" s="1394"/>
      <c r="BG35" s="1394"/>
      <c r="BH35" s="1394"/>
      <c r="BI35" s="1394"/>
      <c r="BJ35" s="1394"/>
      <c r="BK35" s="1394"/>
      <c r="BL35" s="1394"/>
      <c r="BM35" s="1394"/>
      <c r="BN35" s="1394"/>
      <c r="BO35" s="1394"/>
      <c r="BP35" s="1381" t="s">
        <v>153</v>
      </c>
      <c r="BQ35" s="1382"/>
      <c r="BR35" s="1382"/>
      <c r="BS35" s="1382"/>
      <c r="BT35" s="1382"/>
      <c r="BU35" s="1383"/>
      <c r="BV35" s="177"/>
    </row>
    <row r="36" spans="1:74" ht="27" customHeight="1">
      <c r="A36" s="201"/>
      <c r="B36" s="1340"/>
      <c r="C36" s="1341"/>
      <c r="D36" s="1341"/>
      <c r="E36" s="1341"/>
      <c r="F36" s="1341"/>
      <c r="G36" s="1341"/>
      <c r="H36" s="1341"/>
      <c r="I36" s="1341"/>
      <c r="J36" s="1341"/>
      <c r="K36" s="1341"/>
      <c r="L36" s="1341"/>
      <c r="M36" s="1341"/>
      <c r="N36" s="1341"/>
      <c r="O36" s="1341"/>
      <c r="P36" s="1341"/>
      <c r="Q36" s="1341"/>
      <c r="R36" s="1341"/>
      <c r="S36" s="1341"/>
      <c r="T36" s="1381" t="s">
        <v>154</v>
      </c>
      <c r="U36" s="1382"/>
      <c r="V36" s="1382"/>
      <c r="W36" s="1382"/>
      <c r="X36" s="1382"/>
      <c r="Y36" s="1383"/>
      <c r="Z36" s="1393"/>
      <c r="AA36" s="1394"/>
      <c r="AB36" s="1394"/>
      <c r="AC36" s="1394"/>
      <c r="AD36" s="1394"/>
      <c r="AE36" s="1394"/>
      <c r="AF36" s="1394"/>
      <c r="AG36" s="1394"/>
      <c r="AH36" s="1394"/>
      <c r="AI36" s="1394"/>
      <c r="AJ36" s="1394"/>
      <c r="AK36" s="1394"/>
      <c r="AL36" s="1394"/>
      <c r="AM36" s="1394"/>
      <c r="AN36" s="1394"/>
      <c r="AO36" s="1394"/>
      <c r="AP36" s="1394"/>
      <c r="AQ36" s="1394"/>
      <c r="AR36" s="1381" t="s">
        <v>154</v>
      </c>
      <c r="AS36" s="1382"/>
      <c r="AT36" s="1382"/>
      <c r="AU36" s="1382"/>
      <c r="AV36" s="1382"/>
      <c r="AW36" s="1383"/>
      <c r="AX36" s="1393"/>
      <c r="AY36" s="1394"/>
      <c r="AZ36" s="1394"/>
      <c r="BA36" s="1394"/>
      <c r="BB36" s="1394"/>
      <c r="BC36" s="1394"/>
      <c r="BD36" s="1394"/>
      <c r="BE36" s="1394"/>
      <c r="BF36" s="1394"/>
      <c r="BG36" s="1394"/>
      <c r="BH36" s="1394"/>
      <c r="BI36" s="1394"/>
      <c r="BJ36" s="1394"/>
      <c r="BK36" s="1394"/>
      <c r="BL36" s="1394"/>
      <c r="BM36" s="1394"/>
      <c r="BN36" s="1394"/>
      <c r="BO36" s="1394"/>
      <c r="BP36" s="1381" t="s">
        <v>154</v>
      </c>
      <c r="BQ36" s="1382"/>
      <c r="BR36" s="1382"/>
      <c r="BS36" s="1382"/>
      <c r="BT36" s="1382"/>
      <c r="BU36" s="1383"/>
      <c r="BV36" s="205"/>
    </row>
    <row r="37" spans="1:74" ht="27" customHeight="1" thickBot="1">
      <c r="A37" s="201"/>
      <c r="B37" s="1342"/>
      <c r="C37" s="1343"/>
      <c r="D37" s="1343"/>
      <c r="E37" s="1343"/>
      <c r="F37" s="1343"/>
      <c r="G37" s="1343"/>
      <c r="H37" s="1343"/>
      <c r="I37" s="1343"/>
      <c r="J37" s="1343"/>
      <c r="K37" s="1343"/>
      <c r="L37" s="1343"/>
      <c r="M37" s="1343"/>
      <c r="N37" s="1343"/>
      <c r="O37" s="1343"/>
      <c r="P37" s="1343"/>
      <c r="Q37" s="1343"/>
      <c r="R37" s="1343"/>
      <c r="S37" s="1343"/>
      <c r="T37" s="1384" t="s">
        <v>1296</v>
      </c>
      <c r="U37" s="1385"/>
      <c r="V37" s="1385"/>
      <c r="W37" s="1385"/>
      <c r="X37" s="1385"/>
      <c r="Y37" s="1386"/>
      <c r="Z37" s="1395"/>
      <c r="AA37" s="1396"/>
      <c r="AB37" s="1396"/>
      <c r="AC37" s="1396"/>
      <c r="AD37" s="1396"/>
      <c r="AE37" s="1396"/>
      <c r="AF37" s="1396"/>
      <c r="AG37" s="1396"/>
      <c r="AH37" s="1396"/>
      <c r="AI37" s="1396"/>
      <c r="AJ37" s="1396"/>
      <c r="AK37" s="1396"/>
      <c r="AL37" s="1396"/>
      <c r="AM37" s="1396"/>
      <c r="AN37" s="1396"/>
      <c r="AO37" s="1396"/>
      <c r="AP37" s="1396"/>
      <c r="AQ37" s="1396"/>
      <c r="AR37" s="1384" t="s">
        <v>1300</v>
      </c>
      <c r="AS37" s="1385"/>
      <c r="AT37" s="1385"/>
      <c r="AU37" s="1385"/>
      <c r="AV37" s="1385"/>
      <c r="AW37" s="1386"/>
      <c r="AX37" s="1395"/>
      <c r="AY37" s="1396"/>
      <c r="AZ37" s="1396"/>
      <c r="BA37" s="1396"/>
      <c r="BB37" s="1396"/>
      <c r="BC37" s="1396"/>
      <c r="BD37" s="1396"/>
      <c r="BE37" s="1396"/>
      <c r="BF37" s="1396"/>
      <c r="BG37" s="1396"/>
      <c r="BH37" s="1396"/>
      <c r="BI37" s="1396"/>
      <c r="BJ37" s="1396"/>
      <c r="BK37" s="1396"/>
      <c r="BL37" s="1396"/>
      <c r="BM37" s="1396"/>
      <c r="BN37" s="1396"/>
      <c r="BO37" s="1396"/>
      <c r="BP37" s="1384" t="s">
        <v>1304</v>
      </c>
      <c r="BQ37" s="1385"/>
      <c r="BR37" s="1385"/>
      <c r="BS37" s="1385"/>
      <c r="BT37" s="1385"/>
      <c r="BU37" s="1386"/>
      <c r="BV37" s="205"/>
    </row>
    <row r="38" spans="1:74" s="172" customFormat="1" ht="60" customHeight="1">
      <c r="A38" s="173"/>
      <c r="B38" s="1373" t="str">
        <f>$B$4</f>
        <v xml:space="preserve">Component Name 
部件名称 Tên chi tiết </v>
      </c>
      <c r="C38" s="1374"/>
      <c r="D38" s="1374"/>
      <c r="E38" s="1374"/>
      <c r="F38" s="1374"/>
      <c r="G38" s="1374"/>
      <c r="H38" s="174">
        <f>$BD$21+1</f>
        <v>7</v>
      </c>
      <c r="I38" s="1397" t="s">
        <v>1305</v>
      </c>
      <c r="J38" s="1398"/>
      <c r="K38" s="1398"/>
      <c r="L38" s="1398"/>
      <c r="M38" s="1398"/>
      <c r="N38" s="1398"/>
      <c r="O38" s="1398"/>
      <c r="P38" s="1398"/>
      <c r="Q38" s="1398"/>
      <c r="R38" s="1398"/>
      <c r="S38" s="1398"/>
      <c r="T38" s="1398"/>
      <c r="U38" s="1399"/>
      <c r="V38" s="1344" t="s">
        <v>148</v>
      </c>
      <c r="W38" s="1345"/>
      <c r="X38" s="175"/>
      <c r="Y38" s="176"/>
      <c r="Z38" s="1373" t="str">
        <f>$B$4</f>
        <v xml:space="preserve">Component Name 
部件名称 Tên chi tiết </v>
      </c>
      <c r="AA38" s="1374"/>
      <c r="AB38" s="1374"/>
      <c r="AC38" s="1374"/>
      <c r="AD38" s="1374"/>
      <c r="AE38" s="1374"/>
      <c r="AF38" s="174">
        <f>$H$38+1</f>
        <v>8</v>
      </c>
      <c r="AG38" s="1397" t="s">
        <v>1309</v>
      </c>
      <c r="AH38" s="1398"/>
      <c r="AI38" s="1398"/>
      <c r="AJ38" s="1398"/>
      <c r="AK38" s="1398"/>
      <c r="AL38" s="1398"/>
      <c r="AM38" s="1398"/>
      <c r="AN38" s="1398"/>
      <c r="AO38" s="1398"/>
      <c r="AP38" s="1398"/>
      <c r="AQ38" s="1398"/>
      <c r="AR38" s="1398"/>
      <c r="AS38" s="1399"/>
      <c r="AT38" s="1344" t="s">
        <v>148</v>
      </c>
      <c r="AU38" s="1345"/>
      <c r="AV38" s="175"/>
      <c r="AW38" s="176"/>
      <c r="AX38" s="1373" t="str">
        <f>$B$4</f>
        <v xml:space="preserve">Component Name 
部件名称 Tên chi tiết </v>
      </c>
      <c r="AY38" s="1374"/>
      <c r="AZ38" s="1374"/>
      <c r="BA38" s="1374"/>
      <c r="BB38" s="1374"/>
      <c r="BC38" s="1374"/>
      <c r="BD38" s="174">
        <f>$AF$38+1</f>
        <v>9</v>
      </c>
      <c r="BE38" s="1397" t="s">
        <v>1312</v>
      </c>
      <c r="BF38" s="1398"/>
      <c r="BG38" s="1398"/>
      <c r="BH38" s="1398"/>
      <c r="BI38" s="1398"/>
      <c r="BJ38" s="1398"/>
      <c r="BK38" s="1398"/>
      <c r="BL38" s="1398"/>
      <c r="BM38" s="1398"/>
      <c r="BN38" s="1398"/>
      <c r="BO38" s="1398"/>
      <c r="BP38" s="1398"/>
      <c r="BQ38" s="1399"/>
      <c r="BR38" s="1344" t="s">
        <v>148</v>
      </c>
      <c r="BS38" s="1345"/>
      <c r="BT38" s="175"/>
      <c r="BU38" s="176"/>
      <c r="BV38" s="177"/>
    </row>
    <row r="39" spans="1:74" s="178" customFormat="1" ht="20.100000000000001" customHeight="1">
      <c r="A39" s="179"/>
      <c r="B39" s="180" t="s">
        <v>1331</v>
      </c>
      <c r="C39" s="181"/>
      <c r="D39" s="181"/>
      <c r="E39" s="181"/>
      <c r="F39" s="181"/>
      <c r="G39" s="181"/>
      <c r="H39" s="181"/>
      <c r="I39" s="181"/>
      <c r="J39" s="1004"/>
      <c r="K39" s="184"/>
      <c r="L39" s="184"/>
      <c r="M39" s="184"/>
      <c r="N39" s="181"/>
      <c r="O39" s="181"/>
      <c r="P39" s="184"/>
      <c r="Q39" s="181"/>
      <c r="R39" s="181"/>
      <c r="S39" s="181"/>
      <c r="T39" s="181"/>
      <c r="U39" s="181"/>
      <c r="V39" s="181"/>
      <c r="W39" s="181"/>
      <c r="X39" s="181"/>
      <c r="Y39" s="1005"/>
      <c r="Z39" s="180" t="s">
        <v>1333</v>
      </c>
      <c r="AA39" s="181"/>
      <c r="AB39" s="181"/>
      <c r="AC39" s="181"/>
      <c r="AD39" s="181"/>
      <c r="AE39" s="181"/>
      <c r="AF39" s="181"/>
      <c r="AG39" s="181"/>
      <c r="AH39" s="1004"/>
      <c r="AI39" s="184"/>
      <c r="AJ39" s="184"/>
      <c r="AK39" s="184"/>
      <c r="AL39" s="181"/>
      <c r="AM39" s="181"/>
      <c r="AN39" s="184"/>
      <c r="AO39" s="181"/>
      <c r="AP39" s="181"/>
      <c r="AQ39" s="181"/>
      <c r="AR39" s="181"/>
      <c r="AS39" s="181"/>
      <c r="AT39" s="181"/>
      <c r="AU39" s="181"/>
      <c r="AV39" s="181"/>
      <c r="AW39" s="1005"/>
      <c r="AX39" s="180" t="s">
        <v>1335</v>
      </c>
      <c r="AY39" s="181"/>
      <c r="AZ39" s="181"/>
      <c r="BA39" s="181"/>
      <c r="BB39" s="181"/>
      <c r="BC39" s="181"/>
      <c r="BD39" s="181"/>
      <c r="BE39" s="181"/>
      <c r="BF39" s="1004"/>
      <c r="BG39" s="184"/>
      <c r="BH39" s="184"/>
      <c r="BI39" s="184"/>
      <c r="BJ39" s="181"/>
      <c r="BK39" s="181"/>
      <c r="BL39" s="184"/>
      <c r="BM39" s="181"/>
      <c r="BN39" s="181"/>
      <c r="BO39" s="181"/>
      <c r="BP39" s="181"/>
      <c r="BQ39" s="181"/>
      <c r="BR39" s="181"/>
      <c r="BS39" s="181"/>
      <c r="BT39" s="181"/>
      <c r="BU39" s="1005"/>
      <c r="BV39" s="188"/>
    </row>
    <row r="40" spans="1:74" s="178" customFormat="1" ht="20.100000000000001" customHeight="1">
      <c r="A40" s="189"/>
      <c r="B40" s="190" t="s">
        <v>1332</v>
      </c>
      <c r="C40" s="181"/>
      <c r="D40" s="181"/>
      <c r="E40" s="181"/>
      <c r="F40" s="181"/>
      <c r="G40" s="181"/>
      <c r="H40" s="181"/>
      <c r="I40" s="181"/>
      <c r="J40" s="1004"/>
      <c r="K40" s="184"/>
      <c r="L40" s="184"/>
      <c r="M40" s="184"/>
      <c r="N40" s="181"/>
      <c r="O40" s="181"/>
      <c r="P40" s="184"/>
      <c r="Q40" s="181"/>
      <c r="R40" s="181"/>
      <c r="S40" s="181"/>
      <c r="T40" s="1004"/>
      <c r="U40" s="1004"/>
      <c r="V40" s="1004"/>
      <c r="W40" s="1004"/>
      <c r="X40" s="1004"/>
      <c r="Y40" s="1006"/>
      <c r="Z40" s="190" t="s">
        <v>1334</v>
      </c>
      <c r="AA40" s="181"/>
      <c r="AB40" s="181"/>
      <c r="AC40" s="181"/>
      <c r="AD40" s="181"/>
      <c r="AE40" s="181"/>
      <c r="AF40" s="181"/>
      <c r="AG40" s="181"/>
      <c r="AH40" s="1004"/>
      <c r="AI40" s="184"/>
      <c r="AJ40" s="184"/>
      <c r="AK40" s="184"/>
      <c r="AL40" s="181"/>
      <c r="AM40" s="181"/>
      <c r="AN40" s="184"/>
      <c r="AO40" s="181"/>
      <c r="AP40" s="181"/>
      <c r="AQ40" s="181"/>
      <c r="AR40" s="1004"/>
      <c r="AS40" s="1004"/>
      <c r="AT40" s="1004"/>
      <c r="AU40" s="1004"/>
      <c r="AV40" s="1004"/>
      <c r="AW40" s="1006"/>
      <c r="AX40" s="190" t="s">
        <v>1336</v>
      </c>
      <c r="AY40" s="181"/>
      <c r="AZ40" s="181"/>
      <c r="BA40" s="181"/>
      <c r="BB40" s="181"/>
      <c r="BC40" s="181"/>
      <c r="BD40" s="181"/>
      <c r="BE40" s="181"/>
      <c r="BF40" s="1004"/>
      <c r="BG40" s="184"/>
      <c r="BH40" s="184"/>
      <c r="BI40" s="184"/>
      <c r="BJ40" s="181"/>
      <c r="BK40" s="181"/>
      <c r="BL40" s="184"/>
      <c r="BM40" s="181"/>
      <c r="BN40" s="181"/>
      <c r="BO40" s="181"/>
      <c r="BP40" s="1004"/>
      <c r="BQ40" s="1004"/>
      <c r="BR40" s="1004"/>
      <c r="BS40" s="1004"/>
      <c r="BT40" s="1004"/>
      <c r="BU40" s="1006"/>
      <c r="BV40" s="188"/>
    </row>
    <row r="41" spans="1:74" s="153" customFormat="1" ht="20.100000000000001" customHeight="1">
      <c r="A41" s="206"/>
      <c r="B41" s="1007"/>
      <c r="C41" s="1008" t="s">
        <v>151</v>
      </c>
      <c r="D41" s="1008" t="s">
        <v>151</v>
      </c>
      <c r="E41" s="1008" t="s">
        <v>151</v>
      </c>
      <c r="F41" s="1008" t="s">
        <v>151</v>
      </c>
      <c r="G41" s="1008" t="s">
        <v>151</v>
      </c>
      <c r="H41" s="1009" t="s">
        <v>151</v>
      </c>
      <c r="I41" s="1008" t="s">
        <v>151</v>
      </c>
      <c r="J41" s="1008" t="s">
        <v>151</v>
      </c>
      <c r="K41" s="1008" t="s">
        <v>151</v>
      </c>
      <c r="L41" s="1008" t="s">
        <v>151</v>
      </c>
      <c r="M41" s="1008" t="s">
        <v>151</v>
      </c>
      <c r="N41" s="1008" t="s">
        <v>151</v>
      </c>
      <c r="O41" s="1008" t="s">
        <v>151</v>
      </c>
      <c r="P41" s="1008" t="s">
        <v>151</v>
      </c>
      <c r="Q41" s="1008" t="s">
        <v>151</v>
      </c>
      <c r="R41" s="1008" t="s">
        <v>151</v>
      </c>
      <c r="S41" s="1008" t="s">
        <v>151</v>
      </c>
      <c r="T41" s="1008" t="s">
        <v>151</v>
      </c>
      <c r="U41" s="1010"/>
      <c r="V41" s="1010"/>
      <c r="W41" s="1010"/>
      <c r="X41" s="1010"/>
      <c r="Y41" s="1011"/>
      <c r="Z41" s="1007"/>
      <c r="AA41" s="1008" t="s">
        <v>151</v>
      </c>
      <c r="AB41" s="1008" t="s">
        <v>151</v>
      </c>
      <c r="AC41" s="1008" t="s">
        <v>151</v>
      </c>
      <c r="AD41" s="1008" t="s">
        <v>151</v>
      </c>
      <c r="AE41" s="1008" t="s">
        <v>151</v>
      </c>
      <c r="AF41" s="1009" t="s">
        <v>151</v>
      </c>
      <c r="AG41" s="1008" t="s">
        <v>151</v>
      </c>
      <c r="AH41" s="1008" t="s">
        <v>151</v>
      </c>
      <c r="AI41" s="1008" t="s">
        <v>151</v>
      </c>
      <c r="AJ41" s="1008" t="s">
        <v>151</v>
      </c>
      <c r="AK41" s="1008" t="s">
        <v>151</v>
      </c>
      <c r="AL41" s="1008" t="s">
        <v>151</v>
      </c>
      <c r="AM41" s="1008" t="s">
        <v>151</v>
      </c>
      <c r="AN41" s="1008" t="s">
        <v>151</v>
      </c>
      <c r="AO41" s="1008" t="s">
        <v>151</v>
      </c>
      <c r="AP41" s="1008" t="s">
        <v>151</v>
      </c>
      <c r="AQ41" s="1008" t="s">
        <v>151</v>
      </c>
      <c r="AR41" s="1008" t="s">
        <v>151</v>
      </c>
      <c r="AS41" s="1010"/>
      <c r="AT41" s="1010"/>
      <c r="AU41" s="1010"/>
      <c r="AV41" s="1010"/>
      <c r="AW41" s="1011"/>
      <c r="AX41" s="1007"/>
      <c r="AY41" s="1008" t="s">
        <v>151</v>
      </c>
      <c r="AZ41" s="1008" t="s">
        <v>151</v>
      </c>
      <c r="BA41" s="1008" t="s">
        <v>151</v>
      </c>
      <c r="BB41" s="1008" t="s">
        <v>151</v>
      </c>
      <c r="BC41" s="1008" t="s">
        <v>151</v>
      </c>
      <c r="BD41" s="1009" t="s">
        <v>151</v>
      </c>
      <c r="BE41" s="1008" t="s">
        <v>151</v>
      </c>
      <c r="BF41" s="1008" t="s">
        <v>151</v>
      </c>
      <c r="BG41" s="1008" t="s">
        <v>151</v>
      </c>
      <c r="BH41" s="1008" t="s">
        <v>151</v>
      </c>
      <c r="BI41" s="1008" t="s">
        <v>151</v>
      </c>
      <c r="BJ41" s="1008" t="s">
        <v>151</v>
      </c>
      <c r="BK41" s="1008" t="s">
        <v>151</v>
      </c>
      <c r="BL41" s="1008" t="s">
        <v>151</v>
      </c>
      <c r="BM41" s="1008" t="s">
        <v>151</v>
      </c>
      <c r="BN41" s="1008" t="s">
        <v>151</v>
      </c>
      <c r="BO41" s="1008" t="s">
        <v>151</v>
      </c>
      <c r="BP41" s="1008" t="s">
        <v>151</v>
      </c>
      <c r="BQ41" s="1010"/>
      <c r="BR41" s="1010"/>
      <c r="BS41" s="1010"/>
      <c r="BT41" s="1010"/>
      <c r="BU41" s="1011"/>
      <c r="BV41" s="218"/>
    </row>
    <row r="42" spans="1:74">
      <c r="A42" s="201"/>
      <c r="B42" s="1340" t="s">
        <v>1306</v>
      </c>
      <c r="C42" s="1341"/>
      <c r="D42" s="1341"/>
      <c r="E42" s="1341"/>
      <c r="F42" s="1341"/>
      <c r="G42" s="1341"/>
      <c r="H42" s="1341"/>
      <c r="I42" s="1341"/>
      <c r="J42" s="1341"/>
      <c r="K42" s="1341"/>
      <c r="L42" s="1341"/>
      <c r="M42" s="1341"/>
      <c r="N42" s="1341"/>
      <c r="O42" s="1341"/>
      <c r="P42" s="1341"/>
      <c r="Q42" s="1341"/>
      <c r="R42" s="1341"/>
      <c r="S42" s="1341"/>
      <c r="T42" s="1387" t="s">
        <v>1337</v>
      </c>
      <c r="U42" s="1387"/>
      <c r="V42" s="1387"/>
      <c r="W42" s="1387"/>
      <c r="X42" s="1387"/>
      <c r="Y42" s="1388"/>
      <c r="Z42" s="1393" t="s">
        <v>1308</v>
      </c>
      <c r="AA42" s="1394"/>
      <c r="AB42" s="1394"/>
      <c r="AC42" s="1394"/>
      <c r="AD42" s="1394"/>
      <c r="AE42" s="1394"/>
      <c r="AF42" s="1394"/>
      <c r="AG42" s="1394"/>
      <c r="AH42" s="1394"/>
      <c r="AI42" s="1394"/>
      <c r="AJ42" s="1394"/>
      <c r="AK42" s="1394"/>
      <c r="AL42" s="1394"/>
      <c r="AM42" s="1394"/>
      <c r="AN42" s="1394"/>
      <c r="AO42" s="1394"/>
      <c r="AP42" s="1394"/>
      <c r="AQ42" s="1394"/>
      <c r="AR42" s="1387" t="s">
        <v>1338</v>
      </c>
      <c r="AS42" s="1387"/>
      <c r="AT42" s="1387"/>
      <c r="AU42" s="1387"/>
      <c r="AV42" s="1387"/>
      <c r="AW42" s="1388"/>
      <c r="AX42" s="1393" t="s">
        <v>1311</v>
      </c>
      <c r="AY42" s="1394"/>
      <c r="AZ42" s="1394"/>
      <c r="BA42" s="1394"/>
      <c r="BB42" s="1394"/>
      <c r="BC42" s="1394"/>
      <c r="BD42" s="1394"/>
      <c r="BE42" s="1394"/>
      <c r="BF42" s="1394"/>
      <c r="BG42" s="1394"/>
      <c r="BH42" s="1394"/>
      <c r="BI42" s="1394"/>
      <c r="BJ42" s="1394"/>
      <c r="BK42" s="1394"/>
      <c r="BL42" s="1394"/>
      <c r="BM42" s="1394"/>
      <c r="BN42" s="1394"/>
      <c r="BO42" s="1394"/>
      <c r="BP42" s="1387" t="s">
        <v>1313</v>
      </c>
      <c r="BQ42" s="1387"/>
      <c r="BR42" s="1387"/>
      <c r="BS42" s="1387"/>
      <c r="BT42" s="1387"/>
      <c r="BU42" s="1388"/>
      <c r="BV42" s="205"/>
    </row>
    <row r="43" spans="1:74">
      <c r="A43" s="201"/>
      <c r="B43" s="1340"/>
      <c r="C43" s="1341"/>
      <c r="D43" s="1341"/>
      <c r="E43" s="1341"/>
      <c r="F43" s="1341"/>
      <c r="G43" s="1341"/>
      <c r="H43" s="1341"/>
      <c r="I43" s="1341"/>
      <c r="J43" s="1341"/>
      <c r="K43" s="1341"/>
      <c r="L43" s="1341"/>
      <c r="M43" s="1341"/>
      <c r="N43" s="1341"/>
      <c r="O43" s="1341"/>
      <c r="P43" s="1341"/>
      <c r="Q43" s="1341"/>
      <c r="R43" s="1341"/>
      <c r="S43" s="1341"/>
      <c r="T43" s="1389"/>
      <c r="U43" s="1389"/>
      <c r="V43" s="1389"/>
      <c r="W43" s="1389"/>
      <c r="X43" s="1389"/>
      <c r="Y43" s="1390"/>
      <c r="Z43" s="1393"/>
      <c r="AA43" s="1394"/>
      <c r="AB43" s="1394"/>
      <c r="AC43" s="1394"/>
      <c r="AD43" s="1394"/>
      <c r="AE43" s="1394"/>
      <c r="AF43" s="1394"/>
      <c r="AG43" s="1394"/>
      <c r="AH43" s="1394"/>
      <c r="AI43" s="1394"/>
      <c r="AJ43" s="1394"/>
      <c r="AK43" s="1394"/>
      <c r="AL43" s="1394"/>
      <c r="AM43" s="1394"/>
      <c r="AN43" s="1394"/>
      <c r="AO43" s="1394"/>
      <c r="AP43" s="1394"/>
      <c r="AQ43" s="1394"/>
      <c r="AR43" s="1389"/>
      <c r="AS43" s="1389"/>
      <c r="AT43" s="1389"/>
      <c r="AU43" s="1389"/>
      <c r="AV43" s="1389"/>
      <c r="AW43" s="1390"/>
      <c r="AX43" s="1393"/>
      <c r="AY43" s="1394"/>
      <c r="AZ43" s="1394"/>
      <c r="BA43" s="1394"/>
      <c r="BB43" s="1394"/>
      <c r="BC43" s="1394"/>
      <c r="BD43" s="1394"/>
      <c r="BE43" s="1394"/>
      <c r="BF43" s="1394"/>
      <c r="BG43" s="1394"/>
      <c r="BH43" s="1394"/>
      <c r="BI43" s="1394"/>
      <c r="BJ43" s="1394"/>
      <c r="BK43" s="1394"/>
      <c r="BL43" s="1394"/>
      <c r="BM43" s="1394"/>
      <c r="BN43" s="1394"/>
      <c r="BO43" s="1394"/>
      <c r="BP43" s="1389"/>
      <c r="BQ43" s="1389"/>
      <c r="BR43" s="1389"/>
      <c r="BS43" s="1389"/>
      <c r="BT43" s="1389"/>
      <c r="BU43" s="1390"/>
      <c r="BV43" s="205"/>
    </row>
    <row r="44" spans="1:74">
      <c r="A44" s="201"/>
      <c r="B44" s="1340"/>
      <c r="C44" s="1341"/>
      <c r="D44" s="1341"/>
      <c r="E44" s="1341"/>
      <c r="F44" s="1341"/>
      <c r="G44" s="1341"/>
      <c r="H44" s="1341"/>
      <c r="I44" s="1341"/>
      <c r="J44" s="1341"/>
      <c r="K44" s="1341"/>
      <c r="L44" s="1341"/>
      <c r="M44" s="1341"/>
      <c r="N44" s="1341"/>
      <c r="O44" s="1341"/>
      <c r="P44" s="1341"/>
      <c r="Q44" s="1341"/>
      <c r="R44" s="1341"/>
      <c r="S44" s="1341"/>
      <c r="T44" s="1389"/>
      <c r="U44" s="1389"/>
      <c r="V44" s="1389"/>
      <c r="W44" s="1389"/>
      <c r="X44" s="1389"/>
      <c r="Y44" s="1390"/>
      <c r="Z44" s="1393"/>
      <c r="AA44" s="1394"/>
      <c r="AB44" s="1394"/>
      <c r="AC44" s="1394"/>
      <c r="AD44" s="1394"/>
      <c r="AE44" s="1394"/>
      <c r="AF44" s="1394"/>
      <c r="AG44" s="1394"/>
      <c r="AH44" s="1394"/>
      <c r="AI44" s="1394"/>
      <c r="AJ44" s="1394"/>
      <c r="AK44" s="1394"/>
      <c r="AL44" s="1394"/>
      <c r="AM44" s="1394"/>
      <c r="AN44" s="1394"/>
      <c r="AO44" s="1394"/>
      <c r="AP44" s="1394"/>
      <c r="AQ44" s="1394"/>
      <c r="AR44" s="1389"/>
      <c r="AS44" s="1389"/>
      <c r="AT44" s="1389"/>
      <c r="AU44" s="1389"/>
      <c r="AV44" s="1389"/>
      <c r="AW44" s="1390"/>
      <c r="AX44" s="1393"/>
      <c r="AY44" s="1394"/>
      <c r="AZ44" s="1394"/>
      <c r="BA44" s="1394"/>
      <c r="BB44" s="1394"/>
      <c r="BC44" s="1394"/>
      <c r="BD44" s="1394"/>
      <c r="BE44" s="1394"/>
      <c r="BF44" s="1394"/>
      <c r="BG44" s="1394"/>
      <c r="BH44" s="1394"/>
      <c r="BI44" s="1394"/>
      <c r="BJ44" s="1394"/>
      <c r="BK44" s="1394"/>
      <c r="BL44" s="1394"/>
      <c r="BM44" s="1394"/>
      <c r="BN44" s="1394"/>
      <c r="BO44" s="1394"/>
      <c r="BP44" s="1389"/>
      <c r="BQ44" s="1389"/>
      <c r="BR44" s="1389"/>
      <c r="BS44" s="1389"/>
      <c r="BT44" s="1389"/>
      <c r="BU44" s="1390"/>
      <c r="BV44" s="205"/>
    </row>
    <row r="45" spans="1:74">
      <c r="A45" s="201"/>
      <c r="B45" s="1340"/>
      <c r="C45" s="1341"/>
      <c r="D45" s="1341"/>
      <c r="E45" s="1341"/>
      <c r="F45" s="1341"/>
      <c r="G45" s="1341"/>
      <c r="H45" s="1341"/>
      <c r="I45" s="1341"/>
      <c r="J45" s="1341"/>
      <c r="K45" s="1341"/>
      <c r="L45" s="1341"/>
      <c r="M45" s="1341"/>
      <c r="N45" s="1341"/>
      <c r="O45" s="1341"/>
      <c r="P45" s="1341"/>
      <c r="Q45" s="1341"/>
      <c r="R45" s="1341"/>
      <c r="S45" s="1341"/>
      <c r="T45" s="1389"/>
      <c r="U45" s="1389"/>
      <c r="V45" s="1389"/>
      <c r="W45" s="1389"/>
      <c r="X45" s="1389"/>
      <c r="Y45" s="1390"/>
      <c r="Z45" s="1393"/>
      <c r="AA45" s="1394"/>
      <c r="AB45" s="1394"/>
      <c r="AC45" s="1394"/>
      <c r="AD45" s="1394"/>
      <c r="AE45" s="1394"/>
      <c r="AF45" s="1394"/>
      <c r="AG45" s="1394"/>
      <c r="AH45" s="1394"/>
      <c r="AI45" s="1394"/>
      <c r="AJ45" s="1394"/>
      <c r="AK45" s="1394"/>
      <c r="AL45" s="1394"/>
      <c r="AM45" s="1394"/>
      <c r="AN45" s="1394"/>
      <c r="AO45" s="1394"/>
      <c r="AP45" s="1394"/>
      <c r="AQ45" s="1394"/>
      <c r="AR45" s="1389"/>
      <c r="AS45" s="1389"/>
      <c r="AT45" s="1389"/>
      <c r="AU45" s="1389"/>
      <c r="AV45" s="1389"/>
      <c r="AW45" s="1390"/>
      <c r="AX45" s="1393"/>
      <c r="AY45" s="1394"/>
      <c r="AZ45" s="1394"/>
      <c r="BA45" s="1394"/>
      <c r="BB45" s="1394"/>
      <c r="BC45" s="1394"/>
      <c r="BD45" s="1394"/>
      <c r="BE45" s="1394"/>
      <c r="BF45" s="1394"/>
      <c r="BG45" s="1394"/>
      <c r="BH45" s="1394"/>
      <c r="BI45" s="1394"/>
      <c r="BJ45" s="1394"/>
      <c r="BK45" s="1394"/>
      <c r="BL45" s="1394"/>
      <c r="BM45" s="1394"/>
      <c r="BN45" s="1394"/>
      <c r="BO45" s="1394"/>
      <c r="BP45" s="1389"/>
      <c r="BQ45" s="1389"/>
      <c r="BR45" s="1389"/>
      <c r="BS45" s="1389"/>
      <c r="BT45" s="1389"/>
      <c r="BU45" s="1390"/>
      <c r="BV45" s="205"/>
    </row>
    <row r="46" spans="1:74">
      <c r="A46" s="201"/>
      <c r="B46" s="1340"/>
      <c r="C46" s="1341"/>
      <c r="D46" s="1341"/>
      <c r="E46" s="1341"/>
      <c r="F46" s="1341"/>
      <c r="G46" s="1341"/>
      <c r="H46" s="1341"/>
      <c r="I46" s="1341"/>
      <c r="J46" s="1341"/>
      <c r="K46" s="1341"/>
      <c r="L46" s="1341"/>
      <c r="M46" s="1341"/>
      <c r="N46" s="1341"/>
      <c r="O46" s="1341"/>
      <c r="P46" s="1341"/>
      <c r="Q46" s="1341"/>
      <c r="R46" s="1341"/>
      <c r="S46" s="1341"/>
      <c r="T46" s="1389"/>
      <c r="U46" s="1389"/>
      <c r="V46" s="1389"/>
      <c r="W46" s="1389"/>
      <c r="X46" s="1389"/>
      <c r="Y46" s="1390"/>
      <c r="Z46" s="1393"/>
      <c r="AA46" s="1394"/>
      <c r="AB46" s="1394"/>
      <c r="AC46" s="1394"/>
      <c r="AD46" s="1394"/>
      <c r="AE46" s="1394"/>
      <c r="AF46" s="1394"/>
      <c r="AG46" s="1394"/>
      <c r="AH46" s="1394"/>
      <c r="AI46" s="1394"/>
      <c r="AJ46" s="1394"/>
      <c r="AK46" s="1394"/>
      <c r="AL46" s="1394"/>
      <c r="AM46" s="1394"/>
      <c r="AN46" s="1394"/>
      <c r="AO46" s="1394"/>
      <c r="AP46" s="1394"/>
      <c r="AQ46" s="1394"/>
      <c r="AR46" s="1389"/>
      <c r="AS46" s="1389"/>
      <c r="AT46" s="1389"/>
      <c r="AU46" s="1389"/>
      <c r="AV46" s="1389"/>
      <c r="AW46" s="1390"/>
      <c r="AX46" s="1393"/>
      <c r="AY46" s="1394"/>
      <c r="AZ46" s="1394"/>
      <c r="BA46" s="1394"/>
      <c r="BB46" s="1394"/>
      <c r="BC46" s="1394"/>
      <c r="BD46" s="1394"/>
      <c r="BE46" s="1394"/>
      <c r="BF46" s="1394"/>
      <c r="BG46" s="1394"/>
      <c r="BH46" s="1394"/>
      <c r="BI46" s="1394"/>
      <c r="BJ46" s="1394"/>
      <c r="BK46" s="1394"/>
      <c r="BL46" s="1394"/>
      <c r="BM46" s="1394"/>
      <c r="BN46" s="1394"/>
      <c r="BO46" s="1394"/>
      <c r="BP46" s="1389"/>
      <c r="BQ46" s="1389"/>
      <c r="BR46" s="1389"/>
      <c r="BS46" s="1389"/>
      <c r="BT46" s="1389"/>
      <c r="BU46" s="1390"/>
      <c r="BV46" s="205"/>
    </row>
    <row r="47" spans="1:74">
      <c r="A47" s="201"/>
      <c r="B47" s="1340"/>
      <c r="C47" s="1341"/>
      <c r="D47" s="1341"/>
      <c r="E47" s="1341"/>
      <c r="F47" s="1341"/>
      <c r="G47" s="1341"/>
      <c r="H47" s="1341"/>
      <c r="I47" s="1341"/>
      <c r="J47" s="1341"/>
      <c r="K47" s="1341"/>
      <c r="L47" s="1341"/>
      <c r="M47" s="1341"/>
      <c r="N47" s="1341"/>
      <c r="O47" s="1341"/>
      <c r="P47" s="1341"/>
      <c r="Q47" s="1341"/>
      <c r="R47" s="1341"/>
      <c r="S47" s="1341"/>
      <c r="T47" s="1389"/>
      <c r="U47" s="1389"/>
      <c r="V47" s="1389"/>
      <c r="W47" s="1389"/>
      <c r="X47" s="1389"/>
      <c r="Y47" s="1390"/>
      <c r="Z47" s="1393"/>
      <c r="AA47" s="1394"/>
      <c r="AB47" s="1394"/>
      <c r="AC47" s="1394"/>
      <c r="AD47" s="1394"/>
      <c r="AE47" s="1394"/>
      <c r="AF47" s="1394"/>
      <c r="AG47" s="1394"/>
      <c r="AH47" s="1394"/>
      <c r="AI47" s="1394"/>
      <c r="AJ47" s="1394"/>
      <c r="AK47" s="1394"/>
      <c r="AL47" s="1394"/>
      <c r="AM47" s="1394"/>
      <c r="AN47" s="1394"/>
      <c r="AO47" s="1394"/>
      <c r="AP47" s="1394"/>
      <c r="AQ47" s="1394"/>
      <c r="AR47" s="1389"/>
      <c r="AS47" s="1389"/>
      <c r="AT47" s="1389"/>
      <c r="AU47" s="1389"/>
      <c r="AV47" s="1389"/>
      <c r="AW47" s="1390"/>
      <c r="AX47" s="1393"/>
      <c r="AY47" s="1394"/>
      <c r="AZ47" s="1394"/>
      <c r="BA47" s="1394"/>
      <c r="BB47" s="1394"/>
      <c r="BC47" s="1394"/>
      <c r="BD47" s="1394"/>
      <c r="BE47" s="1394"/>
      <c r="BF47" s="1394"/>
      <c r="BG47" s="1394"/>
      <c r="BH47" s="1394"/>
      <c r="BI47" s="1394"/>
      <c r="BJ47" s="1394"/>
      <c r="BK47" s="1394"/>
      <c r="BL47" s="1394"/>
      <c r="BM47" s="1394"/>
      <c r="BN47" s="1394"/>
      <c r="BO47" s="1394"/>
      <c r="BP47" s="1389"/>
      <c r="BQ47" s="1389"/>
      <c r="BR47" s="1389"/>
      <c r="BS47" s="1389"/>
      <c r="BT47" s="1389"/>
      <c r="BU47" s="1390"/>
      <c r="BV47" s="205"/>
    </row>
    <row r="48" spans="1:74">
      <c r="A48" s="201"/>
      <c r="B48" s="1340"/>
      <c r="C48" s="1341"/>
      <c r="D48" s="1341"/>
      <c r="E48" s="1341"/>
      <c r="F48" s="1341"/>
      <c r="G48" s="1341"/>
      <c r="H48" s="1341"/>
      <c r="I48" s="1341"/>
      <c r="J48" s="1341"/>
      <c r="K48" s="1341"/>
      <c r="L48" s="1341"/>
      <c r="M48" s="1341"/>
      <c r="N48" s="1341"/>
      <c r="O48" s="1341"/>
      <c r="P48" s="1341"/>
      <c r="Q48" s="1341"/>
      <c r="R48" s="1341"/>
      <c r="S48" s="1341"/>
      <c r="T48" s="1389"/>
      <c r="U48" s="1389"/>
      <c r="V48" s="1389"/>
      <c r="W48" s="1389"/>
      <c r="X48" s="1389"/>
      <c r="Y48" s="1390"/>
      <c r="Z48" s="1393"/>
      <c r="AA48" s="1394"/>
      <c r="AB48" s="1394"/>
      <c r="AC48" s="1394"/>
      <c r="AD48" s="1394"/>
      <c r="AE48" s="1394"/>
      <c r="AF48" s="1394"/>
      <c r="AG48" s="1394"/>
      <c r="AH48" s="1394"/>
      <c r="AI48" s="1394"/>
      <c r="AJ48" s="1394"/>
      <c r="AK48" s="1394"/>
      <c r="AL48" s="1394"/>
      <c r="AM48" s="1394"/>
      <c r="AN48" s="1394"/>
      <c r="AO48" s="1394"/>
      <c r="AP48" s="1394"/>
      <c r="AQ48" s="1394"/>
      <c r="AR48" s="1389"/>
      <c r="AS48" s="1389"/>
      <c r="AT48" s="1389"/>
      <c r="AU48" s="1389"/>
      <c r="AV48" s="1389"/>
      <c r="AW48" s="1390"/>
      <c r="AX48" s="1393"/>
      <c r="AY48" s="1394"/>
      <c r="AZ48" s="1394"/>
      <c r="BA48" s="1394"/>
      <c r="BB48" s="1394"/>
      <c r="BC48" s="1394"/>
      <c r="BD48" s="1394"/>
      <c r="BE48" s="1394"/>
      <c r="BF48" s="1394"/>
      <c r="BG48" s="1394"/>
      <c r="BH48" s="1394"/>
      <c r="BI48" s="1394"/>
      <c r="BJ48" s="1394"/>
      <c r="BK48" s="1394"/>
      <c r="BL48" s="1394"/>
      <c r="BM48" s="1394"/>
      <c r="BN48" s="1394"/>
      <c r="BO48" s="1394"/>
      <c r="BP48" s="1389"/>
      <c r="BQ48" s="1389"/>
      <c r="BR48" s="1389"/>
      <c r="BS48" s="1389"/>
      <c r="BT48" s="1389"/>
      <c r="BU48" s="1390"/>
      <c r="BV48" s="205"/>
    </row>
    <row r="49" spans="1:74">
      <c r="A49" s="201"/>
      <c r="B49" s="1340"/>
      <c r="C49" s="1341"/>
      <c r="D49" s="1341"/>
      <c r="E49" s="1341"/>
      <c r="F49" s="1341"/>
      <c r="G49" s="1341"/>
      <c r="H49" s="1341"/>
      <c r="I49" s="1341"/>
      <c r="J49" s="1341"/>
      <c r="K49" s="1341"/>
      <c r="L49" s="1341"/>
      <c r="M49" s="1341"/>
      <c r="N49" s="1341"/>
      <c r="O49" s="1341"/>
      <c r="P49" s="1341"/>
      <c r="Q49" s="1341"/>
      <c r="R49" s="1341"/>
      <c r="S49" s="1341"/>
      <c r="T49" s="1389"/>
      <c r="U49" s="1389"/>
      <c r="V49" s="1389"/>
      <c r="W49" s="1389"/>
      <c r="X49" s="1389"/>
      <c r="Y49" s="1390"/>
      <c r="Z49" s="1393"/>
      <c r="AA49" s="1394"/>
      <c r="AB49" s="1394"/>
      <c r="AC49" s="1394"/>
      <c r="AD49" s="1394"/>
      <c r="AE49" s="1394"/>
      <c r="AF49" s="1394"/>
      <c r="AG49" s="1394"/>
      <c r="AH49" s="1394"/>
      <c r="AI49" s="1394"/>
      <c r="AJ49" s="1394"/>
      <c r="AK49" s="1394"/>
      <c r="AL49" s="1394"/>
      <c r="AM49" s="1394"/>
      <c r="AN49" s="1394"/>
      <c r="AO49" s="1394"/>
      <c r="AP49" s="1394"/>
      <c r="AQ49" s="1394"/>
      <c r="AR49" s="1389"/>
      <c r="AS49" s="1389"/>
      <c r="AT49" s="1389"/>
      <c r="AU49" s="1389"/>
      <c r="AV49" s="1389"/>
      <c r="AW49" s="1390"/>
      <c r="AX49" s="1393"/>
      <c r="AY49" s="1394"/>
      <c r="AZ49" s="1394"/>
      <c r="BA49" s="1394"/>
      <c r="BB49" s="1394"/>
      <c r="BC49" s="1394"/>
      <c r="BD49" s="1394"/>
      <c r="BE49" s="1394"/>
      <c r="BF49" s="1394"/>
      <c r="BG49" s="1394"/>
      <c r="BH49" s="1394"/>
      <c r="BI49" s="1394"/>
      <c r="BJ49" s="1394"/>
      <c r="BK49" s="1394"/>
      <c r="BL49" s="1394"/>
      <c r="BM49" s="1394"/>
      <c r="BN49" s="1394"/>
      <c r="BO49" s="1394"/>
      <c r="BP49" s="1389"/>
      <c r="BQ49" s="1389"/>
      <c r="BR49" s="1389"/>
      <c r="BS49" s="1389"/>
      <c r="BT49" s="1389"/>
      <c r="BU49" s="1390"/>
      <c r="BV49" s="205"/>
    </row>
    <row r="50" spans="1:74" ht="17.25" customHeight="1" thickBot="1">
      <c r="A50" s="201"/>
      <c r="B50" s="1340"/>
      <c r="C50" s="1341"/>
      <c r="D50" s="1341"/>
      <c r="E50" s="1341"/>
      <c r="F50" s="1341"/>
      <c r="G50" s="1341"/>
      <c r="H50" s="1341"/>
      <c r="I50" s="1341"/>
      <c r="J50" s="1341"/>
      <c r="K50" s="1341"/>
      <c r="L50" s="1341"/>
      <c r="M50" s="1341"/>
      <c r="N50" s="1341"/>
      <c r="O50" s="1341"/>
      <c r="P50" s="1341"/>
      <c r="Q50" s="1341"/>
      <c r="R50" s="1341"/>
      <c r="S50" s="1341"/>
      <c r="T50" s="1391"/>
      <c r="U50" s="1391"/>
      <c r="V50" s="1391"/>
      <c r="W50" s="1391"/>
      <c r="X50" s="1391"/>
      <c r="Y50" s="1392"/>
      <c r="Z50" s="1393"/>
      <c r="AA50" s="1394"/>
      <c r="AB50" s="1394"/>
      <c r="AC50" s="1394"/>
      <c r="AD50" s="1394"/>
      <c r="AE50" s="1394"/>
      <c r="AF50" s="1394"/>
      <c r="AG50" s="1394"/>
      <c r="AH50" s="1394"/>
      <c r="AI50" s="1394"/>
      <c r="AJ50" s="1394"/>
      <c r="AK50" s="1394"/>
      <c r="AL50" s="1394"/>
      <c r="AM50" s="1394"/>
      <c r="AN50" s="1394"/>
      <c r="AO50" s="1394"/>
      <c r="AP50" s="1394"/>
      <c r="AQ50" s="1394"/>
      <c r="AR50" s="1391"/>
      <c r="AS50" s="1391"/>
      <c r="AT50" s="1391"/>
      <c r="AU50" s="1391"/>
      <c r="AV50" s="1391"/>
      <c r="AW50" s="1392"/>
      <c r="AX50" s="1393"/>
      <c r="AY50" s="1394"/>
      <c r="AZ50" s="1394"/>
      <c r="BA50" s="1394"/>
      <c r="BB50" s="1394"/>
      <c r="BC50" s="1394"/>
      <c r="BD50" s="1394"/>
      <c r="BE50" s="1394"/>
      <c r="BF50" s="1394"/>
      <c r="BG50" s="1394"/>
      <c r="BH50" s="1394"/>
      <c r="BI50" s="1394"/>
      <c r="BJ50" s="1394"/>
      <c r="BK50" s="1394"/>
      <c r="BL50" s="1394"/>
      <c r="BM50" s="1394"/>
      <c r="BN50" s="1394"/>
      <c r="BO50" s="1394"/>
      <c r="BP50" s="1391"/>
      <c r="BQ50" s="1391"/>
      <c r="BR50" s="1391"/>
      <c r="BS50" s="1391"/>
      <c r="BT50" s="1391"/>
      <c r="BU50" s="1392"/>
      <c r="BV50" s="205"/>
    </row>
    <row r="51" spans="1:74" ht="27" customHeight="1">
      <c r="A51" s="201"/>
      <c r="B51" s="1340"/>
      <c r="C51" s="1341"/>
      <c r="D51" s="1341"/>
      <c r="E51" s="1341"/>
      <c r="F51" s="1341"/>
      <c r="G51" s="1341"/>
      <c r="H51" s="1341"/>
      <c r="I51" s="1341"/>
      <c r="J51" s="1341"/>
      <c r="K51" s="1341"/>
      <c r="L51" s="1341"/>
      <c r="M51" s="1341"/>
      <c r="N51" s="1341"/>
      <c r="O51" s="1341"/>
      <c r="P51" s="1341"/>
      <c r="Q51" s="1341"/>
      <c r="R51" s="1341"/>
      <c r="S51" s="1341"/>
      <c r="T51" s="1378" t="s">
        <v>152</v>
      </c>
      <c r="U51" s="1379"/>
      <c r="V51" s="1379"/>
      <c r="W51" s="1379"/>
      <c r="X51" s="1379"/>
      <c r="Y51" s="1380"/>
      <c r="Z51" s="1393"/>
      <c r="AA51" s="1394"/>
      <c r="AB51" s="1394"/>
      <c r="AC51" s="1394"/>
      <c r="AD51" s="1394"/>
      <c r="AE51" s="1394"/>
      <c r="AF51" s="1394"/>
      <c r="AG51" s="1394"/>
      <c r="AH51" s="1394"/>
      <c r="AI51" s="1394"/>
      <c r="AJ51" s="1394"/>
      <c r="AK51" s="1394"/>
      <c r="AL51" s="1394"/>
      <c r="AM51" s="1394"/>
      <c r="AN51" s="1394"/>
      <c r="AO51" s="1394"/>
      <c r="AP51" s="1394"/>
      <c r="AQ51" s="1394"/>
      <c r="AR51" s="1378" t="s">
        <v>152</v>
      </c>
      <c r="AS51" s="1379"/>
      <c r="AT51" s="1379"/>
      <c r="AU51" s="1379"/>
      <c r="AV51" s="1379"/>
      <c r="AW51" s="1380"/>
      <c r="AX51" s="1393"/>
      <c r="AY51" s="1394"/>
      <c r="AZ51" s="1394"/>
      <c r="BA51" s="1394"/>
      <c r="BB51" s="1394"/>
      <c r="BC51" s="1394"/>
      <c r="BD51" s="1394"/>
      <c r="BE51" s="1394"/>
      <c r="BF51" s="1394"/>
      <c r="BG51" s="1394"/>
      <c r="BH51" s="1394"/>
      <c r="BI51" s="1394"/>
      <c r="BJ51" s="1394"/>
      <c r="BK51" s="1394"/>
      <c r="BL51" s="1394"/>
      <c r="BM51" s="1394"/>
      <c r="BN51" s="1394"/>
      <c r="BO51" s="1394"/>
      <c r="BP51" s="1378" t="s">
        <v>152</v>
      </c>
      <c r="BQ51" s="1379"/>
      <c r="BR51" s="1379"/>
      <c r="BS51" s="1379"/>
      <c r="BT51" s="1379"/>
      <c r="BU51" s="1380"/>
      <c r="BV51" s="205"/>
    </row>
    <row r="52" spans="1:74" s="172" customFormat="1" ht="45.75" customHeight="1">
      <c r="A52" s="173"/>
      <c r="B52" s="1340"/>
      <c r="C52" s="1341"/>
      <c r="D52" s="1341"/>
      <c r="E52" s="1341"/>
      <c r="F52" s="1341"/>
      <c r="G52" s="1341"/>
      <c r="H52" s="1341"/>
      <c r="I52" s="1341"/>
      <c r="J52" s="1341"/>
      <c r="K52" s="1341"/>
      <c r="L52" s="1341"/>
      <c r="M52" s="1341"/>
      <c r="N52" s="1341"/>
      <c r="O52" s="1341"/>
      <c r="P52" s="1341"/>
      <c r="Q52" s="1341"/>
      <c r="R52" s="1341"/>
      <c r="S52" s="1341"/>
      <c r="T52" s="1381" t="s">
        <v>153</v>
      </c>
      <c r="U52" s="1382"/>
      <c r="V52" s="1382"/>
      <c r="W52" s="1382"/>
      <c r="X52" s="1382"/>
      <c r="Y52" s="1383"/>
      <c r="Z52" s="1393"/>
      <c r="AA52" s="1394"/>
      <c r="AB52" s="1394"/>
      <c r="AC52" s="1394"/>
      <c r="AD52" s="1394"/>
      <c r="AE52" s="1394"/>
      <c r="AF52" s="1394"/>
      <c r="AG52" s="1394"/>
      <c r="AH52" s="1394"/>
      <c r="AI52" s="1394"/>
      <c r="AJ52" s="1394"/>
      <c r="AK52" s="1394"/>
      <c r="AL52" s="1394"/>
      <c r="AM52" s="1394"/>
      <c r="AN52" s="1394"/>
      <c r="AO52" s="1394"/>
      <c r="AP52" s="1394"/>
      <c r="AQ52" s="1394"/>
      <c r="AR52" s="1381" t="s">
        <v>153</v>
      </c>
      <c r="AS52" s="1382"/>
      <c r="AT52" s="1382"/>
      <c r="AU52" s="1382"/>
      <c r="AV52" s="1382"/>
      <c r="AW52" s="1383"/>
      <c r="AX52" s="1393"/>
      <c r="AY52" s="1394"/>
      <c r="AZ52" s="1394"/>
      <c r="BA52" s="1394"/>
      <c r="BB52" s="1394"/>
      <c r="BC52" s="1394"/>
      <c r="BD52" s="1394"/>
      <c r="BE52" s="1394"/>
      <c r="BF52" s="1394"/>
      <c r="BG52" s="1394"/>
      <c r="BH52" s="1394"/>
      <c r="BI52" s="1394"/>
      <c r="BJ52" s="1394"/>
      <c r="BK52" s="1394"/>
      <c r="BL52" s="1394"/>
      <c r="BM52" s="1394"/>
      <c r="BN52" s="1394"/>
      <c r="BO52" s="1394"/>
      <c r="BP52" s="1381" t="s">
        <v>153</v>
      </c>
      <c r="BQ52" s="1382"/>
      <c r="BR52" s="1382"/>
      <c r="BS52" s="1382"/>
      <c r="BT52" s="1382"/>
      <c r="BU52" s="1383"/>
      <c r="BV52" s="177"/>
    </row>
    <row r="53" spans="1:74" ht="27" customHeight="1">
      <c r="A53" s="201"/>
      <c r="B53" s="1340"/>
      <c r="C53" s="1341"/>
      <c r="D53" s="1341"/>
      <c r="E53" s="1341"/>
      <c r="F53" s="1341"/>
      <c r="G53" s="1341"/>
      <c r="H53" s="1341"/>
      <c r="I53" s="1341"/>
      <c r="J53" s="1341"/>
      <c r="K53" s="1341"/>
      <c r="L53" s="1341"/>
      <c r="M53" s="1341"/>
      <c r="N53" s="1341"/>
      <c r="O53" s="1341"/>
      <c r="P53" s="1341"/>
      <c r="Q53" s="1341"/>
      <c r="R53" s="1341"/>
      <c r="S53" s="1341"/>
      <c r="T53" s="1381" t="s">
        <v>154</v>
      </c>
      <c r="U53" s="1382"/>
      <c r="V53" s="1382"/>
      <c r="W53" s="1382"/>
      <c r="X53" s="1382"/>
      <c r="Y53" s="1383"/>
      <c r="Z53" s="1393"/>
      <c r="AA53" s="1394"/>
      <c r="AB53" s="1394"/>
      <c r="AC53" s="1394"/>
      <c r="AD53" s="1394"/>
      <c r="AE53" s="1394"/>
      <c r="AF53" s="1394"/>
      <c r="AG53" s="1394"/>
      <c r="AH53" s="1394"/>
      <c r="AI53" s="1394"/>
      <c r="AJ53" s="1394"/>
      <c r="AK53" s="1394"/>
      <c r="AL53" s="1394"/>
      <c r="AM53" s="1394"/>
      <c r="AN53" s="1394"/>
      <c r="AO53" s="1394"/>
      <c r="AP53" s="1394"/>
      <c r="AQ53" s="1394"/>
      <c r="AR53" s="1381" t="s">
        <v>154</v>
      </c>
      <c r="AS53" s="1382"/>
      <c r="AT53" s="1382"/>
      <c r="AU53" s="1382"/>
      <c r="AV53" s="1382"/>
      <c r="AW53" s="1383"/>
      <c r="AX53" s="1393"/>
      <c r="AY53" s="1394"/>
      <c r="AZ53" s="1394"/>
      <c r="BA53" s="1394"/>
      <c r="BB53" s="1394"/>
      <c r="BC53" s="1394"/>
      <c r="BD53" s="1394"/>
      <c r="BE53" s="1394"/>
      <c r="BF53" s="1394"/>
      <c r="BG53" s="1394"/>
      <c r="BH53" s="1394"/>
      <c r="BI53" s="1394"/>
      <c r="BJ53" s="1394"/>
      <c r="BK53" s="1394"/>
      <c r="BL53" s="1394"/>
      <c r="BM53" s="1394"/>
      <c r="BN53" s="1394"/>
      <c r="BO53" s="1394"/>
      <c r="BP53" s="1381" t="s">
        <v>154</v>
      </c>
      <c r="BQ53" s="1382"/>
      <c r="BR53" s="1382"/>
      <c r="BS53" s="1382"/>
      <c r="BT53" s="1382"/>
      <c r="BU53" s="1383"/>
      <c r="BV53" s="205"/>
    </row>
    <row r="54" spans="1:74" ht="27" customHeight="1" thickBot="1">
      <c r="A54" s="201"/>
      <c r="B54" s="1342"/>
      <c r="C54" s="1343"/>
      <c r="D54" s="1343"/>
      <c r="E54" s="1343"/>
      <c r="F54" s="1343"/>
      <c r="G54" s="1343"/>
      <c r="H54" s="1343"/>
      <c r="I54" s="1343"/>
      <c r="J54" s="1343"/>
      <c r="K54" s="1343"/>
      <c r="L54" s="1343"/>
      <c r="M54" s="1343"/>
      <c r="N54" s="1343"/>
      <c r="O54" s="1343"/>
      <c r="P54" s="1343"/>
      <c r="Q54" s="1343"/>
      <c r="R54" s="1343"/>
      <c r="S54" s="1343"/>
      <c r="T54" s="1384" t="s">
        <v>1307</v>
      </c>
      <c r="U54" s="1385"/>
      <c r="V54" s="1385"/>
      <c r="W54" s="1385"/>
      <c r="X54" s="1385"/>
      <c r="Y54" s="1386"/>
      <c r="Z54" s="1395"/>
      <c r="AA54" s="1396"/>
      <c r="AB54" s="1396"/>
      <c r="AC54" s="1396"/>
      <c r="AD54" s="1396"/>
      <c r="AE54" s="1396"/>
      <c r="AF54" s="1396"/>
      <c r="AG54" s="1396"/>
      <c r="AH54" s="1396"/>
      <c r="AI54" s="1396"/>
      <c r="AJ54" s="1396"/>
      <c r="AK54" s="1396"/>
      <c r="AL54" s="1396"/>
      <c r="AM54" s="1396"/>
      <c r="AN54" s="1396"/>
      <c r="AO54" s="1396"/>
      <c r="AP54" s="1396"/>
      <c r="AQ54" s="1396"/>
      <c r="AR54" s="1384" t="s">
        <v>1310</v>
      </c>
      <c r="AS54" s="1385"/>
      <c r="AT54" s="1385"/>
      <c r="AU54" s="1385"/>
      <c r="AV54" s="1385"/>
      <c r="AW54" s="1386"/>
      <c r="AX54" s="1395"/>
      <c r="AY54" s="1396"/>
      <c r="AZ54" s="1396"/>
      <c r="BA54" s="1396"/>
      <c r="BB54" s="1396"/>
      <c r="BC54" s="1396"/>
      <c r="BD54" s="1396"/>
      <c r="BE54" s="1396"/>
      <c r="BF54" s="1396"/>
      <c r="BG54" s="1396"/>
      <c r="BH54" s="1396"/>
      <c r="BI54" s="1396"/>
      <c r="BJ54" s="1396"/>
      <c r="BK54" s="1396"/>
      <c r="BL54" s="1396"/>
      <c r="BM54" s="1396"/>
      <c r="BN54" s="1396"/>
      <c r="BO54" s="1396"/>
      <c r="BP54" s="1384" t="s">
        <v>1314</v>
      </c>
      <c r="BQ54" s="1385"/>
      <c r="BR54" s="1385"/>
      <c r="BS54" s="1385"/>
      <c r="BT54" s="1385"/>
      <c r="BU54" s="1386"/>
      <c r="BV54" s="205"/>
    </row>
    <row r="55" spans="1:74" s="2" customFormat="1" ht="20.25" customHeight="1" thickBot="1">
      <c r="A55" s="219"/>
      <c r="B55" s="220" t="s">
        <v>118</v>
      </c>
      <c r="C55" s="220"/>
      <c r="D55" s="220"/>
      <c r="E55" s="220"/>
      <c r="F55" s="220"/>
      <c r="G55" s="220"/>
      <c r="H55" s="220"/>
      <c r="I55" s="220"/>
      <c r="J55" s="220"/>
      <c r="K55" s="220"/>
      <c r="L55" s="220"/>
      <c r="M55" s="220"/>
      <c r="N55" s="220"/>
      <c r="O55" s="220"/>
      <c r="P55" s="220"/>
      <c r="Q55" s="220"/>
      <c r="R55" s="220"/>
      <c r="S55" s="220"/>
      <c r="T55" s="220"/>
      <c r="U55" s="221"/>
      <c r="V55" s="221"/>
      <c r="W55" s="221"/>
      <c r="X55" s="221"/>
      <c r="Y55" s="221"/>
      <c r="Z55" s="221"/>
      <c r="AA55" s="221"/>
      <c r="AB55" s="222"/>
      <c r="AC55" s="222"/>
      <c r="AD55" s="222"/>
      <c r="AE55" s="222"/>
      <c r="AF55" s="220" t="s">
        <v>119</v>
      </c>
      <c r="AG55" s="222"/>
      <c r="AH55" s="222"/>
      <c r="AI55" s="222"/>
      <c r="AJ55" s="222"/>
      <c r="AK55" s="221"/>
      <c r="AL55" s="222"/>
      <c r="AM55" s="222"/>
      <c r="AN55" s="222"/>
      <c r="AO55" s="222"/>
      <c r="AP55" s="222"/>
      <c r="AQ55" s="222"/>
      <c r="AR55" s="222"/>
      <c r="AS55" s="222"/>
      <c r="AT55" s="222"/>
      <c r="AU55" s="221"/>
      <c r="AV55" s="221"/>
      <c r="AW55" s="221"/>
      <c r="AX55" s="221"/>
      <c r="AY55" s="221"/>
      <c r="AZ55" s="221"/>
      <c r="BA55" s="221"/>
      <c r="BB55" s="221"/>
      <c r="BC55" s="221"/>
      <c r="BD55" s="221"/>
      <c r="BE55" s="221"/>
      <c r="BF55" s="221"/>
      <c r="BG55" s="221"/>
      <c r="BH55" s="221"/>
      <c r="BI55" s="221"/>
      <c r="BJ55" s="221"/>
      <c r="BK55" s="221"/>
      <c r="BL55" s="221"/>
      <c r="BM55" s="221"/>
      <c r="BN55" s="221" t="str">
        <f>'Common cutting process'!$BE$20</f>
        <v>COMPILER: LIÊN/A-KT-WQ826</v>
      </c>
      <c r="BO55" s="221"/>
      <c r="BP55" s="220"/>
      <c r="BQ55" s="220"/>
      <c r="BR55" s="221"/>
      <c r="BS55" s="221"/>
      <c r="BT55" s="221"/>
      <c r="BU55" s="221"/>
      <c r="BV55" s="223"/>
    </row>
    <row r="56" spans="1:74" s="154" customFormat="1" ht="22.5" customHeight="1">
      <c r="A56" s="155"/>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row>
    <row r="57" spans="1:74" s="154" customFormat="1" ht="22.5" customHeight="1">
      <c r="A57" s="160"/>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row>
    <row r="58" spans="1:74" s="154" customFormat="1" ht="22.5" customHeight="1">
      <c r="A58" s="160"/>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row>
    <row r="59" spans="1:74" s="172" customFormat="1" ht="39.75" customHeight="1">
      <c r="A59" s="173"/>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row>
    <row r="60" spans="1:74" s="178" customFormat="1">
      <c r="A60" s="179"/>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row>
    <row r="61" spans="1:74" s="178" customFormat="1">
      <c r="A61" s="189"/>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row>
    <row r="62" spans="1:74" s="154" customFormat="1">
      <c r="A62" s="160"/>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row>
    <row r="63" spans="1:74">
      <c r="A63" s="201"/>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row>
    <row r="64" spans="1:74">
      <c r="A64" s="201"/>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row>
    <row r="65" spans="1:74">
      <c r="A65" s="201"/>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row>
    <row r="66" spans="1:74">
      <c r="A66" s="201"/>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row>
    <row r="67" spans="1:74">
      <c r="A67" s="201"/>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row>
    <row r="68" spans="1:74">
      <c r="A68" s="201"/>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row>
    <row r="69" spans="1:74">
      <c r="A69" s="201"/>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row>
    <row r="70" spans="1:74">
      <c r="A70" s="201"/>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row>
    <row r="71" spans="1:74" ht="17.25" customHeight="1">
      <c r="A71" s="20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row>
    <row r="72" spans="1:74" ht="27" customHeight="1">
      <c r="A72" s="201"/>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row>
    <row r="73" spans="1:74" s="172" customFormat="1" ht="45.75" customHeight="1">
      <c r="A73" s="1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row>
    <row r="74" spans="1:74" ht="27" customHeight="1">
      <c r="A74" s="201"/>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row>
    <row r="75" spans="1:74" ht="27" customHeight="1">
      <c r="A75" s="201"/>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row>
    <row r="76" spans="1:74" s="172" customFormat="1" ht="39.75" customHeight="1">
      <c r="A76" s="173"/>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row>
    <row r="77" spans="1:74" s="178" customFormat="1">
      <c r="A77" s="179"/>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row>
    <row r="78" spans="1:74" s="178" customFormat="1">
      <c r="A78" s="189"/>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row>
    <row r="79" spans="1:74" s="153" customFormat="1">
      <c r="A79" s="206"/>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row>
    <row r="80" spans="1:74">
      <c r="A80" s="201"/>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row>
    <row r="81" spans="1:74">
      <c r="A81" s="20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row>
    <row r="82" spans="1:74">
      <c r="A82" s="201"/>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row>
    <row r="83" spans="1:74">
      <c r="A83" s="201"/>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row>
    <row r="84" spans="1:74">
      <c r="A84" s="201"/>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row>
    <row r="85" spans="1:74">
      <c r="A85" s="201"/>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row>
    <row r="86" spans="1:74">
      <c r="A86" s="201"/>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row>
    <row r="87" spans="1:74">
      <c r="A87" s="201"/>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row>
    <row r="88" spans="1:74" ht="17.25" customHeight="1">
      <c r="A88" s="201"/>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row>
    <row r="89" spans="1:74" ht="27" customHeight="1">
      <c r="A89" s="201"/>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row>
    <row r="90" spans="1:74" s="172" customFormat="1" ht="45.75" customHeight="1">
      <c r="A90" s="173"/>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row>
    <row r="91" spans="1:74" ht="27" customHeight="1">
      <c r="A91" s="20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row>
    <row r="92" spans="1:74" ht="27" customHeight="1">
      <c r="A92" s="201"/>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row>
    <row r="93" spans="1:74" s="172" customFormat="1" ht="39.75" customHeight="1">
      <c r="A93" s="17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row>
    <row r="94" spans="1:74" s="178" customFormat="1">
      <c r="A94" s="179"/>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row>
    <row r="95" spans="1:74" s="178" customFormat="1">
      <c r="A95" s="189"/>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row>
    <row r="96" spans="1:74" s="207" customFormat="1">
      <c r="A96" s="20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row>
    <row r="97" spans="1:74">
      <c r="A97" s="201"/>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row>
    <row r="98" spans="1:74">
      <c r="A98" s="201"/>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row>
    <row r="99" spans="1:74">
      <c r="A99" s="201"/>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row>
    <row r="100" spans="1:74">
      <c r="A100" s="201"/>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row>
    <row r="101" spans="1:74">
      <c r="A101" s="2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row>
    <row r="102" spans="1:74">
      <c r="A102" s="201"/>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row>
    <row r="103" spans="1:74">
      <c r="A103" s="201"/>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row>
    <row r="104" spans="1:74">
      <c r="A104" s="201"/>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row>
    <row r="105" spans="1:74" ht="17.25" customHeight="1">
      <c r="A105" s="201"/>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row>
    <row r="106" spans="1:74" ht="27" customHeight="1">
      <c r="A106" s="201"/>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row>
    <row r="107" spans="1:74" s="172" customFormat="1" ht="45.75" customHeight="1">
      <c r="A107" s="173"/>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row>
    <row r="108" spans="1:74" ht="27" customHeight="1">
      <c r="A108" s="201"/>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row>
    <row r="109" spans="1:74" ht="27" customHeight="1">
      <c r="A109" s="201"/>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row>
    <row r="110" spans="1:74" s="2" customFormat="1" ht="20.25" customHeight="1" thickBot="1">
      <c r="A110" s="219"/>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row>
  </sheetData>
  <mergeCells count="88">
    <mergeCell ref="AR52:AW52"/>
    <mergeCell ref="BP52:BU52"/>
    <mergeCell ref="T53:Y53"/>
    <mergeCell ref="AR53:AW53"/>
    <mergeCell ref="BP53:BU53"/>
    <mergeCell ref="AT38:AU38"/>
    <mergeCell ref="AX38:BC38"/>
    <mergeCell ref="BE38:BQ38"/>
    <mergeCell ref="BR38:BS38"/>
    <mergeCell ref="T54:Y54"/>
    <mergeCell ref="AR54:AW54"/>
    <mergeCell ref="BP54:BU54"/>
    <mergeCell ref="AX42:BO54"/>
    <mergeCell ref="Z42:AQ54"/>
    <mergeCell ref="T51:Y51"/>
    <mergeCell ref="AR51:AW51"/>
    <mergeCell ref="BP51:BU51"/>
    <mergeCell ref="T42:Y50"/>
    <mergeCell ref="AR42:AW50"/>
    <mergeCell ref="BP42:BU50"/>
    <mergeCell ref="T52:Y52"/>
    <mergeCell ref="B38:G38"/>
    <mergeCell ref="I38:U38"/>
    <mergeCell ref="V38:W38"/>
    <mergeCell ref="Z38:AE38"/>
    <mergeCell ref="AG38:AS38"/>
    <mergeCell ref="BP37:BU37"/>
    <mergeCell ref="AX25:BO37"/>
    <mergeCell ref="BP25:BU33"/>
    <mergeCell ref="AR25:AW33"/>
    <mergeCell ref="T25:Y33"/>
    <mergeCell ref="T34:Y34"/>
    <mergeCell ref="BP34:BU34"/>
    <mergeCell ref="T35:Y35"/>
    <mergeCell ref="AR35:AW35"/>
    <mergeCell ref="BP35:BU35"/>
    <mergeCell ref="T36:Y36"/>
    <mergeCell ref="AR36:AW36"/>
    <mergeCell ref="BP36:BU36"/>
    <mergeCell ref="B25:S37"/>
    <mergeCell ref="Z25:AQ37"/>
    <mergeCell ref="AR34:AW34"/>
    <mergeCell ref="T37:Y37"/>
    <mergeCell ref="AR37:AW37"/>
    <mergeCell ref="AT21:AU21"/>
    <mergeCell ref="AX21:BC21"/>
    <mergeCell ref="BE21:BQ21"/>
    <mergeCell ref="BR21:BS21"/>
    <mergeCell ref="BP17:BU17"/>
    <mergeCell ref="BP18:BU18"/>
    <mergeCell ref="BP19:BU19"/>
    <mergeCell ref="B21:G21"/>
    <mergeCell ref="I21:U21"/>
    <mergeCell ref="V21:W21"/>
    <mergeCell ref="Z21:AE21"/>
    <mergeCell ref="AG21:AS21"/>
    <mergeCell ref="BE4:BQ4"/>
    <mergeCell ref="B8:S20"/>
    <mergeCell ref="T17:Y17"/>
    <mergeCell ref="AR17:AW17"/>
    <mergeCell ref="T18:Y18"/>
    <mergeCell ref="AR18:AW18"/>
    <mergeCell ref="T19:Y19"/>
    <mergeCell ref="AR19:AW19"/>
    <mergeCell ref="T20:Y20"/>
    <mergeCell ref="AR20:AW20"/>
    <mergeCell ref="T8:Y16"/>
    <mergeCell ref="BP20:BU20"/>
    <mergeCell ref="Z8:AQ20"/>
    <mergeCell ref="AX8:BO20"/>
    <mergeCell ref="AR8:AW16"/>
    <mergeCell ref="BP8:BU16"/>
    <mergeCell ref="B42:S54"/>
    <mergeCell ref="BR4:BS4"/>
    <mergeCell ref="B2:P2"/>
    <mergeCell ref="B3:P3"/>
    <mergeCell ref="BQ2:BU3"/>
    <mergeCell ref="BC1:BE3"/>
    <mergeCell ref="Q1:BB3"/>
    <mergeCell ref="B1:P1"/>
    <mergeCell ref="BF1:BP3"/>
    <mergeCell ref="B4:G4"/>
    <mergeCell ref="I4:U4"/>
    <mergeCell ref="V4:W4"/>
    <mergeCell ref="Z4:AE4"/>
    <mergeCell ref="AG4:AS4"/>
    <mergeCell ref="AT4:AU4"/>
    <mergeCell ref="AX4:BC4"/>
  </mergeCells>
  <phoneticPr fontId="60" type="noConversion"/>
  <printOptions horizontalCentered="1" gridLines="1"/>
  <pageMargins left="0" right="0" top="0.59055118110236227" bottom="0.39370078740157483" header="0.31496062992125984" footer="0.39370078740157483"/>
  <pageSetup paperSize="9" scale="45" orientation="landscape" useFirstPageNumber="1" r:id="rId1"/>
  <headerFooter>
    <oddHeader>&amp;LNIKE-CONVERSE, INC. Confidential&amp;RVer.16.0
PB:1-0</oddHeader>
  </headerFooter>
  <rowBreaks count="1" manualBreakCount="1">
    <brk id="55" max="7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CF46"/>
  <sheetViews>
    <sheetView showGridLines="0" view="pageBreakPreview" zoomScale="60" zoomScaleNormal="60" workbookViewId="0">
      <selection activeCell="S1" sqref="S1:BB3"/>
    </sheetView>
  </sheetViews>
  <sheetFormatPr defaultColWidth="2.7109375" defaultRowHeight="14.25" customHeight="1"/>
  <cols>
    <col min="1" max="19" width="3.7109375" customWidth="1"/>
    <col min="20" max="23" width="3.7109375" style="1" customWidth="1"/>
    <col min="24" max="27" width="3.7109375" customWidth="1"/>
    <col min="28" max="28" width="3.7109375" style="1" customWidth="1"/>
    <col min="29" max="45" width="3.7109375" customWidth="1"/>
    <col min="46" max="47" width="3.7109375" style="1" customWidth="1"/>
    <col min="48" max="51" width="3.7109375" customWidth="1"/>
    <col min="52" max="53" width="3.7109375" style="1" customWidth="1"/>
    <col min="54" max="62" width="3.7109375" customWidth="1"/>
    <col min="63" max="63" width="3.7109375" style="1" customWidth="1"/>
    <col min="64" max="70" width="3.7109375" customWidth="1"/>
  </cols>
  <sheetData>
    <row r="1" spans="1:84" s="120" customFormat="1" ht="21.95" customHeight="1" thickBot="1">
      <c r="A1" s="224"/>
      <c r="B1" s="1424"/>
      <c r="C1" s="1425"/>
      <c r="D1" s="1425"/>
      <c r="E1" s="1425"/>
      <c r="F1" s="1425"/>
      <c r="G1" s="1425"/>
      <c r="H1" s="1425"/>
      <c r="I1" s="1425"/>
      <c r="J1" s="1425"/>
      <c r="K1" s="1425"/>
      <c r="L1" s="1425"/>
      <c r="M1" s="1425"/>
      <c r="N1" s="1425"/>
      <c r="O1" s="1425"/>
      <c r="P1" s="1425"/>
      <c r="Q1" s="1425"/>
      <c r="R1" s="1426"/>
      <c r="S1" s="1453"/>
      <c r="T1" s="1454"/>
      <c r="U1" s="1454"/>
      <c r="V1" s="1454"/>
      <c r="W1" s="1454"/>
      <c r="X1" s="1454"/>
      <c r="Y1" s="1454"/>
      <c r="Z1" s="1454"/>
      <c r="AA1" s="1454"/>
      <c r="AB1" s="1454"/>
      <c r="AC1" s="1454"/>
      <c r="AD1" s="1454"/>
      <c r="AE1" s="1454"/>
      <c r="AF1" s="1454"/>
      <c r="AG1" s="1454"/>
      <c r="AH1" s="1454"/>
      <c r="AI1" s="1454"/>
      <c r="AJ1" s="1454"/>
      <c r="AK1" s="1454"/>
      <c r="AL1" s="1454"/>
      <c r="AM1" s="1454"/>
      <c r="AN1" s="1454"/>
      <c r="AO1" s="1454"/>
      <c r="AP1" s="1454"/>
      <c r="AQ1" s="1454"/>
      <c r="AR1" s="1454"/>
      <c r="AS1" s="1454"/>
      <c r="AT1" s="1454"/>
      <c r="AU1" s="1454"/>
      <c r="AV1" s="1454"/>
      <c r="AW1" s="1454"/>
      <c r="AX1" s="1454"/>
      <c r="AY1" s="1454"/>
      <c r="AZ1" s="1454"/>
      <c r="BA1" s="1454"/>
      <c r="BB1" s="1454"/>
      <c r="BC1" s="225"/>
      <c r="BD1" s="225"/>
      <c r="BE1" s="225"/>
      <c r="BF1" s="225"/>
      <c r="BG1" s="226"/>
      <c r="BH1" s="226"/>
      <c r="BI1" s="226"/>
      <c r="BJ1" s="226"/>
      <c r="BK1" s="227"/>
      <c r="BL1" s="226"/>
      <c r="BM1" s="226"/>
      <c r="BN1" s="226"/>
      <c r="BO1" s="226"/>
      <c r="BP1" s="226"/>
      <c r="BQ1" s="226"/>
      <c r="BR1" s="228"/>
    </row>
    <row r="2" spans="1:84" s="120" customFormat="1" ht="21.95" customHeight="1">
      <c r="A2" s="229"/>
      <c r="B2" s="1413"/>
      <c r="C2" s="1322"/>
      <c r="D2" s="1322"/>
      <c r="E2" s="1322"/>
      <c r="F2" s="1322"/>
      <c r="G2" s="1322"/>
      <c r="H2" s="1322"/>
      <c r="I2" s="1322"/>
      <c r="J2" s="1322"/>
      <c r="K2" s="1322"/>
      <c r="L2" s="1322"/>
      <c r="M2" s="1322"/>
      <c r="N2" s="1322"/>
      <c r="O2" s="1322"/>
      <c r="P2" s="1322"/>
      <c r="Q2" s="1322"/>
      <c r="R2" s="1414"/>
      <c r="S2" s="1455"/>
      <c r="T2" s="1456"/>
      <c r="U2" s="1456"/>
      <c r="V2" s="1456"/>
      <c r="W2" s="1456"/>
      <c r="X2" s="1456"/>
      <c r="Y2" s="1456"/>
      <c r="Z2" s="1456"/>
      <c r="AA2" s="1456"/>
      <c r="AB2" s="1456"/>
      <c r="AC2" s="1456"/>
      <c r="AD2" s="1456"/>
      <c r="AE2" s="1456"/>
      <c r="AF2" s="1456"/>
      <c r="AG2" s="1456"/>
      <c r="AH2" s="1456"/>
      <c r="AI2" s="1456"/>
      <c r="AJ2" s="1456"/>
      <c r="AK2" s="1456"/>
      <c r="AL2" s="1456"/>
      <c r="AM2" s="1456"/>
      <c r="AN2" s="1456"/>
      <c r="AO2" s="1456"/>
      <c r="AP2" s="1456"/>
      <c r="AQ2" s="1456"/>
      <c r="AR2" s="1456"/>
      <c r="AS2" s="1456"/>
      <c r="AT2" s="1456"/>
      <c r="AU2" s="1456"/>
      <c r="AV2" s="1456"/>
      <c r="AW2" s="1456"/>
      <c r="AX2" s="1456"/>
      <c r="AY2" s="1456"/>
      <c r="AZ2" s="1456"/>
      <c r="BA2" s="1456"/>
      <c r="BB2" s="1456"/>
      <c r="BC2" s="232"/>
      <c r="BD2" s="232"/>
      <c r="BE2" s="232"/>
      <c r="BF2" s="232"/>
      <c r="BG2" s="71"/>
      <c r="BH2" s="71"/>
      <c r="BI2" s="71"/>
      <c r="BJ2" s="71"/>
      <c r="BK2" s="233"/>
      <c r="BL2" s="1418" t="s">
        <v>1340</v>
      </c>
      <c r="BM2" s="1419"/>
      <c r="BN2" s="1419"/>
      <c r="BO2" s="1419"/>
      <c r="BP2" s="1419"/>
      <c r="BQ2" s="1420"/>
      <c r="BR2" s="136"/>
    </row>
    <row r="3" spans="1:84" s="120" customFormat="1" ht="21.95" customHeight="1" thickBot="1">
      <c r="A3" s="229"/>
      <c r="B3" s="1415"/>
      <c r="C3" s="1416"/>
      <c r="D3" s="1416"/>
      <c r="E3" s="1416"/>
      <c r="F3" s="1416"/>
      <c r="G3" s="1416"/>
      <c r="H3" s="1416"/>
      <c r="I3" s="1416"/>
      <c r="J3" s="1416"/>
      <c r="K3" s="1416"/>
      <c r="L3" s="1416"/>
      <c r="M3" s="1416"/>
      <c r="N3" s="1416"/>
      <c r="O3" s="1416"/>
      <c r="P3" s="1416"/>
      <c r="Q3" s="1416"/>
      <c r="R3" s="1417"/>
      <c r="S3" s="1457"/>
      <c r="T3" s="1458"/>
      <c r="U3" s="1458"/>
      <c r="V3" s="1458"/>
      <c r="W3" s="1458"/>
      <c r="X3" s="1458"/>
      <c r="Y3" s="1458"/>
      <c r="Z3" s="1458"/>
      <c r="AA3" s="1458"/>
      <c r="AB3" s="1458"/>
      <c r="AC3" s="1458"/>
      <c r="AD3" s="1458"/>
      <c r="AE3" s="1458"/>
      <c r="AF3" s="1458"/>
      <c r="AG3" s="1458"/>
      <c r="AH3" s="1458"/>
      <c r="AI3" s="1458"/>
      <c r="AJ3" s="1458"/>
      <c r="AK3" s="1458"/>
      <c r="AL3" s="1458"/>
      <c r="AM3" s="1458"/>
      <c r="AN3" s="1458"/>
      <c r="AO3" s="1458"/>
      <c r="AP3" s="1458"/>
      <c r="AQ3" s="1458"/>
      <c r="AR3" s="1458"/>
      <c r="AS3" s="1458"/>
      <c r="AT3" s="1458"/>
      <c r="AU3" s="1458"/>
      <c r="AV3" s="1458"/>
      <c r="AW3" s="1458"/>
      <c r="AX3" s="1458"/>
      <c r="AY3" s="1458"/>
      <c r="AZ3" s="1458"/>
      <c r="BA3" s="1458"/>
      <c r="BB3" s="1458"/>
      <c r="BC3" s="237"/>
      <c r="BD3" s="237"/>
      <c r="BE3" s="237"/>
      <c r="BF3" s="237"/>
      <c r="BG3" s="69"/>
      <c r="BH3" s="69"/>
      <c r="BI3" s="69"/>
      <c r="BJ3" s="1015"/>
      <c r="BK3" s="238"/>
      <c r="BL3" s="1421"/>
      <c r="BM3" s="1422"/>
      <c r="BN3" s="1422"/>
      <c r="BO3" s="1422"/>
      <c r="BP3" s="1422"/>
      <c r="BQ3" s="1423"/>
      <c r="BR3" s="136"/>
    </row>
    <row r="4" spans="1:84" s="2" customFormat="1" ht="21.95" customHeight="1" thickBot="1">
      <c r="A4" s="33"/>
      <c r="B4" s="1459" t="s">
        <v>156</v>
      </c>
      <c r="C4" s="1460"/>
      <c r="D4" s="1460"/>
      <c r="E4" s="1460"/>
      <c r="F4" s="1460"/>
      <c r="G4" s="1460"/>
      <c r="H4" s="1460"/>
      <c r="I4" s="1460"/>
      <c r="J4" s="1460"/>
      <c r="K4" s="1460"/>
      <c r="L4" s="1460"/>
      <c r="M4" s="1433"/>
      <c r="N4" s="1433"/>
      <c r="O4" s="1433"/>
      <c r="P4" s="1433"/>
      <c r="Q4" s="1433"/>
      <c r="R4" s="1433"/>
      <c r="S4" s="1433"/>
      <c r="T4" s="1433"/>
      <c r="U4" s="1433"/>
      <c r="V4" s="1433"/>
      <c r="W4" s="1433"/>
      <c r="X4" s="1433"/>
      <c r="Y4" s="1433"/>
      <c r="Z4" s="1433"/>
      <c r="AA4" s="1433"/>
      <c r="AB4" s="1433"/>
      <c r="AC4" s="1433"/>
      <c r="AD4" s="1433"/>
      <c r="AE4" s="1433"/>
      <c r="AF4" s="1433"/>
      <c r="AG4" s="1433"/>
      <c r="AH4" s="1433"/>
      <c r="AI4" s="1434"/>
      <c r="AJ4" s="1459" t="s">
        <v>156</v>
      </c>
      <c r="AK4" s="1460"/>
      <c r="AL4" s="1460"/>
      <c r="AM4" s="1460"/>
      <c r="AN4" s="1460"/>
      <c r="AO4" s="1460"/>
      <c r="AP4" s="1460"/>
      <c r="AQ4" s="1460"/>
      <c r="AR4" s="1460"/>
      <c r="AS4" s="1460"/>
      <c r="AT4" s="1460"/>
      <c r="AU4" s="1433"/>
      <c r="AV4" s="1433"/>
      <c r="AW4" s="1433"/>
      <c r="AX4" s="1433"/>
      <c r="AY4" s="1433"/>
      <c r="AZ4" s="1433"/>
      <c r="BA4" s="1433"/>
      <c r="BB4" s="1433"/>
      <c r="BC4" s="1433"/>
      <c r="BD4" s="1433"/>
      <c r="BE4" s="1433"/>
      <c r="BF4" s="1433"/>
      <c r="BG4" s="1433"/>
      <c r="BH4" s="1433"/>
      <c r="BI4" s="1433"/>
      <c r="BJ4" s="1433"/>
      <c r="BK4" s="1433"/>
      <c r="BL4" s="1433"/>
      <c r="BM4" s="1433"/>
      <c r="BN4" s="1433"/>
      <c r="BO4" s="1433"/>
      <c r="BP4" s="1433"/>
      <c r="BQ4" s="1434"/>
      <c r="BR4" s="143"/>
    </row>
    <row r="5" spans="1:84" s="2" customFormat="1" ht="21.95" customHeight="1">
      <c r="A5" s="33"/>
      <c r="B5" s="1427"/>
      <c r="C5" s="1428"/>
      <c r="D5" s="1428"/>
      <c r="E5" s="1428"/>
      <c r="F5" s="1428"/>
      <c r="G5" s="1428"/>
      <c r="H5" s="1428"/>
      <c r="I5" s="1428"/>
      <c r="J5" s="1428"/>
      <c r="K5" s="1428"/>
      <c r="L5" s="1428"/>
      <c r="M5" s="1428"/>
      <c r="N5" s="1428"/>
      <c r="O5" s="1428"/>
      <c r="P5" s="1428"/>
      <c r="Q5" s="1428"/>
      <c r="R5" s="1428"/>
      <c r="S5" s="1428"/>
      <c r="T5" s="1428"/>
      <c r="U5" s="1428"/>
      <c r="V5" s="1428"/>
      <c r="W5" s="1428"/>
      <c r="X5" s="1428"/>
      <c r="Y5" s="1428"/>
      <c r="Z5" s="1428"/>
      <c r="AA5" s="1428"/>
      <c r="AB5" s="1428"/>
      <c r="AC5" s="1428"/>
      <c r="AD5" s="1428"/>
      <c r="AE5" s="1428"/>
      <c r="AF5" s="1428"/>
      <c r="AG5" s="1428"/>
      <c r="AH5" s="1428"/>
      <c r="AI5" s="1429"/>
      <c r="AJ5" s="1427"/>
      <c r="AK5" s="1428"/>
      <c r="AL5" s="1428"/>
      <c r="AM5" s="1428"/>
      <c r="AN5" s="1428"/>
      <c r="AO5" s="1428"/>
      <c r="AP5" s="1428"/>
      <c r="AQ5" s="1428"/>
      <c r="AR5" s="1428"/>
      <c r="AS5" s="1428"/>
      <c r="AT5" s="1428"/>
      <c r="AU5" s="1428"/>
      <c r="AV5" s="1428"/>
      <c r="AW5" s="1428"/>
      <c r="AX5" s="1428"/>
      <c r="AY5" s="1428"/>
      <c r="AZ5" s="1428"/>
      <c r="BA5" s="1428"/>
      <c r="BB5" s="1428"/>
      <c r="BC5" s="1428"/>
      <c r="BD5" s="1428"/>
      <c r="BE5" s="1428"/>
      <c r="BF5" s="1428"/>
      <c r="BG5" s="1428"/>
      <c r="BH5" s="1428"/>
      <c r="BI5" s="1428"/>
      <c r="BJ5" s="1428"/>
      <c r="BK5" s="1428"/>
      <c r="BL5" s="1428"/>
      <c r="BM5" s="1428"/>
      <c r="BN5" s="1428"/>
      <c r="BO5" s="1428"/>
      <c r="BP5" s="1428"/>
      <c r="BQ5" s="1429"/>
      <c r="BR5" s="143"/>
    </row>
    <row r="6" spans="1:84" s="2" customFormat="1" ht="21.95" customHeight="1">
      <c r="A6" s="33"/>
      <c r="B6" s="1430"/>
      <c r="C6" s="1431"/>
      <c r="D6" s="1431"/>
      <c r="E6" s="1431"/>
      <c r="F6" s="1431"/>
      <c r="G6" s="1431"/>
      <c r="H6" s="1431"/>
      <c r="I6" s="1431"/>
      <c r="J6" s="1431"/>
      <c r="K6" s="1431"/>
      <c r="L6" s="1431"/>
      <c r="M6" s="1431"/>
      <c r="N6" s="1431"/>
      <c r="O6" s="1431"/>
      <c r="P6" s="1431"/>
      <c r="Q6" s="1431"/>
      <c r="R6" s="1431"/>
      <c r="S6" s="1431"/>
      <c r="T6" s="1431"/>
      <c r="U6" s="1431"/>
      <c r="V6" s="1431"/>
      <c r="W6" s="1431"/>
      <c r="X6" s="1431"/>
      <c r="Y6" s="1431"/>
      <c r="Z6" s="1431"/>
      <c r="AA6" s="1431"/>
      <c r="AB6" s="1431"/>
      <c r="AC6" s="1431"/>
      <c r="AD6" s="1431"/>
      <c r="AE6" s="1431"/>
      <c r="AF6" s="1431"/>
      <c r="AG6" s="1431"/>
      <c r="AH6" s="1431"/>
      <c r="AI6" s="1432"/>
      <c r="AJ6" s="1430"/>
      <c r="AK6" s="1431"/>
      <c r="AL6" s="1431"/>
      <c r="AM6" s="1431"/>
      <c r="AN6" s="1431"/>
      <c r="AO6" s="1431"/>
      <c r="AP6" s="1431"/>
      <c r="AQ6" s="1431"/>
      <c r="AR6" s="1431"/>
      <c r="AS6" s="1431"/>
      <c r="AT6" s="1431"/>
      <c r="AU6" s="1431"/>
      <c r="AV6" s="1431"/>
      <c r="AW6" s="1431"/>
      <c r="AX6" s="1431"/>
      <c r="AY6" s="1431"/>
      <c r="AZ6" s="1431"/>
      <c r="BA6" s="1431"/>
      <c r="BB6" s="1431"/>
      <c r="BC6" s="1431"/>
      <c r="BD6" s="1431"/>
      <c r="BE6" s="1431"/>
      <c r="BF6" s="1431"/>
      <c r="BG6" s="1431"/>
      <c r="BH6" s="1431"/>
      <c r="BI6" s="1431"/>
      <c r="BJ6" s="1431"/>
      <c r="BK6" s="1431"/>
      <c r="BL6" s="1431"/>
      <c r="BM6" s="1431"/>
      <c r="BN6" s="1431"/>
      <c r="BO6" s="1431"/>
      <c r="BP6" s="1431"/>
      <c r="BQ6" s="1432"/>
      <c r="BR6" s="143"/>
    </row>
    <row r="7" spans="1:84" s="2" customFormat="1" ht="21.95" customHeight="1">
      <c r="A7" s="33"/>
      <c r="B7" s="1430"/>
      <c r="C7" s="1431"/>
      <c r="D7" s="1431"/>
      <c r="E7" s="1431"/>
      <c r="F7" s="1431"/>
      <c r="G7" s="1431"/>
      <c r="H7" s="1431"/>
      <c r="I7" s="1431"/>
      <c r="J7" s="1431"/>
      <c r="K7" s="1431"/>
      <c r="L7" s="1431"/>
      <c r="M7" s="1431"/>
      <c r="N7" s="1431"/>
      <c r="O7" s="1431"/>
      <c r="P7" s="1431"/>
      <c r="Q7" s="1431"/>
      <c r="R7" s="1431"/>
      <c r="S7" s="1431"/>
      <c r="T7" s="1431"/>
      <c r="U7" s="1431"/>
      <c r="V7" s="1431"/>
      <c r="W7" s="1431"/>
      <c r="X7" s="1431"/>
      <c r="Y7" s="1431"/>
      <c r="Z7" s="1431"/>
      <c r="AA7" s="1431"/>
      <c r="AB7" s="1431"/>
      <c r="AC7" s="1431"/>
      <c r="AD7" s="1431"/>
      <c r="AE7" s="1431"/>
      <c r="AF7" s="1431"/>
      <c r="AG7" s="1431"/>
      <c r="AH7" s="1431"/>
      <c r="AI7" s="1432"/>
      <c r="AJ7" s="1430"/>
      <c r="AK7" s="1431"/>
      <c r="AL7" s="1431"/>
      <c r="AM7" s="1431"/>
      <c r="AN7" s="1431"/>
      <c r="AO7" s="1431"/>
      <c r="AP7" s="1431"/>
      <c r="AQ7" s="1431"/>
      <c r="AR7" s="1431"/>
      <c r="AS7" s="1431"/>
      <c r="AT7" s="1431"/>
      <c r="AU7" s="1431"/>
      <c r="AV7" s="1431"/>
      <c r="AW7" s="1431"/>
      <c r="AX7" s="1431"/>
      <c r="AY7" s="1431"/>
      <c r="AZ7" s="1431"/>
      <c r="BA7" s="1431"/>
      <c r="BB7" s="1431"/>
      <c r="BC7" s="1431"/>
      <c r="BD7" s="1431"/>
      <c r="BE7" s="1431"/>
      <c r="BF7" s="1431"/>
      <c r="BG7" s="1431"/>
      <c r="BH7" s="1431"/>
      <c r="BI7" s="1431"/>
      <c r="BJ7" s="1431"/>
      <c r="BK7" s="1431"/>
      <c r="BL7" s="1431"/>
      <c r="BM7" s="1431"/>
      <c r="BN7" s="1431"/>
      <c r="BO7" s="1431"/>
      <c r="BP7" s="1431"/>
      <c r="BQ7" s="1432"/>
      <c r="BR7" s="143"/>
    </row>
    <row r="8" spans="1:84" s="2" customFormat="1" ht="21.95" customHeight="1">
      <c r="A8" s="33"/>
      <c r="B8" s="1430"/>
      <c r="C8" s="1431"/>
      <c r="D8" s="1431"/>
      <c r="E8" s="1431"/>
      <c r="F8" s="1431"/>
      <c r="G8" s="1431"/>
      <c r="H8" s="1431"/>
      <c r="I8" s="1431"/>
      <c r="J8" s="1431"/>
      <c r="K8" s="1431"/>
      <c r="L8" s="1431"/>
      <c r="M8" s="1431"/>
      <c r="N8" s="1431"/>
      <c r="O8" s="1431"/>
      <c r="P8" s="1431"/>
      <c r="Q8" s="1431"/>
      <c r="R8" s="1431"/>
      <c r="S8" s="1431"/>
      <c r="T8" s="1431"/>
      <c r="U8" s="1431"/>
      <c r="V8" s="1431"/>
      <c r="W8" s="1431"/>
      <c r="X8" s="1431"/>
      <c r="Y8" s="1431"/>
      <c r="Z8" s="1431"/>
      <c r="AA8" s="1431"/>
      <c r="AB8" s="1431"/>
      <c r="AC8" s="1431"/>
      <c r="AD8" s="1431"/>
      <c r="AE8" s="1431"/>
      <c r="AF8" s="1431"/>
      <c r="AG8" s="1431"/>
      <c r="AH8" s="1431"/>
      <c r="AI8" s="1432"/>
      <c r="AJ8" s="1430"/>
      <c r="AK8" s="1431"/>
      <c r="AL8" s="1431"/>
      <c r="AM8" s="1431"/>
      <c r="AN8" s="1431"/>
      <c r="AO8" s="1431"/>
      <c r="AP8" s="1431"/>
      <c r="AQ8" s="1431"/>
      <c r="AR8" s="1431"/>
      <c r="AS8" s="1431"/>
      <c r="AT8" s="1431"/>
      <c r="AU8" s="1431"/>
      <c r="AV8" s="1431"/>
      <c r="AW8" s="1431"/>
      <c r="AX8" s="1431"/>
      <c r="AY8" s="1431"/>
      <c r="AZ8" s="1431"/>
      <c r="BA8" s="1431"/>
      <c r="BB8" s="1431"/>
      <c r="BC8" s="1431"/>
      <c r="BD8" s="1431"/>
      <c r="BE8" s="1431"/>
      <c r="BF8" s="1431"/>
      <c r="BG8" s="1431"/>
      <c r="BH8" s="1431"/>
      <c r="BI8" s="1431"/>
      <c r="BJ8" s="1431"/>
      <c r="BK8" s="1431"/>
      <c r="BL8" s="1431"/>
      <c r="BM8" s="1431"/>
      <c r="BN8" s="1431"/>
      <c r="BO8" s="1431"/>
      <c r="BP8" s="1431"/>
      <c r="BQ8" s="1432"/>
      <c r="BR8" s="143"/>
    </row>
    <row r="9" spans="1:84" s="2" customFormat="1" ht="21.95" customHeight="1">
      <c r="A9" s="33"/>
      <c r="B9" s="1430"/>
      <c r="C9" s="1431"/>
      <c r="D9" s="1431"/>
      <c r="E9" s="1431"/>
      <c r="F9" s="1431"/>
      <c r="G9" s="1431"/>
      <c r="H9" s="1431"/>
      <c r="I9" s="1431"/>
      <c r="J9" s="1431"/>
      <c r="K9" s="1431"/>
      <c r="L9" s="1431"/>
      <c r="M9" s="1431"/>
      <c r="N9" s="1431"/>
      <c r="O9" s="1431"/>
      <c r="P9" s="1431"/>
      <c r="Q9" s="1431"/>
      <c r="R9" s="1431"/>
      <c r="S9" s="1431"/>
      <c r="T9" s="1431"/>
      <c r="U9" s="1431"/>
      <c r="V9" s="1431"/>
      <c r="W9" s="1431"/>
      <c r="X9" s="1431"/>
      <c r="Y9" s="1431"/>
      <c r="Z9" s="1431"/>
      <c r="AA9" s="1431"/>
      <c r="AB9" s="1431"/>
      <c r="AC9" s="1431"/>
      <c r="AD9" s="1431"/>
      <c r="AE9" s="1431"/>
      <c r="AF9" s="1431"/>
      <c r="AG9" s="1431"/>
      <c r="AH9" s="1431"/>
      <c r="AI9" s="1432"/>
      <c r="AJ9" s="1430"/>
      <c r="AK9" s="1431"/>
      <c r="AL9" s="1431"/>
      <c r="AM9" s="1431"/>
      <c r="AN9" s="1431"/>
      <c r="AO9" s="1431"/>
      <c r="AP9" s="1431"/>
      <c r="AQ9" s="1431"/>
      <c r="AR9" s="1431"/>
      <c r="AS9" s="1431"/>
      <c r="AT9" s="1431"/>
      <c r="AU9" s="1431"/>
      <c r="AV9" s="1431"/>
      <c r="AW9" s="1431"/>
      <c r="AX9" s="1431"/>
      <c r="AY9" s="1431"/>
      <c r="AZ9" s="1431"/>
      <c r="BA9" s="1431"/>
      <c r="BB9" s="1431"/>
      <c r="BC9" s="1431"/>
      <c r="BD9" s="1431"/>
      <c r="BE9" s="1431"/>
      <c r="BF9" s="1431"/>
      <c r="BG9" s="1431"/>
      <c r="BH9" s="1431"/>
      <c r="BI9" s="1431"/>
      <c r="BJ9" s="1431"/>
      <c r="BK9" s="1431"/>
      <c r="BL9" s="1431"/>
      <c r="BM9" s="1431"/>
      <c r="BN9" s="1431"/>
      <c r="BO9" s="1431"/>
      <c r="BP9" s="1431"/>
      <c r="BQ9" s="1432"/>
      <c r="BR9" s="143"/>
    </row>
    <row r="10" spans="1:84" s="2" customFormat="1" ht="21.95" customHeight="1">
      <c r="A10" s="33"/>
      <c r="B10" s="1430"/>
      <c r="C10" s="1431"/>
      <c r="D10" s="1431"/>
      <c r="E10" s="1431"/>
      <c r="F10" s="1431"/>
      <c r="G10" s="1431"/>
      <c r="H10" s="1431"/>
      <c r="I10" s="1431"/>
      <c r="J10" s="1431"/>
      <c r="K10" s="1431"/>
      <c r="L10" s="1431"/>
      <c r="M10" s="1431"/>
      <c r="N10" s="1431"/>
      <c r="O10" s="1431"/>
      <c r="P10" s="1431"/>
      <c r="Q10" s="1431"/>
      <c r="R10" s="1431"/>
      <c r="S10" s="1431"/>
      <c r="T10" s="1431"/>
      <c r="U10" s="1431"/>
      <c r="V10" s="1431"/>
      <c r="W10" s="1431"/>
      <c r="X10" s="1431"/>
      <c r="Y10" s="1431"/>
      <c r="Z10" s="1431"/>
      <c r="AA10" s="1431"/>
      <c r="AB10" s="1431"/>
      <c r="AC10" s="1431"/>
      <c r="AD10" s="1431"/>
      <c r="AE10" s="1431"/>
      <c r="AF10" s="1431"/>
      <c r="AG10" s="1431"/>
      <c r="AH10" s="1431"/>
      <c r="AI10" s="1432"/>
      <c r="AJ10" s="1430"/>
      <c r="AK10" s="1431"/>
      <c r="AL10" s="1431"/>
      <c r="AM10" s="1431"/>
      <c r="AN10" s="1431"/>
      <c r="AO10" s="1431"/>
      <c r="AP10" s="1431"/>
      <c r="AQ10" s="1431"/>
      <c r="AR10" s="1431"/>
      <c r="AS10" s="1431"/>
      <c r="AT10" s="1431"/>
      <c r="AU10" s="1431"/>
      <c r="AV10" s="1431"/>
      <c r="AW10" s="1431"/>
      <c r="AX10" s="1431"/>
      <c r="AY10" s="1431"/>
      <c r="AZ10" s="1431"/>
      <c r="BA10" s="1431"/>
      <c r="BB10" s="1431"/>
      <c r="BC10" s="1431"/>
      <c r="BD10" s="1431"/>
      <c r="BE10" s="1431"/>
      <c r="BF10" s="1431"/>
      <c r="BG10" s="1431"/>
      <c r="BH10" s="1431"/>
      <c r="BI10" s="1431"/>
      <c r="BJ10" s="1431"/>
      <c r="BK10" s="1431"/>
      <c r="BL10" s="1431"/>
      <c r="BM10" s="1431"/>
      <c r="BN10" s="1431"/>
      <c r="BO10" s="1431"/>
      <c r="BP10" s="1431"/>
      <c r="BQ10" s="1432"/>
      <c r="BR10" s="143"/>
    </row>
    <row r="11" spans="1:84" s="2" customFormat="1" ht="21.95" customHeight="1">
      <c r="A11" s="33"/>
      <c r="B11" s="1430"/>
      <c r="C11" s="1431"/>
      <c r="D11" s="1431"/>
      <c r="E11" s="1431"/>
      <c r="F11" s="1431"/>
      <c r="G11" s="1431"/>
      <c r="H11" s="1431"/>
      <c r="I11" s="1431"/>
      <c r="J11" s="1431"/>
      <c r="K11" s="1431"/>
      <c r="L11" s="1431"/>
      <c r="M11" s="1431"/>
      <c r="N11" s="1431"/>
      <c r="O11" s="1431"/>
      <c r="P11" s="1431"/>
      <c r="Q11" s="1431"/>
      <c r="R11" s="1431"/>
      <c r="S11" s="1431"/>
      <c r="T11" s="1431"/>
      <c r="U11" s="1431"/>
      <c r="V11" s="1431"/>
      <c r="W11" s="1431"/>
      <c r="X11" s="1431"/>
      <c r="Y11" s="1431"/>
      <c r="Z11" s="1431"/>
      <c r="AA11" s="1431"/>
      <c r="AB11" s="1431"/>
      <c r="AC11" s="1431"/>
      <c r="AD11" s="1431"/>
      <c r="AE11" s="1431"/>
      <c r="AF11" s="1431"/>
      <c r="AG11" s="1431"/>
      <c r="AH11" s="1431"/>
      <c r="AI11" s="1432"/>
      <c r="AJ11" s="1430"/>
      <c r="AK11" s="1431"/>
      <c r="AL11" s="1431"/>
      <c r="AM11" s="1431"/>
      <c r="AN11" s="1431"/>
      <c r="AO11" s="1431"/>
      <c r="AP11" s="1431"/>
      <c r="AQ11" s="1431"/>
      <c r="AR11" s="1431"/>
      <c r="AS11" s="1431"/>
      <c r="AT11" s="1431"/>
      <c r="AU11" s="1431"/>
      <c r="AV11" s="1431"/>
      <c r="AW11" s="1431"/>
      <c r="AX11" s="1431"/>
      <c r="AY11" s="1431"/>
      <c r="AZ11" s="1431"/>
      <c r="BA11" s="1431"/>
      <c r="BB11" s="1431"/>
      <c r="BC11" s="1431"/>
      <c r="BD11" s="1431"/>
      <c r="BE11" s="1431"/>
      <c r="BF11" s="1431"/>
      <c r="BG11" s="1431"/>
      <c r="BH11" s="1431"/>
      <c r="BI11" s="1431"/>
      <c r="BJ11" s="1431"/>
      <c r="BK11" s="1431"/>
      <c r="BL11" s="1431"/>
      <c r="BM11" s="1431"/>
      <c r="BN11" s="1431"/>
      <c r="BO11" s="1431"/>
      <c r="BP11" s="1431"/>
      <c r="BQ11" s="1432"/>
      <c r="BR11" s="143"/>
    </row>
    <row r="12" spans="1:84" s="2" customFormat="1" ht="21.95" customHeight="1">
      <c r="A12" s="33"/>
      <c r="B12" s="1430"/>
      <c r="C12" s="1431"/>
      <c r="D12" s="1431"/>
      <c r="E12" s="1431"/>
      <c r="F12" s="1431"/>
      <c r="G12" s="1431"/>
      <c r="H12" s="1431"/>
      <c r="I12" s="1431"/>
      <c r="J12" s="1431"/>
      <c r="K12" s="1431"/>
      <c r="L12" s="1431"/>
      <c r="M12" s="1431"/>
      <c r="N12" s="1431"/>
      <c r="O12" s="1431"/>
      <c r="P12" s="1431"/>
      <c r="Q12" s="1431"/>
      <c r="R12" s="1431"/>
      <c r="S12" s="1431"/>
      <c r="T12" s="1431"/>
      <c r="U12" s="1431"/>
      <c r="V12" s="1431"/>
      <c r="W12" s="1431"/>
      <c r="X12" s="1431"/>
      <c r="Y12" s="1431"/>
      <c r="Z12" s="1431"/>
      <c r="AA12" s="1431"/>
      <c r="AB12" s="1431"/>
      <c r="AC12" s="1431"/>
      <c r="AD12" s="1431"/>
      <c r="AE12" s="1431"/>
      <c r="AF12" s="1431"/>
      <c r="AG12" s="1431"/>
      <c r="AH12" s="1431"/>
      <c r="AI12" s="1432"/>
      <c r="AJ12" s="1430"/>
      <c r="AK12" s="1431"/>
      <c r="AL12" s="1431"/>
      <c r="AM12" s="1431"/>
      <c r="AN12" s="1431"/>
      <c r="AO12" s="1431"/>
      <c r="AP12" s="1431"/>
      <c r="AQ12" s="1431"/>
      <c r="AR12" s="1431"/>
      <c r="AS12" s="1431"/>
      <c r="AT12" s="1431"/>
      <c r="AU12" s="1431"/>
      <c r="AV12" s="1431"/>
      <c r="AW12" s="1431"/>
      <c r="AX12" s="1431"/>
      <c r="AY12" s="1431"/>
      <c r="AZ12" s="1431"/>
      <c r="BA12" s="1431"/>
      <c r="BB12" s="1431"/>
      <c r="BC12" s="1431"/>
      <c r="BD12" s="1431"/>
      <c r="BE12" s="1431"/>
      <c r="BF12" s="1431"/>
      <c r="BG12" s="1431"/>
      <c r="BH12" s="1431"/>
      <c r="BI12" s="1431"/>
      <c r="BJ12" s="1431"/>
      <c r="BK12" s="1431"/>
      <c r="BL12" s="1431"/>
      <c r="BM12" s="1431"/>
      <c r="BN12" s="1431"/>
      <c r="BO12" s="1431"/>
      <c r="BP12" s="1431"/>
      <c r="BQ12" s="1432"/>
      <c r="BR12" s="143"/>
    </row>
    <row r="13" spans="1:84" s="2" customFormat="1" ht="21.95" customHeight="1">
      <c r="A13" s="33"/>
      <c r="B13" s="1430"/>
      <c r="C13" s="1431"/>
      <c r="D13" s="1431"/>
      <c r="E13" s="1431"/>
      <c r="F13" s="1431"/>
      <c r="G13" s="1431"/>
      <c r="H13" s="1431"/>
      <c r="I13" s="1431"/>
      <c r="J13" s="1431"/>
      <c r="K13" s="1431"/>
      <c r="L13" s="1431"/>
      <c r="M13" s="1431"/>
      <c r="N13" s="1431"/>
      <c r="O13" s="1431"/>
      <c r="P13" s="1431"/>
      <c r="Q13" s="1431"/>
      <c r="R13" s="1431"/>
      <c r="S13" s="1431"/>
      <c r="T13" s="1431"/>
      <c r="U13" s="1431"/>
      <c r="V13" s="1431"/>
      <c r="W13" s="1431"/>
      <c r="X13" s="1431"/>
      <c r="Y13" s="1431"/>
      <c r="Z13" s="1431"/>
      <c r="AA13" s="1431"/>
      <c r="AB13" s="1431"/>
      <c r="AC13" s="1431"/>
      <c r="AD13" s="1431"/>
      <c r="AE13" s="1431"/>
      <c r="AF13" s="1431"/>
      <c r="AG13" s="1431"/>
      <c r="AH13" s="1431"/>
      <c r="AI13" s="1432"/>
      <c r="AJ13" s="1430"/>
      <c r="AK13" s="1431"/>
      <c r="AL13" s="1431"/>
      <c r="AM13" s="1431"/>
      <c r="AN13" s="1431"/>
      <c r="AO13" s="1431"/>
      <c r="AP13" s="1431"/>
      <c r="AQ13" s="1431"/>
      <c r="AR13" s="1431"/>
      <c r="AS13" s="1431"/>
      <c r="AT13" s="1431"/>
      <c r="AU13" s="1431"/>
      <c r="AV13" s="1431"/>
      <c r="AW13" s="1431"/>
      <c r="AX13" s="1431"/>
      <c r="AY13" s="1431"/>
      <c r="AZ13" s="1431"/>
      <c r="BA13" s="1431"/>
      <c r="BB13" s="1431"/>
      <c r="BC13" s="1431"/>
      <c r="BD13" s="1431"/>
      <c r="BE13" s="1431"/>
      <c r="BF13" s="1431"/>
      <c r="BG13" s="1431"/>
      <c r="BH13" s="1431"/>
      <c r="BI13" s="1431"/>
      <c r="BJ13" s="1431"/>
      <c r="BK13" s="1431"/>
      <c r="BL13" s="1431"/>
      <c r="BM13" s="1431"/>
      <c r="BN13" s="1431"/>
      <c r="BO13" s="1431"/>
      <c r="BP13" s="1431"/>
      <c r="BQ13" s="1432"/>
      <c r="BR13" s="143"/>
    </row>
    <row r="14" spans="1:84" s="2" customFormat="1" ht="21.95" customHeight="1">
      <c r="A14" s="33"/>
      <c r="B14" s="1430"/>
      <c r="C14" s="1431"/>
      <c r="D14" s="1431"/>
      <c r="E14" s="1431"/>
      <c r="F14" s="1431"/>
      <c r="G14" s="1431"/>
      <c r="H14" s="1431"/>
      <c r="I14" s="1431"/>
      <c r="J14" s="1431"/>
      <c r="K14" s="1431"/>
      <c r="L14" s="1431"/>
      <c r="M14" s="1431"/>
      <c r="N14" s="1431"/>
      <c r="O14" s="1431"/>
      <c r="P14" s="1431"/>
      <c r="Q14" s="1431"/>
      <c r="R14" s="1431"/>
      <c r="S14" s="1431"/>
      <c r="T14" s="1431"/>
      <c r="U14" s="1431"/>
      <c r="V14" s="1431"/>
      <c r="W14" s="1431"/>
      <c r="X14" s="1431"/>
      <c r="Y14" s="1431"/>
      <c r="Z14" s="1431"/>
      <c r="AA14" s="1431"/>
      <c r="AB14" s="1431"/>
      <c r="AC14" s="1431"/>
      <c r="AD14" s="1431"/>
      <c r="AE14" s="1431"/>
      <c r="AF14" s="1431"/>
      <c r="AG14" s="1431"/>
      <c r="AH14" s="1431"/>
      <c r="AI14" s="1432"/>
      <c r="AJ14" s="1430"/>
      <c r="AK14" s="1431"/>
      <c r="AL14" s="1431"/>
      <c r="AM14" s="1431"/>
      <c r="AN14" s="1431"/>
      <c r="AO14" s="1431"/>
      <c r="AP14" s="1431"/>
      <c r="AQ14" s="1431"/>
      <c r="AR14" s="1431"/>
      <c r="AS14" s="1431"/>
      <c r="AT14" s="1431"/>
      <c r="AU14" s="1431"/>
      <c r="AV14" s="1431"/>
      <c r="AW14" s="1431"/>
      <c r="AX14" s="1431"/>
      <c r="AY14" s="1431"/>
      <c r="AZ14" s="1431"/>
      <c r="BA14" s="1431"/>
      <c r="BB14" s="1431"/>
      <c r="BC14" s="1431"/>
      <c r="BD14" s="1431"/>
      <c r="BE14" s="1431"/>
      <c r="BF14" s="1431"/>
      <c r="BG14" s="1431"/>
      <c r="BH14" s="1431"/>
      <c r="BI14" s="1431"/>
      <c r="BJ14" s="1431"/>
      <c r="BK14" s="1431"/>
      <c r="BL14" s="1431"/>
      <c r="BM14" s="1431"/>
      <c r="BN14" s="1431"/>
      <c r="BO14" s="1431"/>
      <c r="BP14" s="1431"/>
      <c r="BQ14" s="1432"/>
      <c r="BR14" s="143"/>
      <c r="CF14" s="2" t="s">
        <v>1339</v>
      </c>
    </row>
    <row r="15" spans="1:84" s="2" customFormat="1" ht="21.95" customHeight="1">
      <c r="A15" s="33"/>
      <c r="B15" s="1430"/>
      <c r="C15" s="1431"/>
      <c r="D15" s="1431"/>
      <c r="E15" s="1431"/>
      <c r="F15" s="1431"/>
      <c r="G15" s="1431"/>
      <c r="H15" s="1431"/>
      <c r="I15" s="1431"/>
      <c r="J15" s="1431"/>
      <c r="K15" s="1431"/>
      <c r="L15" s="1431"/>
      <c r="M15" s="1431"/>
      <c r="N15" s="1431"/>
      <c r="O15" s="1431"/>
      <c r="P15" s="1431"/>
      <c r="Q15" s="1431"/>
      <c r="R15" s="1431"/>
      <c r="S15" s="1431"/>
      <c r="T15" s="1431"/>
      <c r="U15" s="1431"/>
      <c r="V15" s="1431"/>
      <c r="W15" s="1431"/>
      <c r="X15" s="1431"/>
      <c r="Y15" s="1431"/>
      <c r="Z15" s="1431"/>
      <c r="AA15" s="1431"/>
      <c r="AB15" s="1431"/>
      <c r="AC15" s="1431"/>
      <c r="AD15" s="1431"/>
      <c r="AE15" s="1431"/>
      <c r="AF15" s="1431"/>
      <c r="AG15" s="1431"/>
      <c r="AH15" s="1431"/>
      <c r="AI15" s="1432"/>
      <c r="AJ15" s="1430"/>
      <c r="AK15" s="1431"/>
      <c r="AL15" s="1431"/>
      <c r="AM15" s="1431"/>
      <c r="AN15" s="1431"/>
      <c r="AO15" s="1431"/>
      <c r="AP15" s="1431"/>
      <c r="AQ15" s="1431"/>
      <c r="AR15" s="1431"/>
      <c r="AS15" s="1431"/>
      <c r="AT15" s="1431"/>
      <c r="AU15" s="1431"/>
      <c r="AV15" s="1431"/>
      <c r="AW15" s="1431"/>
      <c r="AX15" s="1431"/>
      <c r="AY15" s="1431"/>
      <c r="AZ15" s="1431"/>
      <c r="BA15" s="1431"/>
      <c r="BB15" s="1431"/>
      <c r="BC15" s="1431"/>
      <c r="BD15" s="1431"/>
      <c r="BE15" s="1431"/>
      <c r="BF15" s="1431"/>
      <c r="BG15" s="1431"/>
      <c r="BH15" s="1431"/>
      <c r="BI15" s="1431"/>
      <c r="BJ15" s="1431"/>
      <c r="BK15" s="1431"/>
      <c r="BL15" s="1431"/>
      <c r="BM15" s="1431"/>
      <c r="BN15" s="1431"/>
      <c r="BO15" s="1431"/>
      <c r="BP15" s="1431"/>
      <c r="BQ15" s="1432"/>
      <c r="BR15" s="143"/>
    </row>
    <row r="16" spans="1:84" s="2" customFormat="1" ht="21.95" customHeight="1">
      <c r="A16" s="33"/>
      <c r="B16" s="1430"/>
      <c r="C16" s="1431"/>
      <c r="D16" s="1431"/>
      <c r="E16" s="1431"/>
      <c r="F16" s="1431"/>
      <c r="G16" s="1431"/>
      <c r="H16" s="1431"/>
      <c r="I16" s="1431"/>
      <c r="J16" s="1431"/>
      <c r="K16" s="1431"/>
      <c r="L16" s="1431"/>
      <c r="M16" s="1431"/>
      <c r="N16" s="1431"/>
      <c r="O16" s="1431"/>
      <c r="P16" s="1431"/>
      <c r="Q16" s="1431"/>
      <c r="R16" s="1431"/>
      <c r="S16" s="1431"/>
      <c r="T16" s="1431"/>
      <c r="U16" s="1431"/>
      <c r="V16" s="1431"/>
      <c r="W16" s="1431"/>
      <c r="X16" s="1431"/>
      <c r="Y16" s="1431"/>
      <c r="Z16" s="1431"/>
      <c r="AA16" s="1431"/>
      <c r="AB16" s="1431"/>
      <c r="AC16" s="1431"/>
      <c r="AD16" s="1431"/>
      <c r="AE16" s="1431"/>
      <c r="AF16" s="1431"/>
      <c r="AG16" s="1431"/>
      <c r="AH16" s="1431"/>
      <c r="AI16" s="1432"/>
      <c r="AJ16" s="1430"/>
      <c r="AK16" s="1431"/>
      <c r="AL16" s="1431"/>
      <c r="AM16" s="1431"/>
      <c r="AN16" s="1431"/>
      <c r="AO16" s="1431"/>
      <c r="AP16" s="1431"/>
      <c r="AQ16" s="1431"/>
      <c r="AR16" s="1431"/>
      <c r="AS16" s="1431"/>
      <c r="AT16" s="1431"/>
      <c r="AU16" s="1431"/>
      <c r="AV16" s="1431"/>
      <c r="AW16" s="1431"/>
      <c r="AX16" s="1431"/>
      <c r="AY16" s="1431"/>
      <c r="AZ16" s="1431"/>
      <c r="BA16" s="1431"/>
      <c r="BB16" s="1431"/>
      <c r="BC16" s="1431"/>
      <c r="BD16" s="1431"/>
      <c r="BE16" s="1431"/>
      <c r="BF16" s="1431"/>
      <c r="BG16" s="1431"/>
      <c r="BH16" s="1431"/>
      <c r="BI16" s="1431"/>
      <c r="BJ16" s="1431"/>
      <c r="BK16" s="1431"/>
      <c r="BL16" s="1431"/>
      <c r="BM16" s="1431"/>
      <c r="BN16" s="1431"/>
      <c r="BO16" s="1431"/>
      <c r="BP16" s="1431"/>
      <c r="BQ16" s="1432"/>
      <c r="BR16" s="143"/>
    </row>
    <row r="17" spans="1:70" s="2" customFormat="1" ht="21.95" customHeight="1">
      <c r="A17" s="33"/>
      <c r="B17" s="1430"/>
      <c r="C17" s="1431"/>
      <c r="D17" s="1431"/>
      <c r="E17" s="1431"/>
      <c r="F17" s="1431"/>
      <c r="G17" s="1431"/>
      <c r="H17" s="1431"/>
      <c r="I17" s="1431"/>
      <c r="J17" s="1431"/>
      <c r="K17" s="1431"/>
      <c r="L17" s="1431"/>
      <c r="M17" s="1431"/>
      <c r="N17" s="1431"/>
      <c r="O17" s="1431"/>
      <c r="P17" s="1431"/>
      <c r="Q17" s="1431"/>
      <c r="R17" s="1431"/>
      <c r="S17" s="1431"/>
      <c r="T17" s="1431"/>
      <c r="U17" s="1431"/>
      <c r="V17" s="1431"/>
      <c r="W17" s="1431"/>
      <c r="X17" s="1431"/>
      <c r="Y17" s="1431"/>
      <c r="Z17" s="1431"/>
      <c r="AA17" s="1431"/>
      <c r="AB17" s="1431"/>
      <c r="AC17" s="1431"/>
      <c r="AD17" s="1431"/>
      <c r="AE17" s="1431"/>
      <c r="AF17" s="1431"/>
      <c r="AG17" s="1431"/>
      <c r="AH17" s="1431"/>
      <c r="AI17" s="1432"/>
      <c r="AJ17" s="1430"/>
      <c r="AK17" s="1431"/>
      <c r="AL17" s="1431"/>
      <c r="AM17" s="1431"/>
      <c r="AN17" s="1431"/>
      <c r="AO17" s="1431"/>
      <c r="AP17" s="1431"/>
      <c r="AQ17" s="1431"/>
      <c r="AR17" s="1431"/>
      <c r="AS17" s="1431"/>
      <c r="AT17" s="1431"/>
      <c r="AU17" s="1431"/>
      <c r="AV17" s="1431"/>
      <c r="AW17" s="1431"/>
      <c r="AX17" s="1431"/>
      <c r="AY17" s="1431"/>
      <c r="AZ17" s="1431"/>
      <c r="BA17" s="1431"/>
      <c r="BB17" s="1431"/>
      <c r="BC17" s="1431"/>
      <c r="BD17" s="1431"/>
      <c r="BE17" s="1431"/>
      <c r="BF17" s="1431"/>
      <c r="BG17" s="1431"/>
      <c r="BH17" s="1431"/>
      <c r="BI17" s="1431"/>
      <c r="BJ17" s="1431"/>
      <c r="BK17" s="1431"/>
      <c r="BL17" s="1431"/>
      <c r="BM17" s="1431"/>
      <c r="BN17" s="1431"/>
      <c r="BO17" s="1431"/>
      <c r="BP17" s="1431"/>
      <c r="BQ17" s="1432"/>
      <c r="BR17" s="143"/>
    </row>
    <row r="18" spans="1:70" s="2" customFormat="1" ht="21.95" customHeight="1">
      <c r="A18" s="33"/>
      <c r="B18" s="1430"/>
      <c r="C18" s="1431"/>
      <c r="D18" s="1431"/>
      <c r="E18" s="1431"/>
      <c r="F18" s="1431"/>
      <c r="G18" s="1431"/>
      <c r="H18" s="1431"/>
      <c r="I18" s="1431"/>
      <c r="J18" s="1431"/>
      <c r="K18" s="1431"/>
      <c r="L18" s="1431"/>
      <c r="M18" s="1431"/>
      <c r="N18" s="1431"/>
      <c r="O18" s="1431"/>
      <c r="P18" s="1431"/>
      <c r="Q18" s="1431"/>
      <c r="R18" s="1431"/>
      <c r="S18" s="1431"/>
      <c r="T18" s="1431"/>
      <c r="U18" s="1431"/>
      <c r="V18" s="1431"/>
      <c r="W18" s="1431"/>
      <c r="X18" s="1431"/>
      <c r="Y18" s="1431"/>
      <c r="Z18" s="1431"/>
      <c r="AA18" s="1431"/>
      <c r="AB18" s="1431"/>
      <c r="AC18" s="1431"/>
      <c r="AD18" s="1431"/>
      <c r="AE18" s="1431"/>
      <c r="AF18" s="1431"/>
      <c r="AG18" s="1431"/>
      <c r="AH18" s="1431"/>
      <c r="AI18" s="1432"/>
      <c r="AJ18" s="1430"/>
      <c r="AK18" s="1431"/>
      <c r="AL18" s="1431"/>
      <c r="AM18" s="1431"/>
      <c r="AN18" s="1431"/>
      <c r="AO18" s="1431"/>
      <c r="AP18" s="1431"/>
      <c r="AQ18" s="1431"/>
      <c r="AR18" s="1431"/>
      <c r="AS18" s="1431"/>
      <c r="AT18" s="1431"/>
      <c r="AU18" s="1431"/>
      <c r="AV18" s="1431"/>
      <c r="AW18" s="1431"/>
      <c r="AX18" s="1431"/>
      <c r="AY18" s="1431"/>
      <c r="AZ18" s="1431"/>
      <c r="BA18" s="1431"/>
      <c r="BB18" s="1431"/>
      <c r="BC18" s="1431"/>
      <c r="BD18" s="1431"/>
      <c r="BE18" s="1431"/>
      <c r="BF18" s="1431"/>
      <c r="BG18" s="1431"/>
      <c r="BH18" s="1431"/>
      <c r="BI18" s="1431"/>
      <c r="BJ18" s="1431"/>
      <c r="BK18" s="1431"/>
      <c r="BL18" s="1431"/>
      <c r="BM18" s="1431"/>
      <c r="BN18" s="1431"/>
      <c r="BO18" s="1431"/>
      <c r="BP18" s="1431"/>
      <c r="BQ18" s="1432"/>
      <c r="BR18" s="143"/>
    </row>
    <row r="19" spans="1:70" s="2" customFormat="1" ht="21.95" customHeight="1" thickBot="1">
      <c r="A19" s="33"/>
      <c r="B19" s="1430"/>
      <c r="C19" s="1431"/>
      <c r="D19" s="1431"/>
      <c r="E19" s="1431"/>
      <c r="F19" s="1431"/>
      <c r="G19" s="1431"/>
      <c r="H19" s="1431"/>
      <c r="I19" s="1431"/>
      <c r="J19" s="1431"/>
      <c r="K19" s="1431"/>
      <c r="L19" s="1431"/>
      <c r="M19" s="1431"/>
      <c r="N19" s="1431"/>
      <c r="O19" s="1431"/>
      <c r="P19" s="1431"/>
      <c r="Q19" s="1431"/>
      <c r="R19" s="1431"/>
      <c r="S19" s="1431"/>
      <c r="T19" s="1431"/>
      <c r="U19" s="1431"/>
      <c r="V19" s="1431"/>
      <c r="W19" s="1431"/>
      <c r="X19" s="1431"/>
      <c r="Y19" s="1431"/>
      <c r="Z19" s="1431"/>
      <c r="AA19" s="1431"/>
      <c r="AB19" s="1431"/>
      <c r="AC19" s="1431"/>
      <c r="AD19" s="1431"/>
      <c r="AE19" s="1431"/>
      <c r="AF19" s="1431"/>
      <c r="AG19" s="1431"/>
      <c r="AH19" s="1431"/>
      <c r="AI19" s="1432"/>
      <c r="AJ19" s="1430"/>
      <c r="AK19" s="1431"/>
      <c r="AL19" s="1431"/>
      <c r="AM19" s="1431"/>
      <c r="AN19" s="1431"/>
      <c r="AO19" s="1431"/>
      <c r="AP19" s="1431"/>
      <c r="AQ19" s="1431"/>
      <c r="AR19" s="1431"/>
      <c r="AS19" s="1431"/>
      <c r="AT19" s="1431"/>
      <c r="AU19" s="1431"/>
      <c r="AV19" s="1431"/>
      <c r="AW19" s="1431"/>
      <c r="AX19" s="1431"/>
      <c r="AY19" s="1431"/>
      <c r="AZ19" s="1431"/>
      <c r="BA19" s="1431"/>
      <c r="BB19" s="1431"/>
      <c r="BC19" s="1431"/>
      <c r="BD19" s="1431"/>
      <c r="BE19" s="1431"/>
      <c r="BF19" s="1431"/>
      <c r="BG19" s="1431"/>
      <c r="BH19" s="1431"/>
      <c r="BI19" s="1431"/>
      <c r="BJ19" s="1431"/>
      <c r="BK19" s="1431"/>
      <c r="BL19" s="1431"/>
      <c r="BM19" s="1431"/>
      <c r="BN19" s="1431"/>
      <c r="BO19" s="1431"/>
      <c r="BP19" s="1431"/>
      <c r="BQ19" s="1432"/>
      <c r="BR19" s="143"/>
    </row>
    <row r="20" spans="1:70" s="2" customFormat="1" ht="21.95" customHeight="1">
      <c r="A20" s="33"/>
      <c r="B20" s="1435" t="s">
        <v>157</v>
      </c>
      <c r="C20" s="1189"/>
      <c r="D20" s="1189"/>
      <c r="E20" s="1189"/>
      <c r="F20" s="1189"/>
      <c r="G20" s="1436"/>
      <c r="H20" s="1440" t="s">
        <v>158</v>
      </c>
      <c r="I20" s="1441"/>
      <c r="J20" s="1441"/>
      <c r="K20" s="1441"/>
      <c r="L20" s="1441"/>
      <c r="M20" s="1441"/>
      <c r="N20" s="1441"/>
      <c r="O20" s="1441"/>
      <c r="P20" s="1441"/>
      <c r="Q20" s="1441"/>
      <c r="R20" s="1441"/>
      <c r="S20" s="1441"/>
      <c r="T20" s="1441"/>
      <c r="U20" s="1441"/>
      <c r="V20" s="1442"/>
      <c r="W20" s="1022"/>
      <c r="X20" s="1018"/>
      <c r="Y20" s="1018"/>
      <c r="Z20" s="1018"/>
      <c r="AA20" s="240"/>
      <c r="AB20" s="240"/>
      <c r="AC20" s="240"/>
      <c r="AD20" s="240"/>
      <c r="AE20" s="240"/>
      <c r="AF20" s="240"/>
      <c r="AG20" s="240"/>
      <c r="AH20" s="240"/>
      <c r="AI20" s="240"/>
      <c r="AJ20" s="1435" t="s">
        <v>157</v>
      </c>
      <c r="AK20" s="1189"/>
      <c r="AL20" s="1189"/>
      <c r="AM20" s="1189"/>
      <c r="AN20" s="1189"/>
      <c r="AO20" s="1436"/>
      <c r="AP20" s="1440" t="s">
        <v>158</v>
      </c>
      <c r="AQ20" s="1441"/>
      <c r="AR20" s="1441"/>
      <c r="AS20" s="1441"/>
      <c r="AT20" s="1441"/>
      <c r="AU20" s="1441"/>
      <c r="AV20" s="1441"/>
      <c r="AW20" s="1441"/>
      <c r="AX20" s="1441"/>
      <c r="AY20" s="1441"/>
      <c r="AZ20" s="1441"/>
      <c r="BA20" s="1441"/>
      <c r="BB20" s="1441"/>
      <c r="BC20" s="1441"/>
      <c r="BD20" s="1442"/>
      <c r="BE20" s="1018"/>
      <c r="BF20" s="1018"/>
      <c r="BG20" s="1018"/>
      <c r="BH20" s="1018"/>
      <c r="BI20" s="240"/>
      <c r="BJ20" s="240"/>
      <c r="BK20" s="240"/>
      <c r="BL20" s="240"/>
      <c r="BM20" s="240"/>
      <c r="BN20" s="240"/>
      <c r="BO20" s="240"/>
      <c r="BP20" s="240"/>
      <c r="BQ20" s="242"/>
      <c r="BR20" s="143"/>
    </row>
    <row r="21" spans="1:70" s="2" customFormat="1" ht="21.95" customHeight="1">
      <c r="A21" s="33"/>
      <c r="B21" s="1437"/>
      <c r="C21" s="1438"/>
      <c r="D21" s="1438"/>
      <c r="E21" s="1438"/>
      <c r="F21" s="1438"/>
      <c r="G21" s="1439"/>
      <c r="H21" s="1406" t="s">
        <v>159</v>
      </c>
      <c r="I21" s="1407"/>
      <c r="J21" s="1408"/>
      <c r="K21" s="1406" t="s">
        <v>160</v>
      </c>
      <c r="L21" s="1407"/>
      <c r="M21" s="1408"/>
      <c r="N21" s="1406" t="s">
        <v>161</v>
      </c>
      <c r="O21" s="1407"/>
      <c r="P21" s="1408"/>
      <c r="Q21" s="1406" t="s">
        <v>162</v>
      </c>
      <c r="R21" s="1407"/>
      <c r="S21" s="1408"/>
      <c r="T21" s="1406" t="s">
        <v>163</v>
      </c>
      <c r="U21" s="1407"/>
      <c r="V21" s="1412"/>
      <c r="W21" s="1017"/>
      <c r="X21" s="1191"/>
      <c r="Y21" s="1191"/>
      <c r="Z21" s="1191"/>
      <c r="AA21" s="240"/>
      <c r="AB21" s="240"/>
      <c r="AC21" s="240"/>
      <c r="AD21" s="240"/>
      <c r="AE21" s="240"/>
      <c r="AF21" s="240"/>
      <c r="AG21" s="240"/>
      <c r="AH21" s="240"/>
      <c r="AI21" s="240"/>
      <c r="AJ21" s="1437"/>
      <c r="AK21" s="1438"/>
      <c r="AL21" s="1438"/>
      <c r="AM21" s="1438"/>
      <c r="AN21" s="1438"/>
      <c r="AO21" s="1439"/>
      <c r="AP21" s="1406" t="s">
        <v>159</v>
      </c>
      <c r="AQ21" s="1407"/>
      <c r="AR21" s="1408"/>
      <c r="AS21" s="1406" t="s">
        <v>160</v>
      </c>
      <c r="AT21" s="1407"/>
      <c r="AU21" s="1408"/>
      <c r="AV21" s="1406" t="s">
        <v>161</v>
      </c>
      <c r="AW21" s="1407"/>
      <c r="AX21" s="1408"/>
      <c r="AY21" s="1406" t="s">
        <v>162</v>
      </c>
      <c r="AZ21" s="1407"/>
      <c r="BA21" s="1408"/>
      <c r="BB21" s="1406" t="s">
        <v>163</v>
      </c>
      <c r="BC21" s="1407"/>
      <c r="BD21" s="1412"/>
      <c r="BE21" s="1013"/>
      <c r="BF21" s="1191"/>
      <c r="BG21" s="1191"/>
      <c r="BH21" s="1191"/>
      <c r="BI21" s="240"/>
      <c r="BJ21" s="240"/>
      <c r="BK21" s="240"/>
      <c r="BL21" s="240"/>
      <c r="BM21" s="240"/>
      <c r="BN21" s="240"/>
      <c r="BO21" s="240"/>
      <c r="BP21" s="240"/>
      <c r="BQ21" s="242"/>
      <c r="BR21" s="143"/>
    </row>
    <row r="22" spans="1:70" s="2" customFormat="1" ht="21.95" customHeight="1">
      <c r="A22" s="33"/>
      <c r="B22" s="1400"/>
      <c r="C22" s="1401"/>
      <c r="D22" s="1401"/>
      <c r="E22" s="1401"/>
      <c r="F22" s="1401"/>
      <c r="G22" s="1402"/>
      <c r="H22" s="1403"/>
      <c r="I22" s="1401"/>
      <c r="J22" s="1404"/>
      <c r="K22" s="1405"/>
      <c r="L22" s="1401"/>
      <c r="M22" s="1404"/>
      <c r="N22" s="1405"/>
      <c r="O22" s="1401"/>
      <c r="P22" s="1404"/>
      <c r="Q22" s="1406"/>
      <c r="R22" s="1407"/>
      <c r="S22" s="1408"/>
      <c r="T22" s="1406"/>
      <c r="U22" s="1407"/>
      <c r="V22" s="1412"/>
      <c r="W22" s="1017"/>
      <c r="X22" s="1191"/>
      <c r="Y22" s="1191"/>
      <c r="Z22" s="1191"/>
      <c r="AA22" s="240"/>
      <c r="AB22" s="240"/>
      <c r="AC22" s="240"/>
      <c r="AD22" s="240"/>
      <c r="AE22" s="240"/>
      <c r="AF22" s="240"/>
      <c r="AG22" s="240"/>
      <c r="AH22" s="240"/>
      <c r="AI22" s="240"/>
      <c r="AJ22" s="1400"/>
      <c r="AK22" s="1401"/>
      <c r="AL22" s="1401"/>
      <c r="AM22" s="1401"/>
      <c r="AN22" s="1401"/>
      <c r="AO22" s="1402"/>
      <c r="AP22" s="1409"/>
      <c r="AQ22" s="1410"/>
      <c r="AR22" s="1411"/>
      <c r="AS22" s="1406"/>
      <c r="AT22" s="1407"/>
      <c r="AU22" s="1408"/>
      <c r="AV22" s="1406"/>
      <c r="AW22" s="1407"/>
      <c r="AX22" s="1408"/>
      <c r="AY22" s="1406"/>
      <c r="AZ22" s="1407"/>
      <c r="BA22" s="1408"/>
      <c r="BB22" s="1406"/>
      <c r="BC22" s="1407"/>
      <c r="BD22" s="1412"/>
      <c r="BE22" s="1013"/>
      <c r="BF22" s="1191"/>
      <c r="BG22" s="1191"/>
      <c r="BH22" s="1191"/>
      <c r="BI22" s="240"/>
      <c r="BJ22" s="240"/>
      <c r="BK22" s="240"/>
      <c r="BL22" s="240"/>
      <c r="BM22" s="240"/>
      <c r="BN22" s="240"/>
      <c r="BO22" s="240"/>
      <c r="BP22" s="240"/>
      <c r="BQ22" s="242"/>
      <c r="BR22" s="143"/>
    </row>
    <row r="23" spans="1:70" s="2" customFormat="1" ht="21.95" customHeight="1">
      <c r="A23" s="33"/>
      <c r="B23" s="1400"/>
      <c r="C23" s="1401"/>
      <c r="D23" s="1401"/>
      <c r="E23" s="1401"/>
      <c r="F23" s="1401"/>
      <c r="G23" s="1402"/>
      <c r="H23" s="1409"/>
      <c r="I23" s="1410"/>
      <c r="J23" s="1411"/>
      <c r="K23" s="1406"/>
      <c r="L23" s="1407"/>
      <c r="M23" s="1408"/>
      <c r="N23" s="1406"/>
      <c r="O23" s="1407"/>
      <c r="P23" s="1408"/>
      <c r="Q23" s="1406"/>
      <c r="R23" s="1407"/>
      <c r="S23" s="1408"/>
      <c r="T23" s="1406"/>
      <c r="U23" s="1407"/>
      <c r="V23" s="1412"/>
      <c r="W23" s="1017"/>
      <c r="X23" s="1191"/>
      <c r="Y23" s="1191"/>
      <c r="Z23" s="1191"/>
      <c r="AA23" s="240"/>
      <c r="AB23" s="240"/>
      <c r="AC23" s="240"/>
      <c r="AD23" s="240"/>
      <c r="AE23" s="240"/>
      <c r="AF23" s="240"/>
      <c r="AG23" s="240"/>
      <c r="AH23" s="240"/>
      <c r="AI23" s="240"/>
      <c r="AJ23" s="1400"/>
      <c r="AK23" s="1401"/>
      <c r="AL23" s="1401"/>
      <c r="AM23" s="1401"/>
      <c r="AN23" s="1401"/>
      <c r="AO23" s="1402"/>
      <c r="AP23" s="1409"/>
      <c r="AQ23" s="1410"/>
      <c r="AR23" s="1411"/>
      <c r="AS23" s="1406"/>
      <c r="AT23" s="1407"/>
      <c r="AU23" s="1408"/>
      <c r="AV23" s="1406"/>
      <c r="AW23" s="1407"/>
      <c r="AX23" s="1408"/>
      <c r="AY23" s="1406"/>
      <c r="AZ23" s="1407"/>
      <c r="BA23" s="1408"/>
      <c r="BB23" s="1406"/>
      <c r="BC23" s="1407"/>
      <c r="BD23" s="1412"/>
      <c r="BE23" s="1013"/>
      <c r="BF23" s="1191"/>
      <c r="BG23" s="1191"/>
      <c r="BH23" s="1191"/>
      <c r="BI23" s="240"/>
      <c r="BJ23" s="240"/>
      <c r="BK23" s="240"/>
      <c r="BL23" s="240"/>
      <c r="BM23" s="240"/>
      <c r="BN23" s="240"/>
      <c r="BO23" s="240"/>
      <c r="BP23" s="240"/>
      <c r="BQ23" s="242"/>
      <c r="BR23" s="143"/>
    </row>
    <row r="24" spans="1:70" s="2" customFormat="1" ht="21.95" customHeight="1" thickBot="1">
      <c r="A24" s="33"/>
      <c r="B24" s="1443"/>
      <c r="C24" s="1444"/>
      <c r="D24" s="1444"/>
      <c r="E24" s="1444"/>
      <c r="F24" s="1444"/>
      <c r="G24" s="251"/>
      <c r="H24" s="1445"/>
      <c r="I24" s="1444"/>
      <c r="J24" s="1446"/>
      <c r="K24" s="1447"/>
      <c r="L24" s="1444"/>
      <c r="M24" s="1446"/>
      <c r="N24" s="1447"/>
      <c r="O24" s="1444"/>
      <c r="P24" s="1446"/>
      <c r="Q24" s="1447"/>
      <c r="R24" s="1444"/>
      <c r="S24" s="1446"/>
      <c r="T24" s="1447"/>
      <c r="U24" s="1444"/>
      <c r="V24" s="1448"/>
      <c r="W24" s="1016"/>
      <c r="X24" s="1449"/>
      <c r="Y24" s="1449"/>
      <c r="Z24" s="1449"/>
      <c r="AA24" s="252"/>
      <c r="AB24" s="252"/>
      <c r="AC24" s="252"/>
      <c r="AD24" s="252"/>
      <c r="AE24" s="252"/>
      <c r="AF24" s="252"/>
      <c r="AG24" s="252"/>
      <c r="AH24" s="252"/>
      <c r="AI24" s="252"/>
      <c r="AJ24" s="1443"/>
      <c r="AK24" s="1444"/>
      <c r="AL24" s="1444"/>
      <c r="AM24" s="1444"/>
      <c r="AN24" s="1444"/>
      <c r="AO24" s="1012"/>
      <c r="AP24" s="1445"/>
      <c r="AQ24" s="1444"/>
      <c r="AR24" s="1446"/>
      <c r="AS24" s="1447"/>
      <c r="AT24" s="1444"/>
      <c r="AU24" s="1446"/>
      <c r="AV24" s="1447"/>
      <c r="AW24" s="1444"/>
      <c r="AX24" s="1446"/>
      <c r="AY24" s="1447"/>
      <c r="AZ24" s="1444"/>
      <c r="BA24" s="1446"/>
      <c r="BB24" s="1447"/>
      <c r="BC24" s="1444"/>
      <c r="BD24" s="1448"/>
      <c r="BE24" s="1014"/>
      <c r="BF24" s="1449"/>
      <c r="BG24" s="1449"/>
      <c r="BH24" s="1449"/>
      <c r="BI24" s="252"/>
      <c r="BJ24" s="252"/>
      <c r="BK24" s="252"/>
      <c r="BL24" s="252"/>
      <c r="BM24" s="252"/>
      <c r="BN24" s="252"/>
      <c r="BO24" s="252"/>
      <c r="BP24" s="252"/>
      <c r="BQ24" s="253"/>
      <c r="BR24" s="143"/>
    </row>
    <row r="25" spans="1:70" s="2" customFormat="1" ht="21.95" customHeight="1" thickBot="1">
      <c r="A25" s="33"/>
      <c r="B25" s="1459" t="s">
        <v>156</v>
      </c>
      <c r="C25" s="1460"/>
      <c r="D25" s="1460"/>
      <c r="E25" s="1460"/>
      <c r="F25" s="1460"/>
      <c r="G25" s="1460"/>
      <c r="H25" s="1460"/>
      <c r="I25" s="1460"/>
      <c r="J25" s="1460"/>
      <c r="K25" s="1460"/>
      <c r="L25" s="1460"/>
      <c r="M25" s="1433"/>
      <c r="N25" s="1433"/>
      <c r="O25" s="1433"/>
      <c r="P25" s="1433"/>
      <c r="Q25" s="1433"/>
      <c r="R25" s="1433"/>
      <c r="S25" s="1433"/>
      <c r="T25" s="1433"/>
      <c r="U25" s="1433"/>
      <c r="V25" s="1433"/>
      <c r="W25" s="1433"/>
      <c r="X25" s="1433"/>
      <c r="Y25" s="1433"/>
      <c r="Z25" s="1433"/>
      <c r="AA25" s="1433"/>
      <c r="AB25" s="1433"/>
      <c r="AC25" s="1433"/>
      <c r="AD25" s="1433"/>
      <c r="AE25" s="1433"/>
      <c r="AF25" s="1433"/>
      <c r="AG25" s="1433"/>
      <c r="AH25" s="1433"/>
      <c r="AI25" s="1434"/>
      <c r="AJ25" s="1459" t="s">
        <v>156</v>
      </c>
      <c r="AK25" s="1460"/>
      <c r="AL25" s="1460"/>
      <c r="AM25" s="1460"/>
      <c r="AN25" s="1460"/>
      <c r="AO25" s="1460"/>
      <c r="AP25" s="1460"/>
      <c r="AQ25" s="1460"/>
      <c r="AR25" s="1460"/>
      <c r="AS25" s="1460"/>
      <c r="AT25" s="1460"/>
      <c r="AU25" s="1433"/>
      <c r="AV25" s="1433"/>
      <c r="AW25" s="1433"/>
      <c r="AX25" s="1433"/>
      <c r="AY25" s="1433"/>
      <c r="AZ25" s="1433"/>
      <c r="BA25" s="1433"/>
      <c r="BB25" s="1433"/>
      <c r="BC25" s="1433"/>
      <c r="BD25" s="1433"/>
      <c r="BE25" s="1433"/>
      <c r="BF25" s="1433"/>
      <c r="BG25" s="1433"/>
      <c r="BH25" s="1433"/>
      <c r="BI25" s="1433"/>
      <c r="BJ25" s="1433"/>
      <c r="BK25" s="1433"/>
      <c r="BL25" s="1433"/>
      <c r="BM25" s="1433"/>
      <c r="BN25" s="1433"/>
      <c r="BO25" s="1433"/>
      <c r="BP25" s="1433"/>
      <c r="BQ25" s="1434"/>
      <c r="BR25" s="143"/>
    </row>
    <row r="26" spans="1:70" s="2" customFormat="1" ht="21.95" customHeight="1">
      <c r="A26" s="33"/>
      <c r="B26" s="1427"/>
      <c r="C26" s="1428"/>
      <c r="D26" s="1428"/>
      <c r="E26" s="1428"/>
      <c r="F26" s="1428"/>
      <c r="G26" s="1428"/>
      <c r="H26" s="1428"/>
      <c r="I26" s="1428"/>
      <c r="J26" s="1428"/>
      <c r="K26" s="1428"/>
      <c r="L26" s="1428"/>
      <c r="M26" s="1428"/>
      <c r="N26" s="1428"/>
      <c r="O26" s="1428"/>
      <c r="P26" s="1428"/>
      <c r="Q26" s="1428"/>
      <c r="R26" s="1428"/>
      <c r="S26" s="1428"/>
      <c r="T26" s="1428"/>
      <c r="U26" s="1428"/>
      <c r="V26" s="1428"/>
      <c r="W26" s="1428"/>
      <c r="X26" s="1428"/>
      <c r="Y26" s="1428"/>
      <c r="Z26" s="1428"/>
      <c r="AA26" s="1428"/>
      <c r="AB26" s="1428"/>
      <c r="AC26" s="1428"/>
      <c r="AD26" s="1428"/>
      <c r="AE26" s="1428"/>
      <c r="AF26" s="1428"/>
      <c r="AG26" s="1428"/>
      <c r="AH26" s="1428"/>
      <c r="AI26" s="1429"/>
      <c r="AJ26" s="1427"/>
      <c r="AK26" s="1428"/>
      <c r="AL26" s="1428"/>
      <c r="AM26" s="1428"/>
      <c r="AN26" s="1428"/>
      <c r="AO26" s="1428"/>
      <c r="AP26" s="1428"/>
      <c r="AQ26" s="1428"/>
      <c r="AR26" s="1428"/>
      <c r="AS26" s="1428"/>
      <c r="AT26" s="1428"/>
      <c r="AU26" s="1428"/>
      <c r="AV26" s="1428"/>
      <c r="AW26" s="1428"/>
      <c r="AX26" s="1428"/>
      <c r="AY26" s="1428"/>
      <c r="AZ26" s="1428"/>
      <c r="BA26" s="1428"/>
      <c r="BB26" s="1428"/>
      <c r="BC26" s="1428"/>
      <c r="BD26" s="1428"/>
      <c r="BE26" s="1428"/>
      <c r="BF26" s="1428"/>
      <c r="BG26" s="1428"/>
      <c r="BH26" s="1428"/>
      <c r="BI26" s="1428"/>
      <c r="BJ26" s="1428"/>
      <c r="BK26" s="1428"/>
      <c r="BL26" s="1428"/>
      <c r="BM26" s="1428"/>
      <c r="BN26" s="1428"/>
      <c r="BO26" s="1428"/>
      <c r="BP26" s="1428"/>
      <c r="BQ26" s="1429"/>
      <c r="BR26" s="143"/>
    </row>
    <row r="27" spans="1:70" s="2" customFormat="1" ht="21.95" customHeight="1">
      <c r="A27" s="33"/>
      <c r="B27" s="1430"/>
      <c r="C27" s="1431"/>
      <c r="D27" s="1431"/>
      <c r="E27" s="1431"/>
      <c r="F27" s="1431"/>
      <c r="G27" s="1431"/>
      <c r="H27" s="1431"/>
      <c r="I27" s="1431"/>
      <c r="J27" s="1431"/>
      <c r="K27" s="1431"/>
      <c r="L27" s="1431"/>
      <c r="M27" s="1431"/>
      <c r="N27" s="1431"/>
      <c r="O27" s="1431"/>
      <c r="P27" s="1431"/>
      <c r="Q27" s="1431"/>
      <c r="R27" s="1431"/>
      <c r="S27" s="1431"/>
      <c r="T27" s="1431"/>
      <c r="U27" s="1431"/>
      <c r="V27" s="1431"/>
      <c r="W27" s="1431"/>
      <c r="X27" s="1431"/>
      <c r="Y27" s="1431"/>
      <c r="Z27" s="1431"/>
      <c r="AA27" s="1431"/>
      <c r="AB27" s="1431"/>
      <c r="AC27" s="1431"/>
      <c r="AD27" s="1431"/>
      <c r="AE27" s="1431"/>
      <c r="AF27" s="1431"/>
      <c r="AG27" s="1431"/>
      <c r="AH27" s="1431"/>
      <c r="AI27" s="1432"/>
      <c r="AJ27" s="1430"/>
      <c r="AK27" s="1431"/>
      <c r="AL27" s="1431"/>
      <c r="AM27" s="1431"/>
      <c r="AN27" s="1431"/>
      <c r="AO27" s="1431"/>
      <c r="AP27" s="1431"/>
      <c r="AQ27" s="1431"/>
      <c r="AR27" s="1431"/>
      <c r="AS27" s="1431"/>
      <c r="AT27" s="1431"/>
      <c r="AU27" s="1431"/>
      <c r="AV27" s="1431"/>
      <c r="AW27" s="1431"/>
      <c r="AX27" s="1431"/>
      <c r="AY27" s="1431"/>
      <c r="AZ27" s="1431"/>
      <c r="BA27" s="1431"/>
      <c r="BB27" s="1431"/>
      <c r="BC27" s="1431"/>
      <c r="BD27" s="1431"/>
      <c r="BE27" s="1431"/>
      <c r="BF27" s="1431"/>
      <c r="BG27" s="1431"/>
      <c r="BH27" s="1431"/>
      <c r="BI27" s="1431"/>
      <c r="BJ27" s="1431"/>
      <c r="BK27" s="1431"/>
      <c r="BL27" s="1431"/>
      <c r="BM27" s="1431"/>
      <c r="BN27" s="1431"/>
      <c r="BO27" s="1431"/>
      <c r="BP27" s="1431"/>
      <c r="BQ27" s="1432"/>
      <c r="BR27" s="143"/>
    </row>
    <row r="28" spans="1:70" s="2" customFormat="1" ht="21.95" customHeight="1">
      <c r="A28" s="33"/>
      <c r="B28" s="1430"/>
      <c r="C28" s="1431"/>
      <c r="D28" s="1431"/>
      <c r="E28" s="1431"/>
      <c r="F28" s="1431"/>
      <c r="G28" s="1431"/>
      <c r="H28" s="1431"/>
      <c r="I28" s="1431"/>
      <c r="J28" s="1431"/>
      <c r="K28" s="1431"/>
      <c r="L28" s="1431"/>
      <c r="M28" s="1431"/>
      <c r="N28" s="1431"/>
      <c r="O28" s="1431"/>
      <c r="P28" s="1431"/>
      <c r="Q28" s="1431"/>
      <c r="R28" s="1431"/>
      <c r="S28" s="1431"/>
      <c r="T28" s="1431"/>
      <c r="U28" s="1431"/>
      <c r="V28" s="1431"/>
      <c r="W28" s="1431"/>
      <c r="X28" s="1431"/>
      <c r="Y28" s="1431"/>
      <c r="Z28" s="1431"/>
      <c r="AA28" s="1431"/>
      <c r="AB28" s="1431"/>
      <c r="AC28" s="1431"/>
      <c r="AD28" s="1431"/>
      <c r="AE28" s="1431"/>
      <c r="AF28" s="1431"/>
      <c r="AG28" s="1431"/>
      <c r="AH28" s="1431"/>
      <c r="AI28" s="1432"/>
      <c r="AJ28" s="1430"/>
      <c r="AK28" s="1431"/>
      <c r="AL28" s="1431"/>
      <c r="AM28" s="1431"/>
      <c r="AN28" s="1431"/>
      <c r="AO28" s="1431"/>
      <c r="AP28" s="1431"/>
      <c r="AQ28" s="1431"/>
      <c r="AR28" s="1431"/>
      <c r="AS28" s="1431"/>
      <c r="AT28" s="1431"/>
      <c r="AU28" s="1431"/>
      <c r="AV28" s="1431"/>
      <c r="AW28" s="1431"/>
      <c r="AX28" s="1431"/>
      <c r="AY28" s="1431"/>
      <c r="AZ28" s="1431"/>
      <c r="BA28" s="1431"/>
      <c r="BB28" s="1431"/>
      <c r="BC28" s="1431"/>
      <c r="BD28" s="1431"/>
      <c r="BE28" s="1431"/>
      <c r="BF28" s="1431"/>
      <c r="BG28" s="1431"/>
      <c r="BH28" s="1431"/>
      <c r="BI28" s="1431"/>
      <c r="BJ28" s="1431"/>
      <c r="BK28" s="1431"/>
      <c r="BL28" s="1431"/>
      <c r="BM28" s="1431"/>
      <c r="BN28" s="1431"/>
      <c r="BO28" s="1431"/>
      <c r="BP28" s="1431"/>
      <c r="BQ28" s="1432"/>
      <c r="BR28" s="143"/>
    </row>
    <row r="29" spans="1:70" s="2" customFormat="1" ht="21.95" customHeight="1">
      <c r="A29" s="33"/>
      <c r="B29" s="1430"/>
      <c r="C29" s="1431"/>
      <c r="D29" s="1431"/>
      <c r="E29" s="1431"/>
      <c r="F29" s="1431"/>
      <c r="G29" s="1431"/>
      <c r="H29" s="1431"/>
      <c r="I29" s="1431"/>
      <c r="J29" s="1431"/>
      <c r="K29" s="1431"/>
      <c r="L29" s="1431"/>
      <c r="M29" s="1431"/>
      <c r="N29" s="1431"/>
      <c r="O29" s="1431"/>
      <c r="P29" s="1431"/>
      <c r="Q29" s="1431"/>
      <c r="R29" s="1431"/>
      <c r="S29" s="1431"/>
      <c r="T29" s="1431"/>
      <c r="U29" s="1431"/>
      <c r="V29" s="1431"/>
      <c r="W29" s="1431"/>
      <c r="X29" s="1431"/>
      <c r="Y29" s="1431"/>
      <c r="Z29" s="1431"/>
      <c r="AA29" s="1431"/>
      <c r="AB29" s="1431"/>
      <c r="AC29" s="1431"/>
      <c r="AD29" s="1431"/>
      <c r="AE29" s="1431"/>
      <c r="AF29" s="1431"/>
      <c r="AG29" s="1431"/>
      <c r="AH29" s="1431"/>
      <c r="AI29" s="1432"/>
      <c r="AJ29" s="1430"/>
      <c r="AK29" s="1431"/>
      <c r="AL29" s="1431"/>
      <c r="AM29" s="1431"/>
      <c r="AN29" s="1431"/>
      <c r="AO29" s="1431"/>
      <c r="AP29" s="1431"/>
      <c r="AQ29" s="1431"/>
      <c r="AR29" s="1431"/>
      <c r="AS29" s="1431"/>
      <c r="AT29" s="1431"/>
      <c r="AU29" s="1431"/>
      <c r="AV29" s="1431"/>
      <c r="AW29" s="1431"/>
      <c r="AX29" s="1431"/>
      <c r="AY29" s="1431"/>
      <c r="AZ29" s="1431"/>
      <c r="BA29" s="1431"/>
      <c r="BB29" s="1431"/>
      <c r="BC29" s="1431"/>
      <c r="BD29" s="1431"/>
      <c r="BE29" s="1431"/>
      <c r="BF29" s="1431"/>
      <c r="BG29" s="1431"/>
      <c r="BH29" s="1431"/>
      <c r="BI29" s="1431"/>
      <c r="BJ29" s="1431"/>
      <c r="BK29" s="1431"/>
      <c r="BL29" s="1431"/>
      <c r="BM29" s="1431"/>
      <c r="BN29" s="1431"/>
      <c r="BO29" s="1431"/>
      <c r="BP29" s="1431"/>
      <c r="BQ29" s="1432"/>
      <c r="BR29" s="143"/>
    </row>
    <row r="30" spans="1:70" s="2" customFormat="1" ht="21.95" customHeight="1">
      <c r="A30" s="33"/>
      <c r="B30" s="1430"/>
      <c r="C30" s="1431"/>
      <c r="D30" s="1431"/>
      <c r="E30" s="1431"/>
      <c r="F30" s="1431"/>
      <c r="G30" s="1431"/>
      <c r="H30" s="1431"/>
      <c r="I30" s="1431"/>
      <c r="J30" s="1431"/>
      <c r="K30" s="1431"/>
      <c r="L30" s="1431"/>
      <c r="M30" s="1431"/>
      <c r="N30" s="1431"/>
      <c r="O30" s="1431"/>
      <c r="P30" s="1431"/>
      <c r="Q30" s="1431"/>
      <c r="R30" s="1431"/>
      <c r="S30" s="1431"/>
      <c r="T30" s="1431"/>
      <c r="U30" s="1431"/>
      <c r="V30" s="1431"/>
      <c r="W30" s="1431"/>
      <c r="X30" s="1431"/>
      <c r="Y30" s="1431"/>
      <c r="Z30" s="1431"/>
      <c r="AA30" s="1431"/>
      <c r="AB30" s="1431"/>
      <c r="AC30" s="1431"/>
      <c r="AD30" s="1431"/>
      <c r="AE30" s="1431"/>
      <c r="AF30" s="1431"/>
      <c r="AG30" s="1431"/>
      <c r="AH30" s="1431"/>
      <c r="AI30" s="1432"/>
      <c r="AJ30" s="1430"/>
      <c r="AK30" s="1431"/>
      <c r="AL30" s="1431"/>
      <c r="AM30" s="1431"/>
      <c r="AN30" s="1431"/>
      <c r="AO30" s="1431"/>
      <c r="AP30" s="1431"/>
      <c r="AQ30" s="1431"/>
      <c r="AR30" s="1431"/>
      <c r="AS30" s="1431"/>
      <c r="AT30" s="1431"/>
      <c r="AU30" s="1431"/>
      <c r="AV30" s="1431"/>
      <c r="AW30" s="1431"/>
      <c r="AX30" s="1431"/>
      <c r="AY30" s="1431"/>
      <c r="AZ30" s="1431"/>
      <c r="BA30" s="1431"/>
      <c r="BB30" s="1431"/>
      <c r="BC30" s="1431"/>
      <c r="BD30" s="1431"/>
      <c r="BE30" s="1431"/>
      <c r="BF30" s="1431"/>
      <c r="BG30" s="1431"/>
      <c r="BH30" s="1431"/>
      <c r="BI30" s="1431"/>
      <c r="BJ30" s="1431"/>
      <c r="BK30" s="1431"/>
      <c r="BL30" s="1431"/>
      <c r="BM30" s="1431"/>
      <c r="BN30" s="1431"/>
      <c r="BO30" s="1431"/>
      <c r="BP30" s="1431"/>
      <c r="BQ30" s="1432"/>
      <c r="BR30" s="143"/>
    </row>
    <row r="31" spans="1:70" s="2" customFormat="1" ht="21.95" customHeight="1">
      <c r="A31" s="33"/>
      <c r="B31" s="1430"/>
      <c r="C31" s="1431"/>
      <c r="D31" s="1431"/>
      <c r="E31" s="1431"/>
      <c r="F31" s="1431"/>
      <c r="G31" s="1431"/>
      <c r="H31" s="1431"/>
      <c r="I31" s="1431"/>
      <c r="J31" s="1431"/>
      <c r="K31" s="1431"/>
      <c r="L31" s="1431"/>
      <c r="M31" s="1431"/>
      <c r="N31" s="1431"/>
      <c r="O31" s="1431"/>
      <c r="P31" s="1431"/>
      <c r="Q31" s="1431"/>
      <c r="R31" s="1431"/>
      <c r="S31" s="1431"/>
      <c r="T31" s="1431"/>
      <c r="U31" s="1431"/>
      <c r="V31" s="1431"/>
      <c r="W31" s="1431"/>
      <c r="X31" s="1431"/>
      <c r="Y31" s="1431"/>
      <c r="Z31" s="1431"/>
      <c r="AA31" s="1431"/>
      <c r="AB31" s="1431"/>
      <c r="AC31" s="1431"/>
      <c r="AD31" s="1431"/>
      <c r="AE31" s="1431"/>
      <c r="AF31" s="1431"/>
      <c r="AG31" s="1431"/>
      <c r="AH31" s="1431"/>
      <c r="AI31" s="1432"/>
      <c r="AJ31" s="1430"/>
      <c r="AK31" s="1431"/>
      <c r="AL31" s="1431"/>
      <c r="AM31" s="1431"/>
      <c r="AN31" s="1431"/>
      <c r="AO31" s="1431"/>
      <c r="AP31" s="1431"/>
      <c r="AQ31" s="1431"/>
      <c r="AR31" s="1431"/>
      <c r="AS31" s="1431"/>
      <c r="AT31" s="1431"/>
      <c r="AU31" s="1431"/>
      <c r="AV31" s="1431"/>
      <c r="AW31" s="1431"/>
      <c r="AX31" s="1431"/>
      <c r="AY31" s="1431"/>
      <c r="AZ31" s="1431"/>
      <c r="BA31" s="1431"/>
      <c r="BB31" s="1431"/>
      <c r="BC31" s="1431"/>
      <c r="BD31" s="1431"/>
      <c r="BE31" s="1431"/>
      <c r="BF31" s="1431"/>
      <c r="BG31" s="1431"/>
      <c r="BH31" s="1431"/>
      <c r="BI31" s="1431"/>
      <c r="BJ31" s="1431"/>
      <c r="BK31" s="1431"/>
      <c r="BL31" s="1431"/>
      <c r="BM31" s="1431"/>
      <c r="BN31" s="1431"/>
      <c r="BO31" s="1431"/>
      <c r="BP31" s="1431"/>
      <c r="BQ31" s="1432"/>
      <c r="BR31" s="143"/>
    </row>
    <row r="32" spans="1:70" s="2" customFormat="1" ht="21.95" customHeight="1">
      <c r="A32" s="33"/>
      <c r="B32" s="1430"/>
      <c r="C32" s="1431"/>
      <c r="D32" s="1431"/>
      <c r="E32" s="1431"/>
      <c r="F32" s="1431"/>
      <c r="G32" s="1431"/>
      <c r="H32" s="1431"/>
      <c r="I32" s="1431"/>
      <c r="J32" s="1431"/>
      <c r="K32" s="1431"/>
      <c r="L32" s="1431"/>
      <c r="M32" s="1431"/>
      <c r="N32" s="1431"/>
      <c r="O32" s="1431"/>
      <c r="P32" s="1431"/>
      <c r="Q32" s="1431"/>
      <c r="R32" s="1431"/>
      <c r="S32" s="1431"/>
      <c r="T32" s="1431"/>
      <c r="U32" s="1431"/>
      <c r="V32" s="1431"/>
      <c r="W32" s="1431"/>
      <c r="X32" s="1431"/>
      <c r="Y32" s="1431"/>
      <c r="Z32" s="1431"/>
      <c r="AA32" s="1431"/>
      <c r="AB32" s="1431"/>
      <c r="AC32" s="1431"/>
      <c r="AD32" s="1431"/>
      <c r="AE32" s="1431"/>
      <c r="AF32" s="1431"/>
      <c r="AG32" s="1431"/>
      <c r="AH32" s="1431"/>
      <c r="AI32" s="1432"/>
      <c r="AJ32" s="1430"/>
      <c r="AK32" s="1431"/>
      <c r="AL32" s="1431"/>
      <c r="AM32" s="1431"/>
      <c r="AN32" s="1431"/>
      <c r="AO32" s="1431"/>
      <c r="AP32" s="1431"/>
      <c r="AQ32" s="1431"/>
      <c r="AR32" s="1431"/>
      <c r="AS32" s="1431"/>
      <c r="AT32" s="1431"/>
      <c r="AU32" s="1431"/>
      <c r="AV32" s="1431"/>
      <c r="AW32" s="1431"/>
      <c r="AX32" s="1431"/>
      <c r="AY32" s="1431"/>
      <c r="AZ32" s="1431"/>
      <c r="BA32" s="1431"/>
      <c r="BB32" s="1431"/>
      <c r="BC32" s="1431"/>
      <c r="BD32" s="1431"/>
      <c r="BE32" s="1431"/>
      <c r="BF32" s="1431"/>
      <c r="BG32" s="1431"/>
      <c r="BH32" s="1431"/>
      <c r="BI32" s="1431"/>
      <c r="BJ32" s="1431"/>
      <c r="BK32" s="1431"/>
      <c r="BL32" s="1431"/>
      <c r="BM32" s="1431"/>
      <c r="BN32" s="1431"/>
      <c r="BO32" s="1431"/>
      <c r="BP32" s="1431"/>
      <c r="BQ32" s="1432"/>
      <c r="BR32" s="143"/>
    </row>
    <row r="33" spans="1:70" s="2" customFormat="1" ht="21.95" customHeight="1">
      <c r="A33" s="33"/>
      <c r="B33" s="1430"/>
      <c r="C33" s="1431"/>
      <c r="D33" s="1431"/>
      <c r="E33" s="1431"/>
      <c r="F33" s="1431"/>
      <c r="G33" s="1431"/>
      <c r="H33" s="1431"/>
      <c r="I33" s="1431"/>
      <c r="J33" s="1431"/>
      <c r="K33" s="1431"/>
      <c r="L33" s="1431"/>
      <c r="M33" s="1431"/>
      <c r="N33" s="1431"/>
      <c r="O33" s="1431"/>
      <c r="P33" s="1431"/>
      <c r="Q33" s="1431"/>
      <c r="R33" s="1431"/>
      <c r="S33" s="1431"/>
      <c r="T33" s="1431"/>
      <c r="U33" s="1431"/>
      <c r="V33" s="1431"/>
      <c r="W33" s="1431"/>
      <c r="X33" s="1431"/>
      <c r="Y33" s="1431"/>
      <c r="Z33" s="1431"/>
      <c r="AA33" s="1431"/>
      <c r="AB33" s="1431"/>
      <c r="AC33" s="1431"/>
      <c r="AD33" s="1431"/>
      <c r="AE33" s="1431"/>
      <c r="AF33" s="1431"/>
      <c r="AG33" s="1431"/>
      <c r="AH33" s="1431"/>
      <c r="AI33" s="1432"/>
      <c r="AJ33" s="1430"/>
      <c r="AK33" s="1431"/>
      <c r="AL33" s="1431"/>
      <c r="AM33" s="1431"/>
      <c r="AN33" s="1431"/>
      <c r="AO33" s="1431"/>
      <c r="AP33" s="1431"/>
      <c r="AQ33" s="1431"/>
      <c r="AR33" s="1431"/>
      <c r="AS33" s="1431"/>
      <c r="AT33" s="1431"/>
      <c r="AU33" s="1431"/>
      <c r="AV33" s="1431"/>
      <c r="AW33" s="1431"/>
      <c r="AX33" s="1431"/>
      <c r="AY33" s="1431"/>
      <c r="AZ33" s="1431"/>
      <c r="BA33" s="1431"/>
      <c r="BB33" s="1431"/>
      <c r="BC33" s="1431"/>
      <c r="BD33" s="1431"/>
      <c r="BE33" s="1431"/>
      <c r="BF33" s="1431"/>
      <c r="BG33" s="1431"/>
      <c r="BH33" s="1431"/>
      <c r="BI33" s="1431"/>
      <c r="BJ33" s="1431"/>
      <c r="BK33" s="1431"/>
      <c r="BL33" s="1431"/>
      <c r="BM33" s="1431"/>
      <c r="BN33" s="1431"/>
      <c r="BO33" s="1431"/>
      <c r="BP33" s="1431"/>
      <c r="BQ33" s="1432"/>
      <c r="BR33" s="143"/>
    </row>
    <row r="34" spans="1:70" s="2" customFormat="1" ht="21.95" customHeight="1">
      <c r="A34" s="33"/>
      <c r="B34" s="1430"/>
      <c r="C34" s="1431"/>
      <c r="D34" s="1431"/>
      <c r="E34" s="1431"/>
      <c r="F34" s="1431"/>
      <c r="G34" s="1431"/>
      <c r="H34" s="1431"/>
      <c r="I34" s="1431"/>
      <c r="J34" s="1431"/>
      <c r="K34" s="1431"/>
      <c r="L34" s="1431"/>
      <c r="M34" s="1431"/>
      <c r="N34" s="1431"/>
      <c r="O34" s="1431"/>
      <c r="P34" s="1431"/>
      <c r="Q34" s="1431"/>
      <c r="R34" s="1431"/>
      <c r="S34" s="1431"/>
      <c r="T34" s="1431"/>
      <c r="U34" s="1431"/>
      <c r="V34" s="1431"/>
      <c r="W34" s="1431"/>
      <c r="X34" s="1431"/>
      <c r="Y34" s="1431"/>
      <c r="Z34" s="1431"/>
      <c r="AA34" s="1431"/>
      <c r="AB34" s="1431"/>
      <c r="AC34" s="1431"/>
      <c r="AD34" s="1431"/>
      <c r="AE34" s="1431"/>
      <c r="AF34" s="1431"/>
      <c r="AG34" s="1431"/>
      <c r="AH34" s="1431"/>
      <c r="AI34" s="1432"/>
      <c r="AJ34" s="1430"/>
      <c r="AK34" s="1431"/>
      <c r="AL34" s="1431"/>
      <c r="AM34" s="1431"/>
      <c r="AN34" s="1431"/>
      <c r="AO34" s="1431"/>
      <c r="AP34" s="1431"/>
      <c r="AQ34" s="1431"/>
      <c r="AR34" s="1431"/>
      <c r="AS34" s="1431"/>
      <c r="AT34" s="1431"/>
      <c r="AU34" s="1431"/>
      <c r="AV34" s="1431"/>
      <c r="AW34" s="1431"/>
      <c r="AX34" s="1431"/>
      <c r="AY34" s="1431"/>
      <c r="AZ34" s="1431"/>
      <c r="BA34" s="1431"/>
      <c r="BB34" s="1431"/>
      <c r="BC34" s="1431"/>
      <c r="BD34" s="1431"/>
      <c r="BE34" s="1431"/>
      <c r="BF34" s="1431"/>
      <c r="BG34" s="1431"/>
      <c r="BH34" s="1431"/>
      <c r="BI34" s="1431"/>
      <c r="BJ34" s="1431"/>
      <c r="BK34" s="1431"/>
      <c r="BL34" s="1431"/>
      <c r="BM34" s="1431"/>
      <c r="BN34" s="1431"/>
      <c r="BO34" s="1431"/>
      <c r="BP34" s="1431"/>
      <c r="BQ34" s="1432"/>
      <c r="BR34" s="143"/>
    </row>
    <row r="35" spans="1:70" s="2" customFormat="1" ht="21.95" customHeight="1">
      <c r="A35" s="33"/>
      <c r="B35" s="1430"/>
      <c r="C35" s="1431"/>
      <c r="D35" s="1431"/>
      <c r="E35" s="1431"/>
      <c r="F35" s="1431"/>
      <c r="G35" s="1431"/>
      <c r="H35" s="1431"/>
      <c r="I35" s="1431"/>
      <c r="J35" s="1431"/>
      <c r="K35" s="1431"/>
      <c r="L35" s="1431"/>
      <c r="M35" s="1431"/>
      <c r="N35" s="1431"/>
      <c r="O35" s="1431"/>
      <c r="P35" s="1431"/>
      <c r="Q35" s="1431"/>
      <c r="R35" s="1431"/>
      <c r="S35" s="1431"/>
      <c r="T35" s="1431"/>
      <c r="U35" s="1431"/>
      <c r="V35" s="1431"/>
      <c r="W35" s="1431"/>
      <c r="X35" s="1431"/>
      <c r="Y35" s="1431"/>
      <c r="Z35" s="1431"/>
      <c r="AA35" s="1431"/>
      <c r="AB35" s="1431"/>
      <c r="AC35" s="1431"/>
      <c r="AD35" s="1431"/>
      <c r="AE35" s="1431"/>
      <c r="AF35" s="1431"/>
      <c r="AG35" s="1431"/>
      <c r="AH35" s="1431"/>
      <c r="AI35" s="1432"/>
      <c r="AJ35" s="1430"/>
      <c r="AK35" s="1431"/>
      <c r="AL35" s="1431"/>
      <c r="AM35" s="1431"/>
      <c r="AN35" s="1431"/>
      <c r="AO35" s="1431"/>
      <c r="AP35" s="1431"/>
      <c r="AQ35" s="1431"/>
      <c r="AR35" s="1431"/>
      <c r="AS35" s="1431"/>
      <c r="AT35" s="1431"/>
      <c r="AU35" s="1431"/>
      <c r="AV35" s="1431"/>
      <c r="AW35" s="1431"/>
      <c r="AX35" s="1431"/>
      <c r="AY35" s="1431"/>
      <c r="AZ35" s="1431"/>
      <c r="BA35" s="1431"/>
      <c r="BB35" s="1431"/>
      <c r="BC35" s="1431"/>
      <c r="BD35" s="1431"/>
      <c r="BE35" s="1431"/>
      <c r="BF35" s="1431"/>
      <c r="BG35" s="1431"/>
      <c r="BH35" s="1431"/>
      <c r="BI35" s="1431"/>
      <c r="BJ35" s="1431"/>
      <c r="BK35" s="1431"/>
      <c r="BL35" s="1431"/>
      <c r="BM35" s="1431"/>
      <c r="BN35" s="1431"/>
      <c r="BO35" s="1431"/>
      <c r="BP35" s="1431"/>
      <c r="BQ35" s="1432"/>
      <c r="BR35" s="143"/>
    </row>
    <row r="36" spans="1:70" s="2" customFormat="1" ht="21.95" customHeight="1">
      <c r="A36" s="33"/>
      <c r="B36" s="1430"/>
      <c r="C36" s="1431"/>
      <c r="D36" s="1431"/>
      <c r="E36" s="1431"/>
      <c r="F36" s="1431"/>
      <c r="G36" s="1431"/>
      <c r="H36" s="1431"/>
      <c r="I36" s="1431"/>
      <c r="J36" s="1431"/>
      <c r="K36" s="1431"/>
      <c r="L36" s="1431"/>
      <c r="M36" s="1431"/>
      <c r="N36" s="1431"/>
      <c r="O36" s="1431"/>
      <c r="P36" s="1431"/>
      <c r="Q36" s="1431"/>
      <c r="R36" s="1431"/>
      <c r="S36" s="1431"/>
      <c r="T36" s="1431"/>
      <c r="U36" s="1431"/>
      <c r="V36" s="1431"/>
      <c r="W36" s="1431"/>
      <c r="X36" s="1431"/>
      <c r="Y36" s="1431"/>
      <c r="Z36" s="1431"/>
      <c r="AA36" s="1431"/>
      <c r="AB36" s="1431"/>
      <c r="AC36" s="1431"/>
      <c r="AD36" s="1431"/>
      <c r="AE36" s="1431"/>
      <c r="AF36" s="1431"/>
      <c r="AG36" s="1431"/>
      <c r="AH36" s="1431"/>
      <c r="AI36" s="1432"/>
      <c r="AJ36" s="1430"/>
      <c r="AK36" s="1431"/>
      <c r="AL36" s="1431"/>
      <c r="AM36" s="1431"/>
      <c r="AN36" s="1431"/>
      <c r="AO36" s="1431"/>
      <c r="AP36" s="1431"/>
      <c r="AQ36" s="1431"/>
      <c r="AR36" s="1431"/>
      <c r="AS36" s="1431"/>
      <c r="AT36" s="1431"/>
      <c r="AU36" s="1431"/>
      <c r="AV36" s="1431"/>
      <c r="AW36" s="1431"/>
      <c r="AX36" s="1431"/>
      <c r="AY36" s="1431"/>
      <c r="AZ36" s="1431"/>
      <c r="BA36" s="1431"/>
      <c r="BB36" s="1431"/>
      <c r="BC36" s="1431"/>
      <c r="BD36" s="1431"/>
      <c r="BE36" s="1431"/>
      <c r="BF36" s="1431"/>
      <c r="BG36" s="1431"/>
      <c r="BH36" s="1431"/>
      <c r="BI36" s="1431"/>
      <c r="BJ36" s="1431"/>
      <c r="BK36" s="1431"/>
      <c r="BL36" s="1431"/>
      <c r="BM36" s="1431"/>
      <c r="BN36" s="1431"/>
      <c r="BO36" s="1431"/>
      <c r="BP36" s="1431"/>
      <c r="BQ36" s="1432"/>
      <c r="BR36" s="143"/>
    </row>
    <row r="37" spans="1:70" s="2" customFormat="1" ht="21.95" customHeight="1">
      <c r="A37" s="33"/>
      <c r="B37" s="1430"/>
      <c r="C37" s="1431"/>
      <c r="D37" s="1431"/>
      <c r="E37" s="1431"/>
      <c r="F37" s="1431"/>
      <c r="G37" s="1431"/>
      <c r="H37" s="1431"/>
      <c r="I37" s="1431"/>
      <c r="J37" s="1431"/>
      <c r="K37" s="1431"/>
      <c r="L37" s="1431"/>
      <c r="M37" s="1431"/>
      <c r="N37" s="1431"/>
      <c r="O37" s="1431"/>
      <c r="P37" s="1431"/>
      <c r="Q37" s="1431"/>
      <c r="R37" s="1431"/>
      <c r="S37" s="1431"/>
      <c r="T37" s="1431"/>
      <c r="U37" s="1431"/>
      <c r="V37" s="1431"/>
      <c r="W37" s="1431"/>
      <c r="X37" s="1431"/>
      <c r="Y37" s="1431"/>
      <c r="Z37" s="1431"/>
      <c r="AA37" s="1431"/>
      <c r="AB37" s="1431"/>
      <c r="AC37" s="1431"/>
      <c r="AD37" s="1431"/>
      <c r="AE37" s="1431"/>
      <c r="AF37" s="1431"/>
      <c r="AG37" s="1431"/>
      <c r="AH37" s="1431"/>
      <c r="AI37" s="1432"/>
      <c r="AJ37" s="1430"/>
      <c r="AK37" s="1431"/>
      <c r="AL37" s="1431"/>
      <c r="AM37" s="1431"/>
      <c r="AN37" s="1431"/>
      <c r="AO37" s="1431"/>
      <c r="AP37" s="1431"/>
      <c r="AQ37" s="1431"/>
      <c r="AR37" s="1431"/>
      <c r="AS37" s="1431"/>
      <c r="AT37" s="1431"/>
      <c r="AU37" s="1431"/>
      <c r="AV37" s="1431"/>
      <c r="AW37" s="1431"/>
      <c r="AX37" s="1431"/>
      <c r="AY37" s="1431"/>
      <c r="AZ37" s="1431"/>
      <c r="BA37" s="1431"/>
      <c r="BB37" s="1431"/>
      <c r="BC37" s="1431"/>
      <c r="BD37" s="1431"/>
      <c r="BE37" s="1431"/>
      <c r="BF37" s="1431"/>
      <c r="BG37" s="1431"/>
      <c r="BH37" s="1431"/>
      <c r="BI37" s="1431"/>
      <c r="BJ37" s="1431"/>
      <c r="BK37" s="1431"/>
      <c r="BL37" s="1431"/>
      <c r="BM37" s="1431"/>
      <c r="BN37" s="1431"/>
      <c r="BO37" s="1431"/>
      <c r="BP37" s="1431"/>
      <c r="BQ37" s="1432"/>
      <c r="BR37" s="143"/>
    </row>
    <row r="38" spans="1:70" s="2" customFormat="1" ht="21.95" customHeight="1">
      <c r="A38" s="33"/>
      <c r="B38" s="1430"/>
      <c r="C38" s="1431"/>
      <c r="D38" s="1431"/>
      <c r="E38" s="1431"/>
      <c r="F38" s="1431"/>
      <c r="G38" s="1431"/>
      <c r="H38" s="1431"/>
      <c r="I38" s="1431"/>
      <c r="J38" s="1431"/>
      <c r="K38" s="1431"/>
      <c r="L38" s="1431"/>
      <c r="M38" s="1431"/>
      <c r="N38" s="1431"/>
      <c r="O38" s="1431"/>
      <c r="P38" s="1431"/>
      <c r="Q38" s="1431"/>
      <c r="R38" s="1431"/>
      <c r="S38" s="1431"/>
      <c r="T38" s="1431"/>
      <c r="U38" s="1431"/>
      <c r="V38" s="1431"/>
      <c r="W38" s="1431"/>
      <c r="X38" s="1431"/>
      <c r="Y38" s="1431"/>
      <c r="Z38" s="1431"/>
      <c r="AA38" s="1431"/>
      <c r="AB38" s="1431"/>
      <c r="AC38" s="1431"/>
      <c r="AD38" s="1431"/>
      <c r="AE38" s="1431"/>
      <c r="AF38" s="1431"/>
      <c r="AG38" s="1431"/>
      <c r="AH38" s="1431"/>
      <c r="AI38" s="1432"/>
      <c r="AJ38" s="1430"/>
      <c r="AK38" s="1431"/>
      <c r="AL38" s="1431"/>
      <c r="AM38" s="1431"/>
      <c r="AN38" s="1431"/>
      <c r="AO38" s="1431"/>
      <c r="AP38" s="1431"/>
      <c r="AQ38" s="1431"/>
      <c r="AR38" s="1431"/>
      <c r="AS38" s="1431"/>
      <c r="AT38" s="1431"/>
      <c r="AU38" s="1431"/>
      <c r="AV38" s="1431"/>
      <c r="AW38" s="1431"/>
      <c r="AX38" s="1431"/>
      <c r="AY38" s="1431"/>
      <c r="AZ38" s="1431"/>
      <c r="BA38" s="1431"/>
      <c r="BB38" s="1431"/>
      <c r="BC38" s="1431"/>
      <c r="BD38" s="1431"/>
      <c r="BE38" s="1431"/>
      <c r="BF38" s="1431"/>
      <c r="BG38" s="1431"/>
      <c r="BH38" s="1431"/>
      <c r="BI38" s="1431"/>
      <c r="BJ38" s="1431"/>
      <c r="BK38" s="1431"/>
      <c r="BL38" s="1431"/>
      <c r="BM38" s="1431"/>
      <c r="BN38" s="1431"/>
      <c r="BO38" s="1431"/>
      <c r="BP38" s="1431"/>
      <c r="BQ38" s="1432"/>
      <c r="BR38" s="143"/>
    </row>
    <row r="39" spans="1:70" s="2" customFormat="1" ht="21.95" customHeight="1">
      <c r="A39" s="33"/>
      <c r="B39" s="1430"/>
      <c r="C39" s="1431"/>
      <c r="D39" s="1431"/>
      <c r="E39" s="1431"/>
      <c r="F39" s="1431"/>
      <c r="G39" s="1431"/>
      <c r="H39" s="1431"/>
      <c r="I39" s="1431"/>
      <c r="J39" s="1431"/>
      <c r="K39" s="1431"/>
      <c r="L39" s="1431"/>
      <c r="M39" s="1431"/>
      <c r="N39" s="1431"/>
      <c r="O39" s="1431"/>
      <c r="P39" s="1431"/>
      <c r="Q39" s="1431"/>
      <c r="R39" s="1431"/>
      <c r="S39" s="1431"/>
      <c r="T39" s="1431"/>
      <c r="U39" s="1431"/>
      <c r="V39" s="1431"/>
      <c r="W39" s="1431"/>
      <c r="X39" s="1431"/>
      <c r="Y39" s="1431"/>
      <c r="Z39" s="1431"/>
      <c r="AA39" s="1431"/>
      <c r="AB39" s="1431"/>
      <c r="AC39" s="1431"/>
      <c r="AD39" s="1431"/>
      <c r="AE39" s="1431"/>
      <c r="AF39" s="1431"/>
      <c r="AG39" s="1431"/>
      <c r="AH39" s="1431"/>
      <c r="AI39" s="1432"/>
      <c r="AJ39" s="1430"/>
      <c r="AK39" s="1431"/>
      <c r="AL39" s="1431"/>
      <c r="AM39" s="1431"/>
      <c r="AN39" s="1431"/>
      <c r="AO39" s="1431"/>
      <c r="AP39" s="1431"/>
      <c r="AQ39" s="1431"/>
      <c r="AR39" s="1431"/>
      <c r="AS39" s="1431"/>
      <c r="AT39" s="1431"/>
      <c r="AU39" s="1431"/>
      <c r="AV39" s="1431"/>
      <c r="AW39" s="1431"/>
      <c r="AX39" s="1431"/>
      <c r="AY39" s="1431"/>
      <c r="AZ39" s="1431"/>
      <c r="BA39" s="1431"/>
      <c r="BB39" s="1431"/>
      <c r="BC39" s="1431"/>
      <c r="BD39" s="1431"/>
      <c r="BE39" s="1431"/>
      <c r="BF39" s="1431"/>
      <c r="BG39" s="1431"/>
      <c r="BH39" s="1431"/>
      <c r="BI39" s="1431"/>
      <c r="BJ39" s="1431"/>
      <c r="BK39" s="1431"/>
      <c r="BL39" s="1431"/>
      <c r="BM39" s="1431"/>
      <c r="BN39" s="1431"/>
      <c r="BO39" s="1431"/>
      <c r="BP39" s="1431"/>
      <c r="BQ39" s="1432"/>
      <c r="BR39" s="143"/>
    </row>
    <row r="40" spans="1:70" s="2" customFormat="1" ht="21.95" customHeight="1" thickBot="1">
      <c r="A40" s="33"/>
      <c r="B40" s="1430"/>
      <c r="C40" s="1431"/>
      <c r="D40" s="1431"/>
      <c r="E40" s="1431"/>
      <c r="F40" s="1431"/>
      <c r="G40" s="1431"/>
      <c r="H40" s="1431"/>
      <c r="I40" s="1431"/>
      <c r="J40" s="1431"/>
      <c r="K40" s="1431"/>
      <c r="L40" s="1431"/>
      <c r="M40" s="1431"/>
      <c r="N40" s="1431"/>
      <c r="O40" s="1431"/>
      <c r="P40" s="1431"/>
      <c r="Q40" s="1431"/>
      <c r="R40" s="1431"/>
      <c r="S40" s="1431"/>
      <c r="T40" s="1431"/>
      <c r="U40" s="1431"/>
      <c r="V40" s="1431"/>
      <c r="W40" s="1431"/>
      <c r="X40" s="1431"/>
      <c r="Y40" s="1431"/>
      <c r="Z40" s="1431"/>
      <c r="AA40" s="1431"/>
      <c r="AB40" s="1431"/>
      <c r="AC40" s="1431"/>
      <c r="AD40" s="1431"/>
      <c r="AE40" s="1431"/>
      <c r="AF40" s="1431"/>
      <c r="AG40" s="1431"/>
      <c r="AH40" s="1431"/>
      <c r="AI40" s="1432"/>
      <c r="AJ40" s="1430"/>
      <c r="AK40" s="1431"/>
      <c r="AL40" s="1431"/>
      <c r="AM40" s="1431"/>
      <c r="AN40" s="1431"/>
      <c r="AO40" s="1431"/>
      <c r="AP40" s="1431"/>
      <c r="AQ40" s="1431"/>
      <c r="AR40" s="1431"/>
      <c r="AS40" s="1431"/>
      <c r="AT40" s="1431"/>
      <c r="AU40" s="1431"/>
      <c r="AV40" s="1431"/>
      <c r="AW40" s="1431"/>
      <c r="AX40" s="1431"/>
      <c r="AY40" s="1431"/>
      <c r="AZ40" s="1431"/>
      <c r="BA40" s="1431"/>
      <c r="BB40" s="1431"/>
      <c r="BC40" s="1431"/>
      <c r="BD40" s="1431"/>
      <c r="BE40" s="1431"/>
      <c r="BF40" s="1431"/>
      <c r="BG40" s="1431"/>
      <c r="BH40" s="1431"/>
      <c r="BI40" s="1431"/>
      <c r="BJ40" s="1431"/>
      <c r="BK40" s="1431"/>
      <c r="BL40" s="1431"/>
      <c r="BM40" s="1431"/>
      <c r="BN40" s="1431"/>
      <c r="BO40" s="1431"/>
      <c r="BP40" s="1431"/>
      <c r="BQ40" s="1432"/>
      <c r="BR40" s="143"/>
    </row>
    <row r="41" spans="1:70" s="2" customFormat="1" ht="21.95" customHeight="1">
      <c r="A41" s="33"/>
      <c r="B41" s="1435" t="s">
        <v>157</v>
      </c>
      <c r="C41" s="1189"/>
      <c r="D41" s="1189"/>
      <c r="E41" s="1189"/>
      <c r="F41" s="1189"/>
      <c r="G41" s="1436"/>
      <c r="H41" s="1440" t="s">
        <v>158</v>
      </c>
      <c r="I41" s="1441"/>
      <c r="J41" s="1441"/>
      <c r="K41" s="1441"/>
      <c r="L41" s="1441"/>
      <c r="M41" s="1441"/>
      <c r="N41" s="1441"/>
      <c r="O41" s="1441"/>
      <c r="P41" s="1441"/>
      <c r="Q41" s="1441"/>
      <c r="R41" s="1441"/>
      <c r="S41" s="1441"/>
      <c r="T41" s="1441"/>
      <c r="U41" s="1441"/>
      <c r="V41" s="1442"/>
      <c r="W41" s="1018"/>
      <c r="X41" s="1018"/>
      <c r="Y41" s="1018"/>
      <c r="Z41" s="1018"/>
      <c r="AA41" s="240"/>
      <c r="AB41" s="240"/>
      <c r="AC41" s="240"/>
      <c r="AD41" s="240"/>
      <c r="AE41" s="240"/>
      <c r="AF41" s="240"/>
      <c r="AG41" s="240"/>
      <c r="AH41" s="240"/>
      <c r="AI41" s="240"/>
      <c r="AJ41" s="1435" t="s">
        <v>157</v>
      </c>
      <c r="AK41" s="1189"/>
      <c r="AL41" s="1189"/>
      <c r="AM41" s="1189"/>
      <c r="AN41" s="1189"/>
      <c r="AO41" s="1436"/>
      <c r="AP41" s="1440" t="s">
        <v>158</v>
      </c>
      <c r="AQ41" s="1441"/>
      <c r="AR41" s="1441"/>
      <c r="AS41" s="1441"/>
      <c r="AT41" s="1441"/>
      <c r="AU41" s="1441"/>
      <c r="AV41" s="1441"/>
      <c r="AW41" s="1441"/>
      <c r="AX41" s="1441"/>
      <c r="AY41" s="1441"/>
      <c r="AZ41" s="1441"/>
      <c r="BA41" s="1441"/>
      <c r="BB41" s="1441"/>
      <c r="BC41" s="1441"/>
      <c r="BD41" s="1442"/>
      <c r="BE41" s="1018"/>
      <c r="BF41" s="1018"/>
      <c r="BG41" s="1018"/>
      <c r="BH41" s="1018"/>
      <c r="BI41" s="240"/>
      <c r="BJ41" s="240"/>
      <c r="BK41" s="240"/>
      <c r="BL41" s="240"/>
      <c r="BM41" s="240"/>
      <c r="BN41" s="240"/>
      <c r="BO41" s="240"/>
      <c r="BP41" s="240"/>
      <c r="BQ41" s="242"/>
      <c r="BR41" s="143"/>
    </row>
    <row r="42" spans="1:70" s="2" customFormat="1" ht="21.95" customHeight="1">
      <c r="A42" s="33"/>
      <c r="B42" s="1437"/>
      <c r="C42" s="1438"/>
      <c r="D42" s="1438"/>
      <c r="E42" s="1438"/>
      <c r="F42" s="1438"/>
      <c r="G42" s="1439"/>
      <c r="H42" s="1406" t="s">
        <v>159</v>
      </c>
      <c r="I42" s="1407"/>
      <c r="J42" s="1408"/>
      <c r="K42" s="1406" t="s">
        <v>160</v>
      </c>
      <c r="L42" s="1407"/>
      <c r="M42" s="1408"/>
      <c r="N42" s="1406" t="s">
        <v>161</v>
      </c>
      <c r="O42" s="1407"/>
      <c r="P42" s="1408"/>
      <c r="Q42" s="1406" t="s">
        <v>162</v>
      </c>
      <c r="R42" s="1407"/>
      <c r="S42" s="1408"/>
      <c r="T42" s="1406" t="s">
        <v>163</v>
      </c>
      <c r="U42" s="1407"/>
      <c r="V42" s="1412"/>
      <c r="W42" s="1013"/>
      <c r="X42" s="1191"/>
      <c r="Y42" s="1191"/>
      <c r="Z42" s="1191"/>
      <c r="AA42" s="240"/>
      <c r="AB42" s="240"/>
      <c r="AC42" s="240"/>
      <c r="AD42" s="240"/>
      <c r="AE42" s="240"/>
      <c r="AF42" s="240"/>
      <c r="AG42" s="240"/>
      <c r="AH42" s="240"/>
      <c r="AI42" s="240"/>
      <c r="AJ42" s="1437"/>
      <c r="AK42" s="1438"/>
      <c r="AL42" s="1438"/>
      <c r="AM42" s="1438"/>
      <c r="AN42" s="1438"/>
      <c r="AO42" s="1439"/>
      <c r="AP42" s="1406" t="s">
        <v>159</v>
      </c>
      <c r="AQ42" s="1407"/>
      <c r="AR42" s="1408"/>
      <c r="AS42" s="1406" t="s">
        <v>160</v>
      </c>
      <c r="AT42" s="1407"/>
      <c r="AU42" s="1408"/>
      <c r="AV42" s="1406" t="s">
        <v>161</v>
      </c>
      <c r="AW42" s="1407"/>
      <c r="AX42" s="1408"/>
      <c r="AY42" s="1406" t="s">
        <v>162</v>
      </c>
      <c r="AZ42" s="1407"/>
      <c r="BA42" s="1408"/>
      <c r="BB42" s="1406" t="s">
        <v>163</v>
      </c>
      <c r="BC42" s="1407"/>
      <c r="BD42" s="1412"/>
      <c r="BE42" s="1013"/>
      <c r="BF42" s="1191"/>
      <c r="BG42" s="1191"/>
      <c r="BH42" s="1191"/>
      <c r="BI42" s="240"/>
      <c r="BJ42" s="240"/>
      <c r="BK42" s="240"/>
      <c r="BL42" s="240"/>
      <c r="BM42" s="240"/>
      <c r="BN42" s="240"/>
      <c r="BO42" s="240"/>
      <c r="BP42" s="240"/>
      <c r="BQ42" s="242"/>
      <c r="BR42" s="143"/>
    </row>
    <row r="43" spans="1:70" s="2" customFormat="1" ht="21.95" customHeight="1">
      <c r="A43" s="33"/>
      <c r="B43" s="1400"/>
      <c r="C43" s="1401"/>
      <c r="D43" s="1401"/>
      <c r="E43" s="1401"/>
      <c r="F43" s="1401"/>
      <c r="G43" s="1402"/>
      <c r="H43" s="1409"/>
      <c r="I43" s="1410"/>
      <c r="J43" s="1411"/>
      <c r="K43" s="1406"/>
      <c r="L43" s="1407"/>
      <c r="M43" s="1408"/>
      <c r="N43" s="1406"/>
      <c r="O43" s="1407"/>
      <c r="P43" s="1408"/>
      <c r="Q43" s="1406"/>
      <c r="R43" s="1407"/>
      <c r="S43" s="1408"/>
      <c r="T43" s="1406"/>
      <c r="U43" s="1407"/>
      <c r="V43" s="1412"/>
      <c r="W43" s="1013"/>
      <c r="X43" s="1191"/>
      <c r="Y43" s="1191"/>
      <c r="Z43" s="1191"/>
      <c r="AA43" s="240"/>
      <c r="AB43" s="240"/>
      <c r="AC43" s="240"/>
      <c r="AD43" s="240"/>
      <c r="AE43" s="240"/>
      <c r="AF43" s="240"/>
      <c r="AG43" s="240"/>
      <c r="AH43" s="240"/>
      <c r="AI43" s="240"/>
      <c r="AJ43" s="1400"/>
      <c r="AK43" s="1401"/>
      <c r="AL43" s="1401"/>
      <c r="AM43" s="1401"/>
      <c r="AN43" s="1401"/>
      <c r="AO43" s="1402"/>
      <c r="AP43" s="1409"/>
      <c r="AQ43" s="1410"/>
      <c r="AR43" s="1411"/>
      <c r="AS43" s="1406"/>
      <c r="AT43" s="1407"/>
      <c r="AU43" s="1408"/>
      <c r="AV43" s="1406"/>
      <c r="AW43" s="1407"/>
      <c r="AX43" s="1408"/>
      <c r="AY43" s="1406"/>
      <c r="AZ43" s="1407"/>
      <c r="BA43" s="1408"/>
      <c r="BB43" s="1406"/>
      <c r="BC43" s="1407"/>
      <c r="BD43" s="1412"/>
      <c r="BE43" s="1013"/>
      <c r="BF43" s="1191"/>
      <c r="BG43" s="1191"/>
      <c r="BH43" s="1191"/>
      <c r="BI43" s="240"/>
      <c r="BJ43" s="240"/>
      <c r="BK43" s="240"/>
      <c r="BL43" s="240"/>
      <c r="BM43" s="240"/>
      <c r="BN43" s="240"/>
      <c r="BO43" s="240"/>
      <c r="BP43" s="240"/>
      <c r="BQ43" s="242"/>
      <c r="BR43" s="143"/>
    </row>
    <row r="44" spans="1:70" s="2" customFormat="1" ht="21.95" customHeight="1">
      <c r="A44" s="33"/>
      <c r="B44" s="1400"/>
      <c r="C44" s="1401"/>
      <c r="D44" s="1401"/>
      <c r="E44" s="1401"/>
      <c r="F44" s="1401"/>
      <c r="G44" s="1402"/>
      <c r="H44" s="1409"/>
      <c r="I44" s="1410"/>
      <c r="J44" s="1411"/>
      <c r="K44" s="1406"/>
      <c r="L44" s="1407"/>
      <c r="M44" s="1408"/>
      <c r="N44" s="1406"/>
      <c r="O44" s="1407"/>
      <c r="P44" s="1408"/>
      <c r="Q44" s="1406"/>
      <c r="R44" s="1407"/>
      <c r="S44" s="1408"/>
      <c r="T44" s="1406"/>
      <c r="U44" s="1407"/>
      <c r="V44" s="1412"/>
      <c r="W44" s="1013"/>
      <c r="X44" s="1191"/>
      <c r="Y44" s="1191"/>
      <c r="Z44" s="1191"/>
      <c r="AA44" s="240"/>
      <c r="AB44" s="240"/>
      <c r="AC44" s="240"/>
      <c r="AD44" s="240"/>
      <c r="AE44" s="240"/>
      <c r="AF44" s="240"/>
      <c r="AG44" s="240"/>
      <c r="AH44" s="240"/>
      <c r="AI44" s="240"/>
      <c r="AJ44" s="1400"/>
      <c r="AK44" s="1401"/>
      <c r="AL44" s="1401"/>
      <c r="AM44" s="1401"/>
      <c r="AN44" s="1401"/>
      <c r="AO44" s="1402"/>
      <c r="AP44" s="1409"/>
      <c r="AQ44" s="1410"/>
      <c r="AR44" s="1411"/>
      <c r="AS44" s="1406"/>
      <c r="AT44" s="1407"/>
      <c r="AU44" s="1408"/>
      <c r="AV44" s="1406"/>
      <c r="AW44" s="1407"/>
      <c r="AX44" s="1408"/>
      <c r="AY44" s="1406"/>
      <c r="AZ44" s="1407"/>
      <c r="BA44" s="1408"/>
      <c r="BB44" s="1406"/>
      <c r="BC44" s="1407"/>
      <c r="BD44" s="1412"/>
      <c r="BE44" s="1013"/>
      <c r="BF44" s="1191"/>
      <c r="BG44" s="1191"/>
      <c r="BH44" s="1191"/>
      <c r="BI44" s="240"/>
      <c r="BJ44" s="240"/>
      <c r="BK44" s="240"/>
      <c r="BL44" s="240"/>
      <c r="BM44" s="240"/>
      <c r="BN44" s="240"/>
      <c r="BO44" s="240"/>
      <c r="BP44" s="240"/>
      <c r="BQ44" s="242"/>
      <c r="BR44" s="143"/>
    </row>
    <row r="45" spans="1:70" s="2" customFormat="1" ht="21.95" customHeight="1" thickBot="1">
      <c r="A45" s="255"/>
      <c r="B45" s="1443"/>
      <c r="C45" s="1444"/>
      <c r="D45" s="1444"/>
      <c r="E45" s="1444"/>
      <c r="F45" s="1444"/>
      <c r="G45" s="1012"/>
      <c r="H45" s="1445"/>
      <c r="I45" s="1444"/>
      <c r="J45" s="1446"/>
      <c r="K45" s="1447"/>
      <c r="L45" s="1444"/>
      <c r="M45" s="1446"/>
      <c r="N45" s="1447"/>
      <c r="O45" s="1444"/>
      <c r="P45" s="1446"/>
      <c r="Q45" s="1447"/>
      <c r="R45" s="1444"/>
      <c r="S45" s="1446"/>
      <c r="T45" s="1447"/>
      <c r="U45" s="1444"/>
      <c r="V45" s="1448"/>
      <c r="W45" s="1014"/>
      <c r="X45" s="1449"/>
      <c r="Y45" s="1449"/>
      <c r="Z45" s="1449"/>
      <c r="AA45" s="252"/>
      <c r="AB45" s="252"/>
      <c r="AC45" s="252"/>
      <c r="AD45" s="252"/>
      <c r="AE45" s="252"/>
      <c r="AF45" s="252"/>
      <c r="AG45" s="252"/>
      <c r="AH45" s="252"/>
      <c r="AI45" s="252"/>
      <c r="AJ45" s="1443"/>
      <c r="AK45" s="1444"/>
      <c r="AL45" s="1444"/>
      <c r="AM45" s="1444"/>
      <c r="AN45" s="1444"/>
      <c r="AO45" s="1012"/>
      <c r="AP45" s="1445"/>
      <c r="AQ45" s="1444"/>
      <c r="AR45" s="1446"/>
      <c r="AS45" s="1447"/>
      <c r="AT45" s="1444"/>
      <c r="AU45" s="1446"/>
      <c r="AV45" s="1447"/>
      <c r="AW45" s="1444"/>
      <c r="AX45" s="1446"/>
      <c r="AY45" s="1447"/>
      <c r="AZ45" s="1444"/>
      <c r="BA45" s="1446"/>
      <c r="BB45" s="1447"/>
      <c r="BC45" s="1444"/>
      <c r="BD45" s="1448"/>
      <c r="BE45" s="1014"/>
      <c r="BF45" s="1449"/>
      <c r="BG45" s="1449"/>
      <c r="BH45" s="1449"/>
      <c r="BI45" s="252"/>
      <c r="BJ45" s="252"/>
      <c r="BK45" s="252"/>
      <c r="BL45" s="252"/>
      <c r="BM45" s="252"/>
      <c r="BN45" s="252"/>
      <c r="BO45" s="252"/>
      <c r="BP45" s="252"/>
      <c r="BQ45" s="253"/>
      <c r="BR45" s="143"/>
    </row>
    <row r="46" spans="1:70" s="1021" customFormat="1" ht="21.95" customHeight="1" thickBot="1">
      <c r="A46" s="1019"/>
      <c r="B46" s="1450" t="s">
        <v>118</v>
      </c>
      <c r="C46" s="1450"/>
      <c r="D46" s="1450"/>
      <c r="E46" s="1450"/>
      <c r="F46" s="1450"/>
      <c r="G46" s="1450"/>
      <c r="H46" s="1020"/>
      <c r="I46" s="1020"/>
      <c r="J46" s="1020"/>
      <c r="K46" s="1020"/>
      <c r="L46" s="1020"/>
      <c r="M46" s="1020"/>
      <c r="N46" s="1020"/>
      <c r="O46" s="1020"/>
      <c r="P46" s="1020"/>
      <c r="Q46" s="1020"/>
      <c r="R46" s="1020"/>
      <c r="S46" s="1020"/>
      <c r="T46" s="1020"/>
      <c r="U46" s="258"/>
      <c r="V46" s="258"/>
      <c r="W46" s="1020"/>
      <c r="X46" s="1020"/>
      <c r="Y46" s="1020"/>
      <c r="Z46" s="1020"/>
      <c r="AA46" s="1020"/>
      <c r="AB46" s="1020"/>
      <c r="AC46" s="1020"/>
      <c r="AD46" s="1020"/>
      <c r="AE46" s="1020"/>
      <c r="AF46" s="1452" t="s">
        <v>119</v>
      </c>
      <c r="AG46" s="1452"/>
      <c r="AH46" s="1452"/>
      <c r="AI46" s="1452"/>
      <c r="AJ46" s="1452"/>
      <c r="AK46" s="1452"/>
      <c r="AL46" s="1452"/>
      <c r="AM46" s="1452"/>
      <c r="AN46" s="1020"/>
      <c r="AO46" s="1020"/>
      <c r="AP46" s="1020"/>
      <c r="AQ46" s="1020"/>
      <c r="AR46" s="1020"/>
      <c r="AS46" s="1020"/>
      <c r="AT46" s="1020"/>
      <c r="AU46" s="1020"/>
      <c r="AV46" s="1020"/>
      <c r="AW46" s="1020"/>
      <c r="AX46" s="1020"/>
      <c r="AY46" s="1020"/>
      <c r="AZ46" s="258"/>
      <c r="BA46" s="258"/>
      <c r="BB46" s="1020"/>
      <c r="BC46" s="1020"/>
      <c r="BD46" s="1020"/>
      <c r="BE46" s="1020"/>
      <c r="BF46" s="1020"/>
      <c r="BG46" s="1020"/>
      <c r="BH46" s="1451" t="str">
        <f>Index!BE44</f>
        <v>COMPILER: LIÊN/A-KT-WQ826</v>
      </c>
      <c r="BI46" s="1451"/>
      <c r="BJ46" s="1451"/>
      <c r="BK46" s="1451"/>
      <c r="BL46" s="1451"/>
      <c r="BM46" s="1451"/>
      <c r="BN46" s="1451"/>
      <c r="BO46" s="1451"/>
      <c r="BP46" s="1451"/>
      <c r="BQ46" s="1451"/>
      <c r="BR46" s="259"/>
    </row>
  </sheetData>
  <mergeCells count="136">
    <mergeCell ref="BF44:BH44"/>
    <mergeCell ref="AY42:BA42"/>
    <mergeCell ref="BB42:BD42"/>
    <mergeCell ref="AJ26:BQ40"/>
    <mergeCell ref="AV43:AX43"/>
    <mergeCell ref="AY43:BA43"/>
    <mergeCell ref="BB43:BD43"/>
    <mergeCell ref="AJ24:AN24"/>
    <mergeCell ref="AP24:AR24"/>
    <mergeCell ref="AY44:BA44"/>
    <mergeCell ref="BB44:BD44"/>
    <mergeCell ref="AV42:AX42"/>
    <mergeCell ref="AV24:AX24"/>
    <mergeCell ref="AY24:BA24"/>
    <mergeCell ref="BB24:BD24"/>
    <mergeCell ref="AS43:AU43"/>
    <mergeCell ref="AP44:AR44"/>
    <mergeCell ref="T43:V43"/>
    <mergeCell ref="X43:Z43"/>
    <mergeCell ref="AV44:AX44"/>
    <mergeCell ref="X44:Z44"/>
    <mergeCell ref="BF43:BH43"/>
    <mergeCell ref="AP41:BD41"/>
    <mergeCell ref="AP42:AR42"/>
    <mergeCell ref="AS42:AU42"/>
    <mergeCell ref="B43:G43"/>
    <mergeCell ref="B4:L4"/>
    <mergeCell ref="AJ4:AT4"/>
    <mergeCell ref="AU4:BQ4"/>
    <mergeCell ref="AJ25:AT25"/>
    <mergeCell ref="AU25:BQ25"/>
    <mergeCell ref="B25:L25"/>
    <mergeCell ref="M25:AI25"/>
    <mergeCell ref="K44:M44"/>
    <mergeCell ref="N44:P44"/>
    <mergeCell ref="Q44:S44"/>
    <mergeCell ref="T44:V44"/>
    <mergeCell ref="AJ43:AO43"/>
    <mergeCell ref="AP43:AR43"/>
    <mergeCell ref="B44:G44"/>
    <mergeCell ref="AJ44:AO44"/>
    <mergeCell ref="AS24:AU24"/>
    <mergeCell ref="BF24:BH24"/>
    <mergeCell ref="H44:J44"/>
    <mergeCell ref="BF42:BH42"/>
    <mergeCell ref="B41:G42"/>
    <mergeCell ref="H41:V41"/>
    <mergeCell ref="AJ41:AO42"/>
    <mergeCell ref="H42:J42"/>
    <mergeCell ref="B46:G46"/>
    <mergeCell ref="BH46:BQ46"/>
    <mergeCell ref="AF46:AM46"/>
    <mergeCell ref="S1:BB3"/>
    <mergeCell ref="AS45:AU45"/>
    <mergeCell ref="AV45:AX45"/>
    <mergeCell ref="AY45:BA45"/>
    <mergeCell ref="BB45:BD45"/>
    <mergeCell ref="BF45:BH45"/>
    <mergeCell ref="B45:F45"/>
    <mergeCell ref="H45:J45"/>
    <mergeCell ref="K45:M45"/>
    <mergeCell ref="N45:P45"/>
    <mergeCell ref="Q45:S45"/>
    <mergeCell ref="T45:V45"/>
    <mergeCell ref="X45:Z45"/>
    <mergeCell ref="AJ45:AN45"/>
    <mergeCell ref="AP45:AR45"/>
    <mergeCell ref="AS44:AU44"/>
    <mergeCell ref="H43:J43"/>
    <mergeCell ref="K43:M43"/>
    <mergeCell ref="B24:F24"/>
    <mergeCell ref="H24:J24"/>
    <mergeCell ref="K24:M24"/>
    <mergeCell ref="N24:P24"/>
    <mergeCell ref="Q24:S24"/>
    <mergeCell ref="T24:V24"/>
    <mergeCell ref="X24:Z24"/>
    <mergeCell ref="K42:M42"/>
    <mergeCell ref="N42:P42"/>
    <mergeCell ref="Q42:S42"/>
    <mergeCell ref="T42:V42"/>
    <mergeCell ref="X42:Z42"/>
    <mergeCell ref="B26:AI40"/>
    <mergeCell ref="N43:P43"/>
    <mergeCell ref="Q43:S43"/>
    <mergeCell ref="AS21:AU21"/>
    <mergeCell ref="AV21:AX21"/>
    <mergeCell ref="AY21:BA21"/>
    <mergeCell ref="BB21:BD21"/>
    <mergeCell ref="X23:Z23"/>
    <mergeCell ref="AJ23:AO23"/>
    <mergeCell ref="AP23:AR23"/>
    <mergeCell ref="T22:V22"/>
    <mergeCell ref="X22:Z22"/>
    <mergeCell ref="AJ22:AO22"/>
    <mergeCell ref="AP22:AR22"/>
    <mergeCell ref="AS23:AU23"/>
    <mergeCell ref="AV23:AX23"/>
    <mergeCell ref="AY23:BA23"/>
    <mergeCell ref="BB23:BD23"/>
    <mergeCell ref="BF21:BH21"/>
    <mergeCell ref="B2:R2"/>
    <mergeCell ref="B3:R3"/>
    <mergeCell ref="BL2:BQ3"/>
    <mergeCell ref="B1:R1"/>
    <mergeCell ref="AS22:AU22"/>
    <mergeCell ref="AV22:AX22"/>
    <mergeCell ref="AY22:BA22"/>
    <mergeCell ref="BB22:BD22"/>
    <mergeCell ref="BF22:BH22"/>
    <mergeCell ref="B5:AI19"/>
    <mergeCell ref="AJ5:BQ19"/>
    <mergeCell ref="M4:AI4"/>
    <mergeCell ref="B20:G21"/>
    <mergeCell ref="H20:V20"/>
    <mergeCell ref="AJ20:AO21"/>
    <mergeCell ref="AP20:BD20"/>
    <mergeCell ref="H21:J21"/>
    <mergeCell ref="K21:M21"/>
    <mergeCell ref="N21:P21"/>
    <mergeCell ref="Q21:S21"/>
    <mergeCell ref="T21:V21"/>
    <mergeCell ref="X21:Z21"/>
    <mergeCell ref="AP21:AR21"/>
    <mergeCell ref="BF23:BH23"/>
    <mergeCell ref="B22:G22"/>
    <mergeCell ref="H22:J22"/>
    <mergeCell ref="K22:M22"/>
    <mergeCell ref="N22:P22"/>
    <mergeCell ref="Q22:S22"/>
    <mergeCell ref="B23:G23"/>
    <mergeCell ref="H23:J23"/>
    <mergeCell ref="K23:M23"/>
    <mergeCell ref="N23:P23"/>
    <mergeCell ref="Q23:S23"/>
    <mergeCell ref="T23:V23"/>
  </mergeCells>
  <phoneticPr fontId="60" type="noConversion"/>
  <printOptions horizontalCentered="1" verticalCentered="1" gridLines="1"/>
  <pageMargins left="0.19685039370078741" right="0.19685039370078741" top="0.19685039370078741" bottom="0.19685039370078741" header="0.39370078740157483" footer="0.39370078740157483"/>
  <pageSetup paperSize="9" scale="60" orientation="landscape" useFirstPageNumber="1" horizontalDpi="4294967295" verticalDpi="4294967295"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N42"/>
  <sheetViews>
    <sheetView view="pageBreakPreview" zoomScale="70" zoomScaleNormal="100" zoomScaleSheetLayoutView="70" workbookViewId="0">
      <selection activeCell="Q1" sqref="Q1:BE3"/>
    </sheetView>
  </sheetViews>
  <sheetFormatPr defaultColWidth="2.5703125" defaultRowHeight="14.25" customHeight="1"/>
  <cols>
    <col min="1" max="1" width="1.7109375" style="1" customWidth="1"/>
    <col min="2" max="22" width="3.5703125" style="1" customWidth="1"/>
    <col min="23" max="23" width="5.42578125" style="1" customWidth="1"/>
    <col min="24" max="26" width="3.5703125" style="1" customWidth="1"/>
    <col min="27" max="27" width="2.5703125" style="1" customWidth="1"/>
    <col min="28" max="52" width="3.5703125" style="1" customWidth="1"/>
    <col min="53" max="53" width="5.42578125" style="1" customWidth="1"/>
    <col min="54" max="57" width="3.5703125" style="1" customWidth="1"/>
    <col min="58" max="58" width="1.7109375" style="1" customWidth="1"/>
    <col min="59" max="60" width="3.5703125" style="1" customWidth="1"/>
    <col min="61" max="61" width="1.5703125" style="1" customWidth="1"/>
    <col min="62" max="63" width="3.5703125" style="1" customWidth="1"/>
    <col min="64" max="64" width="1.7109375" style="1" customWidth="1"/>
    <col min="65" max="65" width="2.5703125" style="1" customWidth="1"/>
    <col min="66" max="16384" width="2.5703125" style="1"/>
  </cols>
  <sheetData>
    <row r="1" spans="1:64" s="2" customFormat="1" ht="24.95" customHeight="1" thickBot="1">
      <c r="A1" s="260"/>
      <c r="B1" s="1056"/>
      <c r="C1" s="1317"/>
      <c r="D1" s="1317"/>
      <c r="E1" s="1317"/>
      <c r="F1" s="1317"/>
      <c r="G1" s="1317"/>
      <c r="H1" s="1317"/>
      <c r="I1" s="1317"/>
      <c r="J1" s="1317"/>
      <c r="K1" s="1317"/>
      <c r="L1" s="1317"/>
      <c r="M1" s="1317"/>
      <c r="N1" s="1317"/>
      <c r="O1" s="1317"/>
      <c r="P1" s="1058"/>
      <c r="Q1" s="1318"/>
      <c r="R1" s="1318"/>
      <c r="S1" s="1318"/>
      <c r="T1" s="1318"/>
      <c r="U1" s="1318"/>
      <c r="V1" s="1318"/>
      <c r="W1" s="1318"/>
      <c r="X1" s="1318"/>
      <c r="Y1" s="1318"/>
      <c r="Z1" s="1318"/>
      <c r="AA1" s="1318"/>
      <c r="AB1" s="1318"/>
      <c r="AC1" s="1318"/>
      <c r="AD1" s="1318"/>
      <c r="AE1" s="1318"/>
      <c r="AF1" s="1318"/>
      <c r="AG1" s="1318"/>
      <c r="AH1" s="1318"/>
      <c r="AI1" s="1318"/>
      <c r="AJ1" s="1318"/>
      <c r="AK1" s="1318"/>
      <c r="AL1" s="1318"/>
      <c r="AM1" s="1318"/>
      <c r="AN1" s="1318"/>
      <c r="AO1" s="1318"/>
      <c r="AP1" s="1318"/>
      <c r="AQ1" s="1318"/>
      <c r="AR1" s="1318"/>
      <c r="AS1" s="1318"/>
      <c r="AT1" s="1318"/>
      <c r="AU1" s="1318"/>
      <c r="AV1" s="1318"/>
      <c r="AW1" s="1318"/>
      <c r="AX1" s="1318"/>
      <c r="AY1" s="1318"/>
      <c r="AZ1" s="1318"/>
      <c r="BA1" s="1318"/>
      <c r="BB1" s="1318"/>
      <c r="BC1" s="1318"/>
      <c r="BD1" s="1318"/>
      <c r="BE1" s="1318"/>
      <c r="BF1" s="261"/>
      <c r="BG1" s="261"/>
      <c r="BH1" s="261"/>
      <c r="BI1" s="261"/>
      <c r="BJ1" s="261"/>
      <c r="BK1" s="261"/>
      <c r="BL1" s="262"/>
    </row>
    <row r="2" spans="1:64" s="2" customFormat="1" ht="24.95" customHeight="1">
      <c r="A2" s="33"/>
      <c r="B2" s="1477"/>
      <c r="C2" s="1478"/>
      <c r="D2" s="1478"/>
      <c r="E2" s="1478"/>
      <c r="F2" s="1478"/>
      <c r="G2" s="1478"/>
      <c r="H2" s="1478"/>
      <c r="I2" s="1478"/>
      <c r="J2" s="1478"/>
      <c r="K2" s="1478"/>
      <c r="L2" s="1478"/>
      <c r="M2" s="1478"/>
      <c r="N2" s="1478"/>
      <c r="O2" s="1478"/>
      <c r="P2" s="1479"/>
      <c r="Q2" s="1483"/>
      <c r="R2" s="1483"/>
      <c r="S2" s="1483"/>
      <c r="T2" s="1483"/>
      <c r="U2" s="1483"/>
      <c r="V2" s="1483"/>
      <c r="W2" s="1483"/>
      <c r="X2" s="1483"/>
      <c r="Y2" s="1483"/>
      <c r="Z2" s="1483"/>
      <c r="AA2" s="1483"/>
      <c r="AB2" s="1483"/>
      <c r="AC2" s="1483"/>
      <c r="AD2" s="1483"/>
      <c r="AE2" s="1483"/>
      <c r="AF2" s="1483"/>
      <c r="AG2" s="1483"/>
      <c r="AH2" s="1483"/>
      <c r="AI2" s="1483"/>
      <c r="AJ2" s="1483"/>
      <c r="AK2" s="1483"/>
      <c r="AL2" s="1483"/>
      <c r="AM2" s="1483"/>
      <c r="AN2" s="1483"/>
      <c r="AO2" s="1483"/>
      <c r="AP2" s="1483"/>
      <c r="AQ2" s="1483"/>
      <c r="AR2" s="1483"/>
      <c r="AS2" s="1483"/>
      <c r="AT2" s="1483"/>
      <c r="AU2" s="1483"/>
      <c r="AV2" s="1483"/>
      <c r="AW2" s="1483"/>
      <c r="AX2" s="1483"/>
      <c r="AY2" s="1483"/>
      <c r="AZ2" s="1483"/>
      <c r="BA2" s="1483"/>
      <c r="BB2" s="1483"/>
      <c r="BC2" s="1483"/>
      <c r="BD2" s="1483"/>
      <c r="BE2" s="1483"/>
      <c r="BF2" s="1461" t="s">
        <v>155</v>
      </c>
      <c r="BG2" s="1462"/>
      <c r="BH2" s="1462"/>
      <c r="BI2" s="1465">
        <f>'Perforation Specification'!BO2+1</f>
        <v>1</v>
      </c>
      <c r="BJ2" s="1465"/>
      <c r="BK2" s="1466"/>
      <c r="BL2" s="109"/>
    </row>
    <row r="3" spans="1:64" s="2" customFormat="1" ht="24.95" customHeight="1" thickBot="1">
      <c r="A3" s="33"/>
      <c r="B3" s="1480"/>
      <c r="C3" s="1481"/>
      <c r="D3" s="1481"/>
      <c r="E3" s="1481"/>
      <c r="F3" s="1481"/>
      <c r="G3" s="1481"/>
      <c r="H3" s="1481"/>
      <c r="I3" s="1481"/>
      <c r="J3" s="1481"/>
      <c r="K3" s="1481"/>
      <c r="L3" s="1481"/>
      <c r="M3" s="1481"/>
      <c r="N3" s="1481"/>
      <c r="O3" s="1481"/>
      <c r="P3" s="1482"/>
      <c r="Q3" s="1484"/>
      <c r="R3" s="1484"/>
      <c r="S3" s="1484"/>
      <c r="T3" s="1484"/>
      <c r="U3" s="1484"/>
      <c r="V3" s="1484"/>
      <c r="W3" s="1484"/>
      <c r="X3" s="1484"/>
      <c r="Y3" s="1484"/>
      <c r="Z3" s="1484"/>
      <c r="AA3" s="1484"/>
      <c r="AB3" s="1484"/>
      <c r="AC3" s="1484"/>
      <c r="AD3" s="1484"/>
      <c r="AE3" s="1484"/>
      <c r="AF3" s="1484"/>
      <c r="AG3" s="1484"/>
      <c r="AH3" s="1484"/>
      <c r="AI3" s="1484"/>
      <c r="AJ3" s="1484"/>
      <c r="AK3" s="1484"/>
      <c r="AL3" s="1484"/>
      <c r="AM3" s="1484"/>
      <c r="AN3" s="1484"/>
      <c r="AO3" s="1484"/>
      <c r="AP3" s="1484"/>
      <c r="AQ3" s="1484"/>
      <c r="AR3" s="1484"/>
      <c r="AS3" s="1484"/>
      <c r="AT3" s="1484"/>
      <c r="AU3" s="1484"/>
      <c r="AV3" s="1484"/>
      <c r="AW3" s="1484"/>
      <c r="AX3" s="1484"/>
      <c r="AY3" s="1484"/>
      <c r="AZ3" s="1484"/>
      <c r="BA3" s="1484"/>
      <c r="BB3" s="1484"/>
      <c r="BC3" s="1484"/>
      <c r="BD3" s="1484"/>
      <c r="BE3" s="1484"/>
      <c r="BF3" s="1463"/>
      <c r="BG3" s="1464"/>
      <c r="BH3" s="1464"/>
      <c r="BI3" s="1324"/>
      <c r="BJ3" s="1324"/>
      <c r="BK3" s="1467"/>
      <c r="BL3" s="109"/>
    </row>
    <row r="4" spans="1:64" s="2" customFormat="1" ht="20.100000000000001" customHeight="1">
      <c r="A4" s="33"/>
      <c r="B4" s="1023"/>
      <c r="C4" s="101"/>
      <c r="D4" s="101"/>
      <c r="E4" s="101"/>
      <c r="F4" s="101"/>
      <c r="G4" s="101"/>
      <c r="H4" s="101"/>
      <c r="I4" s="101"/>
      <c r="J4" s="101"/>
      <c r="K4" s="101"/>
      <c r="L4" s="101"/>
      <c r="M4" s="101"/>
      <c r="N4" s="101"/>
      <c r="O4" s="101"/>
      <c r="P4" s="101"/>
      <c r="Q4" s="101"/>
      <c r="R4" s="101"/>
      <c r="S4" s="101"/>
      <c r="T4" s="101"/>
      <c r="U4" s="915"/>
      <c r="V4" s="101"/>
      <c r="W4" s="101"/>
      <c r="X4" s="101"/>
      <c r="Y4" s="101"/>
      <c r="Z4" s="470"/>
      <c r="AA4" s="470"/>
      <c r="AB4" s="470"/>
      <c r="AC4" s="470"/>
      <c r="AD4" s="470"/>
      <c r="AE4" s="470"/>
      <c r="AF4" s="1023"/>
      <c r="AG4" s="101"/>
      <c r="AH4" s="101"/>
      <c r="AI4" s="101"/>
      <c r="AJ4" s="101"/>
      <c r="AK4" s="101"/>
      <c r="AL4" s="101"/>
      <c r="AM4" s="101"/>
      <c r="AN4" s="101"/>
      <c r="AO4" s="101"/>
      <c r="AP4" s="101"/>
      <c r="AQ4" s="101"/>
      <c r="AR4" s="101"/>
      <c r="AS4" s="101"/>
      <c r="AT4" s="101"/>
      <c r="AU4" s="101"/>
      <c r="AV4" s="101"/>
      <c r="AW4" s="101"/>
      <c r="AX4" s="101"/>
      <c r="AY4" s="915"/>
      <c r="AZ4" s="101"/>
      <c r="BA4" s="101"/>
      <c r="BB4" s="101"/>
      <c r="BC4" s="101"/>
      <c r="BD4" s="470"/>
      <c r="BE4" s="470"/>
      <c r="BF4" s="470"/>
      <c r="BG4" s="470"/>
      <c r="BH4" s="470"/>
      <c r="BI4" s="470"/>
      <c r="BJ4" s="101"/>
      <c r="BK4" s="1030"/>
      <c r="BL4" s="109"/>
    </row>
    <row r="5" spans="1:64" s="2" customFormat="1" ht="35.1" customHeight="1">
      <c r="A5" s="33"/>
      <c r="B5" s="1024"/>
      <c r="C5" s="1468" t="s">
        <v>164</v>
      </c>
      <c r="D5" s="1469"/>
      <c r="E5" s="1469"/>
      <c r="F5" s="1469"/>
      <c r="G5" s="1469"/>
      <c r="H5" s="1469"/>
      <c r="I5" s="1470"/>
      <c r="J5" s="1471"/>
      <c r="K5" s="1472"/>
      <c r="L5" s="1472"/>
      <c r="M5" s="1472"/>
      <c r="N5" s="1472"/>
      <c r="O5" s="1472"/>
      <c r="P5" s="1472"/>
      <c r="Q5" s="1472"/>
      <c r="R5" s="1472"/>
      <c r="S5" s="1472"/>
      <c r="T5" s="1472"/>
      <c r="U5" s="1473"/>
      <c r="V5" s="1003"/>
      <c r="W5" s="1003"/>
      <c r="X5" s="1003"/>
      <c r="Y5" s="1003"/>
      <c r="Z5" s="1003"/>
      <c r="AA5" s="1003"/>
      <c r="AB5" s="1003"/>
      <c r="AC5" s="1003"/>
      <c r="AD5" s="1003"/>
      <c r="AE5" s="1003"/>
      <c r="AF5" s="1024"/>
      <c r="AG5" s="1468" t="s">
        <v>164</v>
      </c>
      <c r="AH5" s="1469"/>
      <c r="AI5" s="1469"/>
      <c r="AJ5" s="1469"/>
      <c r="AK5" s="1469"/>
      <c r="AL5" s="1469"/>
      <c r="AM5" s="1470"/>
      <c r="AN5" s="1471"/>
      <c r="AO5" s="1472"/>
      <c r="AP5" s="1472"/>
      <c r="AQ5" s="1472"/>
      <c r="AR5" s="1472"/>
      <c r="AS5" s="1472"/>
      <c r="AT5" s="1472"/>
      <c r="AU5" s="1472"/>
      <c r="AV5" s="1472"/>
      <c r="AW5" s="1472"/>
      <c r="AX5" s="1472"/>
      <c r="AY5" s="1473"/>
      <c r="AZ5" s="1003"/>
      <c r="BA5" s="1003"/>
      <c r="BB5" s="1003"/>
      <c r="BC5" s="1003"/>
      <c r="BD5" s="1003"/>
      <c r="BE5" s="1003"/>
      <c r="BF5" s="1003"/>
      <c r="BG5" s="1003"/>
      <c r="BH5" s="1003"/>
      <c r="BI5" s="1003"/>
      <c r="BJ5" s="1003"/>
      <c r="BK5" s="1027"/>
      <c r="BL5" s="109"/>
    </row>
    <row r="6" spans="1:64" s="2" customFormat="1" ht="35.1" customHeight="1">
      <c r="A6" s="33"/>
      <c r="B6" s="1024"/>
      <c r="C6" s="1474" t="s">
        <v>165</v>
      </c>
      <c r="D6" s="1475"/>
      <c r="E6" s="1475"/>
      <c r="F6" s="1475"/>
      <c r="G6" s="1475"/>
      <c r="H6" s="1475"/>
      <c r="I6" s="1476"/>
      <c r="J6" s="1403"/>
      <c r="K6" s="1401"/>
      <c r="L6" s="1401"/>
      <c r="M6" s="1401"/>
      <c r="N6" s="1401"/>
      <c r="O6" s="1401"/>
      <c r="P6" s="1401"/>
      <c r="Q6" s="1401"/>
      <c r="R6" s="1401"/>
      <c r="S6" s="1401"/>
      <c r="T6" s="1401"/>
      <c r="U6" s="1404"/>
      <c r="V6" s="1003"/>
      <c r="W6" s="1003"/>
      <c r="X6" s="1003"/>
      <c r="Y6" s="1003"/>
      <c r="Z6" s="1003"/>
      <c r="AA6" s="1003"/>
      <c r="AB6" s="1003"/>
      <c r="AC6" s="1003"/>
      <c r="AD6" s="1003"/>
      <c r="AE6" s="1003"/>
      <c r="AF6" s="1024"/>
      <c r="AG6" s="1474" t="s">
        <v>165</v>
      </c>
      <c r="AH6" s="1475"/>
      <c r="AI6" s="1475"/>
      <c r="AJ6" s="1475"/>
      <c r="AK6" s="1475"/>
      <c r="AL6" s="1475"/>
      <c r="AM6" s="1476"/>
      <c r="AN6" s="1403"/>
      <c r="AO6" s="1401"/>
      <c r="AP6" s="1401"/>
      <c r="AQ6" s="1401"/>
      <c r="AR6" s="1401"/>
      <c r="AS6" s="1401"/>
      <c r="AT6" s="1401"/>
      <c r="AU6" s="1401"/>
      <c r="AV6" s="1401"/>
      <c r="AW6" s="1401"/>
      <c r="AX6" s="1401"/>
      <c r="AY6" s="1404"/>
      <c r="AZ6" s="1003"/>
      <c r="BA6" s="1003"/>
      <c r="BB6" s="1003"/>
      <c r="BC6" s="1003"/>
      <c r="BD6" s="1003"/>
      <c r="BE6" s="1003"/>
      <c r="BF6" s="1003"/>
      <c r="BG6" s="1003"/>
      <c r="BH6" s="1003"/>
      <c r="BI6" s="1003"/>
      <c r="BJ6" s="1003"/>
      <c r="BK6" s="1027"/>
      <c r="BL6" s="109"/>
    </row>
    <row r="7" spans="1:64" s="2" customFormat="1" ht="18" customHeight="1">
      <c r="A7" s="33"/>
      <c r="B7" s="1024"/>
      <c r="C7" s="1510"/>
      <c r="D7" s="1510"/>
      <c r="E7" s="1510"/>
      <c r="F7" s="1510"/>
      <c r="G7" s="1510"/>
      <c r="H7" s="1510"/>
      <c r="I7" s="1510"/>
      <c r="J7" s="1510"/>
      <c r="K7" s="1510"/>
      <c r="L7" s="1510"/>
      <c r="M7" s="1510"/>
      <c r="N7" s="1510"/>
      <c r="O7" s="1510"/>
      <c r="P7" s="1510"/>
      <c r="Q7" s="1510"/>
      <c r="R7" s="1510"/>
      <c r="S7" s="1510"/>
      <c r="T7" s="1510"/>
      <c r="U7" s="1510"/>
      <c r="V7" s="1003"/>
      <c r="W7" s="1003"/>
      <c r="X7" s="1003"/>
      <c r="Y7" s="1003"/>
      <c r="Z7" s="1003"/>
      <c r="AA7" s="1003"/>
      <c r="AB7" s="1003"/>
      <c r="AC7" s="1003"/>
      <c r="AD7" s="1003"/>
      <c r="AE7" s="1003"/>
      <c r="AF7" s="1024"/>
      <c r="AG7" s="1510"/>
      <c r="AH7" s="1510"/>
      <c r="AI7" s="1510"/>
      <c r="AJ7" s="1510"/>
      <c r="AK7" s="1510"/>
      <c r="AL7" s="1510"/>
      <c r="AM7" s="1510"/>
      <c r="AN7" s="1510"/>
      <c r="AO7" s="1510"/>
      <c r="AP7" s="1510"/>
      <c r="AQ7" s="1510"/>
      <c r="AR7" s="1510"/>
      <c r="AS7" s="1510"/>
      <c r="AT7" s="1510"/>
      <c r="AU7" s="1510"/>
      <c r="AV7" s="1510"/>
      <c r="AW7" s="1510"/>
      <c r="AX7" s="1510"/>
      <c r="AY7" s="1510"/>
      <c r="AZ7" s="1003"/>
      <c r="BA7" s="1003"/>
      <c r="BB7" s="1003"/>
      <c r="BC7" s="1003"/>
      <c r="BD7" s="1003"/>
      <c r="BE7" s="1003"/>
      <c r="BF7" s="1003"/>
      <c r="BG7" s="1003"/>
      <c r="BH7" s="1003"/>
      <c r="BI7" s="1003"/>
      <c r="BJ7" s="1003"/>
      <c r="BK7" s="1027"/>
      <c r="BL7" s="109"/>
    </row>
    <row r="8" spans="1:64" s="2" customFormat="1" ht="18" customHeight="1">
      <c r="A8" s="33"/>
      <c r="B8" s="1024"/>
      <c r="C8" s="1511"/>
      <c r="D8" s="1511"/>
      <c r="E8" s="1511"/>
      <c r="F8" s="1511"/>
      <c r="G8" s="1511"/>
      <c r="H8" s="1511"/>
      <c r="I8" s="1511"/>
      <c r="J8" s="1511"/>
      <c r="K8" s="1511"/>
      <c r="L8" s="1511"/>
      <c r="M8" s="1511"/>
      <c r="N8" s="1511"/>
      <c r="O8" s="1511"/>
      <c r="P8" s="1511"/>
      <c r="Q8" s="1511"/>
      <c r="R8" s="1511"/>
      <c r="S8" s="1511"/>
      <c r="T8" s="1511"/>
      <c r="U8" s="1511"/>
      <c r="V8" s="1003"/>
      <c r="W8" s="1003"/>
      <c r="X8" s="1003"/>
      <c r="Y8" s="1003"/>
      <c r="Z8" s="1003"/>
      <c r="AA8" s="1003"/>
      <c r="AB8" s="1003"/>
      <c r="AC8" s="1003"/>
      <c r="AD8" s="1003"/>
      <c r="AE8" s="1003"/>
      <c r="AF8" s="1024"/>
      <c r="AG8" s="1511"/>
      <c r="AH8" s="1511"/>
      <c r="AI8" s="1511"/>
      <c r="AJ8" s="1511"/>
      <c r="AK8" s="1511"/>
      <c r="AL8" s="1511"/>
      <c r="AM8" s="1511"/>
      <c r="AN8" s="1511"/>
      <c r="AO8" s="1511"/>
      <c r="AP8" s="1511"/>
      <c r="AQ8" s="1511"/>
      <c r="AR8" s="1511"/>
      <c r="AS8" s="1511"/>
      <c r="AT8" s="1511"/>
      <c r="AU8" s="1511"/>
      <c r="AV8" s="1511"/>
      <c r="AW8" s="1511"/>
      <c r="AX8" s="1511"/>
      <c r="AY8" s="1511"/>
      <c r="AZ8" s="1003"/>
      <c r="BA8" s="1003"/>
      <c r="BB8" s="1003"/>
      <c r="BC8" s="1003"/>
      <c r="BD8" s="1003"/>
      <c r="BE8" s="1003"/>
      <c r="BF8" s="1003"/>
      <c r="BG8" s="1003"/>
      <c r="BH8" s="1003"/>
      <c r="BI8" s="1003"/>
      <c r="BJ8" s="1003"/>
      <c r="BK8" s="1027"/>
      <c r="BL8" s="109"/>
    </row>
    <row r="9" spans="1:64" s="2" customFormat="1" ht="18" customHeight="1">
      <c r="A9" s="33"/>
      <c r="B9" s="1024"/>
      <c r="C9" s="1511"/>
      <c r="D9" s="1511"/>
      <c r="E9" s="1511"/>
      <c r="F9" s="1511"/>
      <c r="G9" s="1511"/>
      <c r="H9" s="1511"/>
      <c r="I9" s="1511"/>
      <c r="J9" s="1511"/>
      <c r="K9" s="1511"/>
      <c r="L9" s="1511"/>
      <c r="M9" s="1511"/>
      <c r="N9" s="1511"/>
      <c r="O9" s="1511"/>
      <c r="P9" s="1511"/>
      <c r="Q9" s="1511"/>
      <c r="R9" s="1511"/>
      <c r="S9" s="1511"/>
      <c r="T9" s="1511"/>
      <c r="U9" s="1511"/>
      <c r="V9" s="1003"/>
      <c r="W9" s="1003"/>
      <c r="X9" s="1003"/>
      <c r="Y9" s="1003"/>
      <c r="Z9" s="1003"/>
      <c r="AA9" s="1003"/>
      <c r="AB9" s="1003"/>
      <c r="AC9" s="1003"/>
      <c r="AD9" s="1003"/>
      <c r="AE9" s="1003"/>
      <c r="AF9" s="1024"/>
      <c r="AG9" s="1511"/>
      <c r="AH9" s="1511"/>
      <c r="AI9" s="1511"/>
      <c r="AJ9" s="1511"/>
      <c r="AK9" s="1511"/>
      <c r="AL9" s="1511"/>
      <c r="AM9" s="1511"/>
      <c r="AN9" s="1511"/>
      <c r="AO9" s="1511"/>
      <c r="AP9" s="1511"/>
      <c r="AQ9" s="1511"/>
      <c r="AR9" s="1511"/>
      <c r="AS9" s="1511"/>
      <c r="AT9" s="1511"/>
      <c r="AU9" s="1511"/>
      <c r="AV9" s="1511"/>
      <c r="AW9" s="1511"/>
      <c r="AX9" s="1511"/>
      <c r="AY9" s="1511"/>
      <c r="AZ9" s="1003"/>
      <c r="BA9" s="1003"/>
      <c r="BB9" s="1003"/>
      <c r="BC9" s="1003"/>
      <c r="BD9" s="1003"/>
      <c r="BE9" s="1003"/>
      <c r="BF9" s="1003"/>
      <c r="BG9" s="1003"/>
      <c r="BH9" s="1003"/>
      <c r="BI9" s="1003"/>
      <c r="BJ9" s="1003"/>
      <c r="BK9" s="1027"/>
      <c r="BL9" s="109"/>
    </row>
    <row r="10" spans="1:64" s="2" customFormat="1" ht="18" customHeight="1">
      <c r="A10" s="33"/>
      <c r="B10" s="1024"/>
      <c r="C10" s="1511"/>
      <c r="D10" s="1511"/>
      <c r="E10" s="1511"/>
      <c r="F10" s="1511"/>
      <c r="G10" s="1511"/>
      <c r="H10" s="1511"/>
      <c r="I10" s="1511"/>
      <c r="J10" s="1511"/>
      <c r="K10" s="1511"/>
      <c r="L10" s="1511"/>
      <c r="M10" s="1511"/>
      <c r="N10" s="1511"/>
      <c r="O10" s="1511"/>
      <c r="P10" s="1511"/>
      <c r="Q10" s="1511"/>
      <c r="R10" s="1511"/>
      <c r="S10" s="1511"/>
      <c r="T10" s="1511"/>
      <c r="U10" s="1511"/>
      <c r="V10" s="1003"/>
      <c r="W10" s="1003"/>
      <c r="X10" s="1003"/>
      <c r="Y10" s="1003"/>
      <c r="Z10" s="1003"/>
      <c r="AA10" s="1003"/>
      <c r="AB10" s="1003"/>
      <c r="AC10" s="1003"/>
      <c r="AD10" s="1003"/>
      <c r="AE10" s="1003"/>
      <c r="AF10" s="1024"/>
      <c r="AG10" s="1511"/>
      <c r="AH10" s="1511"/>
      <c r="AI10" s="1511"/>
      <c r="AJ10" s="1511"/>
      <c r="AK10" s="1511"/>
      <c r="AL10" s="1511"/>
      <c r="AM10" s="1511"/>
      <c r="AN10" s="1511"/>
      <c r="AO10" s="1511"/>
      <c r="AP10" s="1511"/>
      <c r="AQ10" s="1511"/>
      <c r="AR10" s="1511"/>
      <c r="AS10" s="1511"/>
      <c r="AT10" s="1511"/>
      <c r="AU10" s="1511"/>
      <c r="AV10" s="1511"/>
      <c r="AW10" s="1511"/>
      <c r="AX10" s="1511"/>
      <c r="AY10" s="1511"/>
      <c r="AZ10" s="1003"/>
      <c r="BA10" s="1003"/>
      <c r="BB10" s="1003"/>
      <c r="BC10" s="1003"/>
      <c r="BD10" s="1003"/>
      <c r="BE10" s="1003"/>
      <c r="BF10" s="1003"/>
      <c r="BG10" s="1003"/>
      <c r="BH10" s="1003"/>
      <c r="BI10" s="1003"/>
      <c r="BJ10" s="1003"/>
      <c r="BK10" s="1027"/>
      <c r="BL10" s="109"/>
    </row>
    <row r="11" spans="1:64" s="2" customFormat="1" ht="18" customHeight="1">
      <c r="A11" s="33"/>
      <c r="B11" s="1024"/>
      <c r="C11" s="1511"/>
      <c r="D11" s="1511"/>
      <c r="E11" s="1511"/>
      <c r="F11" s="1511"/>
      <c r="G11" s="1511"/>
      <c r="H11" s="1511"/>
      <c r="I11" s="1511"/>
      <c r="J11" s="1511"/>
      <c r="K11" s="1511"/>
      <c r="L11" s="1511"/>
      <c r="M11" s="1511"/>
      <c r="N11" s="1511"/>
      <c r="O11" s="1511"/>
      <c r="P11" s="1511"/>
      <c r="Q11" s="1511"/>
      <c r="R11" s="1511"/>
      <c r="S11" s="1511"/>
      <c r="T11" s="1511"/>
      <c r="U11" s="1511"/>
      <c r="V11" s="1003"/>
      <c r="W11" s="1003"/>
      <c r="X11" s="1003"/>
      <c r="Y11" s="1003"/>
      <c r="Z11" s="1003"/>
      <c r="AA11" s="1003"/>
      <c r="AB11" s="1003"/>
      <c r="AC11" s="1003"/>
      <c r="AD11" s="1003"/>
      <c r="AE11" s="1003"/>
      <c r="AF11" s="1024"/>
      <c r="AG11" s="1511"/>
      <c r="AH11" s="1511"/>
      <c r="AI11" s="1511"/>
      <c r="AJ11" s="1511"/>
      <c r="AK11" s="1511"/>
      <c r="AL11" s="1511"/>
      <c r="AM11" s="1511"/>
      <c r="AN11" s="1511"/>
      <c r="AO11" s="1511"/>
      <c r="AP11" s="1511"/>
      <c r="AQ11" s="1511"/>
      <c r="AR11" s="1511"/>
      <c r="AS11" s="1511"/>
      <c r="AT11" s="1511"/>
      <c r="AU11" s="1511"/>
      <c r="AV11" s="1511"/>
      <c r="AW11" s="1511"/>
      <c r="AX11" s="1511"/>
      <c r="AY11" s="1511"/>
      <c r="AZ11" s="1003"/>
      <c r="BA11" s="1003"/>
      <c r="BB11" s="1003"/>
      <c r="BC11" s="1003"/>
      <c r="BD11" s="1003"/>
      <c r="BE11" s="1003"/>
      <c r="BF11" s="1003"/>
      <c r="BG11" s="1003"/>
      <c r="BH11" s="1003"/>
      <c r="BI11" s="1003"/>
      <c r="BJ11" s="1003"/>
      <c r="BK11" s="1027"/>
      <c r="BL11" s="109"/>
    </row>
    <row r="12" spans="1:64" s="2" customFormat="1" ht="18" customHeight="1">
      <c r="A12" s="33"/>
      <c r="B12" s="1024"/>
      <c r="C12" s="1511"/>
      <c r="D12" s="1511"/>
      <c r="E12" s="1511"/>
      <c r="F12" s="1511"/>
      <c r="G12" s="1511"/>
      <c r="H12" s="1511"/>
      <c r="I12" s="1511"/>
      <c r="J12" s="1511"/>
      <c r="K12" s="1511"/>
      <c r="L12" s="1511"/>
      <c r="M12" s="1511"/>
      <c r="N12" s="1511"/>
      <c r="O12" s="1511"/>
      <c r="P12" s="1511"/>
      <c r="Q12" s="1511"/>
      <c r="R12" s="1511"/>
      <c r="S12" s="1511"/>
      <c r="T12" s="1511"/>
      <c r="U12" s="1511"/>
      <c r="V12" s="1003"/>
      <c r="W12" s="1003"/>
      <c r="X12" s="1003"/>
      <c r="Y12" s="1003"/>
      <c r="Z12" s="1003"/>
      <c r="AA12" s="1003"/>
      <c r="AB12" s="1003"/>
      <c r="AC12" s="1003"/>
      <c r="AD12" s="1003"/>
      <c r="AE12" s="1003"/>
      <c r="AF12" s="1024"/>
      <c r="AG12" s="1511"/>
      <c r="AH12" s="1511"/>
      <c r="AI12" s="1511"/>
      <c r="AJ12" s="1511"/>
      <c r="AK12" s="1511"/>
      <c r="AL12" s="1511"/>
      <c r="AM12" s="1511"/>
      <c r="AN12" s="1511"/>
      <c r="AO12" s="1511"/>
      <c r="AP12" s="1511"/>
      <c r="AQ12" s="1511"/>
      <c r="AR12" s="1511"/>
      <c r="AS12" s="1511"/>
      <c r="AT12" s="1511"/>
      <c r="AU12" s="1511"/>
      <c r="AV12" s="1511"/>
      <c r="AW12" s="1511"/>
      <c r="AX12" s="1511"/>
      <c r="AY12" s="1511"/>
      <c r="AZ12" s="1003"/>
      <c r="BA12" s="1003"/>
      <c r="BB12" s="1003"/>
      <c r="BC12" s="1003"/>
      <c r="BD12" s="1003"/>
      <c r="BE12" s="1003"/>
      <c r="BF12" s="1003"/>
      <c r="BG12" s="1003"/>
      <c r="BH12" s="1003"/>
      <c r="BI12" s="1003"/>
      <c r="BJ12" s="1003"/>
      <c r="BK12" s="1027"/>
      <c r="BL12" s="109"/>
    </row>
    <row r="13" spans="1:64" s="2" customFormat="1" ht="18" customHeight="1">
      <c r="A13" s="33"/>
      <c r="B13" s="1024"/>
      <c r="C13" s="1511"/>
      <c r="D13" s="1511"/>
      <c r="E13" s="1511"/>
      <c r="F13" s="1511"/>
      <c r="G13" s="1511"/>
      <c r="H13" s="1511"/>
      <c r="I13" s="1511"/>
      <c r="J13" s="1511"/>
      <c r="K13" s="1511"/>
      <c r="L13" s="1511"/>
      <c r="M13" s="1511"/>
      <c r="N13" s="1511"/>
      <c r="O13" s="1511"/>
      <c r="P13" s="1511"/>
      <c r="Q13" s="1511"/>
      <c r="R13" s="1511"/>
      <c r="S13" s="1511"/>
      <c r="T13" s="1511"/>
      <c r="U13" s="1511"/>
      <c r="V13" s="1003"/>
      <c r="W13" s="1003"/>
      <c r="X13" s="1003"/>
      <c r="Y13" s="1003"/>
      <c r="Z13" s="1003"/>
      <c r="AA13" s="1003"/>
      <c r="AB13" s="1003"/>
      <c r="AC13" s="1003"/>
      <c r="AD13" s="1003"/>
      <c r="AE13" s="1003"/>
      <c r="AF13" s="1024"/>
      <c r="AG13" s="1511"/>
      <c r="AH13" s="1511"/>
      <c r="AI13" s="1511"/>
      <c r="AJ13" s="1511"/>
      <c r="AK13" s="1511"/>
      <c r="AL13" s="1511"/>
      <c r="AM13" s="1511"/>
      <c r="AN13" s="1511"/>
      <c r="AO13" s="1511"/>
      <c r="AP13" s="1511"/>
      <c r="AQ13" s="1511"/>
      <c r="AR13" s="1511"/>
      <c r="AS13" s="1511"/>
      <c r="AT13" s="1511"/>
      <c r="AU13" s="1511"/>
      <c r="AV13" s="1511"/>
      <c r="AW13" s="1511"/>
      <c r="AX13" s="1511"/>
      <c r="AY13" s="1511"/>
      <c r="AZ13" s="1003"/>
      <c r="BA13" s="1003"/>
      <c r="BB13" s="1003"/>
      <c r="BC13" s="1003"/>
      <c r="BD13" s="1003"/>
      <c r="BE13" s="1003"/>
      <c r="BF13" s="1003"/>
      <c r="BG13" s="1003"/>
      <c r="BH13" s="1003"/>
      <c r="BI13" s="1003"/>
      <c r="BJ13" s="1003"/>
      <c r="BK13" s="1027"/>
      <c r="BL13" s="109"/>
    </row>
    <row r="14" spans="1:64" s="2" customFormat="1" ht="18" customHeight="1">
      <c r="A14" s="33"/>
      <c r="B14" s="1024"/>
      <c r="C14" s="1511"/>
      <c r="D14" s="1511"/>
      <c r="E14" s="1511"/>
      <c r="F14" s="1511"/>
      <c r="G14" s="1511"/>
      <c r="H14" s="1511"/>
      <c r="I14" s="1511"/>
      <c r="J14" s="1511"/>
      <c r="K14" s="1511"/>
      <c r="L14" s="1511"/>
      <c r="M14" s="1511"/>
      <c r="N14" s="1511"/>
      <c r="O14" s="1511"/>
      <c r="P14" s="1511"/>
      <c r="Q14" s="1511"/>
      <c r="R14" s="1511"/>
      <c r="S14" s="1511"/>
      <c r="T14" s="1511"/>
      <c r="U14" s="1511"/>
      <c r="V14" s="1003"/>
      <c r="W14" s="1003"/>
      <c r="X14" s="1003"/>
      <c r="Y14" s="1003"/>
      <c r="Z14" s="1003"/>
      <c r="AA14" s="1003"/>
      <c r="AB14" s="1003"/>
      <c r="AC14" s="1003"/>
      <c r="AD14" s="1003"/>
      <c r="AE14" s="1003"/>
      <c r="AF14" s="1024"/>
      <c r="AG14" s="1511"/>
      <c r="AH14" s="1511"/>
      <c r="AI14" s="1511"/>
      <c r="AJ14" s="1511"/>
      <c r="AK14" s="1511"/>
      <c r="AL14" s="1511"/>
      <c r="AM14" s="1511"/>
      <c r="AN14" s="1511"/>
      <c r="AO14" s="1511"/>
      <c r="AP14" s="1511"/>
      <c r="AQ14" s="1511"/>
      <c r="AR14" s="1511"/>
      <c r="AS14" s="1511"/>
      <c r="AT14" s="1511"/>
      <c r="AU14" s="1511"/>
      <c r="AV14" s="1511"/>
      <c r="AW14" s="1511"/>
      <c r="AX14" s="1511"/>
      <c r="AY14" s="1511"/>
      <c r="AZ14" s="1003"/>
      <c r="BA14" s="1003"/>
      <c r="BB14" s="1003"/>
      <c r="BC14" s="1003"/>
      <c r="BD14" s="1003"/>
      <c r="BE14" s="1003"/>
      <c r="BF14" s="1003"/>
      <c r="BG14" s="1003"/>
      <c r="BH14" s="1003"/>
      <c r="BI14" s="1003"/>
      <c r="BJ14" s="1003"/>
      <c r="BK14" s="1027"/>
      <c r="BL14" s="109"/>
    </row>
    <row r="15" spans="1:64" s="2" customFormat="1" ht="18" customHeight="1" thickBot="1">
      <c r="A15" s="33"/>
      <c r="B15" s="1024"/>
      <c r="C15" s="1511"/>
      <c r="D15" s="1511"/>
      <c r="E15" s="1511"/>
      <c r="F15" s="1511"/>
      <c r="G15" s="1511"/>
      <c r="H15" s="1511"/>
      <c r="I15" s="1511"/>
      <c r="J15" s="1511"/>
      <c r="K15" s="1511"/>
      <c r="L15" s="1511"/>
      <c r="M15" s="1511"/>
      <c r="N15" s="1511"/>
      <c r="O15" s="1511"/>
      <c r="P15" s="1511"/>
      <c r="Q15" s="1511"/>
      <c r="R15" s="1511"/>
      <c r="S15" s="1511"/>
      <c r="T15" s="1511"/>
      <c r="U15" s="1511"/>
      <c r="V15" s="1003"/>
      <c r="W15" s="1003"/>
      <c r="X15" s="1003"/>
      <c r="Y15" s="1003"/>
      <c r="Z15" s="1003"/>
      <c r="AA15" s="1003"/>
      <c r="AB15" s="1003"/>
      <c r="AC15" s="1003"/>
      <c r="AD15" s="1003"/>
      <c r="AE15" s="1003"/>
      <c r="AF15" s="1024"/>
      <c r="AG15" s="1511"/>
      <c r="AH15" s="1511"/>
      <c r="AI15" s="1511"/>
      <c r="AJ15" s="1511"/>
      <c r="AK15" s="1511"/>
      <c r="AL15" s="1511"/>
      <c r="AM15" s="1511"/>
      <c r="AN15" s="1511"/>
      <c r="AO15" s="1511"/>
      <c r="AP15" s="1511"/>
      <c r="AQ15" s="1511"/>
      <c r="AR15" s="1511"/>
      <c r="AS15" s="1511"/>
      <c r="AT15" s="1511"/>
      <c r="AU15" s="1511"/>
      <c r="AV15" s="1511"/>
      <c r="AW15" s="1511"/>
      <c r="AX15" s="1511"/>
      <c r="AY15" s="1511"/>
      <c r="AZ15" s="1003"/>
      <c r="BA15" s="1003"/>
      <c r="BB15" s="1003"/>
      <c r="BC15" s="1003"/>
      <c r="BD15" s="1003"/>
      <c r="BE15" s="1003"/>
      <c r="BF15" s="1003"/>
      <c r="BG15" s="1003"/>
      <c r="BH15" s="1003"/>
      <c r="BI15" s="1003"/>
      <c r="BJ15" s="1003"/>
      <c r="BK15" s="1027"/>
      <c r="BL15" s="109"/>
    </row>
    <row r="16" spans="1:64" s="2" customFormat="1" ht="20.100000000000001" customHeight="1" thickBot="1">
      <c r="A16" s="33"/>
      <c r="B16" s="1025"/>
      <c r="C16" s="1511"/>
      <c r="D16" s="1511"/>
      <c r="E16" s="1511"/>
      <c r="F16" s="1511"/>
      <c r="G16" s="1511"/>
      <c r="H16" s="1511"/>
      <c r="I16" s="1511"/>
      <c r="J16" s="1511"/>
      <c r="K16" s="1511"/>
      <c r="L16" s="1511"/>
      <c r="M16" s="1511"/>
      <c r="N16" s="1511"/>
      <c r="O16" s="1511"/>
      <c r="P16" s="1511"/>
      <c r="Q16" s="1511"/>
      <c r="R16" s="1511"/>
      <c r="S16" s="1511"/>
      <c r="T16" s="1511"/>
      <c r="U16" s="1511"/>
      <c r="V16" s="1485" t="s">
        <v>1341</v>
      </c>
      <c r="W16" s="1486"/>
      <c r="X16" s="1487" t="s">
        <v>1342</v>
      </c>
      <c r="Y16" s="1486"/>
      <c r="Z16" s="1488" t="s">
        <v>159</v>
      </c>
      <c r="AA16" s="1489"/>
      <c r="AB16" s="1490"/>
      <c r="AC16" s="1487" t="s">
        <v>160</v>
      </c>
      <c r="AD16" s="1491"/>
      <c r="AE16" s="1492"/>
      <c r="AF16" s="1025"/>
      <c r="AG16" s="1511"/>
      <c r="AH16" s="1511"/>
      <c r="AI16" s="1511"/>
      <c r="AJ16" s="1511"/>
      <c r="AK16" s="1511"/>
      <c r="AL16" s="1511"/>
      <c r="AM16" s="1511"/>
      <c r="AN16" s="1511"/>
      <c r="AO16" s="1511"/>
      <c r="AP16" s="1511"/>
      <c r="AQ16" s="1511"/>
      <c r="AR16" s="1511"/>
      <c r="AS16" s="1511"/>
      <c r="AT16" s="1511"/>
      <c r="AU16" s="1511"/>
      <c r="AV16" s="1511"/>
      <c r="AW16" s="1511"/>
      <c r="AX16" s="1511"/>
      <c r="AY16" s="1511"/>
      <c r="AZ16" s="1485" t="s">
        <v>1341</v>
      </c>
      <c r="BA16" s="1486"/>
      <c r="BB16" s="1487" t="s">
        <v>1342</v>
      </c>
      <c r="BC16" s="1486"/>
      <c r="BD16" s="1488" t="s">
        <v>159</v>
      </c>
      <c r="BE16" s="1489"/>
      <c r="BF16" s="1490"/>
      <c r="BG16" s="1487" t="s">
        <v>160</v>
      </c>
      <c r="BH16" s="1491"/>
      <c r="BI16" s="1492"/>
      <c r="BJ16" s="1003"/>
      <c r="BK16" s="1027"/>
      <c r="BL16" s="109"/>
    </row>
    <row r="17" spans="1:64" s="2" customFormat="1" ht="20.100000000000001" customHeight="1">
      <c r="A17" s="33"/>
      <c r="B17" s="1025"/>
      <c r="C17" s="1511"/>
      <c r="D17" s="1511"/>
      <c r="E17" s="1511"/>
      <c r="F17" s="1511"/>
      <c r="G17" s="1511"/>
      <c r="H17" s="1511"/>
      <c r="I17" s="1511"/>
      <c r="J17" s="1511"/>
      <c r="K17" s="1511"/>
      <c r="L17" s="1511"/>
      <c r="M17" s="1511"/>
      <c r="N17" s="1511"/>
      <c r="O17" s="1511"/>
      <c r="P17" s="1511"/>
      <c r="Q17" s="1511"/>
      <c r="R17" s="1511"/>
      <c r="S17" s="1511"/>
      <c r="T17" s="1511"/>
      <c r="U17" s="1511"/>
      <c r="V17" s="1493"/>
      <c r="W17" s="1494"/>
      <c r="X17" s="1495"/>
      <c r="Y17" s="1494"/>
      <c r="Z17" s="1496"/>
      <c r="AA17" s="1497"/>
      <c r="AB17" s="1498"/>
      <c r="AC17" s="1496"/>
      <c r="AD17" s="1497"/>
      <c r="AE17" s="1499"/>
      <c r="AF17" s="1025"/>
      <c r="AG17" s="1511"/>
      <c r="AH17" s="1511"/>
      <c r="AI17" s="1511"/>
      <c r="AJ17" s="1511"/>
      <c r="AK17" s="1511"/>
      <c r="AL17" s="1511"/>
      <c r="AM17" s="1511"/>
      <c r="AN17" s="1511"/>
      <c r="AO17" s="1511"/>
      <c r="AP17" s="1511"/>
      <c r="AQ17" s="1511"/>
      <c r="AR17" s="1511"/>
      <c r="AS17" s="1511"/>
      <c r="AT17" s="1511"/>
      <c r="AU17" s="1511"/>
      <c r="AV17" s="1511"/>
      <c r="AW17" s="1511"/>
      <c r="AX17" s="1511"/>
      <c r="AY17" s="1511"/>
      <c r="AZ17" s="1493"/>
      <c r="BA17" s="1494"/>
      <c r="BB17" s="1495"/>
      <c r="BC17" s="1494"/>
      <c r="BD17" s="1496"/>
      <c r="BE17" s="1497"/>
      <c r="BF17" s="1498"/>
      <c r="BG17" s="1496"/>
      <c r="BH17" s="1497"/>
      <c r="BI17" s="1499"/>
      <c r="BJ17" s="1003"/>
      <c r="BK17" s="1027"/>
      <c r="BL17" s="109"/>
    </row>
    <row r="18" spans="1:64" s="2" customFormat="1" ht="20.100000000000001" customHeight="1" thickBot="1">
      <c r="A18" s="33"/>
      <c r="B18" s="1026"/>
      <c r="C18" s="1512"/>
      <c r="D18" s="1512"/>
      <c r="E18" s="1512"/>
      <c r="F18" s="1512"/>
      <c r="G18" s="1512"/>
      <c r="H18" s="1512"/>
      <c r="I18" s="1512"/>
      <c r="J18" s="1512"/>
      <c r="K18" s="1512"/>
      <c r="L18" s="1512"/>
      <c r="M18" s="1512"/>
      <c r="N18" s="1512"/>
      <c r="O18" s="1512"/>
      <c r="P18" s="1512"/>
      <c r="Q18" s="1512"/>
      <c r="R18" s="1512"/>
      <c r="S18" s="1512"/>
      <c r="T18" s="1512"/>
      <c r="U18" s="1512"/>
      <c r="V18" s="1500"/>
      <c r="W18" s="1501"/>
      <c r="X18" s="1502"/>
      <c r="Y18" s="1501"/>
      <c r="Z18" s="1503"/>
      <c r="AA18" s="1504"/>
      <c r="AB18" s="1505"/>
      <c r="AC18" s="1503"/>
      <c r="AD18" s="1504"/>
      <c r="AE18" s="1506"/>
      <c r="AF18" s="1026"/>
      <c r="AG18" s="1512"/>
      <c r="AH18" s="1512"/>
      <c r="AI18" s="1512"/>
      <c r="AJ18" s="1512"/>
      <c r="AK18" s="1512"/>
      <c r="AL18" s="1512"/>
      <c r="AM18" s="1512"/>
      <c r="AN18" s="1512"/>
      <c r="AO18" s="1512"/>
      <c r="AP18" s="1512"/>
      <c r="AQ18" s="1512"/>
      <c r="AR18" s="1512"/>
      <c r="AS18" s="1512"/>
      <c r="AT18" s="1512"/>
      <c r="AU18" s="1512"/>
      <c r="AV18" s="1512"/>
      <c r="AW18" s="1512"/>
      <c r="AX18" s="1512"/>
      <c r="AY18" s="1512"/>
      <c r="AZ18" s="1500"/>
      <c r="BA18" s="1501"/>
      <c r="BB18" s="1502"/>
      <c r="BC18" s="1501"/>
      <c r="BD18" s="1503"/>
      <c r="BE18" s="1504"/>
      <c r="BF18" s="1505"/>
      <c r="BG18" s="1503"/>
      <c r="BH18" s="1504"/>
      <c r="BI18" s="1506"/>
      <c r="BJ18" s="1003"/>
      <c r="BK18" s="1027"/>
      <c r="BL18" s="109"/>
    </row>
    <row r="19" spans="1:64" s="2" customFormat="1" ht="20.100000000000001" customHeight="1" thickBot="1">
      <c r="A19" s="33"/>
      <c r="B19" s="1507" t="s">
        <v>168</v>
      </c>
      <c r="C19" s="1452"/>
      <c r="D19" s="1452"/>
      <c r="E19" s="1452"/>
      <c r="F19" s="1452"/>
      <c r="G19" s="1452"/>
      <c r="H19" s="1452"/>
      <c r="I19" s="1452"/>
      <c r="J19" s="1452"/>
      <c r="K19" s="1452"/>
      <c r="L19" s="1452"/>
      <c r="M19" s="1452"/>
      <c r="N19" s="1452"/>
      <c r="O19" s="1452"/>
      <c r="P19" s="1452"/>
      <c r="Q19" s="1452"/>
      <c r="R19" s="1452"/>
      <c r="S19" s="1452"/>
      <c r="T19" s="1452"/>
      <c r="U19" s="1508"/>
      <c r="V19" s="1509"/>
      <c r="W19" s="1501"/>
      <c r="X19" s="1502"/>
      <c r="Y19" s="1501"/>
      <c r="Z19" s="1503"/>
      <c r="AA19" s="1504"/>
      <c r="AB19" s="1505"/>
      <c r="AC19" s="1503"/>
      <c r="AD19" s="1504"/>
      <c r="AE19" s="1506"/>
      <c r="AF19" s="1507" t="s">
        <v>168</v>
      </c>
      <c r="AG19" s="1452"/>
      <c r="AH19" s="1452"/>
      <c r="AI19" s="1452"/>
      <c r="AJ19" s="1452"/>
      <c r="AK19" s="1452"/>
      <c r="AL19" s="1452"/>
      <c r="AM19" s="1452"/>
      <c r="AN19" s="1452"/>
      <c r="AO19" s="1452"/>
      <c r="AP19" s="1452"/>
      <c r="AQ19" s="1452"/>
      <c r="AR19" s="1452"/>
      <c r="AS19" s="1452"/>
      <c r="AT19" s="1452"/>
      <c r="AU19" s="1452"/>
      <c r="AV19" s="1452"/>
      <c r="AW19" s="1452"/>
      <c r="AX19" s="1452"/>
      <c r="AY19" s="1508"/>
      <c r="AZ19" s="1509"/>
      <c r="BA19" s="1501"/>
      <c r="BB19" s="1502"/>
      <c r="BC19" s="1501"/>
      <c r="BD19" s="1503"/>
      <c r="BE19" s="1504"/>
      <c r="BF19" s="1505"/>
      <c r="BG19" s="1503"/>
      <c r="BH19" s="1504"/>
      <c r="BI19" s="1506"/>
      <c r="BJ19" s="1003"/>
      <c r="BK19" s="1027"/>
      <c r="BL19" s="109"/>
    </row>
    <row r="20" spans="1:64" s="2" customFormat="1" ht="20.100000000000001" customHeight="1">
      <c r="A20" s="33"/>
      <c r="B20" s="1513"/>
      <c r="C20" s="1514"/>
      <c r="D20" s="1514"/>
      <c r="E20" s="1514"/>
      <c r="F20" s="1514"/>
      <c r="G20" s="1514"/>
      <c r="H20" s="1514"/>
      <c r="I20" s="1514"/>
      <c r="J20" s="1514"/>
      <c r="K20" s="1514"/>
      <c r="L20" s="1514"/>
      <c r="M20" s="1514"/>
      <c r="N20" s="1514"/>
      <c r="O20" s="1514"/>
      <c r="P20" s="1514"/>
      <c r="Q20" s="1514"/>
      <c r="R20" s="1514"/>
      <c r="S20" s="1514"/>
      <c r="T20" s="1514"/>
      <c r="U20" s="1514"/>
      <c r="V20" s="1509"/>
      <c r="W20" s="1501"/>
      <c r="X20" s="1028"/>
      <c r="Y20" s="1028"/>
      <c r="Z20" s="1503"/>
      <c r="AA20" s="1504"/>
      <c r="AB20" s="1505"/>
      <c r="AC20" s="1503"/>
      <c r="AD20" s="1504"/>
      <c r="AE20" s="1506"/>
      <c r="AF20" s="1513"/>
      <c r="AG20" s="1514"/>
      <c r="AH20" s="1514"/>
      <c r="AI20" s="1514"/>
      <c r="AJ20" s="1514"/>
      <c r="AK20" s="1514"/>
      <c r="AL20" s="1514"/>
      <c r="AM20" s="1514"/>
      <c r="AN20" s="1514"/>
      <c r="AO20" s="1514"/>
      <c r="AP20" s="1514"/>
      <c r="AQ20" s="1514"/>
      <c r="AR20" s="1514"/>
      <c r="AS20" s="1514"/>
      <c r="AT20" s="1514"/>
      <c r="AU20" s="1514"/>
      <c r="AV20" s="1514"/>
      <c r="AW20" s="1514"/>
      <c r="AX20" s="1514"/>
      <c r="AY20" s="1514"/>
      <c r="AZ20" s="1509"/>
      <c r="BA20" s="1501"/>
      <c r="BB20" s="1028"/>
      <c r="BC20" s="1028"/>
      <c r="BD20" s="1503"/>
      <c r="BE20" s="1504"/>
      <c r="BF20" s="1505"/>
      <c r="BG20" s="1503"/>
      <c r="BH20" s="1504"/>
      <c r="BI20" s="1506"/>
      <c r="BJ20" s="1003"/>
      <c r="BK20" s="1027"/>
      <c r="BL20" s="109"/>
    </row>
    <row r="21" spans="1:64" s="2" customFormat="1" ht="20.100000000000001" customHeight="1">
      <c r="A21" s="33"/>
      <c r="B21" s="1515"/>
      <c r="C21" s="1516"/>
      <c r="D21" s="1516"/>
      <c r="E21" s="1516"/>
      <c r="F21" s="1516"/>
      <c r="G21" s="1516"/>
      <c r="H21" s="1516"/>
      <c r="I21" s="1516"/>
      <c r="J21" s="1516"/>
      <c r="K21" s="1516"/>
      <c r="L21" s="1516"/>
      <c r="M21" s="1516"/>
      <c r="N21" s="1516"/>
      <c r="O21" s="1516"/>
      <c r="P21" s="1516"/>
      <c r="Q21" s="1516"/>
      <c r="R21" s="1516"/>
      <c r="S21" s="1516"/>
      <c r="T21" s="1516"/>
      <c r="U21" s="1516"/>
      <c r="V21" s="1509"/>
      <c r="W21" s="1501"/>
      <c r="X21" s="1028"/>
      <c r="Y21" s="1028"/>
      <c r="Z21" s="1503"/>
      <c r="AA21" s="1504"/>
      <c r="AB21" s="1505"/>
      <c r="AC21" s="1503"/>
      <c r="AD21" s="1504"/>
      <c r="AE21" s="1506"/>
      <c r="AF21" s="1515"/>
      <c r="AG21" s="1516"/>
      <c r="AH21" s="1516"/>
      <c r="AI21" s="1516"/>
      <c r="AJ21" s="1516"/>
      <c r="AK21" s="1516"/>
      <c r="AL21" s="1516"/>
      <c r="AM21" s="1516"/>
      <c r="AN21" s="1516"/>
      <c r="AO21" s="1516"/>
      <c r="AP21" s="1516"/>
      <c r="AQ21" s="1516"/>
      <c r="AR21" s="1516"/>
      <c r="AS21" s="1516"/>
      <c r="AT21" s="1516"/>
      <c r="AU21" s="1516"/>
      <c r="AV21" s="1516"/>
      <c r="AW21" s="1516"/>
      <c r="AX21" s="1516"/>
      <c r="AY21" s="1516"/>
      <c r="AZ21" s="1509"/>
      <c r="BA21" s="1501"/>
      <c r="BB21" s="1028"/>
      <c r="BC21" s="1028"/>
      <c r="BD21" s="1503"/>
      <c r="BE21" s="1504"/>
      <c r="BF21" s="1505"/>
      <c r="BG21" s="1503"/>
      <c r="BH21" s="1504"/>
      <c r="BI21" s="1506"/>
      <c r="BJ21" s="1003"/>
      <c r="BK21" s="1027"/>
      <c r="BL21" s="109"/>
    </row>
    <row r="22" spans="1:64" s="2" customFormat="1" ht="20.100000000000001" customHeight="1" thickBot="1">
      <c r="A22" s="33"/>
      <c r="B22" s="1517"/>
      <c r="C22" s="1518"/>
      <c r="D22" s="1518"/>
      <c r="E22" s="1518"/>
      <c r="F22" s="1518"/>
      <c r="G22" s="1518"/>
      <c r="H22" s="1518"/>
      <c r="I22" s="1518"/>
      <c r="J22" s="1518"/>
      <c r="K22" s="1518"/>
      <c r="L22" s="1518"/>
      <c r="M22" s="1518"/>
      <c r="N22" s="1518"/>
      <c r="O22" s="1518"/>
      <c r="P22" s="1518"/>
      <c r="Q22" s="1518"/>
      <c r="R22" s="1518"/>
      <c r="S22" s="1518"/>
      <c r="T22" s="1518"/>
      <c r="U22" s="1518"/>
      <c r="V22" s="1519"/>
      <c r="W22" s="1520"/>
      <c r="X22" s="1029"/>
      <c r="Y22" s="1029"/>
      <c r="Z22" s="1521"/>
      <c r="AA22" s="1522"/>
      <c r="AB22" s="1523"/>
      <c r="AC22" s="1521"/>
      <c r="AD22" s="1522"/>
      <c r="AE22" s="1524"/>
      <c r="AF22" s="1517"/>
      <c r="AG22" s="1518"/>
      <c r="AH22" s="1518"/>
      <c r="AI22" s="1518"/>
      <c r="AJ22" s="1518"/>
      <c r="AK22" s="1518"/>
      <c r="AL22" s="1518"/>
      <c r="AM22" s="1518"/>
      <c r="AN22" s="1518"/>
      <c r="AO22" s="1518"/>
      <c r="AP22" s="1518"/>
      <c r="AQ22" s="1518"/>
      <c r="AR22" s="1518"/>
      <c r="AS22" s="1518"/>
      <c r="AT22" s="1518"/>
      <c r="AU22" s="1518"/>
      <c r="AV22" s="1518"/>
      <c r="AW22" s="1518"/>
      <c r="AX22" s="1518"/>
      <c r="AY22" s="1518"/>
      <c r="AZ22" s="1519"/>
      <c r="BA22" s="1520"/>
      <c r="BB22" s="1029"/>
      <c r="BC22" s="1029"/>
      <c r="BD22" s="1521"/>
      <c r="BE22" s="1522"/>
      <c r="BF22" s="1523"/>
      <c r="BG22" s="1521"/>
      <c r="BH22" s="1522"/>
      <c r="BI22" s="1524"/>
      <c r="BJ22" s="1003"/>
      <c r="BK22" s="1027"/>
      <c r="BL22" s="109"/>
    </row>
    <row r="23" spans="1:64" s="2" customFormat="1" ht="20.100000000000001" customHeight="1">
      <c r="A23" s="33"/>
      <c r="B23" s="1024"/>
      <c r="C23" s="1003"/>
      <c r="D23" s="1003"/>
      <c r="E23" s="1003"/>
      <c r="F23" s="1003"/>
      <c r="G23" s="1003"/>
      <c r="H23" s="1003"/>
      <c r="I23" s="1003"/>
      <c r="J23" s="1003"/>
      <c r="K23" s="1003"/>
      <c r="L23" s="1003"/>
      <c r="M23" s="1003"/>
      <c r="N23" s="1003"/>
      <c r="O23" s="1003"/>
      <c r="P23" s="1003"/>
      <c r="Q23" s="1003"/>
      <c r="R23" s="1003"/>
      <c r="S23" s="1003"/>
      <c r="T23" s="1003"/>
      <c r="U23" s="1002"/>
      <c r="V23" s="101"/>
      <c r="W23" s="101"/>
      <c r="X23" s="101"/>
      <c r="Y23" s="101"/>
      <c r="Z23" s="470"/>
      <c r="AA23" s="470"/>
      <c r="AB23" s="470"/>
      <c r="AC23" s="470"/>
      <c r="AD23" s="470"/>
      <c r="AE23" s="470"/>
      <c r="AF23" s="1024"/>
      <c r="AG23" s="1003"/>
      <c r="AH23" s="1003"/>
      <c r="AI23" s="1003"/>
      <c r="AJ23" s="1003"/>
      <c r="AK23" s="1003"/>
      <c r="AL23" s="1003"/>
      <c r="AM23" s="1003"/>
      <c r="AN23" s="1003"/>
      <c r="AO23" s="1003"/>
      <c r="AP23" s="1003"/>
      <c r="AQ23" s="1003"/>
      <c r="AR23" s="1003"/>
      <c r="AS23" s="1003"/>
      <c r="AT23" s="1003"/>
      <c r="AU23" s="1003"/>
      <c r="AV23" s="1003"/>
      <c r="AW23" s="1003"/>
      <c r="AX23" s="1003"/>
      <c r="AY23" s="1002"/>
      <c r="AZ23" s="101"/>
      <c r="BA23" s="101"/>
      <c r="BB23" s="101"/>
      <c r="BC23" s="101"/>
      <c r="BD23" s="470"/>
      <c r="BE23" s="470"/>
      <c r="BF23" s="470"/>
      <c r="BG23" s="470"/>
      <c r="BH23" s="470"/>
      <c r="BI23" s="470"/>
      <c r="BJ23" s="1003"/>
      <c r="BK23" s="1027"/>
      <c r="BL23" s="109"/>
    </row>
    <row r="24" spans="1:64" s="2" customFormat="1" ht="35.1" customHeight="1">
      <c r="A24" s="33"/>
      <c r="B24" s="1024"/>
      <c r="C24" s="1468" t="s">
        <v>164</v>
      </c>
      <c r="D24" s="1469"/>
      <c r="E24" s="1469"/>
      <c r="F24" s="1469"/>
      <c r="G24" s="1469"/>
      <c r="H24" s="1469"/>
      <c r="I24" s="1470"/>
      <c r="J24" s="1471"/>
      <c r="K24" s="1472"/>
      <c r="L24" s="1472"/>
      <c r="M24" s="1472"/>
      <c r="N24" s="1472"/>
      <c r="O24" s="1472"/>
      <c r="P24" s="1472"/>
      <c r="Q24" s="1472"/>
      <c r="R24" s="1472"/>
      <c r="S24" s="1472"/>
      <c r="T24" s="1472"/>
      <c r="U24" s="1473"/>
      <c r="V24" s="1003"/>
      <c r="W24" s="1003"/>
      <c r="X24" s="1003"/>
      <c r="Y24" s="1003"/>
      <c r="Z24" s="1003"/>
      <c r="AA24" s="1003"/>
      <c r="AB24" s="1003"/>
      <c r="AC24" s="1003"/>
      <c r="AD24" s="1003"/>
      <c r="AE24" s="1003"/>
      <c r="AF24" s="1024"/>
      <c r="AG24" s="1468" t="s">
        <v>164</v>
      </c>
      <c r="AH24" s="1469"/>
      <c r="AI24" s="1469"/>
      <c r="AJ24" s="1469"/>
      <c r="AK24" s="1469"/>
      <c r="AL24" s="1469"/>
      <c r="AM24" s="1470"/>
      <c r="AN24" s="1471"/>
      <c r="AO24" s="1472"/>
      <c r="AP24" s="1472"/>
      <c r="AQ24" s="1472"/>
      <c r="AR24" s="1472"/>
      <c r="AS24" s="1472"/>
      <c r="AT24" s="1472"/>
      <c r="AU24" s="1472"/>
      <c r="AV24" s="1472"/>
      <c r="AW24" s="1472"/>
      <c r="AX24" s="1472"/>
      <c r="AY24" s="1473"/>
      <c r="AZ24" s="1003"/>
      <c r="BA24" s="1003"/>
      <c r="BB24" s="1003"/>
      <c r="BC24" s="1003"/>
      <c r="BD24" s="1003"/>
      <c r="BE24" s="1003"/>
      <c r="BF24" s="1003"/>
      <c r="BG24" s="1003"/>
      <c r="BH24" s="1003"/>
      <c r="BI24" s="1003"/>
      <c r="BJ24" s="1003"/>
      <c r="BK24" s="1027"/>
      <c r="BL24" s="109"/>
    </row>
    <row r="25" spans="1:64" s="2" customFormat="1" ht="35.1" customHeight="1">
      <c r="A25" s="33"/>
      <c r="B25" s="1024"/>
      <c r="C25" s="1474" t="s">
        <v>165</v>
      </c>
      <c r="D25" s="1475"/>
      <c r="E25" s="1475"/>
      <c r="F25" s="1475"/>
      <c r="G25" s="1475"/>
      <c r="H25" s="1475"/>
      <c r="I25" s="1476"/>
      <c r="J25" s="1403"/>
      <c r="K25" s="1401"/>
      <c r="L25" s="1401"/>
      <c r="M25" s="1401"/>
      <c r="N25" s="1401"/>
      <c r="O25" s="1401"/>
      <c r="P25" s="1401"/>
      <c r="Q25" s="1401"/>
      <c r="R25" s="1401"/>
      <c r="S25" s="1401"/>
      <c r="T25" s="1401"/>
      <c r="U25" s="1404"/>
      <c r="V25" s="1003"/>
      <c r="W25" s="1003"/>
      <c r="X25" s="1003"/>
      <c r="Y25" s="1003"/>
      <c r="Z25" s="1003"/>
      <c r="AA25" s="1003"/>
      <c r="AB25" s="1003"/>
      <c r="AC25" s="1003"/>
      <c r="AD25" s="1003"/>
      <c r="AE25" s="1003"/>
      <c r="AF25" s="1024"/>
      <c r="AG25" s="1474" t="s">
        <v>165</v>
      </c>
      <c r="AH25" s="1475"/>
      <c r="AI25" s="1475"/>
      <c r="AJ25" s="1475"/>
      <c r="AK25" s="1475"/>
      <c r="AL25" s="1475"/>
      <c r="AM25" s="1476"/>
      <c r="AN25" s="1403"/>
      <c r="AO25" s="1401"/>
      <c r="AP25" s="1401"/>
      <c r="AQ25" s="1401"/>
      <c r="AR25" s="1401"/>
      <c r="AS25" s="1401"/>
      <c r="AT25" s="1401"/>
      <c r="AU25" s="1401"/>
      <c r="AV25" s="1401"/>
      <c r="AW25" s="1401"/>
      <c r="AX25" s="1401"/>
      <c r="AY25" s="1404"/>
      <c r="AZ25" s="1003"/>
      <c r="BA25" s="1003"/>
      <c r="BB25" s="1003"/>
      <c r="BC25" s="1003"/>
      <c r="BD25" s="1003"/>
      <c r="BE25" s="1003"/>
      <c r="BF25" s="1003"/>
      <c r="BG25" s="1003"/>
      <c r="BH25" s="1003"/>
      <c r="BI25" s="1003"/>
      <c r="BJ25" s="1003"/>
      <c r="BK25" s="1027"/>
      <c r="BL25" s="109"/>
    </row>
    <row r="26" spans="1:64" s="2" customFormat="1" ht="18" customHeight="1">
      <c r="A26" s="33"/>
      <c r="B26" s="1024"/>
      <c r="C26" s="1510"/>
      <c r="D26" s="1510"/>
      <c r="E26" s="1510"/>
      <c r="F26" s="1510"/>
      <c r="G26" s="1510"/>
      <c r="H26" s="1510"/>
      <c r="I26" s="1510"/>
      <c r="J26" s="1510"/>
      <c r="K26" s="1510"/>
      <c r="L26" s="1510"/>
      <c r="M26" s="1510"/>
      <c r="N26" s="1510"/>
      <c r="O26" s="1510"/>
      <c r="P26" s="1510"/>
      <c r="Q26" s="1510"/>
      <c r="R26" s="1510"/>
      <c r="S26" s="1510"/>
      <c r="T26" s="1510"/>
      <c r="U26" s="1510"/>
      <c r="V26" s="1003"/>
      <c r="W26" s="1003"/>
      <c r="X26" s="1003"/>
      <c r="Y26" s="1003"/>
      <c r="Z26" s="1003"/>
      <c r="AA26" s="1003"/>
      <c r="AB26" s="1003"/>
      <c r="AC26" s="1003"/>
      <c r="AD26" s="1003"/>
      <c r="AE26" s="1003"/>
      <c r="AF26" s="1024"/>
      <c r="AG26" s="1510"/>
      <c r="AH26" s="1510"/>
      <c r="AI26" s="1510"/>
      <c r="AJ26" s="1510"/>
      <c r="AK26" s="1510"/>
      <c r="AL26" s="1510"/>
      <c r="AM26" s="1510"/>
      <c r="AN26" s="1510"/>
      <c r="AO26" s="1510"/>
      <c r="AP26" s="1510"/>
      <c r="AQ26" s="1510"/>
      <c r="AR26" s="1510"/>
      <c r="AS26" s="1510"/>
      <c r="AT26" s="1510"/>
      <c r="AU26" s="1510"/>
      <c r="AV26" s="1510"/>
      <c r="AW26" s="1510"/>
      <c r="AX26" s="1510"/>
      <c r="AY26" s="1510"/>
      <c r="AZ26" s="1003"/>
      <c r="BA26" s="1003"/>
      <c r="BB26" s="1003"/>
      <c r="BC26" s="1003"/>
      <c r="BD26" s="1003"/>
      <c r="BE26" s="1003"/>
      <c r="BF26" s="1003"/>
      <c r="BG26" s="1003"/>
      <c r="BH26" s="1003"/>
      <c r="BI26" s="1003"/>
      <c r="BJ26" s="1003"/>
      <c r="BK26" s="1027"/>
      <c r="BL26" s="109"/>
    </row>
    <row r="27" spans="1:64" s="2" customFormat="1" ht="18" customHeight="1">
      <c r="A27" s="33"/>
      <c r="B27" s="1024"/>
      <c r="C27" s="1511"/>
      <c r="D27" s="1511"/>
      <c r="E27" s="1511"/>
      <c r="F27" s="1511"/>
      <c r="G27" s="1511"/>
      <c r="H27" s="1511"/>
      <c r="I27" s="1511"/>
      <c r="J27" s="1511"/>
      <c r="K27" s="1511"/>
      <c r="L27" s="1511"/>
      <c r="M27" s="1511"/>
      <c r="N27" s="1511"/>
      <c r="O27" s="1511"/>
      <c r="P27" s="1511"/>
      <c r="Q27" s="1511"/>
      <c r="R27" s="1511"/>
      <c r="S27" s="1511"/>
      <c r="T27" s="1511"/>
      <c r="U27" s="1511"/>
      <c r="V27" s="1003"/>
      <c r="W27" s="1003"/>
      <c r="X27" s="1003"/>
      <c r="Y27" s="1003"/>
      <c r="Z27" s="1003"/>
      <c r="AA27" s="1003"/>
      <c r="AB27" s="1003"/>
      <c r="AC27" s="1003"/>
      <c r="AD27" s="1003"/>
      <c r="AE27" s="1003"/>
      <c r="AF27" s="1024"/>
      <c r="AG27" s="1511"/>
      <c r="AH27" s="1511"/>
      <c r="AI27" s="1511"/>
      <c r="AJ27" s="1511"/>
      <c r="AK27" s="1511"/>
      <c r="AL27" s="1511"/>
      <c r="AM27" s="1511"/>
      <c r="AN27" s="1511"/>
      <c r="AO27" s="1511"/>
      <c r="AP27" s="1511"/>
      <c r="AQ27" s="1511"/>
      <c r="AR27" s="1511"/>
      <c r="AS27" s="1511"/>
      <c r="AT27" s="1511"/>
      <c r="AU27" s="1511"/>
      <c r="AV27" s="1511"/>
      <c r="AW27" s="1511"/>
      <c r="AX27" s="1511"/>
      <c r="AY27" s="1511"/>
      <c r="AZ27" s="1003"/>
      <c r="BA27" s="1003"/>
      <c r="BB27" s="1003"/>
      <c r="BC27" s="1003"/>
      <c r="BD27" s="1003"/>
      <c r="BE27" s="1003"/>
      <c r="BF27" s="1003"/>
      <c r="BG27" s="1003"/>
      <c r="BH27" s="1003"/>
      <c r="BI27" s="1003"/>
      <c r="BJ27" s="1003"/>
      <c r="BK27" s="1027"/>
      <c r="BL27" s="109"/>
    </row>
    <row r="28" spans="1:64" s="2" customFormat="1" ht="18" customHeight="1">
      <c r="A28" s="33"/>
      <c r="B28" s="1024"/>
      <c r="C28" s="1511"/>
      <c r="D28" s="1511"/>
      <c r="E28" s="1511"/>
      <c r="F28" s="1511"/>
      <c r="G28" s="1511"/>
      <c r="H28" s="1511"/>
      <c r="I28" s="1511"/>
      <c r="J28" s="1511"/>
      <c r="K28" s="1511"/>
      <c r="L28" s="1511"/>
      <c r="M28" s="1511"/>
      <c r="N28" s="1511"/>
      <c r="O28" s="1511"/>
      <c r="P28" s="1511"/>
      <c r="Q28" s="1511"/>
      <c r="R28" s="1511"/>
      <c r="S28" s="1511"/>
      <c r="T28" s="1511"/>
      <c r="U28" s="1511"/>
      <c r="V28" s="1003"/>
      <c r="W28" s="1003"/>
      <c r="X28" s="1003"/>
      <c r="Y28" s="1003"/>
      <c r="Z28" s="1003"/>
      <c r="AA28" s="1003"/>
      <c r="AB28" s="1003"/>
      <c r="AC28" s="1003"/>
      <c r="AD28" s="1003"/>
      <c r="AE28" s="1003"/>
      <c r="AF28" s="1024"/>
      <c r="AG28" s="1511"/>
      <c r="AH28" s="1511"/>
      <c r="AI28" s="1511"/>
      <c r="AJ28" s="1511"/>
      <c r="AK28" s="1511"/>
      <c r="AL28" s="1511"/>
      <c r="AM28" s="1511"/>
      <c r="AN28" s="1511"/>
      <c r="AO28" s="1511"/>
      <c r="AP28" s="1511"/>
      <c r="AQ28" s="1511"/>
      <c r="AR28" s="1511"/>
      <c r="AS28" s="1511"/>
      <c r="AT28" s="1511"/>
      <c r="AU28" s="1511"/>
      <c r="AV28" s="1511"/>
      <c r="AW28" s="1511"/>
      <c r="AX28" s="1511"/>
      <c r="AY28" s="1511"/>
      <c r="AZ28" s="1003"/>
      <c r="BA28" s="1003"/>
      <c r="BB28" s="1003"/>
      <c r="BC28" s="1003"/>
      <c r="BD28" s="1003"/>
      <c r="BE28" s="1003"/>
      <c r="BF28" s="1003"/>
      <c r="BG28" s="1003"/>
      <c r="BH28" s="1003"/>
      <c r="BI28" s="1003"/>
      <c r="BJ28" s="1003"/>
      <c r="BK28" s="1027"/>
      <c r="BL28" s="109"/>
    </row>
    <row r="29" spans="1:64" s="2" customFormat="1" ht="18" customHeight="1">
      <c r="A29" s="33"/>
      <c r="B29" s="1024"/>
      <c r="C29" s="1511"/>
      <c r="D29" s="1511"/>
      <c r="E29" s="1511"/>
      <c r="F29" s="1511"/>
      <c r="G29" s="1511"/>
      <c r="H29" s="1511"/>
      <c r="I29" s="1511"/>
      <c r="J29" s="1511"/>
      <c r="K29" s="1511"/>
      <c r="L29" s="1511"/>
      <c r="M29" s="1511"/>
      <c r="N29" s="1511"/>
      <c r="O29" s="1511"/>
      <c r="P29" s="1511"/>
      <c r="Q29" s="1511"/>
      <c r="R29" s="1511"/>
      <c r="S29" s="1511"/>
      <c r="T29" s="1511"/>
      <c r="U29" s="1511"/>
      <c r="V29" s="1003"/>
      <c r="W29" s="1003"/>
      <c r="X29" s="1003"/>
      <c r="Y29" s="1003"/>
      <c r="Z29" s="1003"/>
      <c r="AA29" s="1003"/>
      <c r="AB29" s="1003"/>
      <c r="AC29" s="1003"/>
      <c r="AD29" s="1003"/>
      <c r="AE29" s="1003"/>
      <c r="AF29" s="1024"/>
      <c r="AG29" s="1511"/>
      <c r="AH29" s="1511"/>
      <c r="AI29" s="1511"/>
      <c r="AJ29" s="1511"/>
      <c r="AK29" s="1511"/>
      <c r="AL29" s="1511"/>
      <c r="AM29" s="1511"/>
      <c r="AN29" s="1511"/>
      <c r="AO29" s="1511"/>
      <c r="AP29" s="1511"/>
      <c r="AQ29" s="1511"/>
      <c r="AR29" s="1511"/>
      <c r="AS29" s="1511"/>
      <c r="AT29" s="1511"/>
      <c r="AU29" s="1511"/>
      <c r="AV29" s="1511"/>
      <c r="AW29" s="1511"/>
      <c r="AX29" s="1511"/>
      <c r="AY29" s="1511"/>
      <c r="AZ29" s="1003"/>
      <c r="BA29" s="1003"/>
      <c r="BB29" s="1003"/>
      <c r="BC29" s="1003"/>
      <c r="BD29" s="1003"/>
      <c r="BE29" s="1003"/>
      <c r="BF29" s="1003"/>
      <c r="BG29" s="1003"/>
      <c r="BH29" s="1003"/>
      <c r="BI29" s="1003"/>
      <c r="BJ29" s="1003"/>
      <c r="BK29" s="1027"/>
      <c r="BL29" s="109"/>
    </row>
    <row r="30" spans="1:64" s="2" customFormat="1" ht="18" customHeight="1">
      <c r="A30" s="33"/>
      <c r="B30" s="1024"/>
      <c r="C30" s="1511"/>
      <c r="D30" s="1511"/>
      <c r="E30" s="1511"/>
      <c r="F30" s="1511"/>
      <c r="G30" s="1511"/>
      <c r="H30" s="1511"/>
      <c r="I30" s="1511"/>
      <c r="J30" s="1511"/>
      <c r="K30" s="1511"/>
      <c r="L30" s="1511"/>
      <c r="M30" s="1511"/>
      <c r="N30" s="1511"/>
      <c r="O30" s="1511"/>
      <c r="P30" s="1511"/>
      <c r="Q30" s="1511"/>
      <c r="R30" s="1511"/>
      <c r="S30" s="1511"/>
      <c r="T30" s="1511"/>
      <c r="U30" s="1511"/>
      <c r="V30" s="1003"/>
      <c r="W30" s="1003"/>
      <c r="X30" s="1003"/>
      <c r="Y30" s="1003"/>
      <c r="Z30" s="1003"/>
      <c r="AA30" s="1003"/>
      <c r="AB30" s="1003"/>
      <c r="AC30" s="1003"/>
      <c r="AD30" s="1003"/>
      <c r="AE30" s="1003"/>
      <c r="AF30" s="1024"/>
      <c r="AG30" s="1511"/>
      <c r="AH30" s="1511"/>
      <c r="AI30" s="1511"/>
      <c r="AJ30" s="1511"/>
      <c r="AK30" s="1511"/>
      <c r="AL30" s="1511"/>
      <c r="AM30" s="1511"/>
      <c r="AN30" s="1511"/>
      <c r="AO30" s="1511"/>
      <c r="AP30" s="1511"/>
      <c r="AQ30" s="1511"/>
      <c r="AR30" s="1511"/>
      <c r="AS30" s="1511"/>
      <c r="AT30" s="1511"/>
      <c r="AU30" s="1511"/>
      <c r="AV30" s="1511"/>
      <c r="AW30" s="1511"/>
      <c r="AX30" s="1511"/>
      <c r="AY30" s="1511"/>
      <c r="AZ30" s="1003"/>
      <c r="BA30" s="1003"/>
      <c r="BB30" s="1003"/>
      <c r="BC30" s="1003"/>
      <c r="BD30" s="1003"/>
      <c r="BE30" s="1003"/>
      <c r="BF30" s="1003"/>
      <c r="BG30" s="1003"/>
      <c r="BH30" s="1003"/>
      <c r="BI30" s="1003"/>
      <c r="BJ30" s="1003"/>
      <c r="BK30" s="1027"/>
      <c r="BL30" s="109"/>
    </row>
    <row r="31" spans="1:64" s="2" customFormat="1" ht="18" customHeight="1">
      <c r="A31" s="33"/>
      <c r="B31" s="1024"/>
      <c r="C31" s="1511"/>
      <c r="D31" s="1511"/>
      <c r="E31" s="1511"/>
      <c r="F31" s="1511"/>
      <c r="G31" s="1511"/>
      <c r="H31" s="1511"/>
      <c r="I31" s="1511"/>
      <c r="J31" s="1511"/>
      <c r="K31" s="1511"/>
      <c r="L31" s="1511"/>
      <c r="M31" s="1511"/>
      <c r="N31" s="1511"/>
      <c r="O31" s="1511"/>
      <c r="P31" s="1511"/>
      <c r="Q31" s="1511"/>
      <c r="R31" s="1511"/>
      <c r="S31" s="1511"/>
      <c r="T31" s="1511"/>
      <c r="U31" s="1511"/>
      <c r="V31" s="1003"/>
      <c r="W31" s="1003"/>
      <c r="X31" s="1003"/>
      <c r="Y31" s="1003"/>
      <c r="Z31" s="1003"/>
      <c r="AA31" s="1003"/>
      <c r="AB31" s="1003"/>
      <c r="AC31" s="1003"/>
      <c r="AD31" s="1003"/>
      <c r="AE31" s="1003"/>
      <c r="AF31" s="1024"/>
      <c r="AG31" s="1511"/>
      <c r="AH31" s="1511"/>
      <c r="AI31" s="1511"/>
      <c r="AJ31" s="1511"/>
      <c r="AK31" s="1511"/>
      <c r="AL31" s="1511"/>
      <c r="AM31" s="1511"/>
      <c r="AN31" s="1511"/>
      <c r="AO31" s="1511"/>
      <c r="AP31" s="1511"/>
      <c r="AQ31" s="1511"/>
      <c r="AR31" s="1511"/>
      <c r="AS31" s="1511"/>
      <c r="AT31" s="1511"/>
      <c r="AU31" s="1511"/>
      <c r="AV31" s="1511"/>
      <c r="AW31" s="1511"/>
      <c r="AX31" s="1511"/>
      <c r="AY31" s="1511"/>
      <c r="AZ31" s="1003"/>
      <c r="BA31" s="1003"/>
      <c r="BB31" s="1003"/>
      <c r="BC31" s="1003"/>
      <c r="BD31" s="1003"/>
      <c r="BE31" s="1003"/>
      <c r="BF31" s="1003"/>
      <c r="BG31" s="1003"/>
      <c r="BH31" s="1003"/>
      <c r="BI31" s="1003"/>
      <c r="BJ31" s="1003"/>
      <c r="BK31" s="1027"/>
      <c r="BL31" s="109"/>
    </row>
    <row r="32" spans="1:64" s="2" customFormat="1" ht="18" customHeight="1">
      <c r="A32" s="33"/>
      <c r="B32" s="1024"/>
      <c r="C32" s="1511"/>
      <c r="D32" s="1511"/>
      <c r="E32" s="1511"/>
      <c r="F32" s="1511"/>
      <c r="G32" s="1511"/>
      <c r="H32" s="1511"/>
      <c r="I32" s="1511"/>
      <c r="J32" s="1511"/>
      <c r="K32" s="1511"/>
      <c r="L32" s="1511"/>
      <c r="M32" s="1511"/>
      <c r="N32" s="1511"/>
      <c r="O32" s="1511"/>
      <c r="P32" s="1511"/>
      <c r="Q32" s="1511"/>
      <c r="R32" s="1511"/>
      <c r="S32" s="1511"/>
      <c r="T32" s="1511"/>
      <c r="U32" s="1511"/>
      <c r="V32" s="1003"/>
      <c r="W32" s="1003"/>
      <c r="X32" s="1003"/>
      <c r="Y32" s="1003"/>
      <c r="Z32" s="1003"/>
      <c r="AA32" s="1003"/>
      <c r="AB32" s="1003"/>
      <c r="AC32" s="1003"/>
      <c r="AD32" s="1003"/>
      <c r="AE32" s="1003"/>
      <c r="AF32" s="1024"/>
      <c r="AG32" s="1511"/>
      <c r="AH32" s="1511"/>
      <c r="AI32" s="1511"/>
      <c r="AJ32" s="1511"/>
      <c r="AK32" s="1511"/>
      <c r="AL32" s="1511"/>
      <c r="AM32" s="1511"/>
      <c r="AN32" s="1511"/>
      <c r="AO32" s="1511"/>
      <c r="AP32" s="1511"/>
      <c r="AQ32" s="1511"/>
      <c r="AR32" s="1511"/>
      <c r="AS32" s="1511"/>
      <c r="AT32" s="1511"/>
      <c r="AU32" s="1511"/>
      <c r="AV32" s="1511"/>
      <c r="AW32" s="1511"/>
      <c r="AX32" s="1511"/>
      <c r="AY32" s="1511"/>
      <c r="AZ32" s="1003"/>
      <c r="BA32" s="1003"/>
      <c r="BB32" s="1003"/>
      <c r="BC32" s="1003"/>
      <c r="BD32" s="1003"/>
      <c r="BE32" s="1003"/>
      <c r="BF32" s="1003"/>
      <c r="BG32" s="1003"/>
      <c r="BH32" s="1003"/>
      <c r="BI32" s="1003"/>
      <c r="BJ32" s="1003"/>
      <c r="BK32" s="1027"/>
      <c r="BL32" s="109"/>
    </row>
    <row r="33" spans="1:66" s="2" customFormat="1" ht="18" customHeight="1">
      <c r="A33" s="33"/>
      <c r="B33" s="1024"/>
      <c r="C33" s="1511"/>
      <c r="D33" s="1511"/>
      <c r="E33" s="1511"/>
      <c r="F33" s="1511"/>
      <c r="G33" s="1511"/>
      <c r="H33" s="1511"/>
      <c r="I33" s="1511"/>
      <c r="J33" s="1511"/>
      <c r="K33" s="1511"/>
      <c r="L33" s="1511"/>
      <c r="M33" s="1511"/>
      <c r="N33" s="1511"/>
      <c r="O33" s="1511"/>
      <c r="P33" s="1511"/>
      <c r="Q33" s="1511"/>
      <c r="R33" s="1511"/>
      <c r="S33" s="1511"/>
      <c r="T33" s="1511"/>
      <c r="U33" s="1511"/>
      <c r="V33" s="1003"/>
      <c r="W33" s="1003"/>
      <c r="X33" s="1003"/>
      <c r="Y33" s="1003"/>
      <c r="Z33" s="1003"/>
      <c r="AA33" s="1003"/>
      <c r="AB33" s="1003"/>
      <c r="AC33" s="1003"/>
      <c r="AD33" s="1003"/>
      <c r="AE33" s="1003"/>
      <c r="AF33" s="1024"/>
      <c r="AG33" s="1511"/>
      <c r="AH33" s="1511"/>
      <c r="AI33" s="1511"/>
      <c r="AJ33" s="1511"/>
      <c r="AK33" s="1511"/>
      <c r="AL33" s="1511"/>
      <c r="AM33" s="1511"/>
      <c r="AN33" s="1511"/>
      <c r="AO33" s="1511"/>
      <c r="AP33" s="1511"/>
      <c r="AQ33" s="1511"/>
      <c r="AR33" s="1511"/>
      <c r="AS33" s="1511"/>
      <c r="AT33" s="1511"/>
      <c r="AU33" s="1511"/>
      <c r="AV33" s="1511"/>
      <c r="AW33" s="1511"/>
      <c r="AX33" s="1511"/>
      <c r="AY33" s="1511"/>
      <c r="AZ33" s="1003"/>
      <c r="BA33" s="1003"/>
      <c r="BB33" s="1003"/>
      <c r="BC33" s="1003"/>
      <c r="BD33" s="1003"/>
      <c r="BE33" s="1003"/>
      <c r="BF33" s="1003"/>
      <c r="BG33" s="1003"/>
      <c r="BH33" s="1003"/>
      <c r="BI33" s="1003"/>
      <c r="BJ33" s="1003"/>
      <c r="BK33" s="1027"/>
      <c r="BL33" s="109"/>
    </row>
    <row r="34" spans="1:66" s="2" customFormat="1" ht="18" customHeight="1" thickBot="1">
      <c r="A34" s="33"/>
      <c r="B34" s="1024"/>
      <c r="C34" s="1511"/>
      <c r="D34" s="1511"/>
      <c r="E34" s="1511"/>
      <c r="F34" s="1511"/>
      <c r="G34" s="1511"/>
      <c r="H34" s="1511"/>
      <c r="I34" s="1511"/>
      <c r="J34" s="1511"/>
      <c r="K34" s="1511"/>
      <c r="L34" s="1511"/>
      <c r="M34" s="1511"/>
      <c r="N34" s="1511"/>
      <c r="O34" s="1511"/>
      <c r="P34" s="1511"/>
      <c r="Q34" s="1511"/>
      <c r="R34" s="1511"/>
      <c r="S34" s="1511"/>
      <c r="T34" s="1511"/>
      <c r="U34" s="1511"/>
      <c r="V34" s="1003"/>
      <c r="W34" s="1003"/>
      <c r="X34" s="1003"/>
      <c r="Y34" s="1003"/>
      <c r="Z34" s="1003"/>
      <c r="AA34" s="1003"/>
      <c r="AB34" s="1003"/>
      <c r="AC34" s="1003"/>
      <c r="AD34" s="1003"/>
      <c r="AE34" s="1003"/>
      <c r="AF34" s="1024"/>
      <c r="AG34" s="1511"/>
      <c r="AH34" s="1511"/>
      <c r="AI34" s="1511"/>
      <c r="AJ34" s="1511"/>
      <c r="AK34" s="1511"/>
      <c r="AL34" s="1511"/>
      <c r="AM34" s="1511"/>
      <c r="AN34" s="1511"/>
      <c r="AO34" s="1511"/>
      <c r="AP34" s="1511"/>
      <c r="AQ34" s="1511"/>
      <c r="AR34" s="1511"/>
      <c r="AS34" s="1511"/>
      <c r="AT34" s="1511"/>
      <c r="AU34" s="1511"/>
      <c r="AV34" s="1511"/>
      <c r="AW34" s="1511"/>
      <c r="AX34" s="1511"/>
      <c r="AY34" s="1511"/>
      <c r="AZ34" s="1003"/>
      <c r="BA34" s="1003"/>
      <c r="BB34" s="1003"/>
      <c r="BC34" s="1003"/>
      <c r="BD34" s="1003"/>
      <c r="BE34" s="1003"/>
      <c r="BF34" s="1003"/>
      <c r="BG34" s="1003"/>
      <c r="BH34" s="1003"/>
      <c r="BI34" s="1003"/>
      <c r="BJ34" s="1003"/>
      <c r="BK34" s="1027"/>
      <c r="BL34" s="109"/>
    </row>
    <row r="35" spans="1:66" s="2" customFormat="1" ht="20.100000000000001" customHeight="1" thickBot="1">
      <c r="A35" s="33"/>
      <c r="B35" s="1025"/>
      <c r="C35" s="1511"/>
      <c r="D35" s="1511"/>
      <c r="E35" s="1511"/>
      <c r="F35" s="1511"/>
      <c r="G35" s="1511"/>
      <c r="H35" s="1511"/>
      <c r="I35" s="1511"/>
      <c r="J35" s="1511"/>
      <c r="K35" s="1511"/>
      <c r="L35" s="1511"/>
      <c r="M35" s="1511"/>
      <c r="N35" s="1511"/>
      <c r="O35" s="1511"/>
      <c r="P35" s="1511"/>
      <c r="Q35" s="1511"/>
      <c r="R35" s="1511"/>
      <c r="S35" s="1511"/>
      <c r="T35" s="1511"/>
      <c r="U35" s="1511"/>
      <c r="V35" s="1485" t="s">
        <v>1341</v>
      </c>
      <c r="W35" s="1486"/>
      <c r="X35" s="1487" t="s">
        <v>1342</v>
      </c>
      <c r="Y35" s="1486"/>
      <c r="Z35" s="1488" t="s">
        <v>159</v>
      </c>
      <c r="AA35" s="1489"/>
      <c r="AB35" s="1490"/>
      <c r="AC35" s="1487" t="s">
        <v>160</v>
      </c>
      <c r="AD35" s="1491"/>
      <c r="AE35" s="1492"/>
      <c r="AF35" s="1025"/>
      <c r="AG35" s="1511"/>
      <c r="AH35" s="1511"/>
      <c r="AI35" s="1511"/>
      <c r="AJ35" s="1511"/>
      <c r="AK35" s="1511"/>
      <c r="AL35" s="1511"/>
      <c r="AM35" s="1511"/>
      <c r="AN35" s="1511"/>
      <c r="AO35" s="1511"/>
      <c r="AP35" s="1511"/>
      <c r="AQ35" s="1511"/>
      <c r="AR35" s="1511"/>
      <c r="AS35" s="1511"/>
      <c r="AT35" s="1511"/>
      <c r="AU35" s="1511"/>
      <c r="AV35" s="1511"/>
      <c r="AW35" s="1511"/>
      <c r="AX35" s="1511"/>
      <c r="AY35" s="1511"/>
      <c r="AZ35" s="1485" t="s">
        <v>1341</v>
      </c>
      <c r="BA35" s="1486"/>
      <c r="BB35" s="1487" t="s">
        <v>1342</v>
      </c>
      <c r="BC35" s="1486"/>
      <c r="BD35" s="1488" t="s">
        <v>159</v>
      </c>
      <c r="BE35" s="1489"/>
      <c r="BF35" s="1490"/>
      <c r="BG35" s="1487" t="s">
        <v>160</v>
      </c>
      <c r="BH35" s="1491"/>
      <c r="BI35" s="1492"/>
      <c r="BJ35" s="1003"/>
      <c r="BK35" s="1027"/>
      <c r="BL35" s="143"/>
    </row>
    <row r="36" spans="1:66" s="2" customFormat="1" ht="20.100000000000001" customHeight="1">
      <c r="A36" s="33"/>
      <c r="B36" s="1025"/>
      <c r="C36" s="1511"/>
      <c r="D36" s="1511"/>
      <c r="E36" s="1511"/>
      <c r="F36" s="1511"/>
      <c r="G36" s="1511"/>
      <c r="H36" s="1511"/>
      <c r="I36" s="1511"/>
      <c r="J36" s="1511"/>
      <c r="K36" s="1511"/>
      <c r="L36" s="1511"/>
      <c r="M36" s="1511"/>
      <c r="N36" s="1511"/>
      <c r="O36" s="1511"/>
      <c r="P36" s="1511"/>
      <c r="Q36" s="1511"/>
      <c r="R36" s="1511"/>
      <c r="S36" s="1511"/>
      <c r="T36" s="1511"/>
      <c r="U36" s="1511"/>
      <c r="V36" s="1493"/>
      <c r="W36" s="1494"/>
      <c r="X36" s="1495"/>
      <c r="Y36" s="1494"/>
      <c r="Z36" s="1496"/>
      <c r="AA36" s="1497"/>
      <c r="AB36" s="1498"/>
      <c r="AC36" s="1496"/>
      <c r="AD36" s="1497"/>
      <c r="AE36" s="1499"/>
      <c r="AF36" s="1025"/>
      <c r="AG36" s="1511"/>
      <c r="AH36" s="1511"/>
      <c r="AI36" s="1511"/>
      <c r="AJ36" s="1511"/>
      <c r="AK36" s="1511"/>
      <c r="AL36" s="1511"/>
      <c r="AM36" s="1511"/>
      <c r="AN36" s="1511"/>
      <c r="AO36" s="1511"/>
      <c r="AP36" s="1511"/>
      <c r="AQ36" s="1511"/>
      <c r="AR36" s="1511"/>
      <c r="AS36" s="1511"/>
      <c r="AT36" s="1511"/>
      <c r="AU36" s="1511"/>
      <c r="AV36" s="1511"/>
      <c r="AW36" s="1511"/>
      <c r="AX36" s="1511"/>
      <c r="AY36" s="1511"/>
      <c r="AZ36" s="1493"/>
      <c r="BA36" s="1494"/>
      <c r="BB36" s="1495"/>
      <c r="BC36" s="1494"/>
      <c r="BD36" s="1496"/>
      <c r="BE36" s="1497"/>
      <c r="BF36" s="1498"/>
      <c r="BG36" s="1496"/>
      <c r="BH36" s="1497"/>
      <c r="BI36" s="1499"/>
      <c r="BJ36" s="1003"/>
      <c r="BK36" s="1027"/>
      <c r="BL36" s="143"/>
    </row>
    <row r="37" spans="1:66" s="2" customFormat="1" ht="20.100000000000001" customHeight="1" thickBot="1">
      <c r="A37" s="33"/>
      <c r="B37" s="1026"/>
      <c r="C37" s="1512"/>
      <c r="D37" s="1512"/>
      <c r="E37" s="1512"/>
      <c r="F37" s="1512"/>
      <c r="G37" s="1512"/>
      <c r="H37" s="1512"/>
      <c r="I37" s="1512"/>
      <c r="J37" s="1512"/>
      <c r="K37" s="1512"/>
      <c r="L37" s="1512"/>
      <c r="M37" s="1512"/>
      <c r="N37" s="1512"/>
      <c r="O37" s="1512"/>
      <c r="P37" s="1512"/>
      <c r="Q37" s="1512"/>
      <c r="R37" s="1512"/>
      <c r="S37" s="1512"/>
      <c r="T37" s="1512"/>
      <c r="U37" s="1512"/>
      <c r="V37" s="1500"/>
      <c r="W37" s="1501"/>
      <c r="X37" s="1502"/>
      <c r="Y37" s="1501"/>
      <c r="Z37" s="1503"/>
      <c r="AA37" s="1504"/>
      <c r="AB37" s="1505"/>
      <c r="AC37" s="1503"/>
      <c r="AD37" s="1504"/>
      <c r="AE37" s="1506"/>
      <c r="AF37" s="1026"/>
      <c r="AG37" s="1512"/>
      <c r="AH37" s="1512"/>
      <c r="AI37" s="1512"/>
      <c r="AJ37" s="1512"/>
      <c r="AK37" s="1512"/>
      <c r="AL37" s="1512"/>
      <c r="AM37" s="1512"/>
      <c r="AN37" s="1512"/>
      <c r="AO37" s="1512"/>
      <c r="AP37" s="1512"/>
      <c r="AQ37" s="1512"/>
      <c r="AR37" s="1512"/>
      <c r="AS37" s="1512"/>
      <c r="AT37" s="1512"/>
      <c r="AU37" s="1512"/>
      <c r="AV37" s="1512"/>
      <c r="AW37" s="1512"/>
      <c r="AX37" s="1512"/>
      <c r="AY37" s="1512"/>
      <c r="AZ37" s="1500"/>
      <c r="BA37" s="1501"/>
      <c r="BB37" s="1502"/>
      <c r="BC37" s="1501"/>
      <c r="BD37" s="1503"/>
      <c r="BE37" s="1504"/>
      <c r="BF37" s="1505"/>
      <c r="BG37" s="1503"/>
      <c r="BH37" s="1504"/>
      <c r="BI37" s="1506"/>
      <c r="BJ37" s="1003"/>
      <c r="BK37" s="1027"/>
      <c r="BL37" s="143"/>
    </row>
    <row r="38" spans="1:66" s="2" customFormat="1" ht="20.100000000000001" customHeight="1" thickBot="1">
      <c r="A38" s="33"/>
      <c r="B38" s="1507" t="s">
        <v>168</v>
      </c>
      <c r="C38" s="1452"/>
      <c r="D38" s="1452"/>
      <c r="E38" s="1452"/>
      <c r="F38" s="1452"/>
      <c r="G38" s="1452"/>
      <c r="H38" s="1452"/>
      <c r="I38" s="1452"/>
      <c r="J38" s="1452"/>
      <c r="K38" s="1452"/>
      <c r="L38" s="1452"/>
      <c r="M38" s="1452"/>
      <c r="N38" s="1452"/>
      <c r="O38" s="1452"/>
      <c r="P38" s="1452"/>
      <c r="Q38" s="1452"/>
      <c r="R38" s="1452"/>
      <c r="S38" s="1452"/>
      <c r="T38" s="1452"/>
      <c r="U38" s="1508"/>
      <c r="V38" s="1509"/>
      <c r="W38" s="1501"/>
      <c r="X38" s="1502"/>
      <c r="Y38" s="1501"/>
      <c r="Z38" s="1503"/>
      <c r="AA38" s="1504"/>
      <c r="AB38" s="1505"/>
      <c r="AC38" s="1503"/>
      <c r="AD38" s="1504"/>
      <c r="AE38" s="1506"/>
      <c r="AF38" s="1507" t="s">
        <v>168</v>
      </c>
      <c r="AG38" s="1452"/>
      <c r="AH38" s="1452"/>
      <c r="AI38" s="1452"/>
      <c r="AJ38" s="1452"/>
      <c r="AK38" s="1452"/>
      <c r="AL38" s="1452"/>
      <c r="AM38" s="1452"/>
      <c r="AN38" s="1452"/>
      <c r="AO38" s="1452"/>
      <c r="AP38" s="1452"/>
      <c r="AQ38" s="1452"/>
      <c r="AR38" s="1452"/>
      <c r="AS38" s="1452"/>
      <c r="AT38" s="1452"/>
      <c r="AU38" s="1452"/>
      <c r="AV38" s="1452"/>
      <c r="AW38" s="1452"/>
      <c r="AX38" s="1452"/>
      <c r="AY38" s="1508"/>
      <c r="AZ38" s="1509"/>
      <c r="BA38" s="1501"/>
      <c r="BB38" s="1502"/>
      <c r="BC38" s="1501"/>
      <c r="BD38" s="1503"/>
      <c r="BE38" s="1504"/>
      <c r="BF38" s="1505"/>
      <c r="BG38" s="1503"/>
      <c r="BH38" s="1504"/>
      <c r="BI38" s="1506"/>
      <c r="BJ38" s="1003"/>
      <c r="BK38" s="1027"/>
      <c r="BL38" s="143"/>
    </row>
    <row r="39" spans="1:66" s="2" customFormat="1" ht="20.100000000000001" customHeight="1">
      <c r="A39" s="33"/>
      <c r="B39" s="1513"/>
      <c r="C39" s="1514"/>
      <c r="D39" s="1514"/>
      <c r="E39" s="1514"/>
      <c r="F39" s="1514"/>
      <c r="G39" s="1514"/>
      <c r="H39" s="1514"/>
      <c r="I39" s="1514"/>
      <c r="J39" s="1514"/>
      <c r="K39" s="1514"/>
      <c r="L39" s="1514"/>
      <c r="M39" s="1514"/>
      <c r="N39" s="1514"/>
      <c r="O39" s="1514"/>
      <c r="P39" s="1514"/>
      <c r="Q39" s="1514"/>
      <c r="R39" s="1514"/>
      <c r="S39" s="1514"/>
      <c r="T39" s="1514"/>
      <c r="U39" s="1514"/>
      <c r="V39" s="1509"/>
      <c r="W39" s="1501"/>
      <c r="X39" s="1028"/>
      <c r="Y39" s="1028"/>
      <c r="Z39" s="1503"/>
      <c r="AA39" s="1504"/>
      <c r="AB39" s="1505"/>
      <c r="AC39" s="1503"/>
      <c r="AD39" s="1504"/>
      <c r="AE39" s="1506"/>
      <c r="AF39" s="1513"/>
      <c r="AG39" s="1514"/>
      <c r="AH39" s="1514"/>
      <c r="AI39" s="1514"/>
      <c r="AJ39" s="1514"/>
      <c r="AK39" s="1514"/>
      <c r="AL39" s="1514"/>
      <c r="AM39" s="1514"/>
      <c r="AN39" s="1514"/>
      <c r="AO39" s="1514"/>
      <c r="AP39" s="1514"/>
      <c r="AQ39" s="1514"/>
      <c r="AR39" s="1514"/>
      <c r="AS39" s="1514"/>
      <c r="AT39" s="1514"/>
      <c r="AU39" s="1514"/>
      <c r="AV39" s="1514"/>
      <c r="AW39" s="1514"/>
      <c r="AX39" s="1514"/>
      <c r="AY39" s="1514"/>
      <c r="AZ39" s="1509"/>
      <c r="BA39" s="1501"/>
      <c r="BB39" s="1028"/>
      <c r="BC39" s="1028"/>
      <c r="BD39" s="1503"/>
      <c r="BE39" s="1504"/>
      <c r="BF39" s="1505"/>
      <c r="BG39" s="1503"/>
      <c r="BH39" s="1504"/>
      <c r="BI39" s="1506"/>
      <c r="BJ39" s="1003"/>
      <c r="BK39" s="1027"/>
      <c r="BL39" s="143"/>
    </row>
    <row r="40" spans="1:66" s="2" customFormat="1" ht="20.100000000000001" customHeight="1">
      <c r="A40" s="33"/>
      <c r="B40" s="1515"/>
      <c r="C40" s="1516"/>
      <c r="D40" s="1516"/>
      <c r="E40" s="1516"/>
      <c r="F40" s="1516"/>
      <c r="G40" s="1516"/>
      <c r="H40" s="1516"/>
      <c r="I40" s="1516"/>
      <c r="J40" s="1516"/>
      <c r="K40" s="1516"/>
      <c r="L40" s="1516"/>
      <c r="M40" s="1516"/>
      <c r="N40" s="1516"/>
      <c r="O40" s="1516"/>
      <c r="P40" s="1516"/>
      <c r="Q40" s="1516"/>
      <c r="R40" s="1516"/>
      <c r="S40" s="1516"/>
      <c r="T40" s="1516"/>
      <c r="U40" s="1516"/>
      <c r="V40" s="1509"/>
      <c r="W40" s="1501"/>
      <c r="X40" s="1028"/>
      <c r="Y40" s="1028"/>
      <c r="Z40" s="1503"/>
      <c r="AA40" s="1504"/>
      <c r="AB40" s="1505"/>
      <c r="AC40" s="1503"/>
      <c r="AD40" s="1504"/>
      <c r="AE40" s="1506"/>
      <c r="AF40" s="1515"/>
      <c r="AG40" s="1516"/>
      <c r="AH40" s="1516"/>
      <c r="AI40" s="1516"/>
      <c r="AJ40" s="1516"/>
      <c r="AK40" s="1516"/>
      <c r="AL40" s="1516"/>
      <c r="AM40" s="1516"/>
      <c r="AN40" s="1516"/>
      <c r="AO40" s="1516"/>
      <c r="AP40" s="1516"/>
      <c r="AQ40" s="1516"/>
      <c r="AR40" s="1516"/>
      <c r="AS40" s="1516"/>
      <c r="AT40" s="1516"/>
      <c r="AU40" s="1516"/>
      <c r="AV40" s="1516"/>
      <c r="AW40" s="1516"/>
      <c r="AX40" s="1516"/>
      <c r="AY40" s="1516"/>
      <c r="AZ40" s="1509"/>
      <c r="BA40" s="1501"/>
      <c r="BB40" s="1028"/>
      <c r="BC40" s="1028"/>
      <c r="BD40" s="1503"/>
      <c r="BE40" s="1504"/>
      <c r="BF40" s="1505"/>
      <c r="BG40" s="1503"/>
      <c r="BH40" s="1504"/>
      <c r="BI40" s="1506"/>
      <c r="BJ40" s="1003"/>
      <c r="BK40" s="1027"/>
      <c r="BL40" s="143"/>
    </row>
    <row r="41" spans="1:66" s="2" customFormat="1" ht="20.100000000000001" customHeight="1" thickBot="1">
      <c r="A41" s="33"/>
      <c r="B41" s="1517"/>
      <c r="C41" s="1518"/>
      <c r="D41" s="1518"/>
      <c r="E41" s="1518"/>
      <c r="F41" s="1518"/>
      <c r="G41" s="1518"/>
      <c r="H41" s="1518"/>
      <c r="I41" s="1518"/>
      <c r="J41" s="1518"/>
      <c r="K41" s="1518"/>
      <c r="L41" s="1518"/>
      <c r="M41" s="1518"/>
      <c r="N41" s="1518"/>
      <c r="O41" s="1518"/>
      <c r="P41" s="1518"/>
      <c r="Q41" s="1518"/>
      <c r="R41" s="1518"/>
      <c r="S41" s="1518"/>
      <c r="T41" s="1518"/>
      <c r="U41" s="1518"/>
      <c r="V41" s="1519"/>
      <c r="W41" s="1520"/>
      <c r="X41" s="1029"/>
      <c r="Y41" s="1029"/>
      <c r="Z41" s="1521"/>
      <c r="AA41" s="1522"/>
      <c r="AB41" s="1523"/>
      <c r="AC41" s="1521"/>
      <c r="AD41" s="1522"/>
      <c r="AE41" s="1524"/>
      <c r="AF41" s="1517"/>
      <c r="AG41" s="1518"/>
      <c r="AH41" s="1518"/>
      <c r="AI41" s="1518"/>
      <c r="AJ41" s="1518"/>
      <c r="AK41" s="1518"/>
      <c r="AL41" s="1518"/>
      <c r="AM41" s="1518"/>
      <c r="AN41" s="1518"/>
      <c r="AO41" s="1518"/>
      <c r="AP41" s="1518"/>
      <c r="AQ41" s="1518"/>
      <c r="AR41" s="1518"/>
      <c r="AS41" s="1518"/>
      <c r="AT41" s="1518"/>
      <c r="AU41" s="1518"/>
      <c r="AV41" s="1518"/>
      <c r="AW41" s="1518"/>
      <c r="AX41" s="1518"/>
      <c r="AY41" s="1518"/>
      <c r="AZ41" s="1519"/>
      <c r="BA41" s="1520"/>
      <c r="BB41" s="1029"/>
      <c r="BC41" s="1029"/>
      <c r="BD41" s="1521"/>
      <c r="BE41" s="1522"/>
      <c r="BF41" s="1523"/>
      <c r="BG41" s="1521"/>
      <c r="BH41" s="1522"/>
      <c r="BI41" s="1524"/>
      <c r="BJ41" s="1031"/>
      <c r="BK41" s="1032"/>
      <c r="BL41" s="143"/>
    </row>
    <row r="42" spans="1:66" s="275" customFormat="1" ht="15.75" customHeight="1" thickBot="1">
      <c r="A42" s="276"/>
      <c r="B42" s="277" t="s">
        <v>118</v>
      </c>
      <c r="C42" s="278"/>
      <c r="D42" s="278"/>
      <c r="E42" s="278"/>
      <c r="F42" s="278"/>
      <c r="G42" s="278"/>
      <c r="H42" s="278"/>
      <c r="I42" s="278"/>
      <c r="J42" s="278"/>
      <c r="K42" s="278"/>
      <c r="L42" s="278"/>
      <c r="M42" s="278"/>
      <c r="N42" s="278"/>
      <c r="O42" s="278"/>
      <c r="P42" s="278"/>
      <c r="Q42" s="278"/>
      <c r="R42" s="278"/>
      <c r="S42" s="278"/>
      <c r="T42" s="278"/>
      <c r="U42" s="278"/>
      <c r="V42" s="278"/>
      <c r="W42" s="279"/>
      <c r="X42" s="279"/>
      <c r="Y42" s="279"/>
      <c r="Z42" s="279"/>
      <c r="AA42" s="279"/>
      <c r="AB42" s="279" t="s">
        <v>119</v>
      </c>
      <c r="AC42" s="279"/>
      <c r="AD42" s="279"/>
      <c r="AE42" s="279"/>
      <c r="AF42" s="280"/>
      <c r="AG42" s="279"/>
      <c r="AH42" s="279"/>
      <c r="AI42" s="280"/>
      <c r="AJ42" s="279"/>
      <c r="AK42" s="279"/>
      <c r="AL42" s="279"/>
      <c r="AM42" s="279"/>
      <c r="AN42" s="279"/>
      <c r="AO42" s="279"/>
      <c r="AP42" s="279"/>
      <c r="AQ42" s="278"/>
      <c r="AR42" s="278"/>
      <c r="AS42" s="278"/>
      <c r="AT42" s="278"/>
      <c r="AU42" s="278"/>
      <c r="AV42" s="278"/>
      <c r="AW42" s="278"/>
      <c r="AX42" s="278"/>
      <c r="AY42" s="278"/>
      <c r="AZ42" s="278"/>
      <c r="BA42" s="278"/>
      <c r="BB42" s="1525" t="str">
        <f>'Perforation Specification'!BH46</f>
        <v>COMPILER: LIÊN/A-KT-WQ826</v>
      </c>
      <c r="BC42" s="1525"/>
      <c r="BD42" s="1525"/>
      <c r="BE42" s="1525"/>
      <c r="BF42" s="1525"/>
      <c r="BG42" s="1525"/>
      <c r="BH42" s="1525"/>
      <c r="BI42" s="1525"/>
      <c r="BJ42" s="1525"/>
      <c r="BK42" s="1525"/>
      <c r="BL42" s="281"/>
      <c r="BM42" s="282"/>
      <c r="BN42" s="282"/>
    </row>
  </sheetData>
  <mergeCells count="135">
    <mergeCell ref="BD20:BF20"/>
    <mergeCell ref="BG20:BI20"/>
    <mergeCell ref="AZ21:BA21"/>
    <mergeCell ref="BD21:BF21"/>
    <mergeCell ref="BG21:BI21"/>
    <mergeCell ref="AZ22:BA22"/>
    <mergeCell ref="BD22:BF22"/>
    <mergeCell ref="AZ18:BA18"/>
    <mergeCell ref="BB18:BC18"/>
    <mergeCell ref="BD18:BF18"/>
    <mergeCell ref="BG18:BI18"/>
    <mergeCell ref="AF19:AY19"/>
    <mergeCell ref="AZ19:BA19"/>
    <mergeCell ref="BB19:BC19"/>
    <mergeCell ref="BD19:BF19"/>
    <mergeCell ref="BG19:BI19"/>
    <mergeCell ref="AG7:AY18"/>
    <mergeCell ref="BB42:BK42"/>
    <mergeCell ref="V40:W40"/>
    <mergeCell ref="Z40:AB40"/>
    <mergeCell ref="AC40:AE40"/>
    <mergeCell ref="X37:Y37"/>
    <mergeCell ref="X38:Y38"/>
    <mergeCell ref="V41:W41"/>
    <mergeCell ref="Z41:AB41"/>
    <mergeCell ref="AC41:AE41"/>
    <mergeCell ref="AF38:AY38"/>
    <mergeCell ref="AZ38:BA38"/>
    <mergeCell ref="V36:W36"/>
    <mergeCell ref="Z36:AB36"/>
    <mergeCell ref="AC36:AE36"/>
    <mergeCell ref="X36:Y36"/>
    <mergeCell ref="V37:W37"/>
    <mergeCell ref="Z37:AB37"/>
    <mergeCell ref="AC37:AE37"/>
    <mergeCell ref="B39:U41"/>
    <mergeCell ref="V39:W39"/>
    <mergeCell ref="Z39:AB39"/>
    <mergeCell ref="AC39:AE39"/>
    <mergeCell ref="BG22:BI22"/>
    <mergeCell ref="BB38:BC38"/>
    <mergeCell ref="BD38:BF38"/>
    <mergeCell ref="BG38:BI38"/>
    <mergeCell ref="AF39:AY41"/>
    <mergeCell ref="AZ39:BA39"/>
    <mergeCell ref="BD39:BF39"/>
    <mergeCell ref="BG39:BI39"/>
    <mergeCell ref="AZ40:BA40"/>
    <mergeCell ref="BD40:BF40"/>
    <mergeCell ref="BG40:BI40"/>
    <mergeCell ref="AZ41:BA41"/>
    <mergeCell ref="BD41:BF41"/>
    <mergeCell ref="BG41:BI41"/>
    <mergeCell ref="AF20:AY22"/>
    <mergeCell ref="AZ20:BA20"/>
    <mergeCell ref="B38:U38"/>
    <mergeCell ref="V38:W38"/>
    <mergeCell ref="Z38:AB38"/>
    <mergeCell ref="AC38:AE38"/>
    <mergeCell ref="AZ35:BA35"/>
    <mergeCell ref="BB35:BC35"/>
    <mergeCell ref="BD35:BF35"/>
    <mergeCell ref="BG35:BI35"/>
    <mergeCell ref="AZ36:BA36"/>
    <mergeCell ref="BB36:BC36"/>
    <mergeCell ref="BD36:BF36"/>
    <mergeCell ref="BG36:BI36"/>
    <mergeCell ref="AG26:AY37"/>
    <mergeCell ref="AZ37:BA37"/>
    <mergeCell ref="BB37:BC37"/>
    <mergeCell ref="BD37:BF37"/>
    <mergeCell ref="BG37:BI37"/>
    <mergeCell ref="C24:I24"/>
    <mergeCell ref="AG24:AM24"/>
    <mergeCell ref="C25:I25"/>
    <mergeCell ref="AG25:AM25"/>
    <mergeCell ref="V35:W35"/>
    <mergeCell ref="X35:Y35"/>
    <mergeCell ref="Z35:AB35"/>
    <mergeCell ref="AC35:AE35"/>
    <mergeCell ref="AN24:AY24"/>
    <mergeCell ref="AN25:AY25"/>
    <mergeCell ref="J24:U24"/>
    <mergeCell ref="J25:U25"/>
    <mergeCell ref="C26:U37"/>
    <mergeCell ref="B20:U22"/>
    <mergeCell ref="V20:W20"/>
    <mergeCell ref="Z20:AB20"/>
    <mergeCell ref="AC20:AE20"/>
    <mergeCell ref="V21:W21"/>
    <mergeCell ref="Z21:AB21"/>
    <mergeCell ref="AC21:AE21"/>
    <mergeCell ref="V22:W22"/>
    <mergeCell ref="Z22:AB22"/>
    <mergeCell ref="AC22:AE22"/>
    <mergeCell ref="V18:W18"/>
    <mergeCell ref="X18:Y18"/>
    <mergeCell ref="Z18:AB18"/>
    <mergeCell ref="AC18:AE18"/>
    <mergeCell ref="B19:U19"/>
    <mergeCell ref="V19:W19"/>
    <mergeCell ref="X19:Y19"/>
    <mergeCell ref="Z19:AB19"/>
    <mergeCell ref="AC19:AE19"/>
    <mergeCell ref="C7:U18"/>
    <mergeCell ref="AZ16:BA16"/>
    <mergeCell ref="BB16:BC16"/>
    <mergeCell ref="BD16:BF16"/>
    <mergeCell ref="BG16:BI16"/>
    <mergeCell ref="V16:W16"/>
    <mergeCell ref="X16:Y16"/>
    <mergeCell ref="Z16:AB16"/>
    <mergeCell ref="AC16:AE16"/>
    <mergeCell ref="V17:W17"/>
    <mergeCell ref="X17:Y17"/>
    <mergeCell ref="Z17:AB17"/>
    <mergeCell ref="AC17:AE17"/>
    <mergeCell ref="AZ17:BA17"/>
    <mergeCell ref="BB17:BC17"/>
    <mergeCell ref="BD17:BF17"/>
    <mergeCell ref="BG17:BI17"/>
    <mergeCell ref="B1:P1"/>
    <mergeCell ref="BF2:BH3"/>
    <mergeCell ref="BI2:BK3"/>
    <mergeCell ref="C5:I5"/>
    <mergeCell ref="J5:U5"/>
    <mergeCell ref="AG5:AM5"/>
    <mergeCell ref="C6:I6"/>
    <mergeCell ref="J6:U6"/>
    <mergeCell ref="AG6:AM6"/>
    <mergeCell ref="B2:P2"/>
    <mergeCell ref="B3:P3"/>
    <mergeCell ref="Q1:BE3"/>
    <mergeCell ref="AN5:AY5"/>
    <mergeCell ref="AN6:AY6"/>
  </mergeCells>
  <phoneticPr fontId="60" type="noConversion"/>
  <printOptions horizontalCentered="1" verticalCentered="1"/>
  <pageMargins left="0" right="0" top="0" bottom="0" header="0.19685039370078741" footer="0.19685039370078741"/>
  <pageSetup paperSize="9" scale="70" orientation="landscape" useFirstPageNumber="1" horizontalDpi="4294967295" verticalDpi="4294967295"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N43"/>
  <sheetViews>
    <sheetView view="pageBreakPreview" zoomScale="60" zoomScaleNormal="100" workbookViewId="0">
      <selection activeCell="Q1" sqref="Q1:BF3"/>
    </sheetView>
  </sheetViews>
  <sheetFormatPr defaultColWidth="2.5703125" defaultRowHeight="14.25" customHeight="1"/>
  <cols>
    <col min="1" max="1" width="2.140625" style="1" customWidth="1"/>
    <col min="2" max="2" width="3.42578125" style="1" customWidth="1"/>
    <col min="3" max="9" width="3.28515625" style="1" customWidth="1"/>
    <col min="10" max="21" width="3.42578125" style="1" customWidth="1"/>
    <col min="22" max="23" width="4" style="1" customWidth="1"/>
    <col min="24" max="33" width="3.42578125" style="1" customWidth="1"/>
    <col min="34" max="40" width="3.28515625" style="1" customWidth="1"/>
    <col min="41" max="52" width="3.42578125" style="1" customWidth="1"/>
    <col min="53" max="54" width="4" style="1" customWidth="1"/>
    <col min="55" max="63" width="3.42578125" style="1" customWidth="1"/>
    <col min="64" max="64" width="2.140625" style="1" customWidth="1"/>
    <col min="65" max="65" width="2.5703125" style="1" customWidth="1"/>
    <col min="66" max="16384" width="2.5703125" style="1"/>
  </cols>
  <sheetData>
    <row r="1" spans="1:64" s="2" customFormat="1" ht="24.95" customHeight="1" thickBot="1">
      <c r="A1" s="1023"/>
      <c r="B1" s="1560"/>
      <c r="C1" s="1561"/>
      <c r="D1" s="1561"/>
      <c r="E1" s="1561"/>
      <c r="F1" s="1561"/>
      <c r="G1" s="1561"/>
      <c r="H1" s="1561"/>
      <c r="I1" s="1561"/>
      <c r="J1" s="1561"/>
      <c r="K1" s="1561"/>
      <c r="L1" s="1561"/>
      <c r="M1" s="1561"/>
      <c r="N1" s="1561"/>
      <c r="O1" s="1561"/>
      <c r="P1" s="1562"/>
      <c r="Q1" s="1781"/>
      <c r="R1" s="1781"/>
      <c r="S1" s="1781"/>
      <c r="T1" s="1781"/>
      <c r="U1" s="1781"/>
      <c r="V1" s="1781"/>
      <c r="W1" s="1781"/>
      <c r="X1" s="1781"/>
      <c r="Y1" s="1781"/>
      <c r="Z1" s="1781"/>
      <c r="AA1" s="1781"/>
      <c r="AB1" s="1781"/>
      <c r="AC1" s="1781"/>
      <c r="AD1" s="1781"/>
      <c r="AE1" s="1781"/>
      <c r="AF1" s="1781"/>
      <c r="AG1" s="1781"/>
      <c r="AH1" s="1781"/>
      <c r="AI1" s="1781"/>
      <c r="AJ1" s="1781"/>
      <c r="AK1" s="1781"/>
      <c r="AL1" s="1781"/>
      <c r="AM1" s="1781"/>
      <c r="AN1" s="1781"/>
      <c r="AO1" s="1781"/>
      <c r="AP1" s="1781"/>
      <c r="AQ1" s="1781"/>
      <c r="AR1" s="1781"/>
      <c r="AS1" s="1781"/>
      <c r="AT1" s="1781"/>
      <c r="AU1" s="1781"/>
      <c r="AV1" s="1781"/>
      <c r="AW1" s="1781"/>
      <c r="AX1" s="1781"/>
      <c r="AY1" s="1781"/>
      <c r="AZ1" s="1781"/>
      <c r="BA1" s="1781"/>
      <c r="BB1" s="1781"/>
      <c r="BC1" s="1781"/>
      <c r="BD1" s="1781"/>
      <c r="BE1" s="1781"/>
      <c r="BF1" s="1781"/>
      <c r="BG1" s="101"/>
      <c r="BH1" s="101"/>
      <c r="BI1" s="101"/>
      <c r="BJ1" s="101"/>
      <c r="BK1" s="1030"/>
      <c r="BL1" s="1030"/>
    </row>
    <row r="2" spans="1:64" s="2" customFormat="1" ht="24.95" customHeight="1">
      <c r="A2" s="1024"/>
      <c r="B2" s="1569"/>
      <c r="C2" s="1570"/>
      <c r="D2" s="1570"/>
      <c r="E2" s="1570"/>
      <c r="F2" s="1570"/>
      <c r="G2" s="1570"/>
      <c r="H2" s="1570"/>
      <c r="I2" s="1570"/>
      <c r="J2" s="1570"/>
      <c r="K2" s="1570"/>
      <c r="L2" s="1570"/>
      <c r="M2" s="1570"/>
      <c r="N2" s="1570"/>
      <c r="O2" s="1570"/>
      <c r="P2" s="1571"/>
      <c r="Q2" s="3589"/>
      <c r="R2" s="3589"/>
      <c r="S2" s="3589"/>
      <c r="T2" s="3589"/>
      <c r="U2" s="3589"/>
      <c r="V2" s="3589"/>
      <c r="W2" s="3589"/>
      <c r="X2" s="3589"/>
      <c r="Y2" s="3589"/>
      <c r="Z2" s="3589"/>
      <c r="AA2" s="3589"/>
      <c r="AB2" s="3589"/>
      <c r="AC2" s="3589"/>
      <c r="AD2" s="3589"/>
      <c r="AE2" s="3589"/>
      <c r="AF2" s="3589"/>
      <c r="AG2" s="3589"/>
      <c r="AH2" s="3589"/>
      <c r="AI2" s="3589"/>
      <c r="AJ2" s="3589"/>
      <c r="AK2" s="3589"/>
      <c r="AL2" s="3589"/>
      <c r="AM2" s="3589"/>
      <c r="AN2" s="3589"/>
      <c r="AO2" s="3589"/>
      <c r="AP2" s="3589"/>
      <c r="AQ2" s="3589"/>
      <c r="AR2" s="3589"/>
      <c r="AS2" s="3589"/>
      <c r="AT2" s="3589"/>
      <c r="AU2" s="3589"/>
      <c r="AV2" s="3589"/>
      <c r="AW2" s="3589"/>
      <c r="AX2" s="3589"/>
      <c r="AY2" s="3589"/>
      <c r="AZ2" s="3589"/>
      <c r="BA2" s="3589"/>
      <c r="BB2" s="3589"/>
      <c r="BC2" s="3589"/>
      <c r="BD2" s="3589"/>
      <c r="BE2" s="3589"/>
      <c r="BF2" s="3589"/>
      <c r="BG2" s="1563" t="s">
        <v>155</v>
      </c>
      <c r="BH2" s="1564"/>
      <c r="BI2" s="1564"/>
      <c r="BJ2" s="1322">
        <f>'Upper Logo Specification'!BI2+1</f>
        <v>2</v>
      </c>
      <c r="BK2" s="1414"/>
      <c r="BL2" s="1042"/>
    </row>
    <row r="3" spans="1:64" s="2" customFormat="1" ht="24.95" customHeight="1" thickBot="1">
      <c r="A3" s="1024"/>
      <c r="B3" s="1572"/>
      <c r="C3" s="1573"/>
      <c r="D3" s="1573"/>
      <c r="E3" s="1573"/>
      <c r="F3" s="1573"/>
      <c r="G3" s="1573"/>
      <c r="H3" s="1573"/>
      <c r="I3" s="1573"/>
      <c r="J3" s="1573"/>
      <c r="K3" s="1573"/>
      <c r="L3" s="1573"/>
      <c r="M3" s="1573"/>
      <c r="N3" s="1573"/>
      <c r="O3" s="1573"/>
      <c r="P3" s="1574"/>
      <c r="Q3" s="3590"/>
      <c r="R3" s="3590"/>
      <c r="S3" s="3590"/>
      <c r="T3" s="3590"/>
      <c r="U3" s="3590"/>
      <c r="V3" s="3590"/>
      <c r="W3" s="3590"/>
      <c r="X3" s="3590"/>
      <c r="Y3" s="3590"/>
      <c r="Z3" s="3590"/>
      <c r="AA3" s="3590"/>
      <c r="AB3" s="3590"/>
      <c r="AC3" s="3590"/>
      <c r="AD3" s="3590"/>
      <c r="AE3" s="3590"/>
      <c r="AF3" s="3590"/>
      <c r="AG3" s="3590"/>
      <c r="AH3" s="3590"/>
      <c r="AI3" s="3590"/>
      <c r="AJ3" s="3590"/>
      <c r="AK3" s="3590"/>
      <c r="AL3" s="3590"/>
      <c r="AM3" s="3590"/>
      <c r="AN3" s="3590"/>
      <c r="AO3" s="3590"/>
      <c r="AP3" s="3590"/>
      <c r="AQ3" s="3590"/>
      <c r="AR3" s="3590"/>
      <c r="AS3" s="3590"/>
      <c r="AT3" s="3590"/>
      <c r="AU3" s="3590"/>
      <c r="AV3" s="3590"/>
      <c r="AW3" s="3590"/>
      <c r="AX3" s="3590"/>
      <c r="AY3" s="3590"/>
      <c r="AZ3" s="3590"/>
      <c r="BA3" s="3590"/>
      <c r="BB3" s="3590"/>
      <c r="BC3" s="3590"/>
      <c r="BD3" s="3590"/>
      <c r="BE3" s="3590"/>
      <c r="BF3" s="3590"/>
      <c r="BG3" s="1565"/>
      <c r="BH3" s="1566"/>
      <c r="BI3" s="1566"/>
      <c r="BJ3" s="1567"/>
      <c r="BK3" s="1568"/>
      <c r="BL3" s="1042"/>
    </row>
    <row r="4" spans="1:64" s="120" customFormat="1" ht="20.100000000000001" customHeight="1">
      <c r="A4" s="1035"/>
      <c r="B4" s="1034"/>
      <c r="C4" s="227"/>
      <c r="D4" s="227"/>
      <c r="E4" s="227"/>
      <c r="F4" s="227"/>
      <c r="G4" s="227"/>
      <c r="H4" s="227"/>
      <c r="I4" s="227"/>
      <c r="J4" s="227"/>
      <c r="K4" s="227"/>
      <c r="L4" s="227"/>
      <c r="M4" s="227"/>
      <c r="N4" s="227"/>
      <c r="O4" s="227"/>
      <c r="P4" s="227"/>
      <c r="Q4" s="227"/>
      <c r="R4" s="227"/>
      <c r="S4" s="227"/>
      <c r="T4" s="227"/>
      <c r="U4" s="294"/>
      <c r="V4" s="227"/>
      <c r="W4" s="227"/>
      <c r="X4" s="227"/>
      <c r="Y4" s="227"/>
      <c r="Z4" s="227"/>
      <c r="AA4" s="1033"/>
      <c r="AB4" s="1033"/>
      <c r="AC4" s="1033"/>
      <c r="AD4" s="1033"/>
      <c r="AE4" s="1033"/>
      <c r="AF4" s="1033"/>
      <c r="AG4" s="1034"/>
      <c r="AH4" s="227"/>
      <c r="AI4" s="227"/>
      <c r="AJ4" s="227"/>
      <c r="AK4" s="227"/>
      <c r="AL4" s="227"/>
      <c r="AM4" s="227"/>
      <c r="AN4" s="227"/>
      <c r="AO4" s="227"/>
      <c r="AP4" s="227"/>
      <c r="AQ4" s="227"/>
      <c r="AR4" s="227"/>
      <c r="AS4" s="227"/>
      <c r="AT4" s="227"/>
      <c r="AU4" s="227"/>
      <c r="AV4" s="227"/>
      <c r="AW4" s="227"/>
      <c r="AX4" s="227"/>
      <c r="AY4" s="227"/>
      <c r="AZ4" s="294"/>
      <c r="BA4" s="227"/>
      <c r="BB4" s="227"/>
      <c r="BC4" s="227"/>
      <c r="BD4" s="227"/>
      <c r="BE4" s="227"/>
      <c r="BF4" s="1033"/>
      <c r="BG4" s="1033"/>
      <c r="BH4" s="1033"/>
      <c r="BI4" s="1033"/>
      <c r="BJ4" s="1033"/>
      <c r="BK4" s="1039"/>
      <c r="BL4" s="1040"/>
    </row>
    <row r="5" spans="1:64" s="120" customFormat="1" ht="35.1" customHeight="1">
      <c r="A5" s="1035"/>
      <c r="B5" s="1035"/>
      <c r="C5" s="1468" t="s">
        <v>169</v>
      </c>
      <c r="D5" s="1469"/>
      <c r="E5" s="1469"/>
      <c r="F5" s="1469"/>
      <c r="G5" s="1469"/>
      <c r="H5" s="1469"/>
      <c r="I5" s="1470"/>
      <c r="J5" s="1471"/>
      <c r="K5" s="1472"/>
      <c r="L5" s="1472"/>
      <c r="M5" s="1472"/>
      <c r="N5" s="1472"/>
      <c r="O5" s="1472"/>
      <c r="P5" s="1472"/>
      <c r="Q5" s="1472"/>
      <c r="R5" s="1472"/>
      <c r="S5" s="1472"/>
      <c r="T5" s="1472"/>
      <c r="U5" s="1473"/>
      <c r="V5" s="1036"/>
      <c r="W5" s="1036"/>
      <c r="X5" s="1036"/>
      <c r="Y5" s="1036"/>
      <c r="Z5" s="1036"/>
      <c r="AA5" s="1036"/>
      <c r="AB5" s="1036"/>
      <c r="AC5" s="1036"/>
      <c r="AD5" s="1036"/>
      <c r="AE5" s="1036"/>
      <c r="AF5" s="1036"/>
      <c r="AG5" s="1035"/>
      <c r="AH5" s="1468" t="s">
        <v>169</v>
      </c>
      <c r="AI5" s="1469"/>
      <c r="AJ5" s="1469"/>
      <c r="AK5" s="1469"/>
      <c r="AL5" s="1469"/>
      <c r="AM5" s="1469"/>
      <c r="AN5" s="1470"/>
      <c r="AO5" s="1471"/>
      <c r="AP5" s="1472"/>
      <c r="AQ5" s="1472"/>
      <c r="AR5" s="1472"/>
      <c r="AS5" s="1472"/>
      <c r="AT5" s="1472"/>
      <c r="AU5" s="1472"/>
      <c r="AV5" s="1472"/>
      <c r="AW5" s="1472"/>
      <c r="AX5" s="1472"/>
      <c r="AY5" s="1472"/>
      <c r="AZ5" s="1473"/>
      <c r="BA5" s="1036"/>
      <c r="BB5" s="1036"/>
      <c r="BC5" s="1036"/>
      <c r="BD5" s="1036"/>
      <c r="BE5" s="1036"/>
      <c r="BF5" s="1036"/>
      <c r="BG5" s="1036"/>
      <c r="BH5" s="1036"/>
      <c r="BI5" s="1036"/>
      <c r="BJ5" s="1036"/>
      <c r="BK5" s="1040"/>
      <c r="BL5" s="1040"/>
    </row>
    <row r="6" spans="1:64" s="120" customFormat="1" ht="35.1" customHeight="1">
      <c r="A6" s="1035"/>
      <c r="B6" s="1035"/>
      <c r="C6" s="1474" t="s">
        <v>165</v>
      </c>
      <c r="D6" s="1475"/>
      <c r="E6" s="1475"/>
      <c r="F6" s="1475"/>
      <c r="G6" s="1475"/>
      <c r="H6" s="1475"/>
      <c r="I6" s="1476"/>
      <c r="J6" s="1526"/>
      <c r="K6" s="1527"/>
      <c r="L6" s="1527"/>
      <c r="M6" s="1527"/>
      <c r="N6" s="1527"/>
      <c r="O6" s="1527"/>
      <c r="P6" s="1527"/>
      <c r="Q6" s="1527"/>
      <c r="R6" s="1527"/>
      <c r="S6" s="1527"/>
      <c r="T6" s="1527"/>
      <c r="U6" s="1528"/>
      <c r="V6" s="1036"/>
      <c r="W6" s="1036"/>
      <c r="X6" s="1036"/>
      <c r="Y6" s="1036"/>
      <c r="Z6" s="1036"/>
      <c r="AA6" s="1036"/>
      <c r="AB6" s="1036"/>
      <c r="AC6" s="1036"/>
      <c r="AD6" s="1036"/>
      <c r="AE6" s="1036"/>
      <c r="AF6" s="1036"/>
      <c r="AG6" s="1035"/>
      <c r="AH6" s="1474" t="s">
        <v>165</v>
      </c>
      <c r="AI6" s="1475"/>
      <c r="AJ6" s="1475"/>
      <c r="AK6" s="1475"/>
      <c r="AL6" s="1475"/>
      <c r="AM6" s="1475"/>
      <c r="AN6" s="1476"/>
      <c r="AO6" s="1526"/>
      <c r="AP6" s="1527"/>
      <c r="AQ6" s="1527"/>
      <c r="AR6" s="1527"/>
      <c r="AS6" s="1527"/>
      <c r="AT6" s="1527"/>
      <c r="AU6" s="1527"/>
      <c r="AV6" s="1527"/>
      <c r="AW6" s="1527"/>
      <c r="AX6" s="1527"/>
      <c r="AY6" s="1527"/>
      <c r="AZ6" s="1528"/>
      <c r="BA6" s="1036"/>
      <c r="BB6" s="1036"/>
      <c r="BC6" s="1036"/>
      <c r="BD6" s="1036"/>
      <c r="BE6" s="1036"/>
      <c r="BF6" s="1036"/>
      <c r="BG6" s="1036"/>
      <c r="BH6" s="1036"/>
      <c r="BI6" s="1036"/>
      <c r="BJ6" s="1036"/>
      <c r="BK6" s="1040"/>
      <c r="BL6" s="1040"/>
    </row>
    <row r="7" spans="1:64" s="120" customFormat="1" ht="15" customHeight="1">
      <c r="A7" s="1035"/>
      <c r="B7" s="1035"/>
      <c r="C7" s="1529"/>
      <c r="D7" s="1529"/>
      <c r="E7" s="1529"/>
      <c r="F7" s="1529"/>
      <c r="G7" s="1529"/>
      <c r="H7" s="1529"/>
      <c r="I7" s="1529"/>
      <c r="J7" s="1529"/>
      <c r="K7" s="1529"/>
      <c r="L7" s="1529"/>
      <c r="M7" s="1529"/>
      <c r="N7" s="1529"/>
      <c r="O7" s="1529"/>
      <c r="P7" s="1529"/>
      <c r="Q7" s="1529"/>
      <c r="R7" s="1529"/>
      <c r="S7" s="1529"/>
      <c r="T7" s="1529"/>
      <c r="U7" s="1529"/>
      <c r="V7" s="1036"/>
      <c r="W7" s="1036"/>
      <c r="X7" s="1036"/>
      <c r="Y7" s="1036"/>
      <c r="Z7" s="1036"/>
      <c r="AA7" s="1036"/>
      <c r="AB7" s="1036"/>
      <c r="AC7" s="1036"/>
      <c r="AD7" s="1036"/>
      <c r="AE7" s="1036"/>
      <c r="AF7" s="1036"/>
      <c r="AG7" s="1035"/>
      <c r="AH7" s="1529"/>
      <c r="AI7" s="1529"/>
      <c r="AJ7" s="1529"/>
      <c r="AK7" s="1529"/>
      <c r="AL7" s="1529"/>
      <c r="AM7" s="1529"/>
      <c r="AN7" s="1529"/>
      <c r="AO7" s="1529"/>
      <c r="AP7" s="1529"/>
      <c r="AQ7" s="1529"/>
      <c r="AR7" s="1529"/>
      <c r="AS7" s="1529"/>
      <c r="AT7" s="1529"/>
      <c r="AU7" s="1529"/>
      <c r="AV7" s="1529"/>
      <c r="AW7" s="1529"/>
      <c r="AX7" s="1529"/>
      <c r="AY7" s="1529"/>
      <c r="AZ7" s="1529"/>
      <c r="BA7" s="1036"/>
      <c r="BB7" s="1036"/>
      <c r="BC7" s="1036"/>
      <c r="BD7" s="1036"/>
      <c r="BE7" s="1036"/>
      <c r="BF7" s="1036"/>
      <c r="BG7" s="1036"/>
      <c r="BH7" s="1036"/>
      <c r="BI7" s="1036"/>
      <c r="BJ7" s="1036"/>
      <c r="BK7" s="1040"/>
      <c r="BL7" s="1040"/>
    </row>
    <row r="8" spans="1:64" s="120" customFormat="1" ht="15" customHeight="1">
      <c r="A8" s="1035"/>
      <c r="B8" s="1035"/>
      <c r="C8" s="1530"/>
      <c r="D8" s="1530"/>
      <c r="E8" s="1530"/>
      <c r="F8" s="1530"/>
      <c r="G8" s="1530"/>
      <c r="H8" s="1530"/>
      <c r="I8" s="1530"/>
      <c r="J8" s="1530"/>
      <c r="K8" s="1530"/>
      <c r="L8" s="1530"/>
      <c r="M8" s="1530"/>
      <c r="N8" s="1530"/>
      <c r="O8" s="1530"/>
      <c r="P8" s="1530"/>
      <c r="Q8" s="1530"/>
      <c r="R8" s="1530"/>
      <c r="S8" s="1530"/>
      <c r="T8" s="1530"/>
      <c r="U8" s="1530"/>
      <c r="V8" s="1036"/>
      <c r="W8" s="1036"/>
      <c r="X8" s="1036"/>
      <c r="Y8" s="1036"/>
      <c r="Z8" s="1036"/>
      <c r="AA8" s="1036"/>
      <c r="AB8" s="1036"/>
      <c r="AC8" s="1036"/>
      <c r="AD8" s="1036"/>
      <c r="AE8" s="1036"/>
      <c r="AF8" s="1036"/>
      <c r="AG8" s="1035"/>
      <c r="AH8" s="1530"/>
      <c r="AI8" s="1530"/>
      <c r="AJ8" s="1530"/>
      <c r="AK8" s="1530"/>
      <c r="AL8" s="1530"/>
      <c r="AM8" s="1530"/>
      <c r="AN8" s="1530"/>
      <c r="AO8" s="1530"/>
      <c r="AP8" s="1530"/>
      <c r="AQ8" s="1530"/>
      <c r="AR8" s="1530"/>
      <c r="AS8" s="1530"/>
      <c r="AT8" s="1530"/>
      <c r="AU8" s="1530"/>
      <c r="AV8" s="1530"/>
      <c r="AW8" s="1530"/>
      <c r="AX8" s="1530"/>
      <c r="AY8" s="1530"/>
      <c r="AZ8" s="1530"/>
      <c r="BA8" s="1036"/>
      <c r="BB8" s="1036"/>
      <c r="BC8" s="1036"/>
      <c r="BD8" s="1036"/>
      <c r="BE8" s="1036"/>
      <c r="BF8" s="1036"/>
      <c r="BG8" s="1036"/>
      <c r="BH8" s="1036"/>
      <c r="BI8" s="1036"/>
      <c r="BJ8" s="1036"/>
      <c r="BK8" s="1040"/>
      <c r="BL8" s="1040"/>
    </row>
    <row r="9" spans="1:64" s="120" customFormat="1" ht="15" customHeight="1">
      <c r="A9" s="1035"/>
      <c r="B9" s="1035"/>
      <c r="C9" s="1530"/>
      <c r="D9" s="1530"/>
      <c r="E9" s="1530"/>
      <c r="F9" s="1530"/>
      <c r="G9" s="1530"/>
      <c r="H9" s="1530"/>
      <c r="I9" s="1530"/>
      <c r="J9" s="1530"/>
      <c r="K9" s="1530"/>
      <c r="L9" s="1530"/>
      <c r="M9" s="1530"/>
      <c r="N9" s="1530"/>
      <c r="O9" s="1530"/>
      <c r="P9" s="1530"/>
      <c r="Q9" s="1530"/>
      <c r="R9" s="1530"/>
      <c r="S9" s="1530"/>
      <c r="T9" s="1530"/>
      <c r="U9" s="1530"/>
      <c r="V9" s="1036"/>
      <c r="W9" s="1036"/>
      <c r="X9" s="1036"/>
      <c r="Y9" s="1036"/>
      <c r="Z9" s="1036"/>
      <c r="AA9" s="1036"/>
      <c r="AB9" s="1036"/>
      <c r="AC9" s="1036"/>
      <c r="AD9" s="1036"/>
      <c r="AE9" s="1036"/>
      <c r="AF9" s="1036"/>
      <c r="AG9" s="1035"/>
      <c r="AH9" s="1530"/>
      <c r="AI9" s="1530"/>
      <c r="AJ9" s="1530"/>
      <c r="AK9" s="1530"/>
      <c r="AL9" s="1530"/>
      <c r="AM9" s="1530"/>
      <c r="AN9" s="1530"/>
      <c r="AO9" s="1530"/>
      <c r="AP9" s="1530"/>
      <c r="AQ9" s="1530"/>
      <c r="AR9" s="1530"/>
      <c r="AS9" s="1530"/>
      <c r="AT9" s="1530"/>
      <c r="AU9" s="1530"/>
      <c r="AV9" s="1530"/>
      <c r="AW9" s="1530"/>
      <c r="AX9" s="1530"/>
      <c r="AY9" s="1530"/>
      <c r="AZ9" s="1530"/>
      <c r="BA9" s="1036"/>
      <c r="BB9" s="1036"/>
      <c r="BC9" s="1036"/>
      <c r="BD9" s="1036"/>
      <c r="BE9" s="1036"/>
      <c r="BF9" s="1036"/>
      <c r="BG9" s="1036"/>
      <c r="BH9" s="1036"/>
      <c r="BI9" s="1036"/>
      <c r="BJ9" s="1036"/>
      <c r="BK9" s="1040"/>
      <c r="BL9" s="1040"/>
    </row>
    <row r="10" spans="1:64" s="120" customFormat="1" ht="15" customHeight="1">
      <c r="A10" s="1035"/>
      <c r="B10" s="1035"/>
      <c r="C10" s="1530"/>
      <c r="D10" s="1530"/>
      <c r="E10" s="1530"/>
      <c r="F10" s="1530"/>
      <c r="G10" s="1530"/>
      <c r="H10" s="1530"/>
      <c r="I10" s="1530"/>
      <c r="J10" s="1530"/>
      <c r="K10" s="1530"/>
      <c r="L10" s="1530"/>
      <c r="M10" s="1530"/>
      <c r="N10" s="1530"/>
      <c r="O10" s="1530"/>
      <c r="P10" s="1530"/>
      <c r="Q10" s="1530"/>
      <c r="R10" s="1530"/>
      <c r="S10" s="1530"/>
      <c r="T10" s="1530"/>
      <c r="U10" s="1530"/>
      <c r="V10" s="1036"/>
      <c r="W10" s="1036"/>
      <c r="X10" s="1036"/>
      <c r="Y10" s="1036"/>
      <c r="Z10" s="1036"/>
      <c r="AA10" s="1036"/>
      <c r="AB10" s="1036"/>
      <c r="AC10" s="1036"/>
      <c r="AD10" s="1036"/>
      <c r="AE10" s="1036"/>
      <c r="AF10" s="1036"/>
      <c r="AG10" s="1035"/>
      <c r="AH10" s="1530"/>
      <c r="AI10" s="1530"/>
      <c r="AJ10" s="1530"/>
      <c r="AK10" s="1530"/>
      <c r="AL10" s="1530"/>
      <c r="AM10" s="1530"/>
      <c r="AN10" s="1530"/>
      <c r="AO10" s="1530"/>
      <c r="AP10" s="1530"/>
      <c r="AQ10" s="1530"/>
      <c r="AR10" s="1530"/>
      <c r="AS10" s="1530"/>
      <c r="AT10" s="1530"/>
      <c r="AU10" s="1530"/>
      <c r="AV10" s="1530"/>
      <c r="AW10" s="1530"/>
      <c r="AX10" s="1530"/>
      <c r="AY10" s="1530"/>
      <c r="AZ10" s="1530"/>
      <c r="BA10" s="1036"/>
      <c r="BB10" s="1036"/>
      <c r="BC10" s="1036"/>
      <c r="BD10" s="1036"/>
      <c r="BE10" s="1036"/>
      <c r="BF10" s="1036"/>
      <c r="BG10" s="1036"/>
      <c r="BH10" s="1036"/>
      <c r="BI10" s="1036"/>
      <c r="BJ10" s="1036"/>
      <c r="BK10" s="1040"/>
      <c r="BL10" s="1040"/>
    </row>
    <row r="11" spans="1:64" s="120" customFormat="1" ht="15" customHeight="1">
      <c r="A11" s="1035"/>
      <c r="B11" s="1035"/>
      <c r="C11" s="1530"/>
      <c r="D11" s="1530"/>
      <c r="E11" s="1530"/>
      <c r="F11" s="1530"/>
      <c r="G11" s="1530"/>
      <c r="H11" s="1530"/>
      <c r="I11" s="1530"/>
      <c r="J11" s="1530"/>
      <c r="K11" s="1530"/>
      <c r="L11" s="1530"/>
      <c r="M11" s="1530"/>
      <c r="N11" s="1530"/>
      <c r="O11" s="1530"/>
      <c r="P11" s="1530"/>
      <c r="Q11" s="1530"/>
      <c r="R11" s="1530"/>
      <c r="S11" s="1530"/>
      <c r="T11" s="1530"/>
      <c r="U11" s="1530"/>
      <c r="V11" s="1036"/>
      <c r="W11" s="1036"/>
      <c r="X11" s="1036"/>
      <c r="Y11" s="1036"/>
      <c r="Z11" s="1036"/>
      <c r="AA11" s="1036"/>
      <c r="AB11" s="1036"/>
      <c r="AC11" s="1036"/>
      <c r="AD11" s="1036"/>
      <c r="AE11" s="1036"/>
      <c r="AF11" s="1036"/>
      <c r="AG11" s="1035"/>
      <c r="AH11" s="1530"/>
      <c r="AI11" s="1530"/>
      <c r="AJ11" s="1530"/>
      <c r="AK11" s="1530"/>
      <c r="AL11" s="1530"/>
      <c r="AM11" s="1530"/>
      <c r="AN11" s="1530"/>
      <c r="AO11" s="1530"/>
      <c r="AP11" s="1530"/>
      <c r="AQ11" s="1530"/>
      <c r="AR11" s="1530"/>
      <c r="AS11" s="1530"/>
      <c r="AT11" s="1530"/>
      <c r="AU11" s="1530"/>
      <c r="AV11" s="1530"/>
      <c r="AW11" s="1530"/>
      <c r="AX11" s="1530"/>
      <c r="AY11" s="1530"/>
      <c r="AZ11" s="1530"/>
      <c r="BA11" s="1036"/>
      <c r="BB11" s="1036"/>
      <c r="BC11" s="1036"/>
      <c r="BD11" s="1036"/>
      <c r="BE11" s="1036"/>
      <c r="BF11" s="1036"/>
      <c r="BG11" s="1036"/>
      <c r="BH11" s="1036"/>
      <c r="BI11" s="1036"/>
      <c r="BJ11" s="1036"/>
      <c r="BK11" s="1040"/>
      <c r="BL11" s="1040"/>
    </row>
    <row r="12" spans="1:64" s="120" customFormat="1" ht="15" customHeight="1">
      <c r="A12" s="1035"/>
      <c r="B12" s="1035"/>
      <c r="C12" s="1530"/>
      <c r="D12" s="1530"/>
      <c r="E12" s="1530"/>
      <c r="F12" s="1530"/>
      <c r="G12" s="1530"/>
      <c r="H12" s="1530"/>
      <c r="I12" s="1530"/>
      <c r="J12" s="1530"/>
      <c r="K12" s="1530"/>
      <c r="L12" s="1530"/>
      <c r="M12" s="1530"/>
      <c r="N12" s="1530"/>
      <c r="O12" s="1530"/>
      <c r="P12" s="1530"/>
      <c r="Q12" s="1530"/>
      <c r="R12" s="1530"/>
      <c r="S12" s="1530"/>
      <c r="T12" s="1530"/>
      <c r="U12" s="1530"/>
      <c r="V12" s="1036"/>
      <c r="W12" s="1036"/>
      <c r="X12" s="1036"/>
      <c r="Y12" s="1036"/>
      <c r="Z12" s="1036"/>
      <c r="AA12" s="1036"/>
      <c r="AB12" s="1036"/>
      <c r="AC12" s="1036"/>
      <c r="AD12" s="1036"/>
      <c r="AE12" s="1036"/>
      <c r="AF12" s="1036"/>
      <c r="AG12" s="1035"/>
      <c r="AH12" s="1530"/>
      <c r="AI12" s="1530"/>
      <c r="AJ12" s="1530"/>
      <c r="AK12" s="1530"/>
      <c r="AL12" s="1530"/>
      <c r="AM12" s="1530"/>
      <c r="AN12" s="1530"/>
      <c r="AO12" s="1530"/>
      <c r="AP12" s="1530"/>
      <c r="AQ12" s="1530"/>
      <c r="AR12" s="1530"/>
      <c r="AS12" s="1530"/>
      <c r="AT12" s="1530"/>
      <c r="AU12" s="1530"/>
      <c r="AV12" s="1530"/>
      <c r="AW12" s="1530"/>
      <c r="AX12" s="1530"/>
      <c r="AY12" s="1530"/>
      <c r="AZ12" s="1530"/>
      <c r="BA12" s="1036"/>
      <c r="BB12" s="1036"/>
      <c r="BC12" s="1036"/>
      <c r="BD12" s="1036"/>
      <c r="BE12" s="1036"/>
      <c r="BF12" s="1036"/>
      <c r="BG12" s="1036"/>
      <c r="BH12" s="1036"/>
      <c r="BI12" s="1036"/>
      <c r="BJ12" s="1036"/>
      <c r="BK12" s="1040"/>
      <c r="BL12" s="1040"/>
    </row>
    <row r="13" spans="1:64" s="120" customFormat="1" ht="15" customHeight="1">
      <c r="A13" s="1035"/>
      <c r="B13" s="1035"/>
      <c r="C13" s="1530"/>
      <c r="D13" s="1530"/>
      <c r="E13" s="1530"/>
      <c r="F13" s="1530"/>
      <c r="G13" s="1530"/>
      <c r="H13" s="1530"/>
      <c r="I13" s="1530"/>
      <c r="J13" s="1530"/>
      <c r="K13" s="1530"/>
      <c r="L13" s="1530"/>
      <c r="M13" s="1530"/>
      <c r="N13" s="1530"/>
      <c r="O13" s="1530"/>
      <c r="P13" s="1530"/>
      <c r="Q13" s="1530"/>
      <c r="R13" s="1530"/>
      <c r="S13" s="1530"/>
      <c r="T13" s="1530"/>
      <c r="U13" s="1530"/>
      <c r="V13" s="1036"/>
      <c r="W13" s="1036"/>
      <c r="X13" s="1036"/>
      <c r="Y13" s="1036"/>
      <c r="Z13" s="1036"/>
      <c r="AA13" s="1036"/>
      <c r="AB13" s="1036"/>
      <c r="AC13" s="1036"/>
      <c r="AD13" s="1036"/>
      <c r="AE13" s="1036"/>
      <c r="AF13" s="1036"/>
      <c r="AG13" s="1035"/>
      <c r="AH13" s="1530"/>
      <c r="AI13" s="1530"/>
      <c r="AJ13" s="1530"/>
      <c r="AK13" s="1530"/>
      <c r="AL13" s="1530"/>
      <c r="AM13" s="1530"/>
      <c r="AN13" s="1530"/>
      <c r="AO13" s="1530"/>
      <c r="AP13" s="1530"/>
      <c r="AQ13" s="1530"/>
      <c r="AR13" s="1530"/>
      <c r="AS13" s="1530"/>
      <c r="AT13" s="1530"/>
      <c r="AU13" s="1530"/>
      <c r="AV13" s="1530"/>
      <c r="AW13" s="1530"/>
      <c r="AX13" s="1530"/>
      <c r="AY13" s="1530"/>
      <c r="AZ13" s="1530"/>
      <c r="BA13" s="1036"/>
      <c r="BB13" s="1036"/>
      <c r="BC13" s="1036"/>
      <c r="BD13" s="1036"/>
      <c r="BE13" s="1036"/>
      <c r="BF13" s="1036"/>
      <c r="BG13" s="1036"/>
      <c r="BH13" s="1036"/>
      <c r="BI13" s="1036"/>
      <c r="BJ13" s="1036"/>
      <c r="BK13" s="1040"/>
      <c r="BL13" s="1040"/>
    </row>
    <row r="14" spans="1:64" s="120" customFormat="1" ht="15" customHeight="1">
      <c r="A14" s="1035"/>
      <c r="B14" s="1035"/>
      <c r="C14" s="1530"/>
      <c r="D14" s="1530"/>
      <c r="E14" s="1530"/>
      <c r="F14" s="1530"/>
      <c r="G14" s="1530"/>
      <c r="H14" s="1530"/>
      <c r="I14" s="1530"/>
      <c r="J14" s="1530"/>
      <c r="K14" s="1530"/>
      <c r="L14" s="1530"/>
      <c r="M14" s="1530"/>
      <c r="N14" s="1530"/>
      <c r="O14" s="1530"/>
      <c r="P14" s="1530"/>
      <c r="Q14" s="1530"/>
      <c r="R14" s="1530"/>
      <c r="S14" s="1530"/>
      <c r="T14" s="1530"/>
      <c r="U14" s="1530"/>
      <c r="V14" s="1036"/>
      <c r="W14" s="1036"/>
      <c r="X14" s="1036"/>
      <c r="Y14" s="1036"/>
      <c r="Z14" s="1036"/>
      <c r="AA14" s="1036"/>
      <c r="AB14" s="1036"/>
      <c r="AC14" s="1036"/>
      <c r="AD14" s="1036"/>
      <c r="AE14" s="1036"/>
      <c r="AF14" s="1036"/>
      <c r="AG14" s="1035"/>
      <c r="AH14" s="1530"/>
      <c r="AI14" s="1530"/>
      <c r="AJ14" s="1530"/>
      <c r="AK14" s="1530"/>
      <c r="AL14" s="1530"/>
      <c r="AM14" s="1530"/>
      <c r="AN14" s="1530"/>
      <c r="AO14" s="1530"/>
      <c r="AP14" s="1530"/>
      <c r="AQ14" s="1530"/>
      <c r="AR14" s="1530"/>
      <c r="AS14" s="1530"/>
      <c r="AT14" s="1530"/>
      <c r="AU14" s="1530"/>
      <c r="AV14" s="1530"/>
      <c r="AW14" s="1530"/>
      <c r="AX14" s="1530"/>
      <c r="AY14" s="1530"/>
      <c r="AZ14" s="1530"/>
      <c r="BA14" s="1036"/>
      <c r="BB14" s="1036"/>
      <c r="BC14" s="1036"/>
      <c r="BD14" s="1036"/>
      <c r="BE14" s="1036"/>
      <c r="BF14" s="1036"/>
      <c r="BG14" s="1036"/>
      <c r="BH14" s="1036"/>
      <c r="BI14" s="1036"/>
      <c r="BJ14" s="1036"/>
      <c r="BK14" s="1040"/>
      <c r="BL14" s="1040"/>
    </row>
    <row r="15" spans="1:64" s="120" customFormat="1" ht="15" customHeight="1">
      <c r="A15" s="1035"/>
      <c r="B15" s="1035"/>
      <c r="C15" s="1530"/>
      <c r="D15" s="1530"/>
      <c r="E15" s="1530"/>
      <c r="F15" s="1530"/>
      <c r="G15" s="1530"/>
      <c r="H15" s="1530"/>
      <c r="I15" s="1530"/>
      <c r="J15" s="1530"/>
      <c r="K15" s="1530"/>
      <c r="L15" s="1530"/>
      <c r="M15" s="1530"/>
      <c r="N15" s="1530"/>
      <c r="O15" s="1530"/>
      <c r="P15" s="1530"/>
      <c r="Q15" s="1530"/>
      <c r="R15" s="1530"/>
      <c r="S15" s="1530"/>
      <c r="T15" s="1530"/>
      <c r="U15" s="1530"/>
      <c r="V15" s="1036"/>
      <c r="W15" s="1036"/>
      <c r="X15" s="1036"/>
      <c r="Y15" s="1036"/>
      <c r="Z15" s="1036"/>
      <c r="AA15" s="1036"/>
      <c r="AB15" s="1036"/>
      <c r="AC15" s="1036"/>
      <c r="AD15" s="1036"/>
      <c r="AE15" s="1036"/>
      <c r="AF15" s="1036"/>
      <c r="AG15" s="1035"/>
      <c r="AH15" s="1530"/>
      <c r="AI15" s="1530"/>
      <c r="AJ15" s="1530"/>
      <c r="AK15" s="1530"/>
      <c r="AL15" s="1530"/>
      <c r="AM15" s="1530"/>
      <c r="AN15" s="1530"/>
      <c r="AO15" s="1530"/>
      <c r="AP15" s="1530"/>
      <c r="AQ15" s="1530"/>
      <c r="AR15" s="1530"/>
      <c r="AS15" s="1530"/>
      <c r="AT15" s="1530"/>
      <c r="AU15" s="1530"/>
      <c r="AV15" s="1530"/>
      <c r="AW15" s="1530"/>
      <c r="AX15" s="1530"/>
      <c r="AY15" s="1530"/>
      <c r="AZ15" s="1530"/>
      <c r="BA15" s="1036"/>
      <c r="BB15" s="1036"/>
      <c r="BC15" s="1036"/>
      <c r="BD15" s="1036"/>
      <c r="BE15" s="1036"/>
      <c r="BF15" s="1036"/>
      <c r="BG15" s="1036"/>
      <c r="BH15" s="1036"/>
      <c r="BI15" s="1036"/>
      <c r="BJ15" s="1036"/>
      <c r="BK15" s="1040"/>
      <c r="BL15" s="1040"/>
    </row>
    <row r="16" spans="1:64" s="120" customFormat="1" ht="15.75" customHeight="1" thickBot="1">
      <c r="A16" s="1035"/>
      <c r="B16" s="1035"/>
      <c r="C16" s="1530"/>
      <c r="D16" s="1530"/>
      <c r="E16" s="1530"/>
      <c r="F16" s="1530"/>
      <c r="G16" s="1530"/>
      <c r="H16" s="1530"/>
      <c r="I16" s="1530"/>
      <c r="J16" s="1530"/>
      <c r="K16" s="1530"/>
      <c r="L16" s="1530"/>
      <c r="M16" s="1530"/>
      <c r="N16" s="1530"/>
      <c r="O16" s="1530"/>
      <c r="P16" s="1530"/>
      <c r="Q16" s="1530"/>
      <c r="R16" s="1530"/>
      <c r="S16" s="1530"/>
      <c r="T16" s="1530"/>
      <c r="U16" s="1530"/>
      <c r="V16" s="1037"/>
      <c r="W16" s="1037"/>
      <c r="X16" s="1037"/>
      <c r="Y16" s="1037"/>
      <c r="Z16" s="1037"/>
      <c r="AA16" s="1037"/>
      <c r="AB16" s="1037"/>
      <c r="AC16" s="1037"/>
      <c r="AD16" s="1037"/>
      <c r="AE16" s="1037"/>
      <c r="AF16" s="1037"/>
      <c r="AG16" s="1035"/>
      <c r="AH16" s="1530"/>
      <c r="AI16" s="1530"/>
      <c r="AJ16" s="1530"/>
      <c r="AK16" s="1530"/>
      <c r="AL16" s="1530"/>
      <c r="AM16" s="1530"/>
      <c r="AN16" s="1530"/>
      <c r="AO16" s="1530"/>
      <c r="AP16" s="1530"/>
      <c r="AQ16" s="1530"/>
      <c r="AR16" s="1530"/>
      <c r="AS16" s="1530"/>
      <c r="AT16" s="1530"/>
      <c r="AU16" s="1530"/>
      <c r="AV16" s="1530"/>
      <c r="AW16" s="1530"/>
      <c r="AX16" s="1530"/>
      <c r="AY16" s="1530"/>
      <c r="AZ16" s="1530"/>
      <c r="BA16" s="1037"/>
      <c r="BB16" s="1037"/>
      <c r="BC16" s="1037"/>
      <c r="BD16" s="1037"/>
      <c r="BE16" s="1037"/>
      <c r="BF16" s="1037"/>
      <c r="BG16" s="1037"/>
      <c r="BH16" s="1037"/>
      <c r="BI16" s="1037"/>
      <c r="BJ16" s="1037"/>
      <c r="BK16" s="1041"/>
      <c r="BL16" s="1040"/>
    </row>
    <row r="17" spans="1:64" s="120" customFormat="1" ht="30" customHeight="1" thickBot="1">
      <c r="A17" s="1035"/>
      <c r="B17" s="1035"/>
      <c r="C17" s="1036"/>
      <c r="D17" s="1036"/>
      <c r="E17" s="1036"/>
      <c r="F17" s="1036"/>
      <c r="G17" s="1036"/>
      <c r="H17" s="1036"/>
      <c r="I17" s="1036"/>
      <c r="J17" s="1036"/>
      <c r="K17" s="1036"/>
      <c r="L17" s="1036"/>
      <c r="M17" s="1036"/>
      <c r="N17" s="1036"/>
      <c r="O17" s="1036"/>
      <c r="P17" s="1036"/>
      <c r="Q17" s="1036"/>
      <c r="R17" s="1036"/>
      <c r="S17" s="1036"/>
      <c r="T17" s="1036"/>
      <c r="U17" s="1036"/>
      <c r="V17" s="1575" t="s">
        <v>1343</v>
      </c>
      <c r="W17" s="1541"/>
      <c r="X17" s="1542" t="s">
        <v>171</v>
      </c>
      <c r="Y17" s="1543"/>
      <c r="Z17" s="1541"/>
      <c r="AA17" s="1544" t="s">
        <v>159</v>
      </c>
      <c r="AB17" s="1545"/>
      <c r="AC17" s="1546"/>
      <c r="AD17" s="1542" t="s">
        <v>160</v>
      </c>
      <c r="AE17" s="1543"/>
      <c r="AF17" s="1543"/>
      <c r="AG17" s="1035"/>
      <c r="AH17" s="1036"/>
      <c r="AI17" s="1036"/>
      <c r="AJ17" s="1036"/>
      <c r="AK17" s="1036"/>
      <c r="AL17" s="1036"/>
      <c r="AM17" s="1036"/>
      <c r="AN17" s="1036"/>
      <c r="AO17" s="1036"/>
      <c r="AP17" s="1036"/>
      <c r="AQ17" s="1036"/>
      <c r="AR17" s="1036"/>
      <c r="AS17" s="1036"/>
      <c r="AT17" s="1036"/>
      <c r="AU17" s="1036"/>
      <c r="AV17" s="1036"/>
      <c r="AW17" s="1036"/>
      <c r="AX17" s="1036"/>
      <c r="AY17" s="1036"/>
      <c r="AZ17" s="1036"/>
      <c r="BA17" s="1540" t="s">
        <v>1344</v>
      </c>
      <c r="BB17" s="1541"/>
      <c r="BC17" s="1542" t="s">
        <v>171</v>
      </c>
      <c r="BD17" s="1543"/>
      <c r="BE17" s="1541"/>
      <c r="BF17" s="1544" t="s">
        <v>159</v>
      </c>
      <c r="BG17" s="1545"/>
      <c r="BH17" s="1546"/>
      <c r="BI17" s="1542" t="s">
        <v>160</v>
      </c>
      <c r="BJ17" s="1543"/>
      <c r="BK17" s="1547"/>
      <c r="BL17" s="1040"/>
    </row>
    <row r="18" spans="1:64" s="120" customFormat="1" ht="24.95" customHeight="1" thickBot="1">
      <c r="A18" s="1035"/>
      <c r="B18" s="1035"/>
      <c r="C18" s="1036"/>
      <c r="D18" s="1036"/>
      <c r="E18" s="1036"/>
      <c r="F18" s="1036"/>
      <c r="G18" s="1036"/>
      <c r="H18" s="1036"/>
      <c r="I18" s="1036"/>
      <c r="J18" s="1036"/>
      <c r="K18" s="1036"/>
      <c r="L18" s="1036"/>
      <c r="M18" s="1036"/>
      <c r="N18" s="1036"/>
      <c r="O18" s="1036"/>
      <c r="P18" s="1036"/>
      <c r="Q18" s="1036"/>
      <c r="R18" s="1036"/>
      <c r="S18" s="1036"/>
      <c r="T18" s="1036"/>
      <c r="U18" s="1036"/>
      <c r="V18" s="1531"/>
      <c r="W18" s="1532"/>
      <c r="X18" s="1405"/>
      <c r="Y18" s="1401"/>
      <c r="Z18" s="1404"/>
      <c r="AA18" s="1548"/>
      <c r="AB18" s="1549"/>
      <c r="AC18" s="1550"/>
      <c r="AD18" s="1548"/>
      <c r="AE18" s="1549"/>
      <c r="AF18" s="1549"/>
      <c r="AG18" s="1035"/>
      <c r="AH18" s="1036"/>
      <c r="AI18" s="1036"/>
      <c r="AJ18" s="1036"/>
      <c r="AK18" s="1036"/>
      <c r="AL18" s="1036"/>
      <c r="AM18" s="1036"/>
      <c r="AN18" s="1036"/>
      <c r="AO18" s="1036"/>
      <c r="AP18" s="1036"/>
      <c r="AQ18" s="1036"/>
      <c r="AR18" s="1036"/>
      <c r="AS18" s="1036"/>
      <c r="AT18" s="1036"/>
      <c r="AU18" s="1036"/>
      <c r="AV18" s="1036"/>
      <c r="AW18" s="1036"/>
      <c r="AX18" s="1036"/>
      <c r="AY18" s="1036"/>
      <c r="AZ18" s="1036"/>
      <c r="BA18" s="1531"/>
      <c r="BB18" s="1532"/>
      <c r="BC18" s="1405"/>
      <c r="BD18" s="1401"/>
      <c r="BE18" s="1404"/>
      <c r="BF18" s="1548"/>
      <c r="BG18" s="1549"/>
      <c r="BH18" s="1550"/>
      <c r="BI18" s="1548"/>
      <c r="BJ18" s="1549"/>
      <c r="BK18" s="1551"/>
      <c r="BL18" s="1040"/>
    </row>
    <row r="19" spans="1:64" s="120" customFormat="1" ht="24.95" customHeight="1" thickBot="1">
      <c r="A19" s="1035"/>
      <c r="B19" s="1552" t="s">
        <v>172</v>
      </c>
      <c r="C19" s="1553"/>
      <c r="D19" s="1553"/>
      <c r="E19" s="1553"/>
      <c r="F19" s="1553"/>
      <c r="G19" s="1553"/>
      <c r="H19" s="1553"/>
      <c r="I19" s="1553"/>
      <c r="J19" s="1553"/>
      <c r="K19" s="1553"/>
      <c r="L19" s="1553"/>
      <c r="M19" s="1553"/>
      <c r="N19" s="1553"/>
      <c r="O19" s="1553"/>
      <c r="P19" s="1553"/>
      <c r="Q19" s="1553"/>
      <c r="R19" s="1553"/>
      <c r="S19" s="1553"/>
      <c r="T19" s="1553"/>
      <c r="U19" s="1553"/>
      <c r="V19" s="1533"/>
      <c r="W19" s="1534"/>
      <c r="X19" s="1405"/>
      <c r="Y19" s="1401"/>
      <c r="Z19" s="1404"/>
      <c r="AA19" s="1548"/>
      <c r="AB19" s="1549"/>
      <c r="AC19" s="1550"/>
      <c r="AD19" s="1548"/>
      <c r="AE19" s="1549"/>
      <c r="AF19" s="1549"/>
      <c r="AG19" s="1552" t="s">
        <v>172</v>
      </c>
      <c r="AH19" s="1553"/>
      <c r="AI19" s="1553"/>
      <c r="AJ19" s="1553"/>
      <c r="AK19" s="1553"/>
      <c r="AL19" s="1553"/>
      <c r="AM19" s="1553"/>
      <c r="AN19" s="1553"/>
      <c r="AO19" s="1553"/>
      <c r="AP19" s="1553"/>
      <c r="AQ19" s="1553"/>
      <c r="AR19" s="1553"/>
      <c r="AS19" s="1553"/>
      <c r="AT19" s="1553"/>
      <c r="AU19" s="1553"/>
      <c r="AV19" s="1553"/>
      <c r="AW19" s="1553"/>
      <c r="AX19" s="1553"/>
      <c r="AY19" s="1553"/>
      <c r="AZ19" s="1553"/>
      <c r="BA19" s="1533"/>
      <c r="BB19" s="1534"/>
      <c r="BC19" s="1405"/>
      <c r="BD19" s="1401"/>
      <c r="BE19" s="1404"/>
      <c r="BF19" s="1548"/>
      <c r="BG19" s="1549"/>
      <c r="BH19" s="1550"/>
      <c r="BI19" s="1548"/>
      <c r="BJ19" s="1549"/>
      <c r="BK19" s="1551"/>
      <c r="BL19" s="1040"/>
    </row>
    <row r="20" spans="1:64" s="120" customFormat="1" ht="24.95" customHeight="1">
      <c r="A20" s="1035"/>
      <c r="B20" s="1554"/>
      <c r="C20" s="1555"/>
      <c r="D20" s="1555"/>
      <c r="E20" s="1555"/>
      <c r="F20" s="1555"/>
      <c r="G20" s="1555"/>
      <c r="H20" s="1555"/>
      <c r="I20" s="1555"/>
      <c r="J20" s="1555"/>
      <c r="K20" s="1555"/>
      <c r="L20" s="1555"/>
      <c r="M20" s="1555"/>
      <c r="N20" s="1555"/>
      <c r="O20" s="1555"/>
      <c r="P20" s="1555"/>
      <c r="Q20" s="1555"/>
      <c r="R20" s="1555"/>
      <c r="S20" s="1555"/>
      <c r="T20" s="1555"/>
      <c r="U20" s="1555"/>
      <c r="V20" s="1533"/>
      <c r="W20" s="1534"/>
      <c r="X20" s="1405"/>
      <c r="Y20" s="1401"/>
      <c r="Z20" s="1404"/>
      <c r="AA20" s="1548"/>
      <c r="AB20" s="1549"/>
      <c r="AC20" s="1550"/>
      <c r="AD20" s="1548"/>
      <c r="AE20" s="1549"/>
      <c r="AF20" s="1549"/>
      <c r="AG20" s="1554"/>
      <c r="AH20" s="1555"/>
      <c r="AI20" s="1555"/>
      <c r="AJ20" s="1555"/>
      <c r="AK20" s="1555"/>
      <c r="AL20" s="1555"/>
      <c r="AM20" s="1555"/>
      <c r="AN20" s="1555"/>
      <c r="AO20" s="1555"/>
      <c r="AP20" s="1555"/>
      <c r="AQ20" s="1555"/>
      <c r="AR20" s="1555"/>
      <c r="AS20" s="1555"/>
      <c r="AT20" s="1555"/>
      <c r="AU20" s="1555"/>
      <c r="AV20" s="1555"/>
      <c r="AW20" s="1555"/>
      <c r="AX20" s="1555"/>
      <c r="AY20" s="1555"/>
      <c r="AZ20" s="1555"/>
      <c r="BA20" s="1533"/>
      <c r="BB20" s="1534"/>
      <c r="BC20" s="1405"/>
      <c r="BD20" s="1401"/>
      <c r="BE20" s="1404"/>
      <c r="BF20" s="1548"/>
      <c r="BG20" s="1549"/>
      <c r="BH20" s="1550"/>
      <c r="BI20" s="1548"/>
      <c r="BJ20" s="1549"/>
      <c r="BK20" s="1551"/>
      <c r="BL20" s="1040"/>
    </row>
    <row r="21" spans="1:64" s="120" customFormat="1" ht="24.95" customHeight="1">
      <c r="A21" s="1035"/>
      <c r="B21" s="1556"/>
      <c r="C21" s="1557"/>
      <c r="D21" s="1557"/>
      <c r="E21" s="1557"/>
      <c r="F21" s="1557"/>
      <c r="G21" s="1557"/>
      <c r="H21" s="1557"/>
      <c r="I21" s="1557"/>
      <c r="J21" s="1557"/>
      <c r="K21" s="1557"/>
      <c r="L21" s="1557"/>
      <c r="M21" s="1557"/>
      <c r="N21" s="1557"/>
      <c r="O21" s="1557"/>
      <c r="P21" s="1557"/>
      <c r="Q21" s="1557"/>
      <c r="R21" s="1557"/>
      <c r="S21" s="1557"/>
      <c r="T21" s="1557"/>
      <c r="U21" s="1557"/>
      <c r="V21" s="1533"/>
      <c r="W21" s="1534"/>
      <c r="X21" s="1405"/>
      <c r="Y21" s="1401"/>
      <c r="Z21" s="1404"/>
      <c r="AA21" s="1548"/>
      <c r="AB21" s="1549"/>
      <c r="AC21" s="1550"/>
      <c r="AD21" s="1548"/>
      <c r="AE21" s="1549"/>
      <c r="AF21" s="1549"/>
      <c r="AG21" s="1556"/>
      <c r="AH21" s="1557"/>
      <c r="AI21" s="1557"/>
      <c r="AJ21" s="1557"/>
      <c r="AK21" s="1557"/>
      <c r="AL21" s="1557"/>
      <c r="AM21" s="1557"/>
      <c r="AN21" s="1557"/>
      <c r="AO21" s="1557"/>
      <c r="AP21" s="1557"/>
      <c r="AQ21" s="1557"/>
      <c r="AR21" s="1557"/>
      <c r="AS21" s="1557"/>
      <c r="AT21" s="1557"/>
      <c r="AU21" s="1557"/>
      <c r="AV21" s="1557"/>
      <c r="AW21" s="1557"/>
      <c r="AX21" s="1557"/>
      <c r="AY21" s="1557"/>
      <c r="AZ21" s="1557"/>
      <c r="BA21" s="1533"/>
      <c r="BB21" s="1534"/>
      <c r="BC21" s="1405"/>
      <c r="BD21" s="1401"/>
      <c r="BE21" s="1404"/>
      <c r="BF21" s="1548"/>
      <c r="BG21" s="1549"/>
      <c r="BH21" s="1550"/>
      <c r="BI21" s="1548"/>
      <c r="BJ21" s="1549"/>
      <c r="BK21" s="1551"/>
      <c r="BL21" s="1040"/>
    </row>
    <row r="22" spans="1:64" s="120" customFormat="1" ht="24.95" customHeight="1" thickBot="1">
      <c r="A22" s="1035"/>
      <c r="B22" s="1558"/>
      <c r="C22" s="1559"/>
      <c r="D22" s="1559"/>
      <c r="E22" s="1559"/>
      <c r="F22" s="1559"/>
      <c r="G22" s="1559"/>
      <c r="H22" s="1559"/>
      <c r="I22" s="1559"/>
      <c r="J22" s="1559"/>
      <c r="K22" s="1559"/>
      <c r="L22" s="1559"/>
      <c r="M22" s="1559"/>
      <c r="N22" s="1559"/>
      <c r="O22" s="1559"/>
      <c r="P22" s="1559"/>
      <c r="Q22" s="1559"/>
      <c r="R22" s="1559"/>
      <c r="S22" s="1559"/>
      <c r="T22" s="1559"/>
      <c r="U22" s="1559"/>
      <c r="V22" s="1535"/>
      <c r="W22" s="1536"/>
      <c r="X22" s="1537"/>
      <c r="Y22" s="1538"/>
      <c r="Z22" s="1539"/>
      <c r="AA22" s="1537"/>
      <c r="AB22" s="1538"/>
      <c r="AC22" s="1539"/>
      <c r="AD22" s="1537"/>
      <c r="AE22" s="1538"/>
      <c r="AF22" s="1538"/>
      <c r="AG22" s="1558"/>
      <c r="AH22" s="1559"/>
      <c r="AI22" s="1559"/>
      <c r="AJ22" s="1559"/>
      <c r="AK22" s="1559"/>
      <c r="AL22" s="1559"/>
      <c r="AM22" s="1559"/>
      <c r="AN22" s="1559"/>
      <c r="AO22" s="1559"/>
      <c r="AP22" s="1559"/>
      <c r="AQ22" s="1559"/>
      <c r="AR22" s="1559"/>
      <c r="AS22" s="1559"/>
      <c r="AT22" s="1559"/>
      <c r="AU22" s="1559"/>
      <c r="AV22" s="1559"/>
      <c r="AW22" s="1559"/>
      <c r="AX22" s="1559"/>
      <c r="AY22" s="1559"/>
      <c r="AZ22" s="1559"/>
      <c r="BA22" s="1535"/>
      <c r="BB22" s="1536"/>
      <c r="BC22" s="1537"/>
      <c r="BD22" s="1538"/>
      <c r="BE22" s="1539"/>
      <c r="BF22" s="1537"/>
      <c r="BG22" s="1538"/>
      <c r="BH22" s="1539"/>
      <c r="BI22" s="1537"/>
      <c r="BJ22" s="1538"/>
      <c r="BK22" s="1576"/>
      <c r="BL22" s="1040"/>
    </row>
    <row r="23" spans="1:64" s="120" customFormat="1" ht="20.100000000000001" customHeight="1">
      <c r="A23" s="1035"/>
      <c r="B23" s="1035"/>
      <c r="C23" s="1036"/>
      <c r="D23" s="1036"/>
      <c r="E23" s="1036"/>
      <c r="F23" s="1036"/>
      <c r="G23" s="1036"/>
      <c r="H23" s="1036"/>
      <c r="I23" s="1036"/>
      <c r="J23" s="1036"/>
      <c r="K23" s="1036"/>
      <c r="L23" s="1036"/>
      <c r="M23" s="1036"/>
      <c r="N23" s="1036"/>
      <c r="O23" s="1036"/>
      <c r="P23" s="1036"/>
      <c r="Q23" s="1036"/>
      <c r="R23" s="1036"/>
      <c r="S23" s="1036"/>
      <c r="T23" s="1036"/>
      <c r="U23" s="1038"/>
      <c r="V23" s="227"/>
      <c r="W23" s="227"/>
      <c r="X23" s="227"/>
      <c r="Y23" s="227"/>
      <c r="Z23" s="227"/>
      <c r="AA23" s="1033"/>
      <c r="AB23" s="1033"/>
      <c r="AC23" s="1033"/>
      <c r="AD23" s="1033"/>
      <c r="AE23" s="1033"/>
      <c r="AF23" s="1033"/>
      <c r="AG23" s="1035"/>
      <c r="AH23" s="1036"/>
      <c r="AI23" s="1036"/>
      <c r="AJ23" s="1036"/>
      <c r="AK23" s="1036"/>
      <c r="AL23" s="1036"/>
      <c r="AM23" s="1036"/>
      <c r="AN23" s="1036"/>
      <c r="AO23" s="1036"/>
      <c r="AP23" s="1036"/>
      <c r="AQ23" s="1036"/>
      <c r="AR23" s="1036"/>
      <c r="AS23" s="1036"/>
      <c r="AT23" s="1036"/>
      <c r="AU23" s="1036"/>
      <c r="AV23" s="1036"/>
      <c r="AW23" s="1036"/>
      <c r="AX23" s="1036"/>
      <c r="AY23" s="1036"/>
      <c r="AZ23" s="1038"/>
      <c r="BA23" s="227"/>
      <c r="BB23" s="227"/>
      <c r="BC23" s="227"/>
      <c r="BD23" s="227"/>
      <c r="BE23" s="227"/>
      <c r="BF23" s="1033"/>
      <c r="BG23" s="1033"/>
      <c r="BH23" s="1033"/>
      <c r="BI23" s="1033"/>
      <c r="BJ23" s="1033"/>
      <c r="BK23" s="1039"/>
      <c r="BL23" s="1040"/>
    </row>
    <row r="24" spans="1:64" s="120" customFormat="1" ht="35.1" customHeight="1">
      <c r="A24" s="1035"/>
      <c r="B24" s="1035"/>
      <c r="C24" s="1468" t="s">
        <v>169</v>
      </c>
      <c r="D24" s="1469"/>
      <c r="E24" s="1469"/>
      <c r="F24" s="1469"/>
      <c r="G24" s="1469"/>
      <c r="H24" s="1469"/>
      <c r="I24" s="1470"/>
      <c r="J24" s="1471"/>
      <c r="K24" s="1472"/>
      <c r="L24" s="1472"/>
      <c r="M24" s="1472"/>
      <c r="N24" s="1472"/>
      <c r="O24" s="1472"/>
      <c r="P24" s="1472"/>
      <c r="Q24" s="1472"/>
      <c r="R24" s="1472"/>
      <c r="S24" s="1472"/>
      <c r="T24" s="1472"/>
      <c r="U24" s="1473"/>
      <c r="V24" s="1036"/>
      <c r="W24" s="1036"/>
      <c r="X24" s="1036"/>
      <c r="Y24" s="1036"/>
      <c r="Z24" s="1036"/>
      <c r="AA24" s="1036"/>
      <c r="AB24" s="1036"/>
      <c r="AC24" s="1036"/>
      <c r="AD24" s="1036"/>
      <c r="AE24" s="1036"/>
      <c r="AF24" s="1036"/>
      <c r="AG24" s="1035"/>
      <c r="AH24" s="1468" t="s">
        <v>169</v>
      </c>
      <c r="AI24" s="1469"/>
      <c r="AJ24" s="1469"/>
      <c r="AK24" s="1469"/>
      <c r="AL24" s="1469"/>
      <c r="AM24" s="1469"/>
      <c r="AN24" s="1470"/>
      <c r="AO24" s="1471"/>
      <c r="AP24" s="1472"/>
      <c r="AQ24" s="1472"/>
      <c r="AR24" s="1472"/>
      <c r="AS24" s="1472"/>
      <c r="AT24" s="1472"/>
      <c r="AU24" s="1472"/>
      <c r="AV24" s="1472"/>
      <c r="AW24" s="1472"/>
      <c r="AX24" s="1472"/>
      <c r="AY24" s="1472"/>
      <c r="AZ24" s="1473"/>
      <c r="BA24" s="1036"/>
      <c r="BB24" s="1036"/>
      <c r="BC24" s="1036"/>
      <c r="BD24" s="1036"/>
      <c r="BE24" s="1036"/>
      <c r="BF24" s="1036"/>
      <c r="BG24" s="1036"/>
      <c r="BH24" s="1036"/>
      <c r="BI24" s="1036"/>
      <c r="BJ24" s="1036"/>
      <c r="BK24" s="1040"/>
      <c r="BL24" s="1040"/>
    </row>
    <row r="25" spans="1:64" s="120" customFormat="1" ht="35.1" customHeight="1">
      <c r="A25" s="1035"/>
      <c r="B25" s="1035"/>
      <c r="C25" s="1474" t="s">
        <v>165</v>
      </c>
      <c r="D25" s="1475"/>
      <c r="E25" s="1475"/>
      <c r="F25" s="1475"/>
      <c r="G25" s="1475"/>
      <c r="H25" s="1475"/>
      <c r="I25" s="1476"/>
      <c r="J25" s="1526"/>
      <c r="K25" s="1527"/>
      <c r="L25" s="1527"/>
      <c r="M25" s="1527"/>
      <c r="N25" s="1527"/>
      <c r="O25" s="1527"/>
      <c r="P25" s="1527"/>
      <c r="Q25" s="1527"/>
      <c r="R25" s="1527"/>
      <c r="S25" s="1527"/>
      <c r="T25" s="1527"/>
      <c r="U25" s="1528"/>
      <c r="V25" s="1036"/>
      <c r="W25" s="1036"/>
      <c r="X25" s="1036"/>
      <c r="Y25" s="1036"/>
      <c r="Z25" s="1036"/>
      <c r="AA25" s="1036"/>
      <c r="AB25" s="1036"/>
      <c r="AC25" s="1036"/>
      <c r="AD25" s="1036"/>
      <c r="AE25" s="1036"/>
      <c r="AF25" s="1036"/>
      <c r="AG25" s="1035"/>
      <c r="AH25" s="1474" t="s">
        <v>165</v>
      </c>
      <c r="AI25" s="1475"/>
      <c r="AJ25" s="1475"/>
      <c r="AK25" s="1475"/>
      <c r="AL25" s="1475"/>
      <c r="AM25" s="1475"/>
      <c r="AN25" s="1476"/>
      <c r="AO25" s="1526"/>
      <c r="AP25" s="1527"/>
      <c r="AQ25" s="1527"/>
      <c r="AR25" s="1527"/>
      <c r="AS25" s="1527"/>
      <c r="AT25" s="1527"/>
      <c r="AU25" s="1527"/>
      <c r="AV25" s="1527"/>
      <c r="AW25" s="1527"/>
      <c r="AX25" s="1527"/>
      <c r="AY25" s="1527"/>
      <c r="AZ25" s="1528"/>
      <c r="BA25" s="1036"/>
      <c r="BB25" s="1036"/>
      <c r="BC25" s="1036"/>
      <c r="BD25" s="1036"/>
      <c r="BE25" s="1036"/>
      <c r="BF25" s="1036"/>
      <c r="BG25" s="1036"/>
      <c r="BH25" s="1036"/>
      <c r="BI25" s="1036"/>
      <c r="BJ25" s="1036"/>
      <c r="BK25" s="1040"/>
      <c r="BL25" s="1040"/>
    </row>
    <row r="26" spans="1:64" s="120" customFormat="1" ht="15" customHeight="1">
      <c r="A26" s="1035"/>
      <c r="B26" s="1035"/>
      <c r="C26" s="1529"/>
      <c r="D26" s="1529"/>
      <c r="E26" s="1529"/>
      <c r="F26" s="1529"/>
      <c r="G26" s="1529"/>
      <c r="H26" s="1529"/>
      <c r="I26" s="1529"/>
      <c r="J26" s="1529"/>
      <c r="K26" s="1529"/>
      <c r="L26" s="1529"/>
      <c r="M26" s="1529"/>
      <c r="N26" s="1529"/>
      <c r="O26" s="1529"/>
      <c r="P26" s="1529"/>
      <c r="Q26" s="1529"/>
      <c r="R26" s="1529"/>
      <c r="S26" s="1529"/>
      <c r="T26" s="1529"/>
      <c r="U26" s="1529"/>
      <c r="V26" s="1036"/>
      <c r="W26" s="1036"/>
      <c r="X26" s="1036"/>
      <c r="Y26" s="1036"/>
      <c r="Z26" s="1036"/>
      <c r="AA26" s="1036"/>
      <c r="AB26" s="1036"/>
      <c r="AC26" s="1036"/>
      <c r="AD26" s="1036"/>
      <c r="AE26" s="1036"/>
      <c r="AF26" s="1036"/>
      <c r="AG26" s="1035"/>
      <c r="AH26" s="1529"/>
      <c r="AI26" s="1529"/>
      <c r="AJ26" s="1529"/>
      <c r="AK26" s="1529"/>
      <c r="AL26" s="1529"/>
      <c r="AM26" s="1529"/>
      <c r="AN26" s="1529"/>
      <c r="AO26" s="1529"/>
      <c r="AP26" s="1529"/>
      <c r="AQ26" s="1529"/>
      <c r="AR26" s="1529"/>
      <c r="AS26" s="1529"/>
      <c r="AT26" s="1529"/>
      <c r="AU26" s="1529"/>
      <c r="AV26" s="1529"/>
      <c r="AW26" s="1529"/>
      <c r="AX26" s="1529"/>
      <c r="AY26" s="1529"/>
      <c r="AZ26" s="1529"/>
      <c r="BA26" s="1036"/>
      <c r="BB26" s="1036"/>
      <c r="BC26" s="1036"/>
      <c r="BD26" s="1036"/>
      <c r="BE26" s="1036"/>
      <c r="BF26" s="1036"/>
      <c r="BG26" s="1036"/>
      <c r="BH26" s="1036"/>
      <c r="BI26" s="1036"/>
      <c r="BJ26" s="1036"/>
      <c r="BK26" s="1040"/>
      <c r="BL26" s="1040"/>
    </row>
    <row r="27" spans="1:64" s="120" customFormat="1" ht="15" customHeight="1">
      <c r="A27" s="1035"/>
      <c r="B27" s="1035"/>
      <c r="C27" s="1530"/>
      <c r="D27" s="1530"/>
      <c r="E27" s="1530"/>
      <c r="F27" s="1530"/>
      <c r="G27" s="1530"/>
      <c r="H27" s="1530"/>
      <c r="I27" s="1530"/>
      <c r="J27" s="1530"/>
      <c r="K27" s="1530"/>
      <c r="L27" s="1530"/>
      <c r="M27" s="1530"/>
      <c r="N27" s="1530"/>
      <c r="O27" s="1530"/>
      <c r="P27" s="1530"/>
      <c r="Q27" s="1530"/>
      <c r="R27" s="1530"/>
      <c r="S27" s="1530"/>
      <c r="T27" s="1530"/>
      <c r="U27" s="1530"/>
      <c r="V27" s="1036"/>
      <c r="W27" s="1036"/>
      <c r="X27" s="1036"/>
      <c r="Y27" s="1036"/>
      <c r="Z27" s="1036"/>
      <c r="AA27" s="1036"/>
      <c r="AB27" s="1036"/>
      <c r="AC27" s="1036"/>
      <c r="AD27" s="1036"/>
      <c r="AE27" s="1036"/>
      <c r="AF27" s="1036"/>
      <c r="AG27" s="1035"/>
      <c r="AH27" s="1530"/>
      <c r="AI27" s="1530"/>
      <c r="AJ27" s="1530"/>
      <c r="AK27" s="1530"/>
      <c r="AL27" s="1530"/>
      <c r="AM27" s="1530"/>
      <c r="AN27" s="1530"/>
      <c r="AO27" s="1530"/>
      <c r="AP27" s="1530"/>
      <c r="AQ27" s="1530"/>
      <c r="AR27" s="1530"/>
      <c r="AS27" s="1530"/>
      <c r="AT27" s="1530"/>
      <c r="AU27" s="1530"/>
      <c r="AV27" s="1530"/>
      <c r="AW27" s="1530"/>
      <c r="AX27" s="1530"/>
      <c r="AY27" s="1530"/>
      <c r="AZ27" s="1530"/>
      <c r="BA27" s="1036"/>
      <c r="BB27" s="1036"/>
      <c r="BC27" s="1036"/>
      <c r="BD27" s="1036"/>
      <c r="BE27" s="1036"/>
      <c r="BF27" s="1036"/>
      <c r="BG27" s="1036"/>
      <c r="BH27" s="1036"/>
      <c r="BI27" s="1036"/>
      <c r="BJ27" s="1036"/>
      <c r="BK27" s="1040"/>
      <c r="BL27" s="1040"/>
    </row>
    <row r="28" spans="1:64" s="120" customFormat="1" ht="15" customHeight="1">
      <c r="A28" s="1035"/>
      <c r="B28" s="1035"/>
      <c r="C28" s="1530"/>
      <c r="D28" s="1530"/>
      <c r="E28" s="1530"/>
      <c r="F28" s="1530"/>
      <c r="G28" s="1530"/>
      <c r="H28" s="1530"/>
      <c r="I28" s="1530"/>
      <c r="J28" s="1530"/>
      <c r="K28" s="1530"/>
      <c r="L28" s="1530"/>
      <c r="M28" s="1530"/>
      <c r="N28" s="1530"/>
      <c r="O28" s="1530"/>
      <c r="P28" s="1530"/>
      <c r="Q28" s="1530"/>
      <c r="R28" s="1530"/>
      <c r="S28" s="1530"/>
      <c r="T28" s="1530"/>
      <c r="U28" s="1530"/>
      <c r="V28" s="1036"/>
      <c r="W28" s="1036"/>
      <c r="X28" s="1036"/>
      <c r="Y28" s="1036"/>
      <c r="Z28" s="1036"/>
      <c r="AA28" s="1036"/>
      <c r="AB28" s="1036"/>
      <c r="AC28" s="1036"/>
      <c r="AD28" s="1036"/>
      <c r="AE28" s="1036"/>
      <c r="AF28" s="1036"/>
      <c r="AG28" s="1035"/>
      <c r="AH28" s="1530"/>
      <c r="AI28" s="1530"/>
      <c r="AJ28" s="1530"/>
      <c r="AK28" s="1530"/>
      <c r="AL28" s="1530"/>
      <c r="AM28" s="1530"/>
      <c r="AN28" s="1530"/>
      <c r="AO28" s="1530"/>
      <c r="AP28" s="1530"/>
      <c r="AQ28" s="1530"/>
      <c r="AR28" s="1530"/>
      <c r="AS28" s="1530"/>
      <c r="AT28" s="1530"/>
      <c r="AU28" s="1530"/>
      <c r="AV28" s="1530"/>
      <c r="AW28" s="1530"/>
      <c r="AX28" s="1530"/>
      <c r="AY28" s="1530"/>
      <c r="AZ28" s="1530"/>
      <c r="BA28" s="1036"/>
      <c r="BB28" s="1036"/>
      <c r="BC28" s="1036"/>
      <c r="BD28" s="1036"/>
      <c r="BE28" s="1036"/>
      <c r="BF28" s="1036"/>
      <c r="BG28" s="1036"/>
      <c r="BH28" s="1036"/>
      <c r="BI28" s="1036"/>
      <c r="BJ28" s="1036"/>
      <c r="BK28" s="1040"/>
      <c r="BL28" s="1040"/>
    </row>
    <row r="29" spans="1:64" s="120" customFormat="1" ht="15" customHeight="1">
      <c r="A29" s="1035"/>
      <c r="B29" s="1035"/>
      <c r="C29" s="1530"/>
      <c r="D29" s="1530"/>
      <c r="E29" s="1530"/>
      <c r="F29" s="1530"/>
      <c r="G29" s="1530"/>
      <c r="H29" s="1530"/>
      <c r="I29" s="1530"/>
      <c r="J29" s="1530"/>
      <c r="K29" s="1530"/>
      <c r="L29" s="1530"/>
      <c r="M29" s="1530"/>
      <c r="N29" s="1530"/>
      <c r="O29" s="1530"/>
      <c r="P29" s="1530"/>
      <c r="Q29" s="1530"/>
      <c r="R29" s="1530"/>
      <c r="S29" s="1530"/>
      <c r="T29" s="1530"/>
      <c r="U29" s="1530"/>
      <c r="V29" s="1036"/>
      <c r="W29" s="1036"/>
      <c r="X29" s="1036"/>
      <c r="Y29" s="1036"/>
      <c r="Z29" s="1036"/>
      <c r="AA29" s="1036"/>
      <c r="AB29" s="1036"/>
      <c r="AC29" s="1036"/>
      <c r="AD29" s="1036"/>
      <c r="AE29" s="1036"/>
      <c r="AF29" s="1036"/>
      <c r="AG29" s="1035"/>
      <c r="AH29" s="1530"/>
      <c r="AI29" s="1530"/>
      <c r="AJ29" s="1530"/>
      <c r="AK29" s="1530"/>
      <c r="AL29" s="1530"/>
      <c r="AM29" s="1530"/>
      <c r="AN29" s="1530"/>
      <c r="AO29" s="1530"/>
      <c r="AP29" s="1530"/>
      <c r="AQ29" s="1530"/>
      <c r="AR29" s="1530"/>
      <c r="AS29" s="1530"/>
      <c r="AT29" s="1530"/>
      <c r="AU29" s="1530"/>
      <c r="AV29" s="1530"/>
      <c r="AW29" s="1530"/>
      <c r="AX29" s="1530"/>
      <c r="AY29" s="1530"/>
      <c r="AZ29" s="1530"/>
      <c r="BA29" s="1036"/>
      <c r="BB29" s="1036"/>
      <c r="BC29" s="1036"/>
      <c r="BD29" s="1036"/>
      <c r="BE29" s="1036"/>
      <c r="BF29" s="1036"/>
      <c r="BG29" s="1036"/>
      <c r="BH29" s="1036"/>
      <c r="BI29" s="1036"/>
      <c r="BJ29" s="1036"/>
      <c r="BK29" s="1040"/>
      <c r="BL29" s="1040"/>
    </row>
    <row r="30" spans="1:64" s="120" customFormat="1" ht="15" customHeight="1">
      <c r="A30" s="1035"/>
      <c r="B30" s="1035"/>
      <c r="C30" s="1530"/>
      <c r="D30" s="1530"/>
      <c r="E30" s="1530"/>
      <c r="F30" s="1530"/>
      <c r="G30" s="1530"/>
      <c r="H30" s="1530"/>
      <c r="I30" s="1530"/>
      <c r="J30" s="1530"/>
      <c r="K30" s="1530"/>
      <c r="L30" s="1530"/>
      <c r="M30" s="1530"/>
      <c r="N30" s="1530"/>
      <c r="O30" s="1530"/>
      <c r="P30" s="1530"/>
      <c r="Q30" s="1530"/>
      <c r="R30" s="1530"/>
      <c r="S30" s="1530"/>
      <c r="T30" s="1530"/>
      <c r="U30" s="1530"/>
      <c r="V30" s="1036"/>
      <c r="W30" s="1036"/>
      <c r="X30" s="1036"/>
      <c r="Y30" s="1036"/>
      <c r="Z30" s="1036"/>
      <c r="AA30" s="1036"/>
      <c r="AB30" s="1036"/>
      <c r="AC30" s="1036"/>
      <c r="AD30" s="1036"/>
      <c r="AE30" s="1036"/>
      <c r="AF30" s="1036"/>
      <c r="AG30" s="1035"/>
      <c r="AH30" s="1530"/>
      <c r="AI30" s="1530"/>
      <c r="AJ30" s="1530"/>
      <c r="AK30" s="1530"/>
      <c r="AL30" s="1530"/>
      <c r="AM30" s="1530"/>
      <c r="AN30" s="1530"/>
      <c r="AO30" s="1530"/>
      <c r="AP30" s="1530"/>
      <c r="AQ30" s="1530"/>
      <c r="AR30" s="1530"/>
      <c r="AS30" s="1530"/>
      <c r="AT30" s="1530"/>
      <c r="AU30" s="1530"/>
      <c r="AV30" s="1530"/>
      <c r="AW30" s="1530"/>
      <c r="AX30" s="1530"/>
      <c r="AY30" s="1530"/>
      <c r="AZ30" s="1530"/>
      <c r="BA30" s="1036"/>
      <c r="BB30" s="1036"/>
      <c r="BC30" s="1036"/>
      <c r="BD30" s="1036"/>
      <c r="BE30" s="1036"/>
      <c r="BF30" s="1036"/>
      <c r="BG30" s="1036"/>
      <c r="BH30" s="1036"/>
      <c r="BI30" s="1036"/>
      <c r="BJ30" s="1036"/>
      <c r="BK30" s="1040"/>
      <c r="BL30" s="1040"/>
    </row>
    <row r="31" spans="1:64" s="120" customFormat="1" ht="15" customHeight="1">
      <c r="A31" s="1035"/>
      <c r="B31" s="1035"/>
      <c r="C31" s="1530"/>
      <c r="D31" s="1530"/>
      <c r="E31" s="1530"/>
      <c r="F31" s="1530"/>
      <c r="G31" s="1530"/>
      <c r="H31" s="1530"/>
      <c r="I31" s="1530"/>
      <c r="J31" s="1530"/>
      <c r="K31" s="1530"/>
      <c r="L31" s="1530"/>
      <c r="M31" s="1530"/>
      <c r="N31" s="1530"/>
      <c r="O31" s="1530"/>
      <c r="P31" s="1530"/>
      <c r="Q31" s="1530"/>
      <c r="R31" s="1530"/>
      <c r="S31" s="1530"/>
      <c r="T31" s="1530"/>
      <c r="U31" s="1530"/>
      <c r="V31" s="1036"/>
      <c r="W31" s="1036"/>
      <c r="X31" s="1036"/>
      <c r="Y31" s="1036"/>
      <c r="Z31" s="1036"/>
      <c r="AA31" s="1036"/>
      <c r="AB31" s="1036"/>
      <c r="AC31" s="1036"/>
      <c r="AD31" s="1036"/>
      <c r="AE31" s="1036"/>
      <c r="AF31" s="1036"/>
      <c r="AG31" s="1035"/>
      <c r="AH31" s="1530"/>
      <c r="AI31" s="1530"/>
      <c r="AJ31" s="1530"/>
      <c r="AK31" s="1530"/>
      <c r="AL31" s="1530"/>
      <c r="AM31" s="1530"/>
      <c r="AN31" s="1530"/>
      <c r="AO31" s="1530"/>
      <c r="AP31" s="1530"/>
      <c r="AQ31" s="1530"/>
      <c r="AR31" s="1530"/>
      <c r="AS31" s="1530"/>
      <c r="AT31" s="1530"/>
      <c r="AU31" s="1530"/>
      <c r="AV31" s="1530"/>
      <c r="AW31" s="1530"/>
      <c r="AX31" s="1530"/>
      <c r="AY31" s="1530"/>
      <c r="AZ31" s="1530"/>
      <c r="BA31" s="1036"/>
      <c r="BB31" s="1036"/>
      <c r="BC31" s="1036"/>
      <c r="BD31" s="1036"/>
      <c r="BE31" s="1036"/>
      <c r="BF31" s="1036"/>
      <c r="BG31" s="1036"/>
      <c r="BH31" s="1036"/>
      <c r="BI31" s="1036"/>
      <c r="BJ31" s="1036"/>
      <c r="BK31" s="1040"/>
      <c r="BL31" s="1040"/>
    </row>
    <row r="32" spans="1:64" s="120" customFormat="1" ht="15" customHeight="1">
      <c r="A32" s="1035"/>
      <c r="B32" s="1035"/>
      <c r="C32" s="1530"/>
      <c r="D32" s="1530"/>
      <c r="E32" s="1530"/>
      <c r="F32" s="1530"/>
      <c r="G32" s="1530"/>
      <c r="H32" s="1530"/>
      <c r="I32" s="1530"/>
      <c r="J32" s="1530"/>
      <c r="K32" s="1530"/>
      <c r="L32" s="1530"/>
      <c r="M32" s="1530"/>
      <c r="N32" s="1530"/>
      <c r="O32" s="1530"/>
      <c r="P32" s="1530"/>
      <c r="Q32" s="1530"/>
      <c r="R32" s="1530"/>
      <c r="S32" s="1530"/>
      <c r="T32" s="1530"/>
      <c r="U32" s="1530"/>
      <c r="V32" s="1036"/>
      <c r="W32" s="1036"/>
      <c r="X32" s="1036"/>
      <c r="Y32" s="1036"/>
      <c r="Z32" s="1036"/>
      <c r="AA32" s="1036"/>
      <c r="AB32" s="1036"/>
      <c r="AC32" s="1036"/>
      <c r="AD32" s="1036"/>
      <c r="AE32" s="1036"/>
      <c r="AF32" s="1036"/>
      <c r="AG32" s="1035"/>
      <c r="AH32" s="1530"/>
      <c r="AI32" s="1530"/>
      <c r="AJ32" s="1530"/>
      <c r="AK32" s="1530"/>
      <c r="AL32" s="1530"/>
      <c r="AM32" s="1530"/>
      <c r="AN32" s="1530"/>
      <c r="AO32" s="1530"/>
      <c r="AP32" s="1530"/>
      <c r="AQ32" s="1530"/>
      <c r="AR32" s="1530"/>
      <c r="AS32" s="1530"/>
      <c r="AT32" s="1530"/>
      <c r="AU32" s="1530"/>
      <c r="AV32" s="1530"/>
      <c r="AW32" s="1530"/>
      <c r="AX32" s="1530"/>
      <c r="AY32" s="1530"/>
      <c r="AZ32" s="1530"/>
      <c r="BA32" s="1036"/>
      <c r="BB32" s="1036"/>
      <c r="BC32" s="1036"/>
      <c r="BD32" s="1036"/>
      <c r="BE32" s="1036"/>
      <c r="BF32" s="1036"/>
      <c r="BG32" s="1036"/>
      <c r="BH32" s="1036"/>
      <c r="BI32" s="1036"/>
      <c r="BJ32" s="1036"/>
      <c r="BK32" s="1040"/>
      <c r="BL32" s="1040"/>
    </row>
    <row r="33" spans="1:66" s="120" customFormat="1" ht="15.95" customHeight="1">
      <c r="A33" s="1035"/>
      <c r="B33" s="1035"/>
      <c r="C33" s="1530"/>
      <c r="D33" s="1530"/>
      <c r="E33" s="1530"/>
      <c r="F33" s="1530"/>
      <c r="G33" s="1530"/>
      <c r="H33" s="1530"/>
      <c r="I33" s="1530"/>
      <c r="J33" s="1530"/>
      <c r="K33" s="1530"/>
      <c r="L33" s="1530"/>
      <c r="M33" s="1530"/>
      <c r="N33" s="1530"/>
      <c r="O33" s="1530"/>
      <c r="P33" s="1530"/>
      <c r="Q33" s="1530"/>
      <c r="R33" s="1530"/>
      <c r="S33" s="1530"/>
      <c r="T33" s="1530"/>
      <c r="U33" s="1530"/>
      <c r="V33" s="1036"/>
      <c r="W33" s="1036"/>
      <c r="X33" s="1036"/>
      <c r="Y33" s="1036"/>
      <c r="Z33" s="1036"/>
      <c r="AA33" s="1036"/>
      <c r="AB33" s="1036"/>
      <c r="AC33" s="1036"/>
      <c r="AD33" s="1036"/>
      <c r="AE33" s="1036"/>
      <c r="AF33" s="1036"/>
      <c r="AG33" s="1035"/>
      <c r="AH33" s="1530"/>
      <c r="AI33" s="1530"/>
      <c r="AJ33" s="1530"/>
      <c r="AK33" s="1530"/>
      <c r="AL33" s="1530"/>
      <c r="AM33" s="1530"/>
      <c r="AN33" s="1530"/>
      <c r="AO33" s="1530"/>
      <c r="AP33" s="1530"/>
      <c r="AQ33" s="1530"/>
      <c r="AR33" s="1530"/>
      <c r="AS33" s="1530"/>
      <c r="AT33" s="1530"/>
      <c r="AU33" s="1530"/>
      <c r="AV33" s="1530"/>
      <c r="AW33" s="1530"/>
      <c r="AX33" s="1530"/>
      <c r="AY33" s="1530"/>
      <c r="AZ33" s="1530"/>
      <c r="BA33" s="1036"/>
      <c r="BB33" s="1036"/>
      <c r="BC33" s="1036"/>
      <c r="BD33" s="1036"/>
      <c r="BE33" s="1036"/>
      <c r="BF33" s="1036"/>
      <c r="BG33" s="1036"/>
      <c r="BH33" s="1036"/>
      <c r="BI33" s="1036"/>
      <c r="BJ33" s="1036"/>
      <c r="BK33" s="1040"/>
      <c r="BL33" s="1040"/>
    </row>
    <row r="34" spans="1:66" s="120" customFormat="1" ht="15.95" customHeight="1">
      <c r="A34" s="1035"/>
      <c r="B34" s="1035"/>
      <c r="C34" s="1530"/>
      <c r="D34" s="1530"/>
      <c r="E34" s="1530"/>
      <c r="F34" s="1530"/>
      <c r="G34" s="1530"/>
      <c r="H34" s="1530"/>
      <c r="I34" s="1530"/>
      <c r="J34" s="1530"/>
      <c r="K34" s="1530"/>
      <c r="L34" s="1530"/>
      <c r="M34" s="1530"/>
      <c r="N34" s="1530"/>
      <c r="O34" s="1530"/>
      <c r="P34" s="1530"/>
      <c r="Q34" s="1530"/>
      <c r="R34" s="1530"/>
      <c r="S34" s="1530"/>
      <c r="T34" s="1530"/>
      <c r="U34" s="1530"/>
      <c r="V34" s="1036"/>
      <c r="W34" s="1036"/>
      <c r="X34" s="1036"/>
      <c r="Y34" s="1036"/>
      <c r="Z34" s="1036"/>
      <c r="AA34" s="1036"/>
      <c r="AB34" s="1036"/>
      <c r="AC34" s="1036"/>
      <c r="AD34" s="1036"/>
      <c r="AE34" s="1036"/>
      <c r="AF34" s="1036"/>
      <c r="AG34" s="1035"/>
      <c r="AH34" s="1530"/>
      <c r="AI34" s="1530"/>
      <c r="AJ34" s="1530"/>
      <c r="AK34" s="1530"/>
      <c r="AL34" s="1530"/>
      <c r="AM34" s="1530"/>
      <c r="AN34" s="1530"/>
      <c r="AO34" s="1530"/>
      <c r="AP34" s="1530"/>
      <c r="AQ34" s="1530"/>
      <c r="AR34" s="1530"/>
      <c r="AS34" s="1530"/>
      <c r="AT34" s="1530"/>
      <c r="AU34" s="1530"/>
      <c r="AV34" s="1530"/>
      <c r="AW34" s="1530"/>
      <c r="AX34" s="1530"/>
      <c r="AY34" s="1530"/>
      <c r="AZ34" s="1530"/>
      <c r="BA34" s="1036"/>
      <c r="BB34" s="1036"/>
      <c r="BC34" s="1036"/>
      <c r="BD34" s="1036"/>
      <c r="BE34" s="1036"/>
      <c r="BF34" s="1036"/>
      <c r="BG34" s="1036"/>
      <c r="BH34" s="1036"/>
      <c r="BI34" s="1036"/>
      <c r="BJ34" s="1036"/>
      <c r="BK34" s="1040"/>
      <c r="BL34" s="1040"/>
    </row>
    <row r="35" spans="1:66" s="120" customFormat="1" ht="15.95" customHeight="1" thickBot="1">
      <c r="A35" s="1035"/>
      <c r="B35" s="1035"/>
      <c r="C35" s="1530"/>
      <c r="D35" s="1530"/>
      <c r="E35" s="1530"/>
      <c r="F35" s="1530"/>
      <c r="G35" s="1530"/>
      <c r="H35" s="1530"/>
      <c r="I35" s="1530"/>
      <c r="J35" s="1530"/>
      <c r="K35" s="1530"/>
      <c r="L35" s="1530"/>
      <c r="M35" s="1530"/>
      <c r="N35" s="1530"/>
      <c r="O35" s="1530"/>
      <c r="P35" s="1530"/>
      <c r="Q35" s="1530"/>
      <c r="R35" s="1530"/>
      <c r="S35" s="1530"/>
      <c r="T35" s="1530"/>
      <c r="U35" s="1530"/>
      <c r="V35" s="1037"/>
      <c r="W35" s="1037"/>
      <c r="X35" s="1037"/>
      <c r="Y35" s="1037"/>
      <c r="Z35" s="1037"/>
      <c r="AA35" s="1037"/>
      <c r="AB35" s="1037"/>
      <c r="AC35" s="1037"/>
      <c r="AD35" s="1037"/>
      <c r="AE35" s="1037"/>
      <c r="AF35" s="1037"/>
      <c r="AG35" s="1035"/>
      <c r="AH35" s="1530"/>
      <c r="AI35" s="1530"/>
      <c r="AJ35" s="1530"/>
      <c r="AK35" s="1530"/>
      <c r="AL35" s="1530"/>
      <c r="AM35" s="1530"/>
      <c r="AN35" s="1530"/>
      <c r="AO35" s="1530"/>
      <c r="AP35" s="1530"/>
      <c r="AQ35" s="1530"/>
      <c r="AR35" s="1530"/>
      <c r="AS35" s="1530"/>
      <c r="AT35" s="1530"/>
      <c r="AU35" s="1530"/>
      <c r="AV35" s="1530"/>
      <c r="AW35" s="1530"/>
      <c r="AX35" s="1530"/>
      <c r="AY35" s="1530"/>
      <c r="AZ35" s="1530"/>
      <c r="BA35" s="1037"/>
      <c r="BB35" s="1037"/>
      <c r="BC35" s="1037"/>
      <c r="BD35" s="1037"/>
      <c r="BE35" s="1037"/>
      <c r="BF35" s="1037"/>
      <c r="BG35" s="1037"/>
      <c r="BH35" s="1037"/>
      <c r="BI35" s="1037"/>
      <c r="BJ35" s="1037"/>
      <c r="BK35" s="1041"/>
      <c r="BL35" s="1040"/>
    </row>
    <row r="36" spans="1:66" s="120" customFormat="1" ht="35.1" customHeight="1" thickBot="1">
      <c r="A36" s="1035"/>
      <c r="B36" s="1035"/>
      <c r="C36" s="1036"/>
      <c r="D36" s="1036"/>
      <c r="E36" s="1036"/>
      <c r="F36" s="1036"/>
      <c r="G36" s="1036"/>
      <c r="H36" s="1036"/>
      <c r="I36" s="1036"/>
      <c r="J36" s="1036"/>
      <c r="K36" s="1036"/>
      <c r="L36" s="1036"/>
      <c r="M36" s="1036"/>
      <c r="N36" s="1036"/>
      <c r="O36" s="1036"/>
      <c r="P36" s="1036"/>
      <c r="Q36" s="1036"/>
      <c r="R36" s="1036"/>
      <c r="S36" s="1036"/>
      <c r="T36" s="1036"/>
      <c r="U36" s="1036"/>
      <c r="V36" s="1540" t="s">
        <v>166</v>
      </c>
      <c r="W36" s="1541"/>
      <c r="X36" s="1542" t="s">
        <v>171</v>
      </c>
      <c r="Y36" s="1543"/>
      <c r="Z36" s="1541"/>
      <c r="AA36" s="1544" t="s">
        <v>159</v>
      </c>
      <c r="AB36" s="1545"/>
      <c r="AC36" s="1546"/>
      <c r="AD36" s="1542" t="s">
        <v>160</v>
      </c>
      <c r="AE36" s="1543"/>
      <c r="AF36" s="1543"/>
      <c r="AG36" s="1035"/>
      <c r="AH36" s="1036"/>
      <c r="AI36" s="1036"/>
      <c r="AJ36" s="1036"/>
      <c r="AK36" s="1036"/>
      <c r="AL36" s="1036"/>
      <c r="AM36" s="1036"/>
      <c r="AN36" s="1036"/>
      <c r="AO36" s="1036"/>
      <c r="AP36" s="1036"/>
      <c r="AQ36" s="1036"/>
      <c r="AR36" s="1036"/>
      <c r="AS36" s="1036"/>
      <c r="AT36" s="1036"/>
      <c r="AU36" s="1036"/>
      <c r="AV36" s="1036"/>
      <c r="AW36" s="1036"/>
      <c r="AX36" s="1036"/>
      <c r="AY36" s="1036"/>
      <c r="AZ36" s="1036"/>
      <c r="BA36" s="1540" t="s">
        <v>166</v>
      </c>
      <c r="BB36" s="1541"/>
      <c r="BC36" s="1542" t="s">
        <v>171</v>
      </c>
      <c r="BD36" s="1543"/>
      <c r="BE36" s="1541"/>
      <c r="BF36" s="1544" t="s">
        <v>159</v>
      </c>
      <c r="BG36" s="1545"/>
      <c r="BH36" s="1546"/>
      <c r="BI36" s="1542" t="s">
        <v>160</v>
      </c>
      <c r="BJ36" s="1543"/>
      <c r="BK36" s="1547"/>
      <c r="BL36" s="1040"/>
    </row>
    <row r="37" spans="1:66" s="120" customFormat="1" ht="24.95" customHeight="1" thickBot="1">
      <c r="A37" s="1035"/>
      <c r="B37" s="1035"/>
      <c r="C37" s="1036"/>
      <c r="D37" s="1036"/>
      <c r="E37" s="1036"/>
      <c r="F37" s="1036"/>
      <c r="G37" s="1036"/>
      <c r="H37" s="1036"/>
      <c r="I37" s="1036"/>
      <c r="J37" s="1036"/>
      <c r="K37" s="1036"/>
      <c r="L37" s="1036"/>
      <c r="M37" s="1036"/>
      <c r="N37" s="1036"/>
      <c r="O37" s="1036"/>
      <c r="P37" s="1036"/>
      <c r="Q37" s="1036"/>
      <c r="R37" s="1036"/>
      <c r="S37" s="1036"/>
      <c r="T37" s="1036"/>
      <c r="U37" s="1036"/>
      <c r="V37" s="1531"/>
      <c r="W37" s="1532"/>
      <c r="X37" s="1405"/>
      <c r="Y37" s="1401"/>
      <c r="Z37" s="1404"/>
      <c r="AA37" s="1548"/>
      <c r="AB37" s="1549"/>
      <c r="AC37" s="1550"/>
      <c r="AD37" s="1548"/>
      <c r="AE37" s="1549"/>
      <c r="AF37" s="1549"/>
      <c r="AG37" s="1035"/>
      <c r="AH37" s="1036"/>
      <c r="AI37" s="1036"/>
      <c r="AJ37" s="1036"/>
      <c r="AK37" s="1036"/>
      <c r="AL37" s="1036"/>
      <c r="AM37" s="1036"/>
      <c r="AN37" s="1036"/>
      <c r="AO37" s="1036"/>
      <c r="AP37" s="1036"/>
      <c r="AQ37" s="1036"/>
      <c r="AR37" s="1036"/>
      <c r="AS37" s="1036"/>
      <c r="AT37" s="1036"/>
      <c r="AU37" s="1036"/>
      <c r="AV37" s="1036"/>
      <c r="AW37" s="1036"/>
      <c r="AX37" s="1036"/>
      <c r="AY37" s="1036"/>
      <c r="AZ37" s="1036"/>
      <c r="BA37" s="1531"/>
      <c r="BB37" s="1532"/>
      <c r="BC37" s="1405"/>
      <c r="BD37" s="1401"/>
      <c r="BE37" s="1404"/>
      <c r="BF37" s="1548"/>
      <c r="BG37" s="1549"/>
      <c r="BH37" s="1550"/>
      <c r="BI37" s="1548"/>
      <c r="BJ37" s="1549"/>
      <c r="BK37" s="1551"/>
      <c r="BL37" s="1040"/>
    </row>
    <row r="38" spans="1:66" s="120" customFormat="1" ht="24.95" customHeight="1" thickBot="1">
      <c r="A38" s="1035"/>
      <c r="B38" s="1552" t="s">
        <v>172</v>
      </c>
      <c r="C38" s="1553"/>
      <c r="D38" s="1553"/>
      <c r="E38" s="1553"/>
      <c r="F38" s="1553"/>
      <c r="G38" s="1553"/>
      <c r="H38" s="1553"/>
      <c r="I38" s="1553"/>
      <c r="J38" s="1553"/>
      <c r="K38" s="1553"/>
      <c r="L38" s="1553"/>
      <c r="M38" s="1553"/>
      <c r="N38" s="1553"/>
      <c r="O38" s="1553"/>
      <c r="P38" s="1553"/>
      <c r="Q38" s="1553"/>
      <c r="R38" s="1553"/>
      <c r="S38" s="1553"/>
      <c r="T38" s="1553"/>
      <c r="U38" s="1553"/>
      <c r="V38" s="1533"/>
      <c r="W38" s="1534"/>
      <c r="X38" s="1405"/>
      <c r="Y38" s="1401"/>
      <c r="Z38" s="1404"/>
      <c r="AA38" s="1548"/>
      <c r="AB38" s="1549"/>
      <c r="AC38" s="1550"/>
      <c r="AD38" s="1548"/>
      <c r="AE38" s="1549"/>
      <c r="AF38" s="1549"/>
      <c r="AG38" s="1552" t="s">
        <v>172</v>
      </c>
      <c r="AH38" s="1553"/>
      <c r="AI38" s="1553"/>
      <c r="AJ38" s="1553"/>
      <c r="AK38" s="1553"/>
      <c r="AL38" s="1553"/>
      <c r="AM38" s="1553"/>
      <c r="AN38" s="1553"/>
      <c r="AO38" s="1553"/>
      <c r="AP38" s="1553"/>
      <c r="AQ38" s="1553"/>
      <c r="AR38" s="1553"/>
      <c r="AS38" s="1553"/>
      <c r="AT38" s="1553"/>
      <c r="AU38" s="1553"/>
      <c r="AV38" s="1553"/>
      <c r="AW38" s="1553"/>
      <c r="AX38" s="1553"/>
      <c r="AY38" s="1553"/>
      <c r="AZ38" s="1553"/>
      <c r="BA38" s="1533"/>
      <c r="BB38" s="1534"/>
      <c r="BC38" s="1405"/>
      <c r="BD38" s="1401"/>
      <c r="BE38" s="1404"/>
      <c r="BF38" s="1548"/>
      <c r="BG38" s="1549"/>
      <c r="BH38" s="1550"/>
      <c r="BI38" s="1548"/>
      <c r="BJ38" s="1549"/>
      <c r="BK38" s="1551"/>
      <c r="BL38" s="1040"/>
    </row>
    <row r="39" spans="1:66" s="120" customFormat="1" ht="24.95" customHeight="1">
      <c r="A39" s="1035"/>
      <c r="B39" s="1554"/>
      <c r="C39" s="1555"/>
      <c r="D39" s="1555"/>
      <c r="E39" s="1555"/>
      <c r="F39" s="1555"/>
      <c r="G39" s="1555"/>
      <c r="H39" s="1555"/>
      <c r="I39" s="1555"/>
      <c r="J39" s="1555"/>
      <c r="K39" s="1555"/>
      <c r="L39" s="1555"/>
      <c r="M39" s="1555"/>
      <c r="N39" s="1555"/>
      <c r="O39" s="1555"/>
      <c r="P39" s="1555"/>
      <c r="Q39" s="1555"/>
      <c r="R39" s="1555"/>
      <c r="S39" s="1555"/>
      <c r="T39" s="1555"/>
      <c r="U39" s="1555"/>
      <c r="V39" s="1533"/>
      <c r="W39" s="1534"/>
      <c r="X39" s="1405"/>
      <c r="Y39" s="1401"/>
      <c r="Z39" s="1404"/>
      <c r="AA39" s="1548"/>
      <c r="AB39" s="1549"/>
      <c r="AC39" s="1550"/>
      <c r="AD39" s="1548"/>
      <c r="AE39" s="1549"/>
      <c r="AF39" s="1549"/>
      <c r="AG39" s="1554"/>
      <c r="AH39" s="1555"/>
      <c r="AI39" s="1555"/>
      <c r="AJ39" s="1555"/>
      <c r="AK39" s="1555"/>
      <c r="AL39" s="1555"/>
      <c r="AM39" s="1555"/>
      <c r="AN39" s="1555"/>
      <c r="AO39" s="1555"/>
      <c r="AP39" s="1555"/>
      <c r="AQ39" s="1555"/>
      <c r="AR39" s="1555"/>
      <c r="AS39" s="1555"/>
      <c r="AT39" s="1555"/>
      <c r="AU39" s="1555"/>
      <c r="AV39" s="1555"/>
      <c r="AW39" s="1555"/>
      <c r="AX39" s="1555"/>
      <c r="AY39" s="1555"/>
      <c r="AZ39" s="1555"/>
      <c r="BA39" s="1533"/>
      <c r="BB39" s="1534"/>
      <c r="BC39" s="1405"/>
      <c r="BD39" s="1401"/>
      <c r="BE39" s="1404"/>
      <c r="BF39" s="1548"/>
      <c r="BG39" s="1549"/>
      <c r="BH39" s="1550"/>
      <c r="BI39" s="1548"/>
      <c r="BJ39" s="1549"/>
      <c r="BK39" s="1551"/>
      <c r="BL39" s="1040"/>
    </row>
    <row r="40" spans="1:66" s="120" customFormat="1" ht="24.95" customHeight="1">
      <c r="A40" s="1035"/>
      <c r="B40" s="1556"/>
      <c r="C40" s="1557"/>
      <c r="D40" s="1557"/>
      <c r="E40" s="1557"/>
      <c r="F40" s="1557"/>
      <c r="G40" s="1557"/>
      <c r="H40" s="1557"/>
      <c r="I40" s="1557"/>
      <c r="J40" s="1557"/>
      <c r="K40" s="1557"/>
      <c r="L40" s="1557"/>
      <c r="M40" s="1557"/>
      <c r="N40" s="1557"/>
      <c r="O40" s="1557"/>
      <c r="P40" s="1557"/>
      <c r="Q40" s="1557"/>
      <c r="R40" s="1557"/>
      <c r="S40" s="1557"/>
      <c r="T40" s="1557"/>
      <c r="U40" s="1557"/>
      <c r="V40" s="1533"/>
      <c r="W40" s="1534"/>
      <c r="X40" s="1405"/>
      <c r="Y40" s="1401"/>
      <c r="Z40" s="1404"/>
      <c r="AA40" s="1548"/>
      <c r="AB40" s="1549"/>
      <c r="AC40" s="1550"/>
      <c r="AD40" s="1548"/>
      <c r="AE40" s="1549"/>
      <c r="AF40" s="1549"/>
      <c r="AG40" s="1556"/>
      <c r="AH40" s="1557"/>
      <c r="AI40" s="1557"/>
      <c r="AJ40" s="1557"/>
      <c r="AK40" s="1557"/>
      <c r="AL40" s="1557"/>
      <c r="AM40" s="1557"/>
      <c r="AN40" s="1557"/>
      <c r="AO40" s="1557"/>
      <c r="AP40" s="1557"/>
      <c r="AQ40" s="1557"/>
      <c r="AR40" s="1557"/>
      <c r="AS40" s="1557"/>
      <c r="AT40" s="1557"/>
      <c r="AU40" s="1557"/>
      <c r="AV40" s="1557"/>
      <c r="AW40" s="1557"/>
      <c r="AX40" s="1557"/>
      <c r="AY40" s="1557"/>
      <c r="AZ40" s="1557"/>
      <c r="BA40" s="1533"/>
      <c r="BB40" s="1534"/>
      <c r="BC40" s="1405"/>
      <c r="BD40" s="1401"/>
      <c r="BE40" s="1404"/>
      <c r="BF40" s="1548"/>
      <c r="BG40" s="1549"/>
      <c r="BH40" s="1550"/>
      <c r="BI40" s="1548"/>
      <c r="BJ40" s="1549"/>
      <c r="BK40" s="1551"/>
      <c r="BL40" s="1040"/>
    </row>
    <row r="41" spans="1:66" s="120" customFormat="1" ht="24.95" customHeight="1" thickBot="1">
      <c r="A41" s="1035"/>
      <c r="B41" s="1558"/>
      <c r="C41" s="1559"/>
      <c r="D41" s="1559"/>
      <c r="E41" s="1559"/>
      <c r="F41" s="1559"/>
      <c r="G41" s="1559"/>
      <c r="H41" s="1559"/>
      <c r="I41" s="1559"/>
      <c r="J41" s="1559"/>
      <c r="K41" s="1559"/>
      <c r="L41" s="1559"/>
      <c r="M41" s="1559"/>
      <c r="N41" s="1559"/>
      <c r="O41" s="1559"/>
      <c r="P41" s="1559"/>
      <c r="Q41" s="1559"/>
      <c r="R41" s="1559"/>
      <c r="S41" s="1559"/>
      <c r="T41" s="1559"/>
      <c r="U41" s="1559"/>
      <c r="V41" s="1535"/>
      <c r="W41" s="1536"/>
      <c r="X41" s="1537"/>
      <c r="Y41" s="1538"/>
      <c r="Z41" s="1539"/>
      <c r="AA41" s="1537"/>
      <c r="AB41" s="1538"/>
      <c r="AC41" s="1539"/>
      <c r="AD41" s="1537"/>
      <c r="AE41" s="1538"/>
      <c r="AF41" s="1538"/>
      <c r="AG41" s="1558"/>
      <c r="AH41" s="1559"/>
      <c r="AI41" s="1559"/>
      <c r="AJ41" s="1559"/>
      <c r="AK41" s="1559"/>
      <c r="AL41" s="1559"/>
      <c r="AM41" s="1559"/>
      <c r="AN41" s="1559"/>
      <c r="AO41" s="1559"/>
      <c r="AP41" s="1559"/>
      <c r="AQ41" s="1559"/>
      <c r="AR41" s="1559"/>
      <c r="AS41" s="1559"/>
      <c r="AT41" s="1559"/>
      <c r="AU41" s="1559"/>
      <c r="AV41" s="1559"/>
      <c r="AW41" s="1559"/>
      <c r="AX41" s="1559"/>
      <c r="AY41" s="1559"/>
      <c r="AZ41" s="1559"/>
      <c r="BA41" s="1535"/>
      <c r="BB41" s="1536"/>
      <c r="BC41" s="1537"/>
      <c r="BD41" s="1538"/>
      <c r="BE41" s="1539"/>
      <c r="BF41" s="1537"/>
      <c r="BG41" s="1538"/>
      <c r="BH41" s="1539"/>
      <c r="BI41" s="1537"/>
      <c r="BJ41" s="1538"/>
      <c r="BK41" s="1576"/>
      <c r="BL41" s="1040"/>
    </row>
    <row r="42" spans="1:66" s="275" customFormat="1" ht="15.95" customHeight="1" thickBot="1">
      <c r="A42" s="1043"/>
      <c r="B42" s="1044" t="s">
        <v>118</v>
      </c>
      <c r="C42" s="1045"/>
      <c r="D42" s="1045"/>
      <c r="E42" s="1045"/>
      <c r="F42" s="1045"/>
      <c r="G42" s="1045"/>
      <c r="H42" s="1045"/>
      <c r="I42" s="1045"/>
      <c r="J42" s="1045"/>
      <c r="K42" s="1045"/>
      <c r="L42" s="1045"/>
      <c r="M42" s="1045"/>
      <c r="N42" s="1045"/>
      <c r="O42" s="1045"/>
      <c r="P42" s="1045"/>
      <c r="Q42" s="1045"/>
      <c r="R42" s="1045"/>
      <c r="S42" s="1045"/>
      <c r="T42" s="1045"/>
      <c r="U42" s="1045"/>
      <c r="V42" s="1045"/>
      <c r="W42" s="1045"/>
      <c r="X42" s="1045"/>
      <c r="Y42" s="1045"/>
      <c r="Z42" s="1045"/>
      <c r="AA42" s="1045"/>
      <c r="AB42" s="1045"/>
      <c r="AC42" s="1045"/>
      <c r="AD42" s="1046" t="s">
        <v>64</v>
      </c>
      <c r="AE42" s="1047"/>
      <c r="AF42" s="1048"/>
      <c r="AG42" s="1049"/>
      <c r="AH42" s="1046"/>
      <c r="AI42" s="1045"/>
      <c r="AJ42" s="1045"/>
      <c r="AK42" s="1045"/>
      <c r="AL42" s="1045"/>
      <c r="AM42" s="1045"/>
      <c r="AN42" s="1045"/>
      <c r="AO42" s="1050"/>
      <c r="AP42" s="1045"/>
      <c r="AQ42" s="1046"/>
      <c r="AR42" s="1045"/>
      <c r="AS42" s="1045"/>
      <c r="AT42" s="1045"/>
      <c r="AU42" s="1045"/>
      <c r="AV42" s="1045"/>
      <c r="AW42" s="1045"/>
      <c r="AX42" s="1045"/>
      <c r="AY42" s="1045"/>
      <c r="AZ42" s="1045"/>
      <c r="BA42" s="1045"/>
      <c r="BB42" s="1045"/>
      <c r="BC42" s="1045"/>
      <c r="BD42" s="1045" t="str">
        <f>'Perforation Specification'!BH46</f>
        <v>COMPILER: LIÊN/A-KT-WQ826</v>
      </c>
      <c r="BE42" s="1045"/>
      <c r="BF42" s="1051"/>
      <c r="BG42" s="1046"/>
      <c r="BH42" s="1051"/>
      <c r="BI42" s="1046"/>
      <c r="BJ42" s="1046"/>
      <c r="BK42" s="1046"/>
      <c r="BL42" s="1052"/>
      <c r="BM42" s="282"/>
      <c r="BN42" s="282"/>
    </row>
    <row r="43" spans="1:66">
      <c r="B43" s="295"/>
      <c r="C43" s="282"/>
      <c r="D43" s="282"/>
      <c r="E43" s="282"/>
      <c r="F43" s="282"/>
      <c r="G43" s="282"/>
      <c r="H43" s="282"/>
      <c r="I43" s="282"/>
      <c r="J43" s="282"/>
      <c r="K43" s="282"/>
      <c r="L43" s="282"/>
      <c r="M43" s="282"/>
      <c r="N43" s="282"/>
      <c r="O43" s="282"/>
      <c r="P43" s="282"/>
      <c r="Q43" s="282"/>
      <c r="R43" s="282"/>
      <c r="S43" s="282"/>
      <c r="T43" s="282"/>
      <c r="U43" s="282"/>
      <c r="V43" s="282"/>
      <c r="W43" s="282"/>
      <c r="X43" s="282"/>
      <c r="Y43" s="282"/>
      <c r="Z43" s="282"/>
      <c r="AA43" s="282"/>
      <c r="AB43" s="282"/>
      <c r="AC43" s="282"/>
      <c r="AD43" s="282"/>
      <c r="AE43" s="296"/>
      <c r="AF43" s="297"/>
      <c r="AG43" s="297"/>
      <c r="AH43" s="297"/>
      <c r="AI43" s="282"/>
      <c r="AJ43" s="282"/>
      <c r="AK43" s="282"/>
    </row>
  </sheetData>
  <mergeCells count="114">
    <mergeCell ref="AA38:AC38"/>
    <mergeCell ref="AD38:AF38"/>
    <mergeCell ref="B39:U41"/>
    <mergeCell ref="AA39:AC39"/>
    <mergeCell ref="AD39:AF39"/>
    <mergeCell ref="AA40:AC40"/>
    <mergeCell ref="AD40:AF40"/>
    <mergeCell ref="AA41:AC41"/>
    <mergeCell ref="AD41:AF41"/>
    <mergeCell ref="BI36:BK36"/>
    <mergeCell ref="BA37:BB41"/>
    <mergeCell ref="BC37:BE37"/>
    <mergeCell ref="BF37:BH37"/>
    <mergeCell ref="BI37:BK37"/>
    <mergeCell ref="AG38:AZ38"/>
    <mergeCell ref="BC38:BE38"/>
    <mergeCell ref="BF38:BH38"/>
    <mergeCell ref="BI38:BK38"/>
    <mergeCell ref="AG39:AZ41"/>
    <mergeCell ref="BC39:BE39"/>
    <mergeCell ref="BF39:BH39"/>
    <mergeCell ref="BI39:BK39"/>
    <mergeCell ref="BC40:BE40"/>
    <mergeCell ref="BF40:BH40"/>
    <mergeCell ref="BI40:BK40"/>
    <mergeCell ref="BC41:BE41"/>
    <mergeCell ref="BF41:BH41"/>
    <mergeCell ref="BI41:BK41"/>
    <mergeCell ref="AD36:AF36"/>
    <mergeCell ref="AO24:AZ24"/>
    <mergeCell ref="AO25:AZ25"/>
    <mergeCell ref="AH26:AZ35"/>
    <mergeCell ref="BA36:BB36"/>
    <mergeCell ref="AA37:AC37"/>
    <mergeCell ref="AD37:AF37"/>
    <mergeCell ref="BC36:BE36"/>
    <mergeCell ref="BF36:BH36"/>
    <mergeCell ref="AH24:AN24"/>
    <mergeCell ref="AH25:AN25"/>
    <mergeCell ref="AA36:AC36"/>
    <mergeCell ref="BI22:BK22"/>
    <mergeCell ref="B19:U19"/>
    <mergeCell ref="X19:Z19"/>
    <mergeCell ref="AA19:AC19"/>
    <mergeCell ref="AD19:AF19"/>
    <mergeCell ref="B20:U22"/>
    <mergeCell ref="X20:Z20"/>
    <mergeCell ref="AA20:AC20"/>
    <mergeCell ref="AD20:AF20"/>
    <mergeCell ref="X21:Z21"/>
    <mergeCell ref="AA21:AC21"/>
    <mergeCell ref="AD21:AF21"/>
    <mergeCell ref="X22:Z22"/>
    <mergeCell ref="AA22:AC22"/>
    <mergeCell ref="AD22:AF22"/>
    <mergeCell ref="V17:W17"/>
    <mergeCell ref="X17:Z17"/>
    <mergeCell ref="AA17:AC17"/>
    <mergeCell ref="AD17:AF17"/>
    <mergeCell ref="V18:W22"/>
    <mergeCell ref="X18:Z18"/>
    <mergeCell ref="AA18:AC18"/>
    <mergeCell ref="AD18:AF18"/>
    <mergeCell ref="BF22:BH22"/>
    <mergeCell ref="B1:P1"/>
    <mergeCell ref="BG2:BI3"/>
    <mergeCell ref="BJ2:BK3"/>
    <mergeCell ref="C5:I5"/>
    <mergeCell ref="J5:U5"/>
    <mergeCell ref="AH5:AN5"/>
    <mergeCell ref="C6:I6"/>
    <mergeCell ref="J6:U6"/>
    <mergeCell ref="AH6:AN6"/>
    <mergeCell ref="B2:P2"/>
    <mergeCell ref="B3:P3"/>
    <mergeCell ref="Q1:BF3"/>
    <mergeCell ref="C7:U16"/>
    <mergeCell ref="AO5:AZ5"/>
    <mergeCell ref="AO6:AZ6"/>
    <mergeCell ref="AH7:AZ16"/>
    <mergeCell ref="BA17:BB17"/>
    <mergeCell ref="BC17:BE17"/>
    <mergeCell ref="BF17:BH17"/>
    <mergeCell ref="BI17:BK17"/>
    <mergeCell ref="BA18:BB22"/>
    <mergeCell ref="BC18:BE18"/>
    <mergeCell ref="BF18:BH18"/>
    <mergeCell ref="BI18:BK18"/>
    <mergeCell ref="AG19:AZ19"/>
    <mergeCell ref="BC19:BE19"/>
    <mergeCell ref="BF19:BH19"/>
    <mergeCell ref="BI19:BK19"/>
    <mergeCell ref="AG20:AZ22"/>
    <mergeCell ref="BC20:BE20"/>
    <mergeCell ref="BF20:BH20"/>
    <mergeCell ref="BI20:BK20"/>
    <mergeCell ref="BC21:BE21"/>
    <mergeCell ref="BF21:BH21"/>
    <mergeCell ref="BI21:BK21"/>
    <mergeCell ref="BC22:BE22"/>
    <mergeCell ref="J24:U24"/>
    <mergeCell ref="J25:U25"/>
    <mergeCell ref="C26:U35"/>
    <mergeCell ref="V37:W41"/>
    <mergeCell ref="X37:Z37"/>
    <mergeCell ref="X38:Z38"/>
    <mergeCell ref="X39:Z39"/>
    <mergeCell ref="X40:Z40"/>
    <mergeCell ref="X41:Z41"/>
    <mergeCell ref="C24:I24"/>
    <mergeCell ref="C25:I25"/>
    <mergeCell ref="V36:W36"/>
    <mergeCell ref="X36:Z36"/>
    <mergeCell ref="B38:U38"/>
  </mergeCells>
  <phoneticPr fontId="60" type="noConversion"/>
  <printOptions horizontalCentered="1" verticalCentered="1"/>
  <pageMargins left="0" right="0" top="0" bottom="0" header="0.19685039370078741" footer="0.19685039370078741"/>
  <pageSetup paperSize="9" scale="70" orientation="landscape" useFirstPageNumber="1" horizontalDpi="4294967295" verticalDpi="4294967295"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M34"/>
  <sheetViews>
    <sheetView showGridLines="0" tabSelected="1" view="pageBreakPreview" zoomScale="98" zoomScaleNormal="100" workbookViewId="0">
      <selection activeCell="CG11" sqref="CG11"/>
    </sheetView>
  </sheetViews>
  <sheetFormatPr defaultColWidth="2.5703125" defaultRowHeight="14.25" customHeight="1"/>
  <cols>
    <col min="1" max="1" width="2.5703125" style="1" customWidth="1"/>
    <col min="2" max="2" width="5" style="1" customWidth="1"/>
    <col min="3" max="6" width="2.5703125" style="1" customWidth="1"/>
    <col min="7" max="7" width="3.5703125" style="1" customWidth="1"/>
    <col min="8" max="13" width="2.5703125" style="1" customWidth="1"/>
    <col min="14" max="15" width="1.5703125" style="1" customWidth="1"/>
    <col min="16" max="16" width="2.5703125" style="1" customWidth="1"/>
    <col min="17" max="17" width="0.5703125" style="1" customWidth="1"/>
    <col min="18" max="18" width="1.5703125" style="1" customWidth="1"/>
    <col min="19" max="19" width="2" style="1" customWidth="1"/>
    <col min="20" max="20" width="2.5703125" style="1" customWidth="1"/>
    <col min="21" max="21" width="3.28515625" style="1" customWidth="1"/>
    <col min="22" max="22" width="3.5703125" style="1" customWidth="1"/>
    <col min="23" max="23" width="3.42578125" style="1" customWidth="1"/>
    <col min="24" max="24" width="4" style="1" customWidth="1"/>
    <col min="25" max="25" width="3.85546875" style="1" customWidth="1"/>
    <col min="26" max="26" width="4.85546875" style="1" customWidth="1"/>
    <col min="27" max="27" width="5" style="1" customWidth="1"/>
    <col min="28" max="28" width="6" style="1" customWidth="1"/>
    <col min="29" max="29" width="5.42578125" style="1" customWidth="1"/>
    <col min="30" max="30" width="4.5703125" style="1" customWidth="1"/>
    <col min="31" max="31" width="4.140625" style="1" customWidth="1"/>
    <col min="32" max="33" width="2.5703125" style="1" customWidth="1"/>
    <col min="34" max="34" width="1.7109375" style="1" customWidth="1"/>
    <col min="35" max="36" width="2.5703125" style="1" customWidth="1"/>
    <col min="37" max="37" width="4.42578125" style="1" customWidth="1"/>
    <col min="38" max="38" width="4.140625" style="1" customWidth="1"/>
    <col min="39" max="39" width="1.85546875" style="1" customWidth="1"/>
    <col min="40" max="40" width="2.5703125" style="1" customWidth="1"/>
    <col min="41" max="41" width="3.140625" style="1" customWidth="1"/>
    <col min="42" max="42" width="4" style="1" customWidth="1"/>
    <col min="43" max="49" width="2.5703125" style="1" customWidth="1"/>
    <col min="50" max="51" width="1.5703125" style="1" customWidth="1"/>
    <col min="52" max="52" width="2.5703125" style="1" customWidth="1"/>
    <col min="53" max="16384" width="2.5703125" style="1"/>
  </cols>
  <sheetData>
    <row r="1" spans="1:63" s="120" customFormat="1" ht="20.100000000000001" customHeight="1">
      <c r="A1" s="224"/>
      <c r="B1" s="1577" t="str">
        <f>Index!B1</f>
        <v>{{ModelType}}</v>
      </c>
      <c r="C1" s="1425"/>
      <c r="D1" s="1425"/>
      <c r="E1" s="1425"/>
      <c r="F1" s="1425"/>
      <c r="G1" s="1425"/>
      <c r="H1" s="1425"/>
      <c r="I1" s="1425"/>
      <c r="J1" s="1425"/>
      <c r="K1" s="1425"/>
      <c r="L1" s="1425"/>
      <c r="M1" s="1425"/>
      <c r="N1" s="1425"/>
      <c r="O1" s="1425"/>
      <c r="P1" s="1578"/>
      <c r="Q1" s="226"/>
      <c r="R1" s="226"/>
      <c r="S1" s="298"/>
      <c r="T1" s="298"/>
      <c r="U1" s="298"/>
      <c r="V1" s="1579" t="s">
        <v>173</v>
      </c>
      <c r="W1" s="1579"/>
      <c r="X1" s="1579"/>
      <c r="Y1" s="1579"/>
      <c r="Z1" s="1579"/>
      <c r="AA1" s="1579"/>
      <c r="AB1" s="1579"/>
      <c r="AC1" s="1579"/>
      <c r="AD1" s="1579"/>
      <c r="AE1" s="1579"/>
      <c r="AF1" s="1579"/>
      <c r="AG1" s="1579"/>
      <c r="AH1" s="1579"/>
      <c r="AI1" s="1579"/>
      <c r="AJ1" s="1579"/>
      <c r="AK1" s="1579"/>
      <c r="AL1" s="1579"/>
      <c r="AM1" s="1579"/>
      <c r="AN1" s="1579"/>
      <c r="AO1" s="1579"/>
      <c r="AP1" s="1579"/>
      <c r="AQ1" s="1579"/>
      <c r="AR1" s="298"/>
      <c r="AS1" s="298"/>
      <c r="AT1" s="298"/>
      <c r="AU1" s="298"/>
      <c r="AV1" s="298"/>
      <c r="AW1" s="298"/>
      <c r="AX1" s="226"/>
      <c r="AY1" s="226"/>
      <c r="AZ1" s="226"/>
      <c r="BA1" s="226"/>
      <c r="BB1" s="226"/>
      <c r="BC1" s="226"/>
      <c r="BD1" s="226"/>
      <c r="BE1" s="227"/>
      <c r="BF1" s="226"/>
      <c r="BG1" s="226"/>
      <c r="BH1" s="226"/>
      <c r="BI1" s="226"/>
      <c r="BJ1" s="226"/>
      <c r="BK1" s="228"/>
    </row>
    <row r="2" spans="1:63" s="120" customFormat="1" ht="20.100000000000001" customHeight="1">
      <c r="A2" s="229"/>
      <c r="B2" s="263" t="s">
        <v>69</v>
      </c>
      <c r="C2" s="264"/>
      <c r="D2" s="264"/>
      <c r="E2" s="264"/>
      <c r="F2" s="264"/>
      <c r="G2" s="264" t="str">
        <f>Index!G2</f>
        <v>{{ModelName}}</v>
      </c>
      <c r="H2" s="71"/>
      <c r="I2" s="71"/>
      <c r="J2" s="71"/>
      <c r="K2" s="71"/>
      <c r="L2" s="71"/>
      <c r="M2" s="71"/>
      <c r="N2" s="71"/>
      <c r="O2" s="71"/>
      <c r="P2" s="299"/>
      <c r="Q2" s="69"/>
      <c r="R2" s="69"/>
      <c r="S2" s="300"/>
      <c r="T2" s="300"/>
      <c r="U2" s="300"/>
      <c r="V2" s="1580"/>
      <c r="W2" s="1580"/>
      <c r="X2" s="1580"/>
      <c r="Y2" s="1580"/>
      <c r="Z2" s="1580"/>
      <c r="AA2" s="1580"/>
      <c r="AB2" s="1580"/>
      <c r="AC2" s="1580"/>
      <c r="AD2" s="1580"/>
      <c r="AE2" s="1580"/>
      <c r="AF2" s="1580"/>
      <c r="AG2" s="1580"/>
      <c r="AH2" s="1580"/>
      <c r="AI2" s="1580"/>
      <c r="AJ2" s="1580"/>
      <c r="AK2" s="1580"/>
      <c r="AL2" s="1580"/>
      <c r="AM2" s="1580"/>
      <c r="AN2" s="1580"/>
      <c r="AO2" s="1580"/>
      <c r="AP2" s="1580"/>
      <c r="AQ2" s="1580"/>
      <c r="AR2" s="300"/>
      <c r="AS2" s="300"/>
      <c r="AT2" s="300"/>
      <c r="AU2" s="300"/>
      <c r="AV2" s="300"/>
      <c r="AW2" s="300"/>
      <c r="AX2" s="69"/>
      <c r="AY2" s="69"/>
      <c r="AZ2" s="69"/>
      <c r="BA2" s="71"/>
      <c r="BB2" s="71"/>
      <c r="BC2" s="299"/>
      <c r="BD2" s="1581" t="s">
        <v>174</v>
      </c>
      <c r="BE2" s="1419"/>
      <c r="BF2" s="1419"/>
      <c r="BG2" s="1584">
        <f>'Elastic gore Specification'!BJ2+1</f>
        <v>3</v>
      </c>
      <c r="BH2" s="1584"/>
      <c r="BI2" s="1322">
        <v>-1</v>
      </c>
      <c r="BJ2" s="1586"/>
      <c r="BK2" s="136"/>
    </row>
    <row r="3" spans="1:63" s="120" customFormat="1" ht="20.100000000000001" customHeight="1">
      <c r="A3" s="229"/>
      <c r="B3" s="234" t="s">
        <v>70</v>
      </c>
      <c r="C3" s="235"/>
      <c r="D3" s="235"/>
      <c r="E3" s="235"/>
      <c r="F3" s="235"/>
      <c r="G3" s="235"/>
      <c r="H3" s="235"/>
      <c r="I3" s="235"/>
      <c r="J3" s="235" t="str">
        <f>Index!I3</f>
        <v>{{MaterialNumber}}</v>
      </c>
      <c r="K3" s="235"/>
      <c r="L3" s="235"/>
      <c r="M3" s="235"/>
      <c r="N3" s="235"/>
      <c r="O3" s="235"/>
      <c r="P3" s="238"/>
      <c r="Q3" s="69"/>
      <c r="R3" s="69"/>
      <c r="S3" s="300"/>
      <c r="T3" s="300"/>
      <c r="U3" s="300"/>
      <c r="V3" s="1580"/>
      <c r="W3" s="1580"/>
      <c r="X3" s="1580"/>
      <c r="Y3" s="1580"/>
      <c r="Z3" s="1580"/>
      <c r="AA3" s="1580"/>
      <c r="AB3" s="1580"/>
      <c r="AC3" s="1580"/>
      <c r="AD3" s="1580"/>
      <c r="AE3" s="1580"/>
      <c r="AF3" s="1580"/>
      <c r="AG3" s="1580"/>
      <c r="AH3" s="1580"/>
      <c r="AI3" s="1580"/>
      <c r="AJ3" s="1580"/>
      <c r="AK3" s="1580"/>
      <c r="AL3" s="1580"/>
      <c r="AM3" s="1580"/>
      <c r="AN3" s="1580"/>
      <c r="AO3" s="1580"/>
      <c r="AP3" s="1580"/>
      <c r="AQ3" s="1580"/>
      <c r="AR3" s="300"/>
      <c r="AS3" s="300"/>
      <c r="AT3" s="300"/>
      <c r="AU3" s="300"/>
      <c r="AV3" s="300"/>
      <c r="AW3" s="300"/>
      <c r="AX3" s="69"/>
      <c r="AY3" s="69"/>
      <c r="AZ3" s="69"/>
      <c r="BA3" s="69"/>
      <c r="BB3" s="69"/>
      <c r="BC3" s="136"/>
      <c r="BD3" s="1582"/>
      <c r="BE3" s="1583"/>
      <c r="BF3" s="1583"/>
      <c r="BG3" s="1585"/>
      <c r="BH3" s="1585"/>
      <c r="BI3" s="1324"/>
      <c r="BJ3" s="1467"/>
      <c r="BK3" s="136"/>
    </row>
    <row r="4" spans="1:63" s="2" customFormat="1" ht="15.95" customHeight="1">
      <c r="A4" s="33"/>
      <c r="T4" s="22"/>
      <c r="U4" s="22"/>
      <c r="V4" s="1580"/>
      <c r="W4" s="1580"/>
      <c r="X4" s="1580"/>
      <c r="Y4" s="1580"/>
      <c r="Z4" s="1580"/>
      <c r="AA4" s="1580"/>
      <c r="AB4" s="1580"/>
      <c r="AC4" s="1580"/>
      <c r="AD4" s="1580"/>
      <c r="AE4" s="1580"/>
      <c r="AF4" s="1580"/>
      <c r="AG4" s="1580"/>
      <c r="AH4" s="1580"/>
      <c r="AI4" s="1580"/>
      <c r="AJ4" s="1580"/>
      <c r="AK4" s="1580"/>
      <c r="AL4" s="1580"/>
      <c r="AM4" s="1580"/>
      <c r="AN4" s="1580"/>
      <c r="AO4" s="1580"/>
      <c r="AP4" s="1580"/>
      <c r="AQ4" s="1580"/>
      <c r="AR4" s="1587" t="s">
        <v>175</v>
      </c>
      <c r="AS4" s="1189"/>
      <c r="AT4" s="1189"/>
      <c r="AU4" s="1189"/>
      <c r="AV4" s="1189"/>
      <c r="AW4" s="1189"/>
      <c r="AX4" s="1189"/>
      <c r="AY4" s="1189"/>
      <c r="AZ4" s="1588"/>
      <c r="BA4" s="1592" t="s">
        <v>171</v>
      </c>
      <c r="BB4" s="1593"/>
      <c r="BC4" s="1594"/>
      <c r="BD4" s="1495" t="s">
        <v>159</v>
      </c>
      <c r="BE4" s="1593"/>
      <c r="BF4" s="1593"/>
      <c r="BG4" s="1594"/>
      <c r="BH4" s="1495" t="s">
        <v>160</v>
      </c>
      <c r="BI4" s="1593"/>
      <c r="BJ4" s="1595"/>
      <c r="BK4" s="143"/>
    </row>
    <row r="5" spans="1:63" s="2" customFormat="1" ht="32.25" customHeight="1">
      <c r="A5" s="33"/>
      <c r="B5" s="1596" t="s">
        <v>176</v>
      </c>
      <c r="C5" s="1597"/>
      <c r="D5" s="1597"/>
      <c r="E5" s="1597"/>
      <c r="F5" s="1597"/>
      <c r="G5" s="1598"/>
      <c r="H5" s="1599" t="s">
        <v>177</v>
      </c>
      <c r="I5" s="1600"/>
      <c r="J5" s="1600"/>
      <c r="K5" s="1600"/>
      <c r="L5" s="1600"/>
      <c r="M5" s="1600"/>
      <c r="N5" s="1600"/>
      <c r="O5" s="1600"/>
      <c r="P5" s="1600"/>
      <c r="Q5" s="1600"/>
      <c r="R5" s="1600"/>
      <c r="S5" s="1600"/>
      <c r="T5" s="1600"/>
      <c r="U5" s="1600"/>
      <c r="V5" s="1600"/>
      <c r="W5" s="1601"/>
      <c r="Y5" s="1602" t="s">
        <v>178</v>
      </c>
      <c r="Z5" s="1603"/>
      <c r="AA5" s="1604"/>
      <c r="AB5" s="1605" t="s">
        <v>179</v>
      </c>
      <c r="AC5" s="1603"/>
      <c r="AD5" s="1603"/>
      <c r="AE5" s="1603"/>
      <c r="AF5" s="1603"/>
      <c r="AG5" s="1603"/>
      <c r="AH5" s="1603"/>
      <c r="AI5" s="1603"/>
      <c r="AJ5" s="1606"/>
      <c r="AQ5" s="22"/>
      <c r="AR5" s="1589"/>
      <c r="AS5" s="1590"/>
      <c r="AT5" s="1590"/>
      <c r="AU5" s="1590"/>
      <c r="AV5" s="1590"/>
      <c r="AW5" s="1590"/>
      <c r="AX5" s="1590"/>
      <c r="AY5" s="1590"/>
      <c r="AZ5" s="1591"/>
      <c r="BA5" s="1607" t="s">
        <v>30</v>
      </c>
      <c r="BB5" s="1608"/>
      <c r="BC5" s="1609"/>
      <c r="BD5" s="1610">
        <v>32</v>
      </c>
      <c r="BE5" s="1611"/>
      <c r="BF5" s="1611"/>
      <c r="BG5" s="1612"/>
      <c r="BH5" s="1610">
        <v>32</v>
      </c>
      <c r="BI5" s="1611"/>
      <c r="BJ5" s="1613"/>
      <c r="BK5" s="143"/>
    </row>
    <row r="6" spans="1:63" s="2" customFormat="1" ht="31.5" customHeight="1">
      <c r="A6" s="33"/>
      <c r="B6" s="1614" t="s">
        <v>148</v>
      </c>
      <c r="C6" s="1615"/>
      <c r="D6" s="1615"/>
      <c r="E6" s="1615"/>
      <c r="F6" s="1615"/>
      <c r="G6" s="1616"/>
      <c r="H6" s="1617"/>
      <c r="I6" s="1618"/>
      <c r="J6" s="1618"/>
      <c r="K6" s="1618"/>
      <c r="L6" s="1618"/>
      <c r="M6" s="1618"/>
      <c r="N6" s="1618"/>
      <c r="O6" s="1618"/>
      <c r="P6" s="1618"/>
      <c r="Q6" s="1618"/>
      <c r="R6" s="1618"/>
      <c r="S6" s="1618"/>
      <c r="T6" s="1618"/>
      <c r="U6" s="1618"/>
      <c r="V6" s="1618"/>
      <c r="W6" s="1619"/>
      <c r="Y6" s="1620" t="s">
        <v>180</v>
      </c>
      <c r="Z6" s="1621"/>
      <c r="AA6" s="1622"/>
      <c r="AB6" s="1623" t="s">
        <v>181</v>
      </c>
      <c r="AC6" s="1624"/>
      <c r="AD6" s="1624"/>
      <c r="AE6" s="1624"/>
      <c r="AF6" s="1624"/>
      <c r="AG6" s="1624"/>
      <c r="AH6" s="1624"/>
      <c r="AI6" s="1624"/>
      <c r="AJ6" s="1625"/>
      <c r="AQ6" s="22"/>
      <c r="AR6" s="33"/>
      <c r="AS6" s="22"/>
      <c r="AT6" s="22"/>
      <c r="AU6" s="22"/>
      <c r="AV6" s="22"/>
      <c r="AW6" s="22"/>
      <c r="AX6" s="22"/>
      <c r="AY6" s="22"/>
      <c r="AZ6" s="22"/>
      <c r="BA6" s="303"/>
      <c r="BB6" s="303"/>
      <c r="BC6" s="303"/>
      <c r="BD6" s="303"/>
      <c r="BE6" s="303"/>
      <c r="BF6" s="303"/>
      <c r="BG6" s="303"/>
      <c r="BH6" s="303"/>
      <c r="BI6" s="303"/>
      <c r="BJ6" s="304"/>
      <c r="BK6" s="143"/>
    </row>
    <row r="7" spans="1:63" s="2" customFormat="1" ht="15.95" customHeight="1">
      <c r="A7" s="33"/>
      <c r="B7" s="121"/>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2"/>
      <c r="AR7" s="33"/>
      <c r="AS7" s="22"/>
      <c r="AT7" s="22"/>
      <c r="AU7" s="22"/>
      <c r="AV7" s="22"/>
      <c r="AW7" s="22"/>
      <c r="AX7" s="22"/>
      <c r="AY7" s="22"/>
      <c r="AZ7" s="22"/>
      <c r="BA7" s="1166"/>
      <c r="BB7" s="1166"/>
      <c r="BC7" s="1166"/>
      <c r="BD7" s="1166"/>
      <c r="BE7" s="1166"/>
      <c r="BF7" s="1166"/>
      <c r="BG7" s="1166"/>
      <c r="BH7" s="1166"/>
      <c r="BI7" s="1166"/>
      <c r="BJ7" s="1626"/>
      <c r="BK7" s="143"/>
    </row>
    <row r="8" spans="1:63" s="2" customFormat="1" ht="27" customHeight="1">
      <c r="A8" s="33"/>
      <c r="B8" s="1627" t="s">
        <v>182</v>
      </c>
      <c r="C8" s="1188"/>
      <c r="D8" s="1188"/>
      <c r="E8" s="1188"/>
      <c r="F8" s="1188"/>
      <c r="G8" s="1188"/>
      <c r="H8" s="1188"/>
      <c r="I8" s="1188"/>
      <c r="J8" s="1188"/>
      <c r="K8" s="1188"/>
      <c r="L8" s="1188"/>
      <c r="M8" s="1188"/>
      <c r="N8" s="1188"/>
      <c r="O8" s="1188"/>
      <c r="P8" s="1188"/>
      <c r="Q8" s="1188"/>
      <c r="R8" s="1188"/>
      <c r="S8" s="1188"/>
      <c r="T8" s="1188"/>
      <c r="U8" s="1628"/>
      <c r="V8" s="1630" t="s">
        <v>183</v>
      </c>
      <c r="W8" s="1631"/>
      <c r="X8" s="1631"/>
      <c r="Y8" s="1631"/>
      <c r="Z8" s="1631"/>
      <c r="AA8" s="1631"/>
      <c r="AB8" s="1631"/>
      <c r="AC8" s="1631"/>
      <c r="AD8" s="1631"/>
      <c r="AE8" s="1631"/>
      <c r="AF8" s="1631"/>
      <c r="AG8" s="1631"/>
      <c r="AH8" s="1631"/>
      <c r="AI8" s="1631"/>
      <c r="AJ8" s="1631"/>
      <c r="AK8" s="1631"/>
      <c r="AL8" s="1631"/>
      <c r="AM8" s="1631"/>
      <c r="AN8" s="1631"/>
      <c r="AO8" s="1631"/>
      <c r="AP8" s="1632"/>
      <c r="AQ8" s="22"/>
      <c r="AR8" s="33"/>
      <c r="AS8" s="22"/>
      <c r="AT8" s="22"/>
      <c r="AU8" s="22"/>
      <c r="AV8" s="22"/>
      <c r="AW8" s="22"/>
      <c r="AX8" s="22"/>
      <c r="AY8" s="22"/>
      <c r="AZ8" s="22"/>
      <c r="BA8" s="1166"/>
      <c r="BB8" s="1166"/>
      <c r="BC8" s="1166"/>
      <c r="BD8" s="1166"/>
      <c r="BE8" s="1166"/>
      <c r="BF8" s="1166"/>
      <c r="BG8" s="1166"/>
      <c r="BH8" s="1166"/>
      <c r="BI8" s="1166"/>
      <c r="BJ8" s="1633"/>
      <c r="BK8" s="143"/>
    </row>
    <row r="9" spans="1:63" s="2" customFormat="1" ht="60" customHeight="1">
      <c r="A9" s="33"/>
      <c r="B9" s="1629"/>
      <c r="C9" s="1191"/>
      <c r="D9" s="1191"/>
      <c r="E9" s="1191"/>
      <c r="F9" s="1191"/>
      <c r="G9" s="1191"/>
      <c r="H9" s="1191"/>
      <c r="I9" s="1191"/>
      <c r="J9" s="1191"/>
      <c r="K9" s="1191"/>
      <c r="L9" s="1191"/>
      <c r="M9" s="1191"/>
      <c r="N9" s="1191"/>
      <c r="O9" s="1191"/>
      <c r="P9" s="1191"/>
      <c r="Q9" s="1191"/>
      <c r="R9" s="1191"/>
      <c r="S9" s="1191"/>
      <c r="T9" s="1191"/>
      <c r="U9" s="1193"/>
      <c r="V9" s="1634" t="s">
        <v>184</v>
      </c>
      <c r="W9" s="1635"/>
      <c r="X9" s="1635"/>
      <c r="Y9" s="1636"/>
      <c r="Z9" s="1637" t="s">
        <v>185</v>
      </c>
      <c r="AA9" s="1635"/>
      <c r="AB9" s="1635"/>
      <c r="AC9" s="1635"/>
      <c r="AD9" s="1638"/>
      <c r="AE9" s="1637" t="s">
        <v>186</v>
      </c>
      <c r="AF9" s="1635"/>
      <c r="AG9" s="1635"/>
      <c r="AH9" s="1635"/>
      <c r="AI9" s="1639"/>
      <c r="AJ9" s="1634" t="s">
        <v>187</v>
      </c>
      <c r="AK9" s="1635"/>
      <c r="AL9" s="1640"/>
      <c r="AM9" s="1609"/>
      <c r="AN9" s="1634" t="s">
        <v>188</v>
      </c>
      <c r="AO9" s="1640"/>
      <c r="AP9" s="1641"/>
      <c r="AQ9" s="22"/>
      <c r="AR9" s="33"/>
      <c r="AS9" s="22"/>
      <c r="AT9" s="22"/>
      <c r="AU9" s="22"/>
      <c r="AV9" s="22"/>
      <c r="AW9" s="22"/>
      <c r="AX9" s="22"/>
      <c r="AY9" s="22"/>
      <c r="AZ9" s="22"/>
      <c r="BA9" s="1166"/>
      <c r="BB9" s="1166"/>
      <c r="BC9" s="1166"/>
      <c r="BD9" s="1166"/>
      <c r="BE9" s="1166"/>
      <c r="BF9" s="1166"/>
      <c r="BG9" s="1166"/>
      <c r="BH9" s="1166"/>
      <c r="BI9" s="1166"/>
      <c r="BJ9" s="1633"/>
      <c r="BK9" s="143"/>
    </row>
    <row r="10" spans="1:63" s="2" customFormat="1" ht="20.100000000000001" customHeight="1">
      <c r="A10" s="33"/>
      <c r="B10" s="1642">
        <v>1</v>
      </c>
      <c r="C10" s="1644" t="s">
        <v>189</v>
      </c>
      <c r="D10" s="1665"/>
      <c r="E10" s="1665"/>
      <c r="F10" s="1665"/>
      <c r="G10" s="1665"/>
      <c r="H10" s="1665"/>
      <c r="I10" s="1665"/>
      <c r="J10" s="1665"/>
      <c r="K10" s="1665"/>
      <c r="L10" s="1665"/>
      <c r="M10" s="1665"/>
      <c r="N10" s="1665"/>
      <c r="O10" s="1665"/>
      <c r="P10" s="1665"/>
      <c r="Q10" s="1665"/>
      <c r="R10" s="1665"/>
      <c r="S10" s="1665"/>
      <c r="T10" s="1665"/>
      <c r="U10" s="1666"/>
      <c r="V10" s="1650"/>
      <c r="W10" s="1651"/>
      <c r="X10" s="1651"/>
      <c r="Y10" s="1652"/>
      <c r="Z10" s="1656"/>
      <c r="AA10" s="1657"/>
      <c r="AB10" s="1657"/>
      <c r="AC10" s="1657"/>
      <c r="AD10" s="1652"/>
      <c r="AE10" s="1656"/>
      <c r="AF10" s="1657"/>
      <c r="AG10" s="1657"/>
      <c r="AH10" s="1657"/>
      <c r="AI10" s="1659"/>
      <c r="AJ10" s="1650"/>
      <c r="AK10" s="1651"/>
      <c r="AL10" s="1651"/>
      <c r="AM10" s="1661"/>
      <c r="AN10" s="1650"/>
      <c r="AO10" s="1651"/>
      <c r="AP10" s="1662"/>
      <c r="AQ10" s="22"/>
      <c r="AR10" s="33"/>
      <c r="AS10" s="22"/>
      <c r="AT10" s="22"/>
      <c r="AU10" s="22"/>
      <c r="AV10" s="22"/>
      <c r="AW10" s="22"/>
      <c r="AX10" s="22"/>
      <c r="AY10" s="22"/>
      <c r="AZ10" s="22"/>
      <c r="BA10" s="1166"/>
      <c r="BB10" s="1166"/>
      <c r="BC10" s="1166"/>
      <c r="BD10" s="1166"/>
      <c r="BE10" s="1166"/>
      <c r="BF10" s="1166"/>
      <c r="BG10" s="1166"/>
      <c r="BH10" s="1166"/>
      <c r="BI10" s="1166"/>
      <c r="BJ10" s="1633"/>
      <c r="BK10" s="143"/>
    </row>
    <row r="11" spans="1:63" s="2" customFormat="1" ht="20.100000000000001" customHeight="1">
      <c r="A11" s="33"/>
      <c r="B11" s="1643"/>
      <c r="C11" s="1667"/>
      <c r="D11" s="1668"/>
      <c r="E11" s="1668"/>
      <c r="F11" s="1668"/>
      <c r="G11" s="1668"/>
      <c r="H11" s="1668"/>
      <c r="I11" s="1668"/>
      <c r="J11" s="1668"/>
      <c r="K11" s="1668"/>
      <c r="L11" s="1668"/>
      <c r="M11" s="1668"/>
      <c r="N11" s="1668"/>
      <c r="O11" s="1668"/>
      <c r="P11" s="1668"/>
      <c r="Q11" s="1668"/>
      <c r="R11" s="1668"/>
      <c r="S11" s="1668"/>
      <c r="T11" s="1668"/>
      <c r="U11" s="1669"/>
      <c r="V11" s="1653"/>
      <c r="W11" s="1654"/>
      <c r="X11" s="1654"/>
      <c r="Y11" s="1655"/>
      <c r="Z11" s="1658"/>
      <c r="AA11" s="1654"/>
      <c r="AB11" s="1654"/>
      <c r="AC11" s="1654"/>
      <c r="AD11" s="1655"/>
      <c r="AE11" s="1658"/>
      <c r="AF11" s="1654"/>
      <c r="AG11" s="1654"/>
      <c r="AH11" s="1654"/>
      <c r="AI11" s="1660"/>
      <c r="AJ11" s="1653"/>
      <c r="AK11" s="1654"/>
      <c r="AL11" s="1654"/>
      <c r="AM11" s="1660"/>
      <c r="AN11" s="1653"/>
      <c r="AO11" s="1654"/>
      <c r="AP11" s="1663"/>
      <c r="AQ11" s="22"/>
      <c r="AR11" s="33"/>
      <c r="AS11" s="22"/>
      <c r="AT11" s="22"/>
      <c r="AU11" s="22"/>
      <c r="AV11" s="22"/>
      <c r="AW11" s="22"/>
      <c r="AX11" s="22"/>
      <c r="AY11" s="22"/>
      <c r="AZ11" s="22"/>
      <c r="BA11" s="1166"/>
      <c r="BB11" s="1166"/>
      <c r="BC11" s="1166"/>
      <c r="BD11" s="1166"/>
      <c r="BE11" s="1166"/>
      <c r="BF11" s="1166"/>
      <c r="BG11" s="1166"/>
      <c r="BH11" s="1166"/>
      <c r="BI11" s="1166"/>
      <c r="BJ11" s="1633"/>
      <c r="BK11" s="143"/>
    </row>
    <row r="12" spans="1:63" s="2" customFormat="1" ht="20.100000000000001" customHeight="1">
      <c r="A12" s="33"/>
      <c r="B12" s="1664">
        <f>B10+1</f>
        <v>2</v>
      </c>
      <c r="C12" s="1644" t="s">
        <v>190</v>
      </c>
      <c r="D12" s="1645"/>
      <c r="E12" s="1645"/>
      <c r="F12" s="1645"/>
      <c r="G12" s="1645"/>
      <c r="H12" s="1645"/>
      <c r="I12" s="1645"/>
      <c r="J12" s="1645"/>
      <c r="K12" s="1645"/>
      <c r="L12" s="1645"/>
      <c r="M12" s="1645"/>
      <c r="N12" s="1645"/>
      <c r="O12" s="1645"/>
      <c r="P12" s="1645"/>
      <c r="Q12" s="1645"/>
      <c r="R12" s="1645"/>
      <c r="S12" s="1645"/>
      <c r="T12" s="1645"/>
      <c r="U12" s="1646"/>
      <c r="V12" s="1650"/>
      <c r="W12" s="1651"/>
      <c r="X12" s="1651"/>
      <c r="Y12" s="1652"/>
      <c r="Z12" s="1656"/>
      <c r="AA12" s="1657"/>
      <c r="AB12" s="1657"/>
      <c r="AC12" s="1657"/>
      <c r="AD12" s="1652"/>
      <c r="AE12" s="1656"/>
      <c r="AF12" s="1657"/>
      <c r="AG12" s="1657"/>
      <c r="AH12" s="1657"/>
      <c r="AI12" s="1659"/>
      <c r="AJ12" s="1650"/>
      <c r="AK12" s="1651"/>
      <c r="AL12" s="1651"/>
      <c r="AM12" s="1661"/>
      <c r="AN12" s="1650"/>
      <c r="AO12" s="1651"/>
      <c r="AP12" s="1662"/>
      <c r="AQ12" s="22"/>
      <c r="AR12" s="33"/>
      <c r="AS12" s="22"/>
      <c r="AT12" s="22"/>
      <c r="AU12" s="22"/>
      <c r="AV12" s="22"/>
      <c r="AW12" s="22"/>
      <c r="AX12" s="22"/>
      <c r="AY12" s="22"/>
      <c r="AZ12" s="22"/>
      <c r="BA12" s="1166"/>
      <c r="BB12" s="1166"/>
      <c r="BC12" s="1166"/>
      <c r="BD12" s="1166"/>
      <c r="BE12" s="1166"/>
      <c r="BF12" s="1166"/>
      <c r="BG12" s="1166"/>
      <c r="BH12" s="1166"/>
      <c r="BI12" s="1166"/>
      <c r="BJ12" s="1633"/>
      <c r="BK12" s="143"/>
    </row>
    <row r="13" spans="1:63" s="2" customFormat="1" ht="20.100000000000001" customHeight="1">
      <c r="A13" s="33"/>
      <c r="B13" s="1643"/>
      <c r="C13" s="1647"/>
      <c r="D13" s="1648"/>
      <c r="E13" s="1648"/>
      <c r="F13" s="1648"/>
      <c r="G13" s="1648"/>
      <c r="H13" s="1648"/>
      <c r="I13" s="1648"/>
      <c r="J13" s="1648"/>
      <c r="K13" s="1648"/>
      <c r="L13" s="1648"/>
      <c r="M13" s="1648"/>
      <c r="N13" s="1648"/>
      <c r="O13" s="1648"/>
      <c r="P13" s="1648"/>
      <c r="Q13" s="1648"/>
      <c r="R13" s="1648"/>
      <c r="S13" s="1648"/>
      <c r="T13" s="1648"/>
      <c r="U13" s="1649"/>
      <c r="V13" s="1653"/>
      <c r="W13" s="1654"/>
      <c r="X13" s="1654"/>
      <c r="Y13" s="1655"/>
      <c r="Z13" s="1658"/>
      <c r="AA13" s="1654"/>
      <c r="AB13" s="1654"/>
      <c r="AC13" s="1654"/>
      <c r="AD13" s="1655"/>
      <c r="AE13" s="1658"/>
      <c r="AF13" s="1654"/>
      <c r="AG13" s="1654"/>
      <c r="AH13" s="1654"/>
      <c r="AI13" s="1660"/>
      <c r="AJ13" s="1653"/>
      <c r="AK13" s="1654"/>
      <c r="AL13" s="1654"/>
      <c r="AM13" s="1660"/>
      <c r="AN13" s="1653"/>
      <c r="AO13" s="1654"/>
      <c r="AP13" s="1663"/>
      <c r="AQ13" s="22"/>
      <c r="AR13" s="33"/>
      <c r="AS13" s="22"/>
      <c r="AT13" s="22"/>
      <c r="AU13" s="22"/>
      <c r="AV13" s="22"/>
      <c r="AW13" s="22"/>
      <c r="AX13" s="22"/>
      <c r="AY13" s="22"/>
      <c r="AZ13" s="22"/>
      <c r="BA13" s="22"/>
      <c r="BB13" s="22"/>
      <c r="BC13" s="22"/>
      <c r="BD13" s="22"/>
      <c r="BE13" s="22"/>
      <c r="BF13" s="22"/>
      <c r="BG13" s="22"/>
      <c r="BH13" s="22"/>
      <c r="BI13" s="22"/>
      <c r="BJ13" s="143"/>
      <c r="BK13" s="143"/>
    </row>
    <row r="14" spans="1:63" s="2" customFormat="1" ht="20.100000000000001" customHeight="1">
      <c r="A14" s="33"/>
      <c r="B14" s="1664">
        <f>B12+1</f>
        <v>3</v>
      </c>
      <c r="C14" s="1644" t="s">
        <v>191</v>
      </c>
      <c r="D14" s="1665"/>
      <c r="E14" s="1665"/>
      <c r="F14" s="1665"/>
      <c r="G14" s="1665"/>
      <c r="H14" s="1665"/>
      <c r="I14" s="1665"/>
      <c r="J14" s="1665"/>
      <c r="K14" s="1665"/>
      <c r="L14" s="1665"/>
      <c r="M14" s="1665"/>
      <c r="N14" s="1665"/>
      <c r="O14" s="1665"/>
      <c r="P14" s="1665"/>
      <c r="Q14" s="1665"/>
      <c r="R14" s="1665"/>
      <c r="S14" s="1665"/>
      <c r="T14" s="1665"/>
      <c r="U14" s="1666"/>
      <c r="V14" s="1650"/>
      <c r="W14" s="1651"/>
      <c r="X14" s="1651"/>
      <c r="Y14" s="1652"/>
      <c r="Z14" s="1656"/>
      <c r="AA14" s="1657"/>
      <c r="AB14" s="1657"/>
      <c r="AC14" s="1657"/>
      <c r="AD14" s="1652"/>
      <c r="AE14" s="1670" t="s">
        <v>192</v>
      </c>
      <c r="AF14" s="1671"/>
      <c r="AG14" s="1671"/>
      <c r="AH14" s="1671"/>
      <c r="AI14" s="1672"/>
      <c r="AJ14" s="1650"/>
      <c r="AK14" s="1651"/>
      <c r="AL14" s="1651"/>
      <c r="AM14" s="1661"/>
      <c r="AN14" s="1650"/>
      <c r="AO14" s="1651"/>
      <c r="AP14" s="1662"/>
      <c r="AQ14" s="22"/>
      <c r="AR14" s="33"/>
      <c r="AS14" s="22"/>
      <c r="AT14" s="22"/>
      <c r="AU14" s="22"/>
      <c r="AV14" s="22"/>
      <c r="AW14" s="22"/>
      <c r="AX14" s="22"/>
      <c r="AY14" s="22"/>
      <c r="AZ14" s="22"/>
      <c r="BA14" s="22"/>
      <c r="BB14" s="22"/>
      <c r="BC14" s="22"/>
      <c r="BD14" s="22"/>
      <c r="BE14" s="22"/>
      <c r="BF14" s="22"/>
      <c r="BG14" s="22"/>
      <c r="BH14" s="22"/>
      <c r="BI14" s="22"/>
      <c r="BJ14" s="143"/>
      <c r="BK14" s="143"/>
    </row>
    <row r="15" spans="1:63" s="2" customFormat="1" ht="20.100000000000001" customHeight="1">
      <c r="A15" s="33"/>
      <c r="B15" s="1643"/>
      <c r="C15" s="1667"/>
      <c r="D15" s="1668"/>
      <c r="E15" s="1668"/>
      <c r="F15" s="1668"/>
      <c r="G15" s="1668"/>
      <c r="H15" s="1668"/>
      <c r="I15" s="1668"/>
      <c r="J15" s="1668"/>
      <c r="K15" s="1668"/>
      <c r="L15" s="1668"/>
      <c r="M15" s="1668"/>
      <c r="N15" s="1668"/>
      <c r="O15" s="1668"/>
      <c r="P15" s="1668"/>
      <c r="Q15" s="1668"/>
      <c r="R15" s="1668"/>
      <c r="S15" s="1668"/>
      <c r="T15" s="1668"/>
      <c r="U15" s="1669"/>
      <c r="V15" s="1653"/>
      <c r="W15" s="1654"/>
      <c r="X15" s="1654"/>
      <c r="Y15" s="1655"/>
      <c r="Z15" s="1658"/>
      <c r="AA15" s="1654"/>
      <c r="AB15" s="1654"/>
      <c r="AC15" s="1654"/>
      <c r="AD15" s="1655"/>
      <c r="AE15" s="1673"/>
      <c r="AF15" s="1674"/>
      <c r="AG15" s="1674"/>
      <c r="AH15" s="1674"/>
      <c r="AI15" s="1675"/>
      <c r="AJ15" s="1653"/>
      <c r="AK15" s="1654"/>
      <c r="AL15" s="1654"/>
      <c r="AM15" s="1660"/>
      <c r="AN15" s="1653"/>
      <c r="AO15" s="1654"/>
      <c r="AP15" s="1663"/>
      <c r="AQ15" s="22"/>
      <c r="AR15" s="33"/>
      <c r="AS15" s="22"/>
      <c r="AT15" s="22"/>
      <c r="AU15" s="22"/>
      <c r="AV15" s="22"/>
      <c r="AW15" s="22"/>
      <c r="AX15" s="22"/>
      <c r="AY15" s="22"/>
      <c r="AZ15" s="22"/>
      <c r="BA15" s="22"/>
      <c r="BB15" s="22"/>
      <c r="BC15" s="22"/>
      <c r="BD15" s="22"/>
      <c r="BE15" s="22"/>
      <c r="BF15" s="22"/>
      <c r="BG15" s="22"/>
      <c r="BH15" s="22"/>
      <c r="BI15" s="22"/>
      <c r="BJ15" s="143"/>
      <c r="BK15" s="143"/>
    </row>
    <row r="16" spans="1:63" s="2" customFormat="1" ht="20.100000000000001" customHeight="1">
      <c r="A16" s="33"/>
      <c r="B16" s="1664">
        <f>B14+1</f>
        <v>4</v>
      </c>
      <c r="C16" s="1644" t="s">
        <v>193</v>
      </c>
      <c r="D16" s="1665"/>
      <c r="E16" s="1665"/>
      <c r="F16" s="1665"/>
      <c r="G16" s="1665"/>
      <c r="H16" s="1665"/>
      <c r="I16" s="1665"/>
      <c r="J16" s="1665"/>
      <c r="K16" s="1665"/>
      <c r="L16" s="1665"/>
      <c r="M16" s="1665"/>
      <c r="N16" s="1665"/>
      <c r="O16" s="1665"/>
      <c r="P16" s="1665"/>
      <c r="Q16" s="1665"/>
      <c r="R16" s="1665"/>
      <c r="S16" s="1665"/>
      <c r="T16" s="1665"/>
      <c r="U16" s="1666"/>
      <c r="V16" s="1650"/>
      <c r="W16" s="1651"/>
      <c r="X16" s="1651"/>
      <c r="Y16" s="1652"/>
      <c r="Z16" s="1670" t="s">
        <v>194</v>
      </c>
      <c r="AA16" s="1671"/>
      <c r="AB16" s="1671"/>
      <c r="AC16" s="1671"/>
      <c r="AD16" s="1676"/>
      <c r="AE16" s="1670" t="s">
        <v>195</v>
      </c>
      <c r="AF16" s="1671"/>
      <c r="AG16" s="1671"/>
      <c r="AH16" s="1671"/>
      <c r="AI16" s="1672"/>
      <c r="AJ16" s="1678" t="s">
        <v>196</v>
      </c>
      <c r="AK16" s="1679"/>
      <c r="AL16" s="1679"/>
      <c r="AM16" s="1680"/>
      <c r="AN16" s="1650"/>
      <c r="AO16" s="1651"/>
      <c r="AP16" s="1662"/>
      <c r="AQ16" s="22"/>
      <c r="AR16" s="33"/>
      <c r="AS16" s="22"/>
      <c r="AT16" s="22"/>
      <c r="AU16" s="22"/>
      <c r="AV16" s="22"/>
      <c r="AW16" s="22"/>
      <c r="AX16" s="22"/>
      <c r="AY16" s="22"/>
      <c r="AZ16" s="22"/>
      <c r="BA16" s="22"/>
      <c r="BB16" s="22"/>
      <c r="BC16" s="22"/>
      <c r="BD16" s="22"/>
      <c r="BE16" s="22"/>
      <c r="BF16" s="22"/>
      <c r="BG16" s="22"/>
      <c r="BH16" s="22"/>
      <c r="BI16" s="22"/>
      <c r="BJ16" s="143"/>
      <c r="BK16" s="143"/>
    </row>
    <row r="17" spans="1:63" s="2" customFormat="1" ht="20.100000000000001" customHeight="1">
      <c r="A17" s="33"/>
      <c r="B17" s="1643"/>
      <c r="C17" s="1667"/>
      <c r="D17" s="1668"/>
      <c r="E17" s="1668"/>
      <c r="F17" s="1668"/>
      <c r="G17" s="1668"/>
      <c r="H17" s="1668"/>
      <c r="I17" s="1668"/>
      <c r="J17" s="1668"/>
      <c r="K17" s="1668"/>
      <c r="L17" s="1668"/>
      <c r="M17" s="1668"/>
      <c r="N17" s="1668"/>
      <c r="O17" s="1668"/>
      <c r="P17" s="1668"/>
      <c r="Q17" s="1668"/>
      <c r="R17" s="1668"/>
      <c r="S17" s="1668"/>
      <c r="T17" s="1668"/>
      <c r="U17" s="1669"/>
      <c r="V17" s="1653"/>
      <c r="W17" s="1654"/>
      <c r="X17" s="1654"/>
      <c r="Y17" s="1655"/>
      <c r="Z17" s="1673"/>
      <c r="AA17" s="1674"/>
      <c r="AB17" s="1674"/>
      <c r="AC17" s="1674"/>
      <c r="AD17" s="1677"/>
      <c r="AE17" s="1673"/>
      <c r="AF17" s="1674"/>
      <c r="AG17" s="1674"/>
      <c r="AH17" s="1674"/>
      <c r="AI17" s="1675"/>
      <c r="AJ17" s="1681"/>
      <c r="AK17" s="1674"/>
      <c r="AL17" s="1674"/>
      <c r="AM17" s="1675"/>
      <c r="AN17" s="1653"/>
      <c r="AO17" s="1654"/>
      <c r="AP17" s="1663"/>
      <c r="AQ17" s="22"/>
      <c r="AR17" s="33"/>
      <c r="AS17" s="22"/>
      <c r="AT17" s="22"/>
      <c r="AU17" s="22"/>
      <c r="AV17" s="22"/>
      <c r="AW17" s="22"/>
      <c r="AX17" s="22"/>
      <c r="AY17" s="22"/>
      <c r="AZ17" s="22"/>
      <c r="BA17" s="22"/>
      <c r="BB17" s="22"/>
      <c r="BC17" s="22"/>
      <c r="BD17" s="22"/>
      <c r="BE17" s="22"/>
      <c r="BF17" s="22"/>
      <c r="BG17" s="22"/>
      <c r="BH17" s="22"/>
      <c r="BI17" s="22"/>
      <c r="BJ17" s="143"/>
      <c r="BK17" s="143"/>
    </row>
    <row r="18" spans="1:63" s="2" customFormat="1" ht="20.100000000000001" customHeight="1">
      <c r="A18" s="33"/>
      <c r="B18" s="1664">
        <f>B16+1</f>
        <v>5</v>
      </c>
      <c r="C18" s="1644" t="s">
        <v>197</v>
      </c>
      <c r="D18" s="1665"/>
      <c r="E18" s="1665"/>
      <c r="F18" s="1665"/>
      <c r="G18" s="1665"/>
      <c r="H18" s="1665"/>
      <c r="I18" s="1665"/>
      <c r="J18" s="1665"/>
      <c r="K18" s="1665"/>
      <c r="L18" s="1665"/>
      <c r="M18" s="1665"/>
      <c r="N18" s="1665"/>
      <c r="O18" s="1665"/>
      <c r="P18" s="1665"/>
      <c r="Q18" s="1665"/>
      <c r="R18" s="1665"/>
      <c r="S18" s="1665"/>
      <c r="T18" s="1665"/>
      <c r="U18" s="1666"/>
      <c r="V18" s="1650"/>
      <c r="W18" s="1651"/>
      <c r="X18" s="1651"/>
      <c r="Y18" s="1652"/>
      <c r="Z18" s="1656"/>
      <c r="AA18" s="1657"/>
      <c r="AB18" s="1657"/>
      <c r="AC18" s="1657"/>
      <c r="AD18" s="1652"/>
      <c r="AE18" s="1670" t="s">
        <v>192</v>
      </c>
      <c r="AF18" s="1671"/>
      <c r="AG18" s="1671"/>
      <c r="AH18" s="1671"/>
      <c r="AI18" s="1672"/>
      <c r="AJ18" s="1650"/>
      <c r="AK18" s="1651"/>
      <c r="AL18" s="1651"/>
      <c r="AM18" s="1661"/>
      <c r="AN18" s="1650"/>
      <c r="AO18" s="1651"/>
      <c r="AP18" s="1662"/>
      <c r="AQ18" s="22"/>
      <c r="AR18" s="33"/>
      <c r="AS18" s="22"/>
      <c r="AT18" s="22"/>
      <c r="AU18" s="22"/>
      <c r="AV18" s="22"/>
      <c r="AW18" s="22"/>
      <c r="AX18" s="22"/>
      <c r="AY18" s="22"/>
      <c r="AZ18" s="22"/>
      <c r="BA18" s="22"/>
      <c r="BB18" s="22"/>
      <c r="BC18" s="22"/>
      <c r="BD18" s="22"/>
      <c r="BE18" s="22"/>
      <c r="BF18" s="22"/>
      <c r="BG18" s="22"/>
      <c r="BH18" s="22"/>
      <c r="BI18" s="22"/>
      <c r="BJ18" s="143"/>
      <c r="BK18" s="143"/>
    </row>
    <row r="19" spans="1:63" s="2" customFormat="1" ht="20.100000000000001" customHeight="1">
      <c r="A19" s="33"/>
      <c r="B19" s="1643"/>
      <c r="C19" s="1667"/>
      <c r="D19" s="1668"/>
      <c r="E19" s="1668"/>
      <c r="F19" s="1668"/>
      <c r="G19" s="1668"/>
      <c r="H19" s="1668"/>
      <c r="I19" s="1668"/>
      <c r="J19" s="1668"/>
      <c r="K19" s="1668"/>
      <c r="L19" s="1668"/>
      <c r="M19" s="1668"/>
      <c r="N19" s="1668"/>
      <c r="O19" s="1668"/>
      <c r="P19" s="1668"/>
      <c r="Q19" s="1668"/>
      <c r="R19" s="1668"/>
      <c r="S19" s="1668"/>
      <c r="T19" s="1668"/>
      <c r="U19" s="1669"/>
      <c r="V19" s="1653"/>
      <c r="W19" s="1654"/>
      <c r="X19" s="1654"/>
      <c r="Y19" s="1655"/>
      <c r="Z19" s="1658"/>
      <c r="AA19" s="1654"/>
      <c r="AB19" s="1654"/>
      <c r="AC19" s="1654"/>
      <c r="AD19" s="1655"/>
      <c r="AE19" s="1673"/>
      <c r="AF19" s="1674"/>
      <c r="AG19" s="1674"/>
      <c r="AH19" s="1674"/>
      <c r="AI19" s="1675"/>
      <c r="AJ19" s="1653"/>
      <c r="AK19" s="1654"/>
      <c r="AL19" s="1654"/>
      <c r="AM19" s="1660"/>
      <c r="AN19" s="1653"/>
      <c r="AO19" s="1654"/>
      <c r="AP19" s="1663"/>
      <c r="AQ19" s="22"/>
      <c r="AR19" s="33"/>
      <c r="AS19" s="22"/>
      <c r="AT19" s="22"/>
      <c r="AU19" s="22"/>
      <c r="AV19" s="22"/>
      <c r="AW19" s="22"/>
      <c r="AX19" s="22"/>
      <c r="AY19" s="22"/>
      <c r="AZ19" s="22"/>
      <c r="BA19" s="22"/>
      <c r="BB19" s="22"/>
      <c r="BC19" s="22"/>
      <c r="BD19" s="22"/>
      <c r="BE19" s="22"/>
      <c r="BF19" s="22"/>
      <c r="BG19" s="22"/>
      <c r="BH19" s="22"/>
      <c r="BI19" s="22"/>
      <c r="BJ19" s="143"/>
      <c r="BK19" s="143"/>
    </row>
    <row r="20" spans="1:63" s="2" customFormat="1" ht="20.100000000000001" customHeight="1">
      <c r="A20" s="33"/>
      <c r="B20" s="1664">
        <f>B18+1</f>
        <v>6</v>
      </c>
      <c r="C20" s="1644" t="s">
        <v>198</v>
      </c>
      <c r="D20" s="1665"/>
      <c r="E20" s="1665"/>
      <c r="F20" s="1665"/>
      <c r="G20" s="1665"/>
      <c r="H20" s="1665"/>
      <c r="I20" s="1665"/>
      <c r="J20" s="1665"/>
      <c r="K20" s="1665"/>
      <c r="L20" s="1665"/>
      <c r="M20" s="1665"/>
      <c r="N20" s="1665"/>
      <c r="O20" s="1665"/>
      <c r="P20" s="1665"/>
      <c r="Q20" s="1665"/>
      <c r="R20" s="1665"/>
      <c r="S20" s="1665"/>
      <c r="T20" s="1665"/>
      <c r="U20" s="1666"/>
      <c r="V20" s="1650"/>
      <c r="W20" s="1651"/>
      <c r="X20" s="1651"/>
      <c r="Y20" s="1652"/>
      <c r="Z20" s="1656"/>
      <c r="AA20" s="1657"/>
      <c r="AB20" s="1657"/>
      <c r="AC20" s="1657"/>
      <c r="AD20" s="1652"/>
      <c r="AE20" s="1656"/>
      <c r="AF20" s="1657"/>
      <c r="AG20" s="1657"/>
      <c r="AH20" s="1657"/>
      <c r="AI20" s="1659"/>
      <c r="AJ20" s="1650"/>
      <c r="AK20" s="1651"/>
      <c r="AL20" s="1651"/>
      <c r="AM20" s="1661"/>
      <c r="AN20" s="1650"/>
      <c r="AO20" s="1651"/>
      <c r="AP20" s="1662"/>
      <c r="AQ20" s="22"/>
      <c r="AR20" s="33"/>
      <c r="AS20" s="22"/>
      <c r="AT20" s="22"/>
      <c r="AU20" s="22"/>
      <c r="AV20" s="22"/>
      <c r="AW20" s="22"/>
      <c r="AX20" s="22"/>
      <c r="AY20" s="22"/>
      <c r="AZ20" s="22"/>
      <c r="BA20" s="22"/>
      <c r="BB20" s="22"/>
      <c r="BC20" s="22"/>
      <c r="BD20" s="22"/>
      <c r="BE20" s="22"/>
      <c r="BF20" s="22"/>
      <c r="BG20" s="22"/>
      <c r="BH20" s="22"/>
      <c r="BI20" s="22"/>
      <c r="BJ20" s="143"/>
      <c r="BK20" s="143"/>
    </row>
    <row r="21" spans="1:63" s="2" customFormat="1" ht="20.100000000000001" customHeight="1">
      <c r="A21" s="33"/>
      <c r="B21" s="1643"/>
      <c r="C21" s="1667"/>
      <c r="D21" s="1668"/>
      <c r="E21" s="1668"/>
      <c r="F21" s="1668"/>
      <c r="G21" s="1668"/>
      <c r="H21" s="1668"/>
      <c r="I21" s="1668"/>
      <c r="J21" s="1668"/>
      <c r="K21" s="1668"/>
      <c r="L21" s="1668"/>
      <c r="M21" s="1668"/>
      <c r="N21" s="1668"/>
      <c r="O21" s="1668"/>
      <c r="P21" s="1668"/>
      <c r="Q21" s="1668"/>
      <c r="R21" s="1668"/>
      <c r="S21" s="1668"/>
      <c r="T21" s="1668"/>
      <c r="U21" s="1669"/>
      <c r="V21" s="1653"/>
      <c r="W21" s="1654"/>
      <c r="X21" s="1654"/>
      <c r="Y21" s="1655"/>
      <c r="Z21" s="1658"/>
      <c r="AA21" s="1654"/>
      <c r="AB21" s="1654"/>
      <c r="AC21" s="1654"/>
      <c r="AD21" s="1655"/>
      <c r="AE21" s="1658"/>
      <c r="AF21" s="1654"/>
      <c r="AG21" s="1654"/>
      <c r="AH21" s="1654"/>
      <c r="AI21" s="1660"/>
      <c r="AJ21" s="1653"/>
      <c r="AK21" s="1654"/>
      <c r="AL21" s="1654"/>
      <c r="AM21" s="1660"/>
      <c r="AN21" s="1653"/>
      <c r="AO21" s="1654"/>
      <c r="AP21" s="1663"/>
      <c r="AQ21" s="22"/>
      <c r="AR21" s="33"/>
      <c r="AS21" s="22"/>
      <c r="AT21" s="22"/>
      <c r="AU21" s="22"/>
      <c r="AV21" s="22"/>
      <c r="AW21" s="22"/>
      <c r="AX21" s="22"/>
      <c r="AY21" s="22"/>
      <c r="AZ21" s="22"/>
      <c r="BA21" s="22"/>
      <c r="BB21" s="22"/>
      <c r="BC21" s="22"/>
      <c r="BD21" s="22"/>
      <c r="BE21" s="22"/>
      <c r="BF21" s="22"/>
      <c r="BG21" s="22"/>
      <c r="BH21" s="22"/>
      <c r="BI21" s="22"/>
      <c r="BJ21" s="143"/>
      <c r="BK21" s="143"/>
    </row>
    <row r="22" spans="1:63" s="2" customFormat="1" ht="20.100000000000001" customHeight="1">
      <c r="A22" s="33"/>
      <c r="B22" s="1664">
        <f>B20+1</f>
        <v>7</v>
      </c>
      <c r="C22" s="1644" t="s">
        <v>199</v>
      </c>
      <c r="D22" s="1665"/>
      <c r="E22" s="1665"/>
      <c r="F22" s="1665"/>
      <c r="G22" s="1665"/>
      <c r="H22" s="1665"/>
      <c r="I22" s="1665"/>
      <c r="J22" s="1665"/>
      <c r="K22" s="1665"/>
      <c r="L22" s="1665"/>
      <c r="M22" s="1665"/>
      <c r="N22" s="1665"/>
      <c r="O22" s="1665"/>
      <c r="P22" s="1665"/>
      <c r="Q22" s="1665"/>
      <c r="R22" s="1665"/>
      <c r="S22" s="1665"/>
      <c r="T22" s="1665"/>
      <c r="U22" s="1666"/>
      <c r="V22" s="1650"/>
      <c r="W22" s="1651"/>
      <c r="X22" s="1651"/>
      <c r="Y22" s="1652"/>
      <c r="Z22" s="1656"/>
      <c r="AA22" s="1657"/>
      <c r="AB22" s="1657"/>
      <c r="AC22" s="1657"/>
      <c r="AD22" s="1652"/>
      <c r="AE22" s="1656"/>
      <c r="AF22" s="1657"/>
      <c r="AG22" s="1657"/>
      <c r="AH22" s="1657"/>
      <c r="AI22" s="1659"/>
      <c r="AJ22" s="1650"/>
      <c r="AK22" s="1651"/>
      <c r="AL22" s="1651"/>
      <c r="AM22" s="1661"/>
      <c r="AN22" s="1650"/>
      <c r="AO22" s="1651"/>
      <c r="AP22" s="1662"/>
      <c r="AQ22" s="22"/>
      <c r="AR22" s="33"/>
      <c r="AS22" s="22"/>
      <c r="AT22" s="22"/>
      <c r="AU22" s="22"/>
      <c r="AV22" s="22"/>
      <c r="AW22" s="22"/>
      <c r="AX22" s="22"/>
      <c r="AY22" s="22"/>
      <c r="AZ22" s="22"/>
      <c r="BA22" s="22"/>
      <c r="BB22" s="22"/>
      <c r="BC22" s="22"/>
      <c r="BD22" s="22"/>
      <c r="BE22" s="22"/>
      <c r="BF22" s="22"/>
      <c r="BG22" s="22"/>
      <c r="BH22" s="22"/>
      <c r="BI22" s="22"/>
      <c r="BJ22" s="143"/>
      <c r="BK22" s="143"/>
    </row>
    <row r="23" spans="1:63" s="2" customFormat="1" ht="20.100000000000001" customHeight="1">
      <c r="A23" s="33"/>
      <c r="B23" s="1643"/>
      <c r="C23" s="1667"/>
      <c r="D23" s="1668"/>
      <c r="E23" s="1668"/>
      <c r="F23" s="1668"/>
      <c r="G23" s="1668"/>
      <c r="H23" s="1668"/>
      <c r="I23" s="1668"/>
      <c r="J23" s="1668"/>
      <c r="K23" s="1668"/>
      <c r="L23" s="1668"/>
      <c r="M23" s="1668"/>
      <c r="N23" s="1668"/>
      <c r="O23" s="1668"/>
      <c r="P23" s="1668"/>
      <c r="Q23" s="1668"/>
      <c r="R23" s="1668"/>
      <c r="S23" s="1668"/>
      <c r="T23" s="1668"/>
      <c r="U23" s="1669"/>
      <c r="V23" s="1653"/>
      <c r="W23" s="1654"/>
      <c r="X23" s="1654"/>
      <c r="Y23" s="1655"/>
      <c r="Z23" s="1658"/>
      <c r="AA23" s="1654"/>
      <c r="AB23" s="1654"/>
      <c r="AC23" s="1654"/>
      <c r="AD23" s="1655"/>
      <c r="AE23" s="1658"/>
      <c r="AF23" s="1654"/>
      <c r="AG23" s="1654"/>
      <c r="AH23" s="1654"/>
      <c r="AI23" s="1660"/>
      <c r="AJ23" s="1653"/>
      <c r="AK23" s="1654"/>
      <c r="AL23" s="1654"/>
      <c r="AM23" s="1660"/>
      <c r="AN23" s="1653"/>
      <c r="AO23" s="1654"/>
      <c r="AP23" s="1663"/>
      <c r="AQ23" s="22"/>
      <c r="AR23" s="33"/>
      <c r="AS23" s="22"/>
      <c r="AT23" s="22"/>
      <c r="AU23" s="22"/>
      <c r="AV23" s="22"/>
      <c r="AW23" s="22"/>
      <c r="AX23" s="22"/>
      <c r="AY23" s="22"/>
      <c r="AZ23" s="22"/>
      <c r="BA23" s="22"/>
      <c r="BB23" s="22"/>
      <c r="BC23" s="22"/>
      <c r="BD23" s="22"/>
      <c r="BE23" s="22"/>
      <c r="BF23" s="22"/>
      <c r="BG23" s="22"/>
      <c r="BH23" s="22"/>
      <c r="BI23" s="22"/>
      <c r="BJ23" s="143"/>
      <c r="BK23" s="143"/>
    </row>
    <row r="24" spans="1:63" s="2" customFormat="1" ht="20.100000000000001" customHeight="1">
      <c r="A24" s="33"/>
      <c r="B24" s="1664"/>
      <c r="C24" s="1682"/>
      <c r="D24" s="1683"/>
      <c r="E24" s="1683"/>
      <c r="F24" s="1683"/>
      <c r="G24" s="1683"/>
      <c r="H24" s="1683"/>
      <c r="I24" s="1683"/>
      <c r="J24" s="1683"/>
      <c r="K24" s="1683"/>
      <c r="L24" s="1683"/>
      <c r="M24" s="1683"/>
      <c r="N24" s="1683"/>
      <c r="O24" s="1683"/>
      <c r="P24" s="1683"/>
      <c r="Q24" s="1683"/>
      <c r="R24" s="1683"/>
      <c r="S24" s="1683"/>
      <c r="T24" s="1683"/>
      <c r="U24" s="1684"/>
      <c r="V24" s="1650"/>
      <c r="W24" s="1651"/>
      <c r="X24" s="1651"/>
      <c r="Y24" s="1652"/>
      <c r="Z24" s="1656"/>
      <c r="AA24" s="1657"/>
      <c r="AB24" s="1657"/>
      <c r="AC24" s="1657"/>
      <c r="AD24" s="1652"/>
      <c r="AE24" s="1656"/>
      <c r="AF24" s="1657"/>
      <c r="AG24" s="1657"/>
      <c r="AH24" s="1657"/>
      <c r="AI24" s="1659"/>
      <c r="AJ24" s="1650"/>
      <c r="AK24" s="1651"/>
      <c r="AL24" s="1651"/>
      <c r="AM24" s="1661"/>
      <c r="AN24" s="1650"/>
      <c r="AO24" s="1651"/>
      <c r="AP24" s="1662"/>
      <c r="AQ24" s="22"/>
      <c r="AR24" s="33"/>
      <c r="AS24" s="22"/>
      <c r="AT24" s="22"/>
      <c r="AU24" s="22"/>
      <c r="AV24" s="22"/>
      <c r="AW24" s="22"/>
      <c r="AX24" s="22"/>
      <c r="AZ24" s="22"/>
      <c r="BA24" s="22"/>
      <c r="BB24" s="22"/>
      <c r="BC24" s="22"/>
      <c r="BD24" s="22"/>
      <c r="BE24" s="22"/>
      <c r="BF24" s="22"/>
      <c r="BG24" s="22"/>
      <c r="BH24" s="22"/>
      <c r="BI24" s="22"/>
      <c r="BJ24" s="143"/>
      <c r="BK24" s="143"/>
    </row>
    <row r="25" spans="1:63" s="2" customFormat="1" ht="20.100000000000001" customHeight="1">
      <c r="A25" s="33"/>
      <c r="B25" s="1643"/>
      <c r="C25" s="1685"/>
      <c r="D25" s="1686"/>
      <c r="E25" s="1686"/>
      <c r="F25" s="1686"/>
      <c r="G25" s="1686"/>
      <c r="H25" s="1686"/>
      <c r="I25" s="1686"/>
      <c r="J25" s="1686"/>
      <c r="K25" s="1686"/>
      <c r="L25" s="1686"/>
      <c r="M25" s="1686"/>
      <c r="N25" s="1686"/>
      <c r="O25" s="1686"/>
      <c r="P25" s="1686"/>
      <c r="Q25" s="1686"/>
      <c r="R25" s="1686"/>
      <c r="S25" s="1686"/>
      <c r="T25" s="1686"/>
      <c r="U25" s="1687"/>
      <c r="V25" s="1653"/>
      <c r="W25" s="1654"/>
      <c r="X25" s="1654"/>
      <c r="Y25" s="1655"/>
      <c r="Z25" s="1658"/>
      <c r="AA25" s="1654"/>
      <c r="AB25" s="1654"/>
      <c r="AC25" s="1654"/>
      <c r="AD25" s="1655"/>
      <c r="AE25" s="1658"/>
      <c r="AF25" s="1654"/>
      <c r="AG25" s="1654"/>
      <c r="AH25" s="1654"/>
      <c r="AI25" s="1660"/>
      <c r="AJ25" s="1653"/>
      <c r="AK25" s="1654"/>
      <c r="AL25" s="1654"/>
      <c r="AM25" s="1660"/>
      <c r="AN25" s="1653"/>
      <c r="AO25" s="1654"/>
      <c r="AP25" s="1663"/>
      <c r="AQ25" s="22"/>
      <c r="AR25" s="33"/>
      <c r="AS25" s="22"/>
      <c r="AT25" s="22"/>
      <c r="AU25" s="22"/>
      <c r="AV25" s="22"/>
      <c r="AW25" s="22"/>
      <c r="AX25" s="22"/>
      <c r="AY25" s="22"/>
      <c r="AZ25" s="22"/>
      <c r="BA25" s="22"/>
      <c r="BB25" s="22"/>
      <c r="BC25" s="22"/>
      <c r="BD25" s="22"/>
      <c r="BE25" s="22"/>
      <c r="BF25" s="22"/>
      <c r="BG25" s="22"/>
      <c r="BH25" s="22"/>
      <c r="BI25" s="22"/>
      <c r="BJ25" s="143"/>
      <c r="BK25" s="143"/>
    </row>
    <row r="26" spans="1:63" s="2" customFormat="1" ht="20.100000000000001" customHeight="1">
      <c r="A26" s="33"/>
      <c r="B26" s="1664"/>
      <c r="C26" s="1682"/>
      <c r="D26" s="1683"/>
      <c r="E26" s="1683"/>
      <c r="F26" s="1683"/>
      <c r="G26" s="1683"/>
      <c r="H26" s="1683"/>
      <c r="I26" s="1683"/>
      <c r="J26" s="1683"/>
      <c r="K26" s="1683"/>
      <c r="L26" s="1683"/>
      <c r="M26" s="1683"/>
      <c r="N26" s="1683"/>
      <c r="O26" s="1683"/>
      <c r="P26" s="1683"/>
      <c r="Q26" s="1683"/>
      <c r="R26" s="1683"/>
      <c r="S26" s="1683"/>
      <c r="T26" s="1683"/>
      <c r="U26" s="1684"/>
      <c r="V26" s="1650"/>
      <c r="W26" s="1651"/>
      <c r="X26" s="1651"/>
      <c r="Y26" s="1652"/>
      <c r="Z26" s="1656"/>
      <c r="AA26" s="1657"/>
      <c r="AB26" s="1657"/>
      <c r="AC26" s="1657"/>
      <c r="AD26" s="1652"/>
      <c r="AE26" s="1656"/>
      <c r="AF26" s="1657"/>
      <c r="AG26" s="1657"/>
      <c r="AH26" s="1657"/>
      <c r="AI26" s="1659"/>
      <c r="AJ26" s="1650"/>
      <c r="AK26" s="1651"/>
      <c r="AL26" s="1651"/>
      <c r="AM26" s="1661"/>
      <c r="AN26" s="1650"/>
      <c r="AO26" s="1651"/>
      <c r="AP26" s="1662"/>
      <c r="AQ26" s="22"/>
      <c r="AR26" s="33"/>
      <c r="AS26" s="22"/>
      <c r="AT26" s="22"/>
      <c r="AU26" s="22"/>
      <c r="AV26" s="22"/>
      <c r="AW26" s="22"/>
      <c r="AX26" s="22"/>
      <c r="AY26" s="22"/>
      <c r="AZ26" s="22"/>
      <c r="BA26" s="22"/>
      <c r="BB26" s="22"/>
      <c r="BC26" s="22"/>
      <c r="BD26" s="22"/>
      <c r="BE26" s="22"/>
      <c r="BF26" s="22"/>
      <c r="BG26" s="22"/>
      <c r="BH26" s="22"/>
      <c r="BI26" s="22"/>
      <c r="BJ26" s="143"/>
      <c r="BK26" s="143"/>
    </row>
    <row r="27" spans="1:63" s="2" customFormat="1" ht="20.100000000000001" customHeight="1">
      <c r="A27" s="33"/>
      <c r="B27" s="1643"/>
      <c r="C27" s="1685"/>
      <c r="D27" s="1686"/>
      <c r="E27" s="1686"/>
      <c r="F27" s="1686"/>
      <c r="G27" s="1686"/>
      <c r="H27" s="1686"/>
      <c r="I27" s="1686"/>
      <c r="J27" s="1686"/>
      <c r="K27" s="1686"/>
      <c r="L27" s="1686"/>
      <c r="M27" s="1686"/>
      <c r="N27" s="1686"/>
      <c r="O27" s="1686"/>
      <c r="P27" s="1686"/>
      <c r="Q27" s="1686"/>
      <c r="R27" s="1686"/>
      <c r="S27" s="1686"/>
      <c r="T27" s="1686"/>
      <c r="U27" s="1687"/>
      <c r="V27" s="1653"/>
      <c r="W27" s="1654"/>
      <c r="X27" s="1654"/>
      <c r="Y27" s="1655"/>
      <c r="Z27" s="1658"/>
      <c r="AA27" s="1654"/>
      <c r="AB27" s="1654"/>
      <c r="AC27" s="1654"/>
      <c r="AD27" s="1655"/>
      <c r="AE27" s="1658"/>
      <c r="AF27" s="1654"/>
      <c r="AG27" s="1654"/>
      <c r="AH27" s="1654"/>
      <c r="AI27" s="1660"/>
      <c r="AJ27" s="1653"/>
      <c r="AK27" s="1654"/>
      <c r="AL27" s="1654"/>
      <c r="AM27" s="1660"/>
      <c r="AN27" s="1653"/>
      <c r="AO27" s="1654"/>
      <c r="AP27" s="1663"/>
      <c r="AQ27" s="22"/>
      <c r="AR27" s="33"/>
      <c r="AS27" s="22"/>
      <c r="AT27" s="22"/>
      <c r="AU27" s="22"/>
      <c r="AV27" s="22"/>
      <c r="AW27" s="22"/>
      <c r="AX27" s="22"/>
      <c r="AY27" s="22"/>
      <c r="AZ27" s="22"/>
      <c r="BA27" s="22"/>
      <c r="BB27" s="22"/>
      <c r="BC27" s="22"/>
      <c r="BD27" s="22"/>
      <c r="BE27" s="22"/>
      <c r="BF27" s="22"/>
      <c r="BG27" s="22"/>
      <c r="BH27" s="22"/>
      <c r="BI27" s="22"/>
      <c r="BJ27" s="143"/>
      <c r="BK27" s="143"/>
    </row>
    <row r="28" spans="1:63" s="2" customFormat="1" ht="20.100000000000001" customHeight="1">
      <c r="A28" s="33"/>
      <c r="B28" s="1664"/>
      <c r="C28" s="1682"/>
      <c r="D28" s="1683"/>
      <c r="E28" s="1683"/>
      <c r="F28" s="1683"/>
      <c r="G28" s="1683"/>
      <c r="H28" s="1683"/>
      <c r="I28" s="1683"/>
      <c r="J28" s="1683"/>
      <c r="K28" s="1683"/>
      <c r="L28" s="1683"/>
      <c r="M28" s="1683"/>
      <c r="N28" s="1683"/>
      <c r="O28" s="1683"/>
      <c r="P28" s="1683"/>
      <c r="Q28" s="1683"/>
      <c r="R28" s="1683"/>
      <c r="S28" s="1683"/>
      <c r="T28" s="1683"/>
      <c r="U28" s="1684"/>
      <c r="V28" s="1650"/>
      <c r="W28" s="1651"/>
      <c r="X28" s="1651"/>
      <c r="Y28" s="1652"/>
      <c r="Z28" s="1656"/>
      <c r="AA28" s="1657"/>
      <c r="AB28" s="1657"/>
      <c r="AC28" s="1657"/>
      <c r="AD28" s="1652"/>
      <c r="AE28" s="1656"/>
      <c r="AF28" s="1657"/>
      <c r="AG28" s="1657"/>
      <c r="AH28" s="1657"/>
      <c r="AI28" s="1659"/>
      <c r="AJ28" s="1650"/>
      <c r="AK28" s="1651"/>
      <c r="AL28" s="1651"/>
      <c r="AM28" s="1661"/>
      <c r="AN28" s="1650"/>
      <c r="AO28" s="1651"/>
      <c r="AP28" s="1662"/>
      <c r="AQ28" s="22"/>
      <c r="AR28" s="33"/>
      <c r="AS28" s="22"/>
      <c r="AT28" s="22"/>
      <c r="AU28" s="22"/>
      <c r="AV28" s="22"/>
      <c r="AW28" s="22"/>
      <c r="AX28" s="22"/>
      <c r="AY28" s="22"/>
      <c r="AZ28" s="22"/>
      <c r="BA28" s="22"/>
      <c r="BB28" s="22"/>
      <c r="BC28" s="22"/>
      <c r="BD28" s="22"/>
      <c r="BE28" s="22"/>
      <c r="BF28" s="22"/>
      <c r="BG28" s="22"/>
      <c r="BH28" s="22"/>
      <c r="BI28" s="22"/>
      <c r="BJ28" s="143"/>
      <c r="BK28" s="143"/>
    </row>
    <row r="29" spans="1:63" s="2" customFormat="1" ht="20.100000000000001" customHeight="1">
      <c r="A29" s="33"/>
      <c r="B29" s="1643"/>
      <c r="C29" s="1685"/>
      <c r="D29" s="1686"/>
      <c r="E29" s="1686"/>
      <c r="F29" s="1686"/>
      <c r="G29" s="1686"/>
      <c r="H29" s="1686"/>
      <c r="I29" s="1686"/>
      <c r="J29" s="1686"/>
      <c r="K29" s="1686"/>
      <c r="L29" s="1686"/>
      <c r="M29" s="1686"/>
      <c r="N29" s="1686"/>
      <c r="O29" s="1686"/>
      <c r="P29" s="1686"/>
      <c r="Q29" s="1686"/>
      <c r="R29" s="1686"/>
      <c r="S29" s="1686"/>
      <c r="T29" s="1686"/>
      <c r="U29" s="1687"/>
      <c r="V29" s="1653"/>
      <c r="W29" s="1654"/>
      <c r="X29" s="1654"/>
      <c r="Y29" s="1655"/>
      <c r="Z29" s="1658"/>
      <c r="AA29" s="1654"/>
      <c r="AB29" s="1654"/>
      <c r="AC29" s="1654"/>
      <c r="AD29" s="1655"/>
      <c r="AE29" s="1658"/>
      <c r="AF29" s="1654"/>
      <c r="AG29" s="1654"/>
      <c r="AH29" s="1654"/>
      <c r="AI29" s="1660"/>
      <c r="AJ29" s="1653"/>
      <c r="AK29" s="1654"/>
      <c r="AL29" s="1654"/>
      <c r="AM29" s="1660"/>
      <c r="AN29" s="1653"/>
      <c r="AO29" s="1654"/>
      <c r="AP29" s="1663"/>
      <c r="AQ29" s="22"/>
      <c r="AR29" s="33"/>
      <c r="AS29" s="22"/>
      <c r="AT29" s="22"/>
      <c r="AU29" s="22"/>
      <c r="AV29" s="22"/>
      <c r="AW29" s="22"/>
      <c r="AX29" s="22"/>
      <c r="AY29" s="22"/>
      <c r="AZ29" s="22"/>
      <c r="BA29" s="22"/>
      <c r="BB29" s="22"/>
      <c r="BC29" s="22"/>
      <c r="BD29" s="22"/>
      <c r="BE29" s="22"/>
      <c r="BF29" s="22"/>
      <c r="BG29" s="22"/>
      <c r="BH29" s="22"/>
      <c r="BI29" s="22"/>
      <c r="BJ29" s="143"/>
      <c r="BK29" s="143"/>
    </row>
    <row r="30" spans="1:63" s="2" customFormat="1" ht="20.100000000000001" customHeight="1">
      <c r="A30" s="33"/>
      <c r="B30" s="1664"/>
      <c r="C30" s="1656"/>
      <c r="D30" s="1651"/>
      <c r="E30" s="1651"/>
      <c r="F30" s="1651"/>
      <c r="G30" s="1651"/>
      <c r="H30" s="1651"/>
      <c r="I30" s="1651"/>
      <c r="J30" s="1651"/>
      <c r="K30" s="1651"/>
      <c r="L30" s="1651"/>
      <c r="M30" s="1651"/>
      <c r="N30" s="1651"/>
      <c r="O30" s="1651"/>
      <c r="P30" s="1651"/>
      <c r="Q30" s="1651"/>
      <c r="R30" s="1651"/>
      <c r="S30" s="1651"/>
      <c r="T30" s="1651"/>
      <c r="U30" s="1661"/>
      <c r="V30" s="1650"/>
      <c r="W30" s="1651"/>
      <c r="X30" s="1651"/>
      <c r="Y30" s="1652"/>
      <c r="Z30" s="1656"/>
      <c r="AA30" s="1657"/>
      <c r="AB30" s="1657"/>
      <c r="AC30" s="1657"/>
      <c r="AD30" s="1652"/>
      <c r="AE30" s="1656"/>
      <c r="AF30" s="1657"/>
      <c r="AG30" s="1657"/>
      <c r="AH30" s="1657"/>
      <c r="AI30" s="1659"/>
      <c r="AJ30" s="1650"/>
      <c r="AK30" s="1651"/>
      <c r="AL30" s="1651"/>
      <c r="AM30" s="1661"/>
      <c r="AN30" s="1650"/>
      <c r="AO30" s="1651"/>
      <c r="AP30" s="1662"/>
      <c r="AQ30" s="22"/>
      <c r="AR30" s="33"/>
      <c r="AS30" s="22"/>
      <c r="AT30" s="22"/>
      <c r="AU30" s="22"/>
      <c r="AV30" s="22"/>
      <c r="AW30" s="22"/>
      <c r="AX30" s="22"/>
      <c r="AY30" s="22"/>
      <c r="AZ30" s="22"/>
      <c r="BA30" s="22"/>
      <c r="BB30" s="22"/>
      <c r="BC30" s="22"/>
      <c r="BD30" s="22"/>
      <c r="BE30" s="22"/>
      <c r="BF30" s="22"/>
      <c r="BG30" s="22"/>
      <c r="BH30" s="22"/>
      <c r="BI30" s="22"/>
      <c r="BJ30" s="143"/>
      <c r="BK30" s="143"/>
    </row>
    <row r="31" spans="1:63" s="2" customFormat="1" ht="20.100000000000001" customHeight="1">
      <c r="A31" s="33"/>
      <c r="B31" s="1643"/>
      <c r="C31" s="1658"/>
      <c r="D31" s="1654"/>
      <c r="E31" s="1654"/>
      <c r="F31" s="1654"/>
      <c r="G31" s="1654"/>
      <c r="H31" s="1654"/>
      <c r="I31" s="1654"/>
      <c r="J31" s="1654"/>
      <c r="K31" s="1654"/>
      <c r="L31" s="1654"/>
      <c r="M31" s="1654"/>
      <c r="N31" s="1654"/>
      <c r="O31" s="1654"/>
      <c r="P31" s="1654"/>
      <c r="Q31" s="1654"/>
      <c r="R31" s="1654"/>
      <c r="S31" s="1654"/>
      <c r="T31" s="1654"/>
      <c r="U31" s="1660"/>
      <c r="V31" s="1653"/>
      <c r="W31" s="1654"/>
      <c r="X31" s="1654"/>
      <c r="Y31" s="1655"/>
      <c r="Z31" s="1658"/>
      <c r="AA31" s="1654"/>
      <c r="AB31" s="1654"/>
      <c r="AC31" s="1654"/>
      <c r="AD31" s="1655"/>
      <c r="AE31" s="1658"/>
      <c r="AF31" s="1654"/>
      <c r="AG31" s="1654"/>
      <c r="AH31" s="1654"/>
      <c r="AI31" s="1660"/>
      <c r="AJ31" s="1653"/>
      <c r="AK31" s="1654"/>
      <c r="AL31" s="1654"/>
      <c r="AM31" s="1660"/>
      <c r="AN31" s="1653"/>
      <c r="AO31" s="1654"/>
      <c r="AP31" s="1663"/>
      <c r="AQ31" s="22"/>
      <c r="AR31" s="33"/>
      <c r="AS31" s="22"/>
      <c r="AT31" s="22"/>
      <c r="AU31" s="22"/>
      <c r="AV31" s="22"/>
      <c r="AW31" s="22"/>
      <c r="AX31" s="22"/>
      <c r="AY31" s="22"/>
      <c r="AZ31" s="22"/>
      <c r="BA31" s="22"/>
      <c r="BB31" s="22"/>
      <c r="BC31" s="22"/>
      <c r="BD31" s="22"/>
      <c r="BE31" s="22"/>
      <c r="BF31" s="22"/>
      <c r="BG31" s="22"/>
      <c r="BH31" s="22"/>
      <c r="BI31" s="22"/>
      <c r="BJ31" s="143"/>
      <c r="BK31" s="143"/>
    </row>
    <row r="32" spans="1:63" s="2" customFormat="1" ht="20.100000000000001" customHeight="1">
      <c r="A32" s="33"/>
      <c r="B32" s="1664"/>
      <c r="C32" s="1656"/>
      <c r="D32" s="1651"/>
      <c r="E32" s="1651"/>
      <c r="F32" s="1651"/>
      <c r="G32" s="1651"/>
      <c r="H32" s="1651"/>
      <c r="I32" s="1651"/>
      <c r="J32" s="1651"/>
      <c r="K32" s="1651"/>
      <c r="L32" s="1651"/>
      <c r="M32" s="1651"/>
      <c r="N32" s="1651"/>
      <c r="O32" s="1651"/>
      <c r="P32" s="1651"/>
      <c r="Q32" s="1651"/>
      <c r="R32" s="1651"/>
      <c r="S32" s="1651"/>
      <c r="T32" s="1651"/>
      <c r="U32" s="1661"/>
      <c r="V32" s="1650"/>
      <c r="W32" s="1651"/>
      <c r="X32" s="1651"/>
      <c r="Y32" s="1652"/>
      <c r="Z32" s="1656"/>
      <c r="AA32" s="1657"/>
      <c r="AB32" s="1657"/>
      <c r="AC32" s="1657"/>
      <c r="AD32" s="1652"/>
      <c r="AE32" s="1656"/>
      <c r="AF32" s="1657"/>
      <c r="AG32" s="1657"/>
      <c r="AH32" s="1657"/>
      <c r="AI32" s="1659"/>
      <c r="AJ32" s="1650"/>
      <c r="AK32" s="1651"/>
      <c r="AL32" s="1651"/>
      <c r="AM32" s="1661"/>
      <c r="AN32" s="1650"/>
      <c r="AO32" s="1651"/>
      <c r="AP32" s="1662"/>
      <c r="AQ32" s="22"/>
      <c r="AR32" s="33"/>
      <c r="AS32" s="22"/>
      <c r="AT32" s="22"/>
      <c r="AU32" s="22"/>
      <c r="AV32" s="22"/>
      <c r="AW32" s="22"/>
      <c r="AX32" s="22"/>
      <c r="AY32" s="22"/>
      <c r="AZ32" s="22"/>
      <c r="BA32" s="22"/>
      <c r="BB32" s="22"/>
      <c r="BC32" s="22"/>
      <c r="BD32" s="22"/>
      <c r="BE32" s="22"/>
      <c r="BF32" s="22"/>
      <c r="BG32" s="22"/>
      <c r="BH32" s="22"/>
      <c r="BI32" s="22"/>
      <c r="BJ32" s="143"/>
      <c r="BK32" s="143"/>
    </row>
    <row r="33" spans="1:65" s="2" customFormat="1" ht="20.100000000000001" customHeight="1">
      <c r="A33" s="33"/>
      <c r="B33" s="1691"/>
      <c r="C33" s="1658"/>
      <c r="D33" s="1654"/>
      <c r="E33" s="1654"/>
      <c r="F33" s="1654"/>
      <c r="G33" s="1654"/>
      <c r="H33" s="1654"/>
      <c r="I33" s="1654"/>
      <c r="J33" s="1654"/>
      <c r="K33" s="1654"/>
      <c r="L33" s="1654"/>
      <c r="M33" s="1654"/>
      <c r="N33" s="1654"/>
      <c r="O33" s="1654"/>
      <c r="P33" s="1654"/>
      <c r="Q33" s="1654"/>
      <c r="R33" s="1654"/>
      <c r="S33" s="1654"/>
      <c r="T33" s="1654"/>
      <c r="U33" s="1660"/>
      <c r="V33" s="1653"/>
      <c r="W33" s="1654"/>
      <c r="X33" s="1654"/>
      <c r="Y33" s="1655"/>
      <c r="Z33" s="1688"/>
      <c r="AA33" s="1689"/>
      <c r="AB33" s="1689"/>
      <c r="AC33" s="1689"/>
      <c r="AD33" s="1690"/>
      <c r="AE33" s="1658"/>
      <c r="AF33" s="1654"/>
      <c r="AG33" s="1654"/>
      <c r="AH33" s="1654"/>
      <c r="AI33" s="1660"/>
      <c r="AJ33" s="1653"/>
      <c r="AK33" s="1654"/>
      <c r="AL33" s="1654"/>
      <c r="AM33" s="1660"/>
      <c r="AN33" s="1653"/>
      <c r="AO33" s="1654"/>
      <c r="AP33" s="1663"/>
      <c r="AQ33" s="22"/>
      <c r="AR33" s="103"/>
      <c r="AS33" s="22"/>
      <c r="AT33" s="22"/>
      <c r="AU33" s="22"/>
      <c r="AV33" s="22"/>
      <c r="AW33" s="22"/>
      <c r="AX33" s="22"/>
      <c r="AY33" s="22"/>
      <c r="AZ33" s="22"/>
      <c r="BA33" s="22"/>
      <c r="BB33" s="22"/>
      <c r="BC33" s="22"/>
      <c r="BD33" s="22"/>
      <c r="BE33" s="22"/>
      <c r="BF33" s="22"/>
      <c r="BG33" s="22"/>
      <c r="BH33" s="22"/>
      <c r="BI33" s="22"/>
      <c r="BJ33" s="143"/>
      <c r="BK33" s="143"/>
    </row>
    <row r="34" spans="1:65" s="256" customFormat="1" ht="15.95" customHeight="1">
      <c r="A34" s="257"/>
      <c r="B34" s="308" t="s">
        <v>118</v>
      </c>
      <c r="C34" s="308"/>
      <c r="D34" s="308"/>
      <c r="E34" s="308"/>
      <c r="F34" s="308"/>
      <c r="G34" s="308"/>
      <c r="H34" s="308"/>
      <c r="I34" s="308"/>
      <c r="J34" s="308"/>
      <c r="K34" s="308"/>
      <c r="L34" s="308"/>
      <c r="M34" s="308"/>
      <c r="N34" s="308"/>
      <c r="O34" s="308"/>
      <c r="P34" s="308"/>
      <c r="Q34" s="308"/>
      <c r="R34" s="308"/>
      <c r="S34" s="308"/>
      <c r="T34" s="308"/>
      <c r="U34" s="308"/>
      <c r="V34" s="308"/>
      <c r="W34" s="308"/>
      <c r="X34" s="308"/>
      <c r="Y34" s="308"/>
      <c r="Z34" s="308"/>
      <c r="AA34" s="308"/>
      <c r="AB34" s="309"/>
      <c r="AC34" s="309" t="s">
        <v>119</v>
      </c>
      <c r="AD34" s="308"/>
      <c r="AE34" s="309"/>
      <c r="AF34" s="308"/>
      <c r="AG34" s="308"/>
      <c r="AH34" s="308"/>
      <c r="AI34" s="309"/>
      <c r="AJ34" s="308"/>
      <c r="AK34" s="308"/>
      <c r="AL34" s="308"/>
      <c r="AM34" s="308"/>
      <c r="AN34" s="308"/>
      <c r="AO34" s="308"/>
      <c r="AP34" s="308"/>
      <c r="AQ34" s="308"/>
      <c r="AR34" s="308"/>
      <c r="AS34" s="308"/>
      <c r="AT34" s="308"/>
      <c r="AU34" s="308"/>
      <c r="AV34" s="308"/>
      <c r="AW34" s="308"/>
      <c r="AX34" s="308"/>
      <c r="AY34" s="308"/>
      <c r="AZ34" s="308"/>
      <c r="BA34" s="308" t="str">
        <f>'Elastic gore Specification'!BD42</f>
        <v>COMPILER: LIÊN/A-KT-WQ826</v>
      </c>
      <c r="BB34" s="308"/>
      <c r="BC34" s="309"/>
      <c r="BD34" s="308"/>
      <c r="BE34" s="308"/>
      <c r="BF34" s="309"/>
      <c r="BG34" s="308"/>
      <c r="BH34" s="309"/>
      <c r="BI34" s="308"/>
      <c r="BJ34" s="309"/>
      <c r="BK34" s="259"/>
      <c r="BL34" s="272"/>
      <c r="BM34" s="272"/>
    </row>
  </sheetData>
  <mergeCells count="129">
    <mergeCell ref="C30:U31"/>
    <mergeCell ref="V30:Y31"/>
    <mergeCell ref="Z30:AD31"/>
    <mergeCell ref="AE30:AI31"/>
    <mergeCell ref="AJ30:AM31"/>
    <mergeCell ref="AN30:AP31"/>
    <mergeCell ref="B30:B31"/>
    <mergeCell ref="C32:U33"/>
    <mergeCell ref="V32:Y33"/>
    <mergeCell ref="Z32:AD33"/>
    <mergeCell ref="AE32:AI33"/>
    <mergeCell ref="AJ32:AM33"/>
    <mergeCell ref="AN32:AP33"/>
    <mergeCell ref="B32:B33"/>
    <mergeCell ref="C26:U27"/>
    <mergeCell ref="V26:Y27"/>
    <mergeCell ref="Z26:AD27"/>
    <mergeCell ref="AE26:AI27"/>
    <mergeCell ref="AJ26:AM27"/>
    <mergeCell ref="AN26:AP27"/>
    <mergeCell ref="B26:B27"/>
    <mergeCell ref="C28:U29"/>
    <mergeCell ref="V28:Y29"/>
    <mergeCell ref="Z28:AD29"/>
    <mergeCell ref="AE28:AI29"/>
    <mergeCell ref="AJ28:AM29"/>
    <mergeCell ref="AN28:AP29"/>
    <mergeCell ref="B28:B29"/>
    <mergeCell ref="C22:U23"/>
    <mergeCell ref="V22:Y23"/>
    <mergeCell ref="Z22:AD23"/>
    <mergeCell ref="AE22:AI23"/>
    <mergeCell ref="AJ22:AM23"/>
    <mergeCell ref="AN22:AP23"/>
    <mergeCell ref="B22:B23"/>
    <mergeCell ref="C24:U25"/>
    <mergeCell ref="V24:Y25"/>
    <mergeCell ref="Z24:AD25"/>
    <mergeCell ref="AE24:AI25"/>
    <mergeCell ref="AJ24:AM25"/>
    <mergeCell ref="AN24:AP25"/>
    <mergeCell ref="B24:B25"/>
    <mergeCell ref="C18:U19"/>
    <mergeCell ref="V18:Y19"/>
    <mergeCell ref="Z18:AD19"/>
    <mergeCell ref="AE18:AI19"/>
    <mergeCell ref="AJ18:AM19"/>
    <mergeCell ref="AN18:AP19"/>
    <mergeCell ref="B18:B19"/>
    <mergeCell ref="C20:U21"/>
    <mergeCell ref="V20:Y21"/>
    <mergeCell ref="Z20:AD21"/>
    <mergeCell ref="AE20:AI21"/>
    <mergeCell ref="AJ20:AM21"/>
    <mergeCell ref="AN20:AP21"/>
    <mergeCell ref="B20:B21"/>
    <mergeCell ref="C14:U15"/>
    <mergeCell ref="V14:Y15"/>
    <mergeCell ref="Z14:AD15"/>
    <mergeCell ref="AE14:AI15"/>
    <mergeCell ref="AJ14:AM15"/>
    <mergeCell ref="AN14:AP15"/>
    <mergeCell ref="B14:B15"/>
    <mergeCell ref="C16:U17"/>
    <mergeCell ref="V16:Y17"/>
    <mergeCell ref="Z16:AD17"/>
    <mergeCell ref="AE16:AI17"/>
    <mergeCell ref="AJ16:AM17"/>
    <mergeCell ref="AN16:AP17"/>
    <mergeCell ref="B16:B17"/>
    <mergeCell ref="B10:B11"/>
    <mergeCell ref="BA11:BC11"/>
    <mergeCell ref="BD11:BG11"/>
    <mergeCell ref="BH11:BJ11"/>
    <mergeCell ref="C12:U13"/>
    <mergeCell ref="V12:Y13"/>
    <mergeCell ref="Z12:AD13"/>
    <mergeCell ref="AE12:AI13"/>
    <mergeCell ref="AJ12:AM13"/>
    <mergeCell ref="AN12:AP13"/>
    <mergeCell ref="BA12:BC12"/>
    <mergeCell ref="BD12:BG12"/>
    <mergeCell ref="BH12:BJ12"/>
    <mergeCell ref="B12:B13"/>
    <mergeCell ref="C10:U11"/>
    <mergeCell ref="V10:Y11"/>
    <mergeCell ref="Z10:AD11"/>
    <mergeCell ref="AE10:AI11"/>
    <mergeCell ref="AJ10:AM11"/>
    <mergeCell ref="AN10:AP11"/>
    <mergeCell ref="BA10:BC10"/>
    <mergeCell ref="BD10:BG10"/>
    <mergeCell ref="BH10:BJ10"/>
    <mergeCell ref="B6:G6"/>
    <mergeCell ref="H6:W6"/>
    <mergeCell ref="Y6:AA6"/>
    <mergeCell ref="AB6:AJ6"/>
    <mergeCell ref="BA7:BC7"/>
    <mergeCell ref="BD7:BG7"/>
    <mergeCell ref="BH7:BJ7"/>
    <mergeCell ref="B8:U9"/>
    <mergeCell ref="V8:AP8"/>
    <mergeCell ref="BA8:BC8"/>
    <mergeCell ref="BD8:BG8"/>
    <mergeCell ref="BH8:BJ8"/>
    <mergeCell ref="V9:Y9"/>
    <mergeCell ref="Z9:AD9"/>
    <mergeCell ref="AE9:AI9"/>
    <mergeCell ref="AJ9:AM9"/>
    <mergeCell ref="AN9:AP9"/>
    <mergeCell ref="BA9:BC9"/>
    <mergeCell ref="BD9:BG9"/>
    <mergeCell ref="BH9:BJ9"/>
    <mergeCell ref="B1:P1"/>
    <mergeCell ref="V1:AQ4"/>
    <mergeCell ref="BD2:BF3"/>
    <mergeCell ref="BG2:BH3"/>
    <mergeCell ref="BI2:BJ3"/>
    <mergeCell ref="AR4:AZ5"/>
    <mergeCell ref="BA4:BC4"/>
    <mergeCell ref="BD4:BG4"/>
    <mergeCell ref="BH4:BJ4"/>
    <mergeCell ref="B5:G5"/>
    <mergeCell ref="H5:W5"/>
    <mergeCell ref="Y5:AA5"/>
    <mergeCell ref="AB5:AJ5"/>
    <mergeCell ref="BA5:BC5"/>
    <mergeCell ref="BD5:BG5"/>
    <mergeCell ref="BH5:BJ5"/>
  </mergeCells>
  <phoneticPr fontId="60" type="noConversion"/>
  <printOptions horizontalCentered="1" verticalCentered="1"/>
  <pageMargins left="0.19685039370078741" right="0.19685039370078741" top="0.59055118110236227" bottom="0.59055118110236227" header="0.19685039370078741" footer="0.19685039370078741"/>
  <pageSetup paperSize="9" scale="70" orientation="landscape" useFirstPageNumber="1" horizontalDpi="4294967295" verticalDpi="4294967295" r:id="rId1"/>
  <headerFooter>
    <oddHeader>&amp;L&amp;12NIKE-CONVERSE, INC. Confidential&amp;RVer.16.0
PB:1-0</oddHeader>
    <oddFooter>&amp;C&amp;"Arial,??"&amp;A</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I38"/>
  <sheetViews>
    <sheetView showGridLines="0" view="pageBreakPreview" zoomScale="80" zoomScaleNormal="100" workbookViewId="0">
      <selection activeCell="X15" sqref="X15:AB15"/>
    </sheetView>
  </sheetViews>
  <sheetFormatPr defaultColWidth="2.5703125" defaultRowHeight="14.25" customHeight="1"/>
  <cols>
    <col min="1" max="1" width="2.140625" style="1" customWidth="1"/>
    <col min="2" max="2" width="5" style="1" customWidth="1"/>
    <col min="3" max="16" width="2.7109375" style="1" customWidth="1"/>
    <col min="17" max="40" width="3.5703125" style="1" customWidth="1"/>
    <col min="41" max="46" width="2.5703125" style="1" customWidth="1"/>
    <col min="47" max="48" width="1.5703125" style="1" customWidth="1"/>
    <col min="49" max="49" width="2.85546875" style="1" customWidth="1"/>
    <col min="50" max="55" width="2.5703125" style="1" customWidth="1"/>
    <col min="56" max="56" width="3.42578125" style="1" customWidth="1"/>
    <col min="57" max="57" width="2.5703125" style="1" customWidth="1"/>
    <col min="58" max="58" width="2.85546875" style="1" customWidth="1"/>
    <col min="59" max="59" width="2.140625" style="1" customWidth="1"/>
    <col min="60" max="60" width="2.5703125" style="1" customWidth="1"/>
    <col min="61" max="16384" width="2.5703125" style="1"/>
  </cols>
  <sheetData>
    <row r="1" spans="1:59" s="2" customFormat="1" ht="18.75" customHeight="1">
      <c r="A1" s="99"/>
      <c r="B1" s="1056" t="str">
        <f>'Upper Heating Pressing Process'!B1:P1</f>
        <v>{{ModelType}}</v>
      </c>
      <c r="C1" s="1317"/>
      <c r="D1" s="1317"/>
      <c r="E1" s="1317"/>
      <c r="F1" s="1317"/>
      <c r="G1" s="1317"/>
      <c r="H1" s="1317"/>
      <c r="I1" s="1317"/>
      <c r="J1" s="1317"/>
      <c r="K1" s="1317"/>
      <c r="L1" s="1317"/>
      <c r="M1" s="1317"/>
      <c r="N1" s="1317"/>
      <c r="O1" s="1317"/>
      <c r="P1" s="1058"/>
      <c r="Q1" s="101"/>
      <c r="R1" s="1454" t="s">
        <v>200</v>
      </c>
      <c r="S1" s="1454"/>
      <c r="T1" s="1454"/>
      <c r="U1" s="1454"/>
      <c r="V1" s="1454"/>
      <c r="W1" s="1454"/>
      <c r="X1" s="1454"/>
      <c r="Y1" s="1454"/>
      <c r="Z1" s="1454"/>
      <c r="AA1" s="1454"/>
      <c r="AB1" s="1454"/>
      <c r="AC1" s="1454"/>
      <c r="AD1" s="1454"/>
      <c r="AE1" s="1454"/>
      <c r="AF1" s="1454"/>
      <c r="AG1" s="1454"/>
      <c r="AH1" s="1454"/>
      <c r="AI1" s="1454"/>
      <c r="AJ1" s="1454"/>
      <c r="AK1" s="1454"/>
      <c r="AL1" s="1454"/>
      <c r="AM1" s="1454"/>
      <c r="AN1" s="1454"/>
      <c r="AO1" s="1454"/>
      <c r="AP1" s="101"/>
      <c r="AQ1" s="101"/>
      <c r="AR1" s="101"/>
      <c r="AS1" s="101"/>
      <c r="AT1" s="101"/>
      <c r="AU1" s="101"/>
      <c r="AV1" s="101"/>
      <c r="AW1" s="101"/>
      <c r="AX1" s="101"/>
      <c r="AY1" s="101"/>
      <c r="AZ1" s="101"/>
      <c r="BA1" s="101"/>
      <c r="BB1" s="101"/>
      <c r="BC1" s="101"/>
      <c r="BD1" s="101"/>
      <c r="BE1" s="101"/>
      <c r="BF1" s="101"/>
      <c r="BG1" s="262"/>
    </row>
    <row r="2" spans="1:59" s="2" customFormat="1" ht="18.75" customHeight="1">
      <c r="A2" s="33"/>
      <c r="B2" s="310" t="s">
        <v>69</v>
      </c>
      <c r="C2" s="311"/>
      <c r="D2" s="311"/>
      <c r="E2" s="311"/>
      <c r="F2" s="311"/>
      <c r="G2" s="311" t="str">
        <f>'Upper Heating Pressing Process'!G2</f>
        <v>{{ModelName}}</v>
      </c>
      <c r="H2" s="67"/>
      <c r="I2" s="67"/>
      <c r="J2" s="67"/>
      <c r="K2" s="67"/>
      <c r="L2" s="67"/>
      <c r="M2" s="67"/>
      <c r="N2" s="67"/>
      <c r="O2" s="67"/>
      <c r="P2" s="312"/>
      <c r="Q2" s="22"/>
      <c r="R2" s="1692"/>
      <c r="S2" s="1692"/>
      <c r="T2" s="1692"/>
      <c r="U2" s="1692"/>
      <c r="V2" s="1692"/>
      <c r="W2" s="1692"/>
      <c r="X2" s="1692"/>
      <c r="Y2" s="1692"/>
      <c r="Z2" s="1692"/>
      <c r="AA2" s="1692"/>
      <c r="AB2" s="1692"/>
      <c r="AC2" s="1692"/>
      <c r="AD2" s="1692"/>
      <c r="AE2" s="1692"/>
      <c r="AF2" s="1692"/>
      <c r="AG2" s="1692"/>
      <c r="AH2" s="1692"/>
      <c r="AI2" s="1692"/>
      <c r="AJ2" s="1692"/>
      <c r="AK2" s="1692"/>
      <c r="AL2" s="1692"/>
      <c r="AM2" s="1692"/>
      <c r="AN2" s="1692"/>
      <c r="AO2" s="1692"/>
      <c r="AP2" s="22"/>
      <c r="AQ2" s="22"/>
      <c r="AR2" s="22"/>
      <c r="AS2" s="22"/>
      <c r="AT2" s="22"/>
      <c r="AU2" s="22"/>
      <c r="AV2" s="22"/>
      <c r="AW2" s="22"/>
      <c r="AX2" s="107"/>
      <c r="AY2" s="107"/>
      <c r="AZ2" s="313"/>
      <c r="BA2" s="1693" t="s">
        <v>122</v>
      </c>
      <c r="BB2" s="1322"/>
      <c r="BC2" s="1322"/>
      <c r="BD2" s="1584">
        <f>'Upper Heating Pressing Process'!BG2</f>
        <v>3</v>
      </c>
      <c r="BE2" s="1322">
        <v>-2</v>
      </c>
      <c r="BF2" s="1586"/>
      <c r="BG2" s="143"/>
    </row>
    <row r="3" spans="1:59" s="2" customFormat="1" ht="18.75" customHeight="1">
      <c r="A3" s="33"/>
      <c r="B3" s="73" t="s">
        <v>70</v>
      </c>
      <c r="C3" s="74"/>
      <c r="D3" s="74"/>
      <c r="E3" s="74"/>
      <c r="F3" s="74"/>
      <c r="G3" s="74"/>
      <c r="H3" s="74"/>
      <c r="I3" s="1694" t="str">
        <f>'Upper Heating Pressing Process'!J3</f>
        <v>{{MaterialNumber}}</v>
      </c>
      <c r="J3" s="1694"/>
      <c r="K3" s="1694"/>
      <c r="L3" s="1694"/>
      <c r="M3" s="1694"/>
      <c r="N3" s="1694"/>
      <c r="O3" s="1694"/>
      <c r="P3" s="1695"/>
      <c r="Q3" s="22"/>
      <c r="R3" s="1692"/>
      <c r="S3" s="1692"/>
      <c r="T3" s="1692"/>
      <c r="U3" s="1692"/>
      <c r="V3" s="1692"/>
      <c r="W3" s="1692"/>
      <c r="X3" s="1692"/>
      <c r="Y3" s="1692"/>
      <c r="Z3" s="1692"/>
      <c r="AA3" s="1692"/>
      <c r="AB3" s="1692"/>
      <c r="AC3" s="1692"/>
      <c r="AD3" s="1692"/>
      <c r="AE3" s="1692"/>
      <c r="AF3" s="1692"/>
      <c r="AG3" s="1692"/>
      <c r="AH3" s="1692"/>
      <c r="AI3" s="1692"/>
      <c r="AJ3" s="1692"/>
      <c r="AK3" s="1692"/>
      <c r="AL3" s="1692"/>
      <c r="AM3" s="1692"/>
      <c r="AN3" s="1692"/>
      <c r="AO3" s="1692"/>
      <c r="AP3" s="22"/>
      <c r="AQ3" s="22"/>
      <c r="AR3" s="22"/>
      <c r="AS3" s="22"/>
      <c r="AT3" s="22"/>
      <c r="AU3" s="22"/>
      <c r="AV3" s="22"/>
      <c r="AW3" s="22"/>
      <c r="AX3" s="22"/>
      <c r="AY3" s="22"/>
      <c r="AZ3" s="143"/>
      <c r="BA3" s="1323"/>
      <c r="BB3" s="1324"/>
      <c r="BC3" s="1324"/>
      <c r="BD3" s="1585"/>
      <c r="BE3" s="1324"/>
      <c r="BF3" s="1467"/>
      <c r="BG3" s="143"/>
    </row>
    <row r="4" spans="1:59" s="2" customFormat="1" ht="15.95" customHeight="1">
      <c r="A4" s="33"/>
      <c r="T4" s="22"/>
      <c r="U4" s="22"/>
      <c r="V4" s="22"/>
      <c r="W4" s="22"/>
      <c r="X4" s="22"/>
      <c r="Y4" s="22"/>
      <c r="Z4" s="22"/>
      <c r="AA4" s="22"/>
      <c r="AB4" s="22"/>
      <c r="AC4" s="22"/>
      <c r="AD4" s="22"/>
      <c r="AE4" s="22"/>
      <c r="AF4" s="22"/>
      <c r="AG4" s="22"/>
      <c r="AH4" s="22"/>
      <c r="AI4" s="22"/>
      <c r="AJ4" s="22"/>
      <c r="AK4" s="22"/>
      <c r="AL4" s="22"/>
      <c r="AM4" s="22"/>
      <c r="AN4" s="22"/>
      <c r="AO4" s="22"/>
      <c r="AP4" s="1696" t="s">
        <v>201</v>
      </c>
      <c r="AQ4" s="1697"/>
      <c r="AR4" s="1697"/>
      <c r="AS4" s="1697"/>
      <c r="AT4" s="1697"/>
      <c r="AU4" s="1697"/>
      <c r="AV4" s="1697"/>
      <c r="AW4" s="1698"/>
      <c r="AX4" s="1702" t="s">
        <v>171</v>
      </c>
      <c r="AY4" s="1703"/>
      <c r="AZ4" s="1704"/>
      <c r="BA4" s="1705" t="s">
        <v>159</v>
      </c>
      <c r="BB4" s="1703"/>
      <c r="BC4" s="1704"/>
      <c r="BD4" s="1705" t="s">
        <v>160</v>
      </c>
      <c r="BE4" s="1703"/>
      <c r="BF4" s="1706"/>
      <c r="BG4" s="143"/>
    </row>
    <row r="5" spans="1:59" s="2" customFormat="1" ht="32.25" customHeight="1">
      <c r="A5" s="33"/>
      <c r="B5" s="1707" t="s">
        <v>202</v>
      </c>
      <c r="C5" s="1708"/>
      <c r="D5" s="1708"/>
      <c r="E5" s="1708"/>
      <c r="F5" s="1708"/>
      <c r="G5" s="1709"/>
      <c r="H5" s="1710" t="s">
        <v>203</v>
      </c>
      <c r="I5" s="1711"/>
      <c r="J5" s="1711"/>
      <c r="K5" s="1711"/>
      <c r="L5" s="1711"/>
      <c r="M5" s="1711"/>
      <c r="N5" s="1711"/>
      <c r="O5" s="1711"/>
      <c r="P5" s="1712"/>
      <c r="Q5" s="240"/>
      <c r="R5" s="240"/>
      <c r="S5" s="1713" t="s">
        <v>204</v>
      </c>
      <c r="T5" s="1714"/>
      <c r="U5" s="1714"/>
      <c r="V5" s="1714"/>
      <c r="W5" s="1715"/>
      <c r="X5" s="1716" t="s">
        <v>205</v>
      </c>
      <c r="Y5" s="1631"/>
      <c r="Z5" s="1631"/>
      <c r="AA5" s="1631"/>
      <c r="AB5" s="1631"/>
      <c r="AC5" s="1631"/>
      <c r="AD5" s="1632"/>
      <c r="AO5" s="22"/>
      <c r="AP5" s="1699"/>
      <c r="AQ5" s="1700"/>
      <c r="AR5" s="1700"/>
      <c r="AS5" s="1700"/>
      <c r="AT5" s="1700"/>
      <c r="AU5" s="1700"/>
      <c r="AV5" s="1700"/>
      <c r="AW5" s="1701"/>
      <c r="AX5" s="1717" t="s">
        <v>30</v>
      </c>
      <c r="AY5" s="1718"/>
      <c r="AZ5" s="1719"/>
      <c r="BA5" s="1720" t="s">
        <v>206</v>
      </c>
      <c r="BB5" s="1721"/>
      <c r="BC5" s="1094"/>
      <c r="BD5" s="1720" t="s">
        <v>206</v>
      </c>
      <c r="BE5" s="1721"/>
      <c r="BF5" s="1722"/>
      <c r="BG5" s="143"/>
    </row>
    <row r="6" spans="1:59" s="2" customFormat="1" ht="31.5" customHeight="1">
      <c r="A6" s="33"/>
      <c r="B6" s="1723" t="s">
        <v>148</v>
      </c>
      <c r="C6" s="1615"/>
      <c r="D6" s="1615"/>
      <c r="E6" s="1615"/>
      <c r="F6" s="1615"/>
      <c r="G6" s="1616"/>
      <c r="H6" s="1724"/>
      <c r="I6" s="1725"/>
      <c r="J6" s="1725"/>
      <c r="K6" s="1725"/>
      <c r="L6" s="1725"/>
      <c r="M6" s="1725"/>
      <c r="N6" s="1725"/>
      <c r="O6" s="1725"/>
      <c r="P6" s="1726"/>
      <c r="Q6" s="240"/>
      <c r="R6" s="240"/>
      <c r="S6" s="1727" t="s">
        <v>207</v>
      </c>
      <c r="T6" s="1728"/>
      <c r="U6" s="1728"/>
      <c r="V6" s="1728"/>
      <c r="W6" s="1729"/>
      <c r="X6" s="1730" t="s">
        <v>170</v>
      </c>
      <c r="Y6" s="1624"/>
      <c r="Z6" s="1624"/>
      <c r="AA6" s="1624"/>
      <c r="AB6" s="1624"/>
      <c r="AC6" s="1624"/>
      <c r="AD6" s="1625"/>
      <c r="AO6" s="22"/>
      <c r="AP6" s="33"/>
      <c r="AQ6" s="22"/>
      <c r="AR6" s="22"/>
      <c r="AS6" s="22"/>
      <c r="AT6" s="22"/>
      <c r="AU6" s="22"/>
      <c r="AV6" s="22"/>
      <c r="AW6" s="22"/>
      <c r="AX6" s="1731"/>
      <c r="AY6" s="1732"/>
      <c r="AZ6" s="1733"/>
      <c r="BA6" s="1734"/>
      <c r="BB6" s="1732"/>
      <c r="BC6" s="1733"/>
      <c r="BD6" s="1734"/>
      <c r="BE6" s="1732"/>
      <c r="BF6" s="1735"/>
      <c r="BG6" s="143"/>
    </row>
    <row r="7" spans="1:59" s="2" customFormat="1" ht="15.95" customHeight="1">
      <c r="A7" s="33"/>
      <c r="B7" s="121"/>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33"/>
      <c r="AQ7" s="22"/>
      <c r="AR7" s="22"/>
      <c r="AS7" s="22"/>
      <c r="AT7" s="22"/>
      <c r="AU7" s="22"/>
      <c r="AV7" s="22"/>
      <c r="AW7" s="22"/>
      <c r="AX7" s="1166"/>
      <c r="AY7" s="1166"/>
      <c r="AZ7" s="1166"/>
      <c r="BA7" s="1166"/>
      <c r="BB7" s="1166"/>
      <c r="BC7" s="1166"/>
      <c r="BD7" s="1166"/>
      <c r="BE7" s="1166"/>
      <c r="BF7" s="1736"/>
      <c r="BG7" s="143"/>
    </row>
    <row r="8" spans="1:59" s="2" customFormat="1" ht="27" customHeight="1">
      <c r="A8" s="33"/>
      <c r="B8" s="1291" t="s">
        <v>208</v>
      </c>
      <c r="C8" s="1224"/>
      <c r="D8" s="1224"/>
      <c r="E8" s="1224"/>
      <c r="F8" s="1224"/>
      <c r="G8" s="1224"/>
      <c r="H8" s="1224"/>
      <c r="I8" s="1224"/>
      <c r="J8" s="1224"/>
      <c r="K8" s="1224"/>
      <c r="L8" s="1224"/>
      <c r="M8" s="1224"/>
      <c r="N8" s="1224"/>
      <c r="O8" s="1224"/>
      <c r="P8" s="1224"/>
      <c r="Q8" s="1224"/>
      <c r="R8" s="1224"/>
      <c r="S8" s="1224"/>
      <c r="T8" s="1739" t="s">
        <v>183</v>
      </c>
      <c r="U8" s="1740"/>
      <c r="V8" s="1740"/>
      <c r="W8" s="1740"/>
      <c r="X8" s="1740"/>
      <c r="Y8" s="1740"/>
      <c r="Z8" s="1740"/>
      <c r="AA8" s="1740"/>
      <c r="AB8" s="1740"/>
      <c r="AC8" s="1740"/>
      <c r="AD8" s="1740"/>
      <c r="AE8" s="1740"/>
      <c r="AF8" s="1740"/>
      <c r="AG8" s="1740"/>
      <c r="AH8" s="1740"/>
      <c r="AI8" s="1740"/>
      <c r="AJ8" s="1740"/>
      <c r="AK8" s="1740"/>
      <c r="AL8" s="1740"/>
      <c r="AM8" s="1740"/>
      <c r="AN8" s="1741"/>
      <c r="AO8" s="22"/>
      <c r="AP8" s="33"/>
      <c r="AQ8" s="22"/>
      <c r="AR8" s="22"/>
      <c r="AS8" s="22"/>
      <c r="AT8" s="22"/>
      <c r="AU8" s="22"/>
      <c r="AV8" s="22"/>
      <c r="AW8" s="22"/>
      <c r="AX8" s="1166"/>
      <c r="AY8" s="1166"/>
      <c r="AZ8" s="1166"/>
      <c r="BA8" s="1166"/>
      <c r="BB8" s="1166"/>
      <c r="BC8" s="1166"/>
      <c r="BD8" s="1166"/>
      <c r="BE8" s="1166"/>
      <c r="BF8" s="1633"/>
      <c r="BG8" s="143"/>
    </row>
    <row r="9" spans="1:59" s="2" customFormat="1" ht="54" customHeight="1">
      <c r="A9" s="33"/>
      <c r="B9" s="1737"/>
      <c r="C9" s="1738"/>
      <c r="D9" s="1738"/>
      <c r="E9" s="1738"/>
      <c r="F9" s="1738"/>
      <c r="G9" s="1738"/>
      <c r="H9" s="1738"/>
      <c r="I9" s="1738"/>
      <c r="J9" s="1738"/>
      <c r="K9" s="1738"/>
      <c r="L9" s="1738"/>
      <c r="M9" s="1738"/>
      <c r="N9" s="1738"/>
      <c r="O9" s="1738"/>
      <c r="P9" s="1738"/>
      <c r="Q9" s="1738"/>
      <c r="R9" s="1738"/>
      <c r="S9" s="1738"/>
      <c r="T9" s="1634" t="s">
        <v>209</v>
      </c>
      <c r="U9" s="1742"/>
      <c r="V9" s="1742"/>
      <c r="W9" s="1636"/>
      <c r="X9" s="1743" t="s">
        <v>210</v>
      </c>
      <c r="Y9" s="1743"/>
      <c r="Z9" s="1743"/>
      <c r="AA9" s="1743"/>
      <c r="AB9" s="1743"/>
      <c r="AC9" s="1637" t="s">
        <v>211</v>
      </c>
      <c r="AD9" s="1742"/>
      <c r="AE9" s="1639"/>
      <c r="AF9" s="1634" t="s">
        <v>186</v>
      </c>
      <c r="AG9" s="1744"/>
      <c r="AH9" s="1609"/>
      <c r="AI9" s="1634" t="s">
        <v>187</v>
      </c>
      <c r="AJ9" s="1744"/>
      <c r="AK9" s="1609"/>
      <c r="AL9" s="1634" t="s">
        <v>188</v>
      </c>
      <c r="AM9" s="1744"/>
      <c r="AN9" s="1641"/>
      <c r="AO9" s="22"/>
      <c r="AP9" s="33"/>
      <c r="AQ9" s="22"/>
      <c r="AR9" s="22"/>
      <c r="AS9" s="22"/>
      <c r="AT9" s="22"/>
      <c r="AU9" s="22"/>
      <c r="AV9" s="22"/>
      <c r="AW9" s="22"/>
      <c r="AX9" s="1166"/>
      <c r="AY9" s="1166"/>
      <c r="AZ9" s="1166"/>
      <c r="BA9" s="1166"/>
      <c r="BB9" s="1166"/>
      <c r="BC9" s="1166"/>
      <c r="BD9" s="1166"/>
      <c r="BE9" s="1166"/>
      <c r="BF9" s="1633"/>
      <c r="BG9" s="143"/>
    </row>
    <row r="10" spans="1:59" s="2" customFormat="1" ht="16.5" customHeight="1">
      <c r="A10" s="33"/>
      <c r="B10" s="1642">
        <v>1</v>
      </c>
      <c r="C10" s="1745" t="s">
        <v>212</v>
      </c>
      <c r="D10" s="1746"/>
      <c r="E10" s="1746"/>
      <c r="F10" s="1746"/>
      <c r="G10" s="1746"/>
      <c r="H10" s="1746"/>
      <c r="I10" s="1746"/>
      <c r="J10" s="1746"/>
      <c r="K10" s="1746"/>
      <c r="L10" s="1746"/>
      <c r="M10" s="1746"/>
      <c r="N10" s="1746"/>
      <c r="O10" s="1746"/>
      <c r="P10" s="1746"/>
      <c r="Q10" s="1746"/>
      <c r="R10" s="1746"/>
      <c r="S10" s="1747"/>
      <c r="T10" s="316"/>
      <c r="U10" s="317"/>
      <c r="V10" s="317"/>
      <c r="W10" s="317"/>
      <c r="X10" s="1751"/>
      <c r="Y10" s="1752"/>
      <c r="Z10" s="1752"/>
      <c r="AA10" s="1752"/>
      <c r="AB10" s="1753"/>
      <c r="AC10" s="318"/>
      <c r="AD10" s="317"/>
      <c r="AE10" s="319"/>
      <c r="AF10" s="1754"/>
      <c r="AG10" s="1752"/>
      <c r="AH10" s="1755"/>
      <c r="AI10" s="318"/>
      <c r="AJ10" s="318"/>
      <c r="AK10" s="318"/>
      <c r="AL10" s="1754"/>
      <c r="AM10" s="1752"/>
      <c r="AN10" s="1756"/>
      <c r="AO10" s="22"/>
      <c r="AP10" s="33"/>
      <c r="AQ10" s="22"/>
      <c r="AR10" s="22"/>
      <c r="AS10" s="22"/>
      <c r="AT10" s="22"/>
      <c r="AU10" s="22"/>
      <c r="AV10" s="22"/>
      <c r="AW10" s="22"/>
      <c r="AX10" s="1166"/>
      <c r="AY10" s="1166"/>
      <c r="AZ10" s="1166"/>
      <c r="BA10" s="1166"/>
      <c r="BB10" s="1166"/>
      <c r="BC10" s="1166"/>
      <c r="BD10" s="1166"/>
      <c r="BE10" s="1166"/>
      <c r="BF10" s="1633"/>
      <c r="BG10" s="143"/>
    </row>
    <row r="11" spans="1:59" s="2" customFormat="1" ht="16.5" customHeight="1">
      <c r="A11" s="33"/>
      <c r="B11" s="1643"/>
      <c r="C11" s="1748"/>
      <c r="D11" s="1749"/>
      <c r="E11" s="1749"/>
      <c r="F11" s="1749"/>
      <c r="G11" s="1749"/>
      <c r="H11" s="1749"/>
      <c r="I11" s="1749"/>
      <c r="J11" s="1749"/>
      <c r="K11" s="1749"/>
      <c r="L11" s="1749"/>
      <c r="M11" s="1749"/>
      <c r="N11" s="1749"/>
      <c r="O11" s="1749"/>
      <c r="P11" s="1749"/>
      <c r="Q11" s="1749"/>
      <c r="R11" s="1749"/>
      <c r="S11" s="1750"/>
      <c r="T11" s="321"/>
      <c r="U11" s="322"/>
      <c r="V11" s="322"/>
      <c r="W11" s="322"/>
      <c r="X11" s="1757"/>
      <c r="Y11" s="1758"/>
      <c r="Z11" s="1758"/>
      <c r="AA11" s="1758"/>
      <c r="AB11" s="1759"/>
      <c r="AC11" s="323"/>
      <c r="AD11" s="322"/>
      <c r="AE11" s="324"/>
      <c r="AF11" s="1760"/>
      <c r="AG11" s="1758"/>
      <c r="AH11" s="1761"/>
      <c r="AI11" s="323"/>
      <c r="AJ11" s="323"/>
      <c r="AK11" s="323"/>
      <c r="AL11" s="1760"/>
      <c r="AM11" s="1758"/>
      <c r="AN11" s="1762"/>
      <c r="AO11" s="22"/>
      <c r="AP11" s="33"/>
      <c r="AQ11" s="22"/>
      <c r="AR11" s="22"/>
      <c r="AS11" s="22"/>
      <c r="AT11" s="22"/>
      <c r="AU11" s="22"/>
      <c r="AV11" s="22"/>
      <c r="AW11" s="22"/>
      <c r="AX11" s="1166"/>
      <c r="AY11" s="1166"/>
      <c r="AZ11" s="1166"/>
      <c r="BA11" s="1166"/>
      <c r="BB11" s="1166"/>
      <c r="BC11" s="1166"/>
      <c r="BD11" s="1166"/>
      <c r="BE11" s="1166"/>
      <c r="BF11" s="1633"/>
      <c r="BG11" s="143"/>
    </row>
    <row r="12" spans="1:59" s="2" customFormat="1" ht="16.5" customHeight="1">
      <c r="A12" s="33"/>
      <c r="B12" s="1664">
        <f>B10+1</f>
        <v>2</v>
      </c>
      <c r="C12" s="1763" t="s">
        <v>213</v>
      </c>
      <c r="D12" s="1764"/>
      <c r="E12" s="1764"/>
      <c r="F12" s="1764"/>
      <c r="G12" s="1764"/>
      <c r="H12" s="1764"/>
      <c r="I12" s="1764"/>
      <c r="J12" s="1764"/>
      <c r="K12" s="1764"/>
      <c r="L12" s="1764"/>
      <c r="M12" s="1764"/>
      <c r="N12" s="1764"/>
      <c r="O12" s="1764"/>
      <c r="P12" s="1764"/>
      <c r="Q12" s="1764"/>
      <c r="R12" s="1764"/>
      <c r="S12" s="1765"/>
      <c r="T12" s="316"/>
      <c r="U12" s="317"/>
      <c r="V12" s="317"/>
      <c r="W12" s="317"/>
      <c r="X12" s="1751"/>
      <c r="Y12" s="1752"/>
      <c r="Z12" s="1752"/>
      <c r="AA12" s="1752"/>
      <c r="AB12" s="1753"/>
      <c r="AC12" s="318"/>
      <c r="AD12" s="317"/>
      <c r="AE12" s="319"/>
      <c r="AF12" s="1754"/>
      <c r="AG12" s="1752"/>
      <c r="AH12" s="1755"/>
      <c r="AI12" s="318"/>
      <c r="AJ12" s="318"/>
      <c r="AK12" s="318"/>
      <c r="AL12" s="1754"/>
      <c r="AM12" s="1752"/>
      <c r="AN12" s="1756"/>
      <c r="AO12" s="22"/>
      <c r="AP12" s="33"/>
      <c r="AQ12" s="22"/>
      <c r="AR12" s="22"/>
      <c r="AS12" s="22"/>
      <c r="AT12" s="22"/>
      <c r="AU12" s="22"/>
      <c r="AV12" s="22"/>
      <c r="AW12" s="22"/>
      <c r="AX12" s="1166"/>
      <c r="AY12" s="1166"/>
      <c r="AZ12" s="1166"/>
      <c r="BA12" s="1166"/>
      <c r="BB12" s="1166"/>
      <c r="BC12" s="1166"/>
      <c r="BD12" s="1166"/>
      <c r="BE12" s="1166"/>
      <c r="BF12" s="1633"/>
      <c r="BG12" s="143"/>
    </row>
    <row r="13" spans="1:59" s="2" customFormat="1" ht="16.5" customHeight="1">
      <c r="A13" s="33"/>
      <c r="B13" s="1643"/>
      <c r="C13" s="1766"/>
      <c r="D13" s="1767"/>
      <c r="E13" s="1767"/>
      <c r="F13" s="1767"/>
      <c r="G13" s="1767"/>
      <c r="H13" s="1767"/>
      <c r="I13" s="1767"/>
      <c r="J13" s="1767"/>
      <c r="K13" s="1767"/>
      <c r="L13" s="1767"/>
      <c r="M13" s="1767"/>
      <c r="N13" s="1767"/>
      <c r="O13" s="1767"/>
      <c r="P13" s="1767"/>
      <c r="Q13" s="1767"/>
      <c r="R13" s="1767"/>
      <c r="S13" s="1768"/>
      <c r="T13" s="321"/>
      <c r="U13" s="322"/>
      <c r="V13" s="322"/>
      <c r="W13" s="322"/>
      <c r="X13" s="1757"/>
      <c r="Y13" s="1758"/>
      <c r="Z13" s="1758"/>
      <c r="AA13" s="1758"/>
      <c r="AB13" s="1759"/>
      <c r="AC13" s="323"/>
      <c r="AD13" s="322"/>
      <c r="AE13" s="324"/>
      <c r="AF13" s="1760"/>
      <c r="AG13" s="1758"/>
      <c r="AH13" s="1761"/>
      <c r="AI13" s="323"/>
      <c r="AJ13" s="323"/>
      <c r="AK13" s="323"/>
      <c r="AL13" s="1760"/>
      <c r="AM13" s="1758"/>
      <c r="AN13" s="1762"/>
      <c r="AO13" s="22"/>
      <c r="AP13" s="33"/>
      <c r="AQ13" s="22"/>
      <c r="AR13" s="22"/>
      <c r="AS13" s="22"/>
      <c r="AT13" s="22"/>
      <c r="AU13" s="22"/>
      <c r="AV13" s="22"/>
      <c r="AW13" s="22"/>
      <c r="AX13" s="22"/>
      <c r="AY13" s="22"/>
      <c r="AZ13" s="22"/>
      <c r="BA13" s="22"/>
      <c r="BB13" s="22"/>
      <c r="BC13" s="22"/>
      <c r="BD13" s="22"/>
      <c r="BE13" s="22"/>
      <c r="BF13" s="143"/>
      <c r="BG13" s="143"/>
    </row>
    <row r="14" spans="1:59" s="2" customFormat="1" ht="16.5" customHeight="1">
      <c r="A14" s="33"/>
      <c r="B14" s="1664">
        <f>B12+1</f>
        <v>3</v>
      </c>
      <c r="C14" s="1763" t="s">
        <v>214</v>
      </c>
      <c r="D14" s="1769"/>
      <c r="E14" s="1769"/>
      <c r="F14" s="1769"/>
      <c r="G14" s="1769"/>
      <c r="H14" s="1769"/>
      <c r="I14" s="1769"/>
      <c r="J14" s="1769"/>
      <c r="K14" s="1769"/>
      <c r="L14" s="1769"/>
      <c r="M14" s="1769"/>
      <c r="N14" s="1769"/>
      <c r="O14" s="1769"/>
      <c r="P14" s="1769"/>
      <c r="Q14" s="1769"/>
      <c r="R14" s="1769"/>
      <c r="S14" s="1747"/>
      <c r="T14" s="316"/>
      <c r="U14" s="317"/>
      <c r="V14" s="317"/>
      <c r="W14" s="317"/>
      <c r="X14" s="1751"/>
      <c r="Y14" s="1752"/>
      <c r="Z14" s="1752"/>
      <c r="AA14" s="1752"/>
      <c r="AB14" s="1753"/>
      <c r="AC14" s="318"/>
      <c r="AD14" s="317"/>
      <c r="AE14" s="319"/>
      <c r="AF14" s="1754" t="s">
        <v>215</v>
      </c>
      <c r="AG14" s="1752"/>
      <c r="AH14" s="1755"/>
      <c r="AI14" s="318"/>
      <c r="AJ14" s="318"/>
      <c r="AK14" s="318"/>
      <c r="AL14" s="1754"/>
      <c r="AM14" s="1752"/>
      <c r="AN14" s="1756"/>
      <c r="AO14" s="22"/>
      <c r="AP14" s="33"/>
      <c r="AQ14" s="22"/>
      <c r="AR14" s="22"/>
      <c r="AS14" s="22"/>
      <c r="AT14" s="22"/>
      <c r="AU14" s="22"/>
      <c r="AV14" s="22"/>
      <c r="AW14" s="22"/>
      <c r="AX14" s="22"/>
      <c r="AY14" s="22"/>
      <c r="AZ14" s="22"/>
      <c r="BA14" s="22"/>
      <c r="BB14" s="22"/>
      <c r="BC14" s="22"/>
      <c r="BD14" s="22"/>
      <c r="BE14" s="22"/>
      <c r="BF14" s="143"/>
      <c r="BG14" s="143"/>
    </row>
    <row r="15" spans="1:59" s="2" customFormat="1" ht="16.5" customHeight="1">
      <c r="A15" s="33"/>
      <c r="B15" s="1643"/>
      <c r="C15" s="1748"/>
      <c r="D15" s="1749"/>
      <c r="E15" s="1749"/>
      <c r="F15" s="1749"/>
      <c r="G15" s="1749"/>
      <c r="H15" s="1749"/>
      <c r="I15" s="1749"/>
      <c r="J15" s="1749"/>
      <c r="K15" s="1749"/>
      <c r="L15" s="1749"/>
      <c r="M15" s="1749"/>
      <c r="N15" s="1749"/>
      <c r="O15" s="1749"/>
      <c r="P15" s="1749"/>
      <c r="Q15" s="1749"/>
      <c r="R15" s="1749"/>
      <c r="S15" s="1750"/>
      <c r="T15" s="321"/>
      <c r="U15" s="322"/>
      <c r="V15" s="322"/>
      <c r="W15" s="322"/>
      <c r="X15" s="1757"/>
      <c r="Y15" s="1758"/>
      <c r="Z15" s="1758"/>
      <c r="AA15" s="1758"/>
      <c r="AB15" s="1759"/>
      <c r="AC15" s="323"/>
      <c r="AD15" s="322"/>
      <c r="AE15" s="324"/>
      <c r="AF15" s="1760"/>
      <c r="AG15" s="1758"/>
      <c r="AH15" s="1761"/>
      <c r="AI15" s="323"/>
      <c r="AJ15" s="323"/>
      <c r="AK15" s="323"/>
      <c r="AL15" s="1760"/>
      <c r="AM15" s="1758"/>
      <c r="AN15" s="1762"/>
      <c r="AO15" s="22"/>
      <c r="AP15" s="33"/>
      <c r="AQ15" s="22"/>
      <c r="AR15" s="22"/>
      <c r="AS15" s="22"/>
      <c r="AT15" s="22"/>
      <c r="AU15" s="22"/>
      <c r="AV15" s="22"/>
      <c r="AW15" s="22"/>
      <c r="AX15" s="22"/>
      <c r="AY15" s="22"/>
      <c r="AZ15" s="22"/>
      <c r="BA15" s="22"/>
      <c r="BB15" s="22"/>
      <c r="BC15" s="22"/>
      <c r="BD15" s="22"/>
      <c r="BE15" s="22"/>
      <c r="BF15" s="143"/>
      <c r="BG15" s="143"/>
    </row>
    <row r="16" spans="1:59" s="2" customFormat="1" ht="16.5" customHeight="1">
      <c r="A16" s="33"/>
      <c r="B16" s="1664">
        <f>B14+1</f>
        <v>4</v>
      </c>
      <c r="C16" s="1763" t="s">
        <v>216</v>
      </c>
      <c r="D16" s="1769"/>
      <c r="E16" s="1769"/>
      <c r="F16" s="1769"/>
      <c r="G16" s="1769"/>
      <c r="H16" s="1769"/>
      <c r="I16" s="1769"/>
      <c r="J16" s="1769"/>
      <c r="K16" s="1769"/>
      <c r="L16" s="1769"/>
      <c r="M16" s="1769"/>
      <c r="N16" s="1769"/>
      <c r="O16" s="1769"/>
      <c r="P16" s="1769"/>
      <c r="Q16" s="1769"/>
      <c r="R16" s="1769"/>
      <c r="S16" s="1747"/>
      <c r="T16" s="316"/>
      <c r="U16" s="317"/>
      <c r="V16" s="317"/>
      <c r="W16" s="317"/>
      <c r="X16" s="1751" t="s">
        <v>217</v>
      </c>
      <c r="Y16" s="1752"/>
      <c r="Z16" s="1752"/>
      <c r="AA16" s="1752"/>
      <c r="AB16" s="1753"/>
      <c r="AC16" s="318"/>
      <c r="AD16" s="317"/>
      <c r="AE16" s="319"/>
      <c r="AF16" s="1754" t="s">
        <v>215</v>
      </c>
      <c r="AG16" s="1752"/>
      <c r="AH16" s="1755"/>
      <c r="AI16" s="1770" t="s">
        <v>218</v>
      </c>
      <c r="AJ16" s="1771"/>
      <c r="AK16" s="1772"/>
      <c r="AL16" s="1754"/>
      <c r="AM16" s="1752"/>
      <c r="AN16" s="1756"/>
      <c r="AO16" s="22"/>
      <c r="AP16" s="33"/>
      <c r="AQ16" s="22"/>
      <c r="AR16" s="22"/>
      <c r="AS16" s="22"/>
      <c r="AT16" s="22"/>
      <c r="AU16" s="22"/>
      <c r="AV16" s="22"/>
      <c r="AW16" s="22"/>
      <c r="AX16" s="22"/>
      <c r="AY16" s="22"/>
      <c r="AZ16" s="22"/>
      <c r="BA16" s="22"/>
      <c r="BB16" s="22"/>
      <c r="BC16" s="22"/>
      <c r="BD16" s="22"/>
      <c r="BE16" s="22"/>
      <c r="BF16" s="143"/>
      <c r="BG16" s="143"/>
    </row>
    <row r="17" spans="1:59" s="2" customFormat="1" ht="16.5" customHeight="1">
      <c r="A17" s="33"/>
      <c r="B17" s="1643"/>
      <c r="C17" s="1748"/>
      <c r="D17" s="1749"/>
      <c r="E17" s="1749"/>
      <c r="F17" s="1749"/>
      <c r="G17" s="1749"/>
      <c r="H17" s="1749"/>
      <c r="I17" s="1749"/>
      <c r="J17" s="1749"/>
      <c r="K17" s="1749"/>
      <c r="L17" s="1749"/>
      <c r="M17" s="1749"/>
      <c r="N17" s="1749"/>
      <c r="O17" s="1749"/>
      <c r="P17" s="1749"/>
      <c r="Q17" s="1749"/>
      <c r="R17" s="1749"/>
      <c r="S17" s="1750"/>
      <c r="T17" s="321"/>
      <c r="U17" s="322"/>
      <c r="V17" s="322"/>
      <c r="W17" s="322"/>
      <c r="X17" s="1757"/>
      <c r="Y17" s="1758"/>
      <c r="Z17" s="1758"/>
      <c r="AA17" s="1758"/>
      <c r="AB17" s="1759"/>
      <c r="AC17" s="323"/>
      <c r="AD17" s="322"/>
      <c r="AE17" s="324"/>
      <c r="AF17" s="1760"/>
      <c r="AG17" s="1758"/>
      <c r="AH17" s="1761"/>
      <c r="AI17" s="323"/>
      <c r="AJ17" s="323"/>
      <c r="AK17" s="323"/>
      <c r="AL17" s="1760"/>
      <c r="AM17" s="1758"/>
      <c r="AN17" s="1762"/>
      <c r="AO17" s="22"/>
      <c r="AP17" s="33"/>
      <c r="AQ17" s="22"/>
      <c r="AR17" s="22"/>
      <c r="AS17" s="22"/>
      <c r="AT17" s="22"/>
      <c r="AU17" s="22"/>
      <c r="AV17" s="22"/>
      <c r="AW17" s="22"/>
      <c r="AX17" s="22"/>
      <c r="AY17" s="22"/>
      <c r="AZ17" s="22"/>
      <c r="BA17" s="22"/>
      <c r="BB17" s="22"/>
      <c r="BC17" s="22"/>
      <c r="BD17" s="22"/>
      <c r="BE17" s="22"/>
      <c r="BF17" s="143"/>
      <c r="BG17" s="143"/>
    </row>
    <row r="18" spans="1:59" s="2" customFormat="1" ht="16.5" customHeight="1">
      <c r="A18" s="33"/>
      <c r="B18" s="1664">
        <f>B16+1</f>
        <v>5</v>
      </c>
      <c r="C18" s="1763" t="s">
        <v>219</v>
      </c>
      <c r="D18" s="1769"/>
      <c r="E18" s="1769"/>
      <c r="F18" s="1769"/>
      <c r="G18" s="1769"/>
      <c r="H18" s="1769"/>
      <c r="I18" s="1769"/>
      <c r="J18" s="1769"/>
      <c r="K18" s="1769"/>
      <c r="L18" s="1769"/>
      <c r="M18" s="1769"/>
      <c r="N18" s="1769"/>
      <c r="O18" s="1769"/>
      <c r="P18" s="1769"/>
      <c r="Q18" s="1769"/>
      <c r="R18" s="1769"/>
      <c r="S18" s="1747"/>
      <c r="T18" s="316"/>
      <c r="U18" s="317"/>
      <c r="V18" s="317"/>
      <c r="W18" s="317"/>
      <c r="X18" s="1751"/>
      <c r="Y18" s="1752"/>
      <c r="Z18" s="1752"/>
      <c r="AA18" s="1752"/>
      <c r="AB18" s="1753"/>
      <c r="AC18" s="318"/>
      <c r="AD18" s="317"/>
      <c r="AE18" s="319"/>
      <c r="AF18" s="1754" t="s">
        <v>215</v>
      </c>
      <c r="AG18" s="1752"/>
      <c r="AH18" s="1755"/>
      <c r="AI18" s="318"/>
      <c r="AJ18" s="318"/>
      <c r="AK18" s="318"/>
      <c r="AL18" s="1754"/>
      <c r="AM18" s="1752"/>
      <c r="AN18" s="1756"/>
      <c r="AO18" s="22"/>
      <c r="AP18" s="33"/>
      <c r="AQ18" s="22"/>
      <c r="AR18" s="22"/>
      <c r="AS18" s="22"/>
      <c r="AT18" s="22"/>
      <c r="AU18" s="22"/>
      <c r="AV18" s="22"/>
      <c r="AW18" s="22"/>
      <c r="AX18" s="22"/>
      <c r="AY18" s="22"/>
      <c r="AZ18" s="22"/>
      <c r="BA18" s="22"/>
      <c r="BB18" s="22"/>
      <c r="BC18" s="22"/>
      <c r="BD18" s="22"/>
      <c r="BE18" s="22"/>
      <c r="BF18" s="143"/>
      <c r="BG18" s="143"/>
    </row>
    <row r="19" spans="1:59" s="2" customFormat="1" ht="16.5" customHeight="1">
      <c r="A19" s="33"/>
      <c r="B19" s="1643"/>
      <c r="C19" s="1748"/>
      <c r="D19" s="1749"/>
      <c r="E19" s="1749"/>
      <c r="F19" s="1749"/>
      <c r="G19" s="1749"/>
      <c r="H19" s="1749"/>
      <c r="I19" s="1749"/>
      <c r="J19" s="1749"/>
      <c r="K19" s="1749"/>
      <c r="L19" s="1749"/>
      <c r="M19" s="1749"/>
      <c r="N19" s="1749"/>
      <c r="O19" s="1749"/>
      <c r="P19" s="1749"/>
      <c r="Q19" s="1749"/>
      <c r="R19" s="1749"/>
      <c r="S19" s="1750"/>
      <c r="T19" s="321"/>
      <c r="U19" s="322"/>
      <c r="V19" s="322"/>
      <c r="W19" s="322"/>
      <c r="X19" s="1757"/>
      <c r="Y19" s="1758"/>
      <c r="Z19" s="1758"/>
      <c r="AA19" s="1758"/>
      <c r="AB19" s="1759"/>
      <c r="AC19" s="323"/>
      <c r="AD19" s="322"/>
      <c r="AE19" s="324"/>
      <c r="AF19" s="1760"/>
      <c r="AG19" s="1758"/>
      <c r="AH19" s="1761"/>
      <c r="AI19" s="323"/>
      <c r="AJ19" s="323"/>
      <c r="AK19" s="323"/>
      <c r="AL19" s="1760"/>
      <c r="AM19" s="1758"/>
      <c r="AN19" s="1762"/>
      <c r="AO19" s="22"/>
      <c r="AP19" s="33"/>
      <c r="AQ19" s="22"/>
      <c r="AR19" s="22"/>
      <c r="AS19" s="22"/>
      <c r="AT19" s="22"/>
      <c r="AU19" s="22"/>
      <c r="AV19" s="22"/>
      <c r="AW19" s="22"/>
      <c r="AX19" s="22"/>
      <c r="AY19" s="22"/>
      <c r="AZ19" s="22"/>
      <c r="BA19" s="22"/>
      <c r="BB19" s="22"/>
      <c r="BC19" s="22"/>
      <c r="BD19" s="22"/>
      <c r="BE19" s="22"/>
      <c r="BF19" s="143"/>
      <c r="BG19" s="143"/>
    </row>
    <row r="20" spans="1:59" s="2" customFormat="1" ht="16.5" customHeight="1">
      <c r="A20" s="33"/>
      <c r="B20" s="1664">
        <f>B18+1</f>
        <v>6</v>
      </c>
      <c r="C20" s="1763" t="s">
        <v>220</v>
      </c>
      <c r="D20" s="1769"/>
      <c r="E20" s="1769"/>
      <c r="F20" s="1769"/>
      <c r="G20" s="1769"/>
      <c r="H20" s="1769"/>
      <c r="I20" s="1769"/>
      <c r="J20" s="1769"/>
      <c r="K20" s="1769"/>
      <c r="L20" s="1769"/>
      <c r="M20" s="1769"/>
      <c r="N20" s="1769"/>
      <c r="O20" s="1769"/>
      <c r="P20" s="1769"/>
      <c r="Q20" s="1769"/>
      <c r="R20" s="1769"/>
      <c r="S20" s="1747"/>
      <c r="T20" s="316"/>
      <c r="U20" s="317"/>
      <c r="V20" s="317"/>
      <c r="W20" s="317"/>
      <c r="X20" s="1751"/>
      <c r="Y20" s="1752"/>
      <c r="Z20" s="1752"/>
      <c r="AA20" s="1752"/>
      <c r="AB20" s="1753"/>
      <c r="AC20" s="318"/>
      <c r="AD20" s="317"/>
      <c r="AE20" s="319"/>
      <c r="AF20" s="1754"/>
      <c r="AG20" s="1752"/>
      <c r="AH20" s="1755"/>
      <c r="AI20" s="318"/>
      <c r="AJ20" s="318"/>
      <c r="AK20" s="318"/>
      <c r="AL20" s="1754"/>
      <c r="AM20" s="1752"/>
      <c r="AN20" s="1756"/>
      <c r="AO20" s="22"/>
      <c r="AP20" s="33"/>
      <c r="AQ20" s="22"/>
      <c r="AR20" s="22"/>
      <c r="AS20" s="22"/>
      <c r="AT20" s="22"/>
      <c r="AU20" s="22"/>
      <c r="AV20" s="22"/>
      <c r="AW20" s="22"/>
      <c r="AX20" s="22"/>
      <c r="AY20" s="22"/>
      <c r="AZ20" s="22"/>
      <c r="BA20" s="22"/>
      <c r="BB20" s="22"/>
      <c r="BC20" s="22"/>
      <c r="BD20" s="22"/>
      <c r="BE20" s="22"/>
      <c r="BF20" s="143"/>
      <c r="BG20" s="143"/>
    </row>
    <row r="21" spans="1:59" s="2" customFormat="1" ht="16.5" customHeight="1">
      <c r="A21" s="33"/>
      <c r="B21" s="1643"/>
      <c r="C21" s="1748"/>
      <c r="D21" s="1749"/>
      <c r="E21" s="1749"/>
      <c r="F21" s="1749"/>
      <c r="G21" s="1749"/>
      <c r="H21" s="1749"/>
      <c r="I21" s="1749"/>
      <c r="J21" s="1749"/>
      <c r="K21" s="1749"/>
      <c r="L21" s="1749"/>
      <c r="M21" s="1749"/>
      <c r="N21" s="1749"/>
      <c r="O21" s="1749"/>
      <c r="P21" s="1749"/>
      <c r="Q21" s="1749"/>
      <c r="R21" s="1749"/>
      <c r="S21" s="1750"/>
      <c r="T21" s="321"/>
      <c r="U21" s="322"/>
      <c r="V21" s="322"/>
      <c r="W21" s="322"/>
      <c r="X21" s="1757"/>
      <c r="Y21" s="1758"/>
      <c r="Z21" s="1758"/>
      <c r="AA21" s="1758"/>
      <c r="AB21" s="1759"/>
      <c r="AC21" s="323"/>
      <c r="AD21" s="322"/>
      <c r="AE21" s="324"/>
      <c r="AF21" s="1760"/>
      <c r="AG21" s="1758"/>
      <c r="AH21" s="1761"/>
      <c r="AI21" s="323"/>
      <c r="AJ21" s="323"/>
      <c r="AK21" s="323"/>
      <c r="AL21" s="1760"/>
      <c r="AM21" s="1758"/>
      <c r="AN21" s="1762"/>
      <c r="AO21" s="22"/>
      <c r="AP21" s="33"/>
      <c r="AQ21" s="22"/>
      <c r="AR21" s="22"/>
      <c r="AS21" s="22"/>
      <c r="AT21" s="22"/>
      <c r="AU21" s="22"/>
      <c r="AV21" s="22"/>
      <c r="AW21" s="22"/>
      <c r="AX21" s="22"/>
      <c r="AY21" s="22"/>
      <c r="AZ21" s="22"/>
      <c r="BA21" s="22"/>
      <c r="BB21" s="22"/>
      <c r="BC21" s="22"/>
      <c r="BD21" s="22"/>
      <c r="BE21" s="22"/>
      <c r="BF21" s="143"/>
      <c r="BG21" s="143"/>
    </row>
    <row r="22" spans="1:59" s="2" customFormat="1" ht="16.5" customHeight="1">
      <c r="A22" s="33"/>
      <c r="B22" s="1664">
        <f>B20+1</f>
        <v>7</v>
      </c>
      <c r="C22" s="1763" t="s">
        <v>199</v>
      </c>
      <c r="D22" s="1769"/>
      <c r="E22" s="1769"/>
      <c r="F22" s="1769"/>
      <c r="G22" s="1769"/>
      <c r="H22" s="1769"/>
      <c r="I22" s="1769"/>
      <c r="J22" s="1769"/>
      <c r="K22" s="1769"/>
      <c r="L22" s="1769"/>
      <c r="M22" s="1769"/>
      <c r="N22" s="1769"/>
      <c r="O22" s="1769"/>
      <c r="P22" s="1769"/>
      <c r="Q22" s="1769"/>
      <c r="R22" s="1769"/>
      <c r="S22" s="1747"/>
      <c r="T22" s="316"/>
      <c r="U22" s="317"/>
      <c r="V22" s="317"/>
      <c r="W22" s="317"/>
      <c r="X22" s="1751"/>
      <c r="Y22" s="1752"/>
      <c r="Z22" s="1752"/>
      <c r="AA22" s="1752"/>
      <c r="AB22" s="1753"/>
      <c r="AC22" s="318"/>
      <c r="AD22" s="317"/>
      <c r="AE22" s="319"/>
      <c r="AF22" s="1754"/>
      <c r="AG22" s="1752"/>
      <c r="AH22" s="1755"/>
      <c r="AI22" s="318"/>
      <c r="AJ22" s="318"/>
      <c r="AK22" s="318"/>
      <c r="AL22" s="1754"/>
      <c r="AM22" s="1752"/>
      <c r="AN22" s="1756"/>
      <c r="AO22" s="22"/>
      <c r="AP22" s="33"/>
      <c r="AQ22" s="22"/>
      <c r="AR22" s="22"/>
      <c r="AS22" s="22"/>
      <c r="AT22" s="22"/>
      <c r="AU22" s="22"/>
      <c r="AV22" s="22"/>
      <c r="AW22" s="22"/>
      <c r="AX22" s="22"/>
      <c r="AY22" s="22"/>
      <c r="AZ22" s="22"/>
      <c r="BA22" s="22"/>
      <c r="BB22" s="22"/>
      <c r="BC22" s="22"/>
      <c r="BD22" s="22"/>
      <c r="BE22" s="22"/>
      <c r="BF22" s="143"/>
      <c r="BG22" s="143"/>
    </row>
    <row r="23" spans="1:59" s="2" customFormat="1" ht="16.5" customHeight="1">
      <c r="A23" s="33"/>
      <c r="B23" s="1643"/>
      <c r="C23" s="1748"/>
      <c r="D23" s="1749"/>
      <c r="E23" s="1749"/>
      <c r="F23" s="1749"/>
      <c r="G23" s="1749"/>
      <c r="H23" s="1749"/>
      <c r="I23" s="1749"/>
      <c r="J23" s="1749"/>
      <c r="K23" s="1749"/>
      <c r="L23" s="1749"/>
      <c r="M23" s="1749"/>
      <c r="N23" s="1749"/>
      <c r="O23" s="1749"/>
      <c r="P23" s="1749"/>
      <c r="Q23" s="1749"/>
      <c r="R23" s="1749"/>
      <c r="S23" s="1750"/>
      <c r="T23" s="321"/>
      <c r="U23" s="322"/>
      <c r="V23" s="322"/>
      <c r="W23" s="322"/>
      <c r="X23" s="1757"/>
      <c r="Y23" s="1758"/>
      <c r="Z23" s="1758"/>
      <c r="AA23" s="1758"/>
      <c r="AB23" s="1759"/>
      <c r="AC23" s="323"/>
      <c r="AD23" s="322"/>
      <c r="AE23" s="324"/>
      <c r="AF23" s="1760"/>
      <c r="AG23" s="1758"/>
      <c r="AH23" s="1761"/>
      <c r="AI23" s="323"/>
      <c r="AJ23" s="323"/>
      <c r="AK23" s="323"/>
      <c r="AL23" s="1760"/>
      <c r="AM23" s="1758"/>
      <c r="AN23" s="1762"/>
      <c r="AO23" s="22"/>
      <c r="AP23" s="33"/>
      <c r="AQ23" s="22"/>
      <c r="AR23" s="22"/>
      <c r="AS23" s="22"/>
      <c r="AT23" s="22"/>
      <c r="AU23" s="22"/>
      <c r="AV23" s="22"/>
      <c r="AW23" s="22"/>
      <c r="AX23" s="22"/>
      <c r="AY23" s="22"/>
      <c r="AZ23" s="22"/>
      <c r="BA23" s="22"/>
      <c r="BB23" s="22"/>
      <c r="BC23" s="22"/>
      <c r="BD23" s="22"/>
      <c r="BE23" s="22"/>
      <c r="BF23" s="143"/>
      <c r="BG23" s="143"/>
    </row>
    <row r="24" spans="1:59" s="2" customFormat="1" ht="16.5" customHeight="1">
      <c r="A24" s="33"/>
      <c r="B24" s="1664"/>
      <c r="C24" s="328"/>
      <c r="D24" s="329"/>
      <c r="E24" s="329"/>
      <c r="F24" s="329"/>
      <c r="G24" s="329"/>
      <c r="H24" s="329"/>
      <c r="I24" s="329"/>
      <c r="J24" s="329"/>
      <c r="K24" s="329"/>
      <c r="L24" s="329"/>
      <c r="M24" s="329"/>
      <c r="N24" s="329"/>
      <c r="O24" s="329"/>
      <c r="P24" s="329"/>
      <c r="Q24" s="329"/>
      <c r="R24" s="329"/>
      <c r="S24" s="330"/>
      <c r="T24" s="316"/>
      <c r="U24" s="317"/>
      <c r="V24" s="317"/>
      <c r="W24" s="317"/>
      <c r="X24" s="1751"/>
      <c r="Y24" s="1752"/>
      <c r="Z24" s="1752"/>
      <c r="AA24" s="1752"/>
      <c r="AB24" s="1753"/>
      <c r="AC24" s="318"/>
      <c r="AD24" s="317"/>
      <c r="AE24" s="319"/>
      <c r="AF24" s="1754"/>
      <c r="AG24" s="1752"/>
      <c r="AH24" s="1755"/>
      <c r="AI24" s="318"/>
      <c r="AJ24" s="318"/>
      <c r="AK24" s="318"/>
      <c r="AL24" s="1754"/>
      <c r="AM24" s="1752"/>
      <c r="AN24" s="1756"/>
      <c r="AO24" s="22"/>
      <c r="AP24" s="33"/>
      <c r="AQ24" s="22"/>
      <c r="AR24" s="22"/>
      <c r="AS24" s="22"/>
      <c r="AT24" s="22"/>
      <c r="AU24" s="22"/>
      <c r="AW24" s="22"/>
      <c r="AX24" s="22"/>
      <c r="AY24" s="22"/>
      <c r="AZ24" s="22"/>
      <c r="BA24" s="22"/>
      <c r="BB24" s="22"/>
      <c r="BC24" s="22"/>
      <c r="BD24" s="22"/>
      <c r="BE24" s="22"/>
      <c r="BF24" s="143"/>
      <c r="BG24" s="143"/>
    </row>
    <row r="25" spans="1:59" s="2" customFormat="1" ht="16.5" customHeight="1">
      <c r="A25" s="33"/>
      <c r="B25" s="1643"/>
      <c r="C25" s="331"/>
      <c r="D25" s="332"/>
      <c r="E25" s="332"/>
      <c r="F25" s="332"/>
      <c r="G25" s="332"/>
      <c r="H25" s="332"/>
      <c r="I25" s="332"/>
      <c r="J25" s="332"/>
      <c r="K25" s="332"/>
      <c r="L25" s="332"/>
      <c r="M25" s="332"/>
      <c r="N25" s="332"/>
      <c r="O25" s="332"/>
      <c r="P25" s="332"/>
      <c r="Q25" s="332"/>
      <c r="R25" s="332"/>
      <c r="S25" s="333"/>
      <c r="T25" s="321"/>
      <c r="U25" s="322"/>
      <c r="V25" s="322"/>
      <c r="W25" s="322"/>
      <c r="X25" s="1757"/>
      <c r="Y25" s="1758"/>
      <c r="Z25" s="1758"/>
      <c r="AA25" s="1758"/>
      <c r="AB25" s="1759"/>
      <c r="AC25" s="323"/>
      <c r="AD25" s="322"/>
      <c r="AE25" s="324"/>
      <c r="AF25" s="1760"/>
      <c r="AG25" s="1758"/>
      <c r="AH25" s="1761"/>
      <c r="AI25" s="323"/>
      <c r="AJ25" s="323"/>
      <c r="AK25" s="323"/>
      <c r="AL25" s="1760"/>
      <c r="AM25" s="1758"/>
      <c r="AN25" s="1762"/>
      <c r="AO25" s="22"/>
      <c r="AP25" s="33"/>
      <c r="AQ25" s="22"/>
      <c r="AR25" s="22"/>
      <c r="AS25" s="22"/>
      <c r="AT25" s="22"/>
      <c r="AU25" s="22"/>
      <c r="AV25" s="22"/>
      <c r="AW25" s="22"/>
      <c r="AX25" s="22"/>
      <c r="AY25" s="22"/>
      <c r="AZ25" s="22"/>
      <c r="BA25" s="22"/>
      <c r="BB25" s="22"/>
      <c r="BC25" s="22"/>
      <c r="BD25" s="22"/>
      <c r="BE25" s="22"/>
      <c r="BF25" s="143"/>
      <c r="BG25" s="143"/>
    </row>
    <row r="26" spans="1:59" s="2" customFormat="1" ht="16.5" customHeight="1">
      <c r="A26" s="33"/>
      <c r="B26" s="1664"/>
      <c r="C26" s="328"/>
      <c r="D26" s="329"/>
      <c r="E26" s="329"/>
      <c r="F26" s="329"/>
      <c r="G26" s="329"/>
      <c r="H26" s="329"/>
      <c r="I26" s="329"/>
      <c r="J26" s="329"/>
      <c r="K26" s="329"/>
      <c r="L26" s="329"/>
      <c r="M26" s="329"/>
      <c r="N26" s="329"/>
      <c r="O26" s="329"/>
      <c r="P26" s="329"/>
      <c r="Q26" s="329"/>
      <c r="R26" s="329"/>
      <c r="S26" s="330"/>
      <c r="T26" s="316"/>
      <c r="U26" s="317"/>
      <c r="V26" s="317"/>
      <c r="W26" s="317"/>
      <c r="X26" s="1751"/>
      <c r="Y26" s="1752"/>
      <c r="Z26" s="1752"/>
      <c r="AA26" s="1752"/>
      <c r="AB26" s="1753"/>
      <c r="AC26" s="318"/>
      <c r="AD26" s="317"/>
      <c r="AE26" s="319"/>
      <c r="AF26" s="1754"/>
      <c r="AG26" s="1752"/>
      <c r="AH26" s="1755"/>
      <c r="AI26" s="318"/>
      <c r="AJ26" s="318"/>
      <c r="AK26" s="318"/>
      <c r="AL26" s="1754"/>
      <c r="AM26" s="1752"/>
      <c r="AN26" s="1756"/>
      <c r="AO26" s="22"/>
      <c r="AP26" s="33"/>
      <c r="AQ26" s="22"/>
      <c r="AR26" s="22"/>
      <c r="AS26" s="22"/>
      <c r="AT26" s="22"/>
      <c r="AU26" s="22"/>
      <c r="AV26" s="22"/>
      <c r="AW26" s="22"/>
      <c r="AX26" s="22"/>
      <c r="AY26" s="22"/>
      <c r="AZ26" s="22"/>
      <c r="BA26" s="22"/>
      <c r="BB26" s="22"/>
      <c r="BC26" s="22"/>
      <c r="BD26" s="22"/>
      <c r="BE26" s="22"/>
      <c r="BF26" s="143"/>
      <c r="BG26" s="143"/>
    </row>
    <row r="27" spans="1:59" s="2" customFormat="1" ht="16.5" customHeight="1">
      <c r="A27" s="33"/>
      <c r="B27" s="1643"/>
      <c r="C27" s="331"/>
      <c r="D27" s="332"/>
      <c r="E27" s="332"/>
      <c r="F27" s="332"/>
      <c r="G27" s="332"/>
      <c r="H27" s="332"/>
      <c r="I27" s="332"/>
      <c r="J27" s="332"/>
      <c r="K27" s="332"/>
      <c r="L27" s="332"/>
      <c r="M27" s="332"/>
      <c r="N27" s="332"/>
      <c r="O27" s="332"/>
      <c r="P27" s="332"/>
      <c r="Q27" s="332"/>
      <c r="R27" s="332"/>
      <c r="S27" s="333"/>
      <c r="T27" s="321"/>
      <c r="U27" s="322"/>
      <c r="V27" s="322"/>
      <c r="W27" s="322"/>
      <c r="X27" s="1757"/>
      <c r="Y27" s="1758"/>
      <c r="Z27" s="1758"/>
      <c r="AA27" s="1758"/>
      <c r="AB27" s="1759"/>
      <c r="AC27" s="323"/>
      <c r="AD27" s="322"/>
      <c r="AE27" s="324"/>
      <c r="AF27" s="1760"/>
      <c r="AG27" s="1758"/>
      <c r="AH27" s="1761"/>
      <c r="AI27" s="323"/>
      <c r="AJ27" s="323"/>
      <c r="AK27" s="323"/>
      <c r="AL27" s="1760"/>
      <c r="AM27" s="1758"/>
      <c r="AN27" s="1762"/>
      <c r="AO27" s="22"/>
      <c r="AP27" s="33"/>
      <c r="AQ27" s="22"/>
      <c r="AR27" s="22"/>
      <c r="AS27" s="22"/>
      <c r="AT27" s="22"/>
      <c r="AU27" s="22"/>
      <c r="AV27" s="22"/>
      <c r="AW27" s="22"/>
      <c r="AX27" s="22"/>
      <c r="AY27" s="22"/>
      <c r="AZ27" s="22"/>
      <c r="BA27" s="22"/>
      <c r="BB27" s="22"/>
      <c r="BC27" s="22"/>
      <c r="BD27" s="22"/>
      <c r="BE27" s="22"/>
      <c r="BF27" s="143"/>
      <c r="BG27" s="143"/>
    </row>
    <row r="28" spans="1:59" s="2" customFormat="1" ht="16.5" customHeight="1">
      <c r="A28" s="33"/>
      <c r="B28" s="1664"/>
      <c r="C28" s="328"/>
      <c r="D28" s="329"/>
      <c r="E28" s="329"/>
      <c r="F28" s="329"/>
      <c r="G28" s="329"/>
      <c r="H28" s="329"/>
      <c r="I28" s="329"/>
      <c r="J28" s="329"/>
      <c r="K28" s="329"/>
      <c r="L28" s="329"/>
      <c r="M28" s="329"/>
      <c r="N28" s="329"/>
      <c r="O28" s="329"/>
      <c r="P28" s="329"/>
      <c r="Q28" s="329"/>
      <c r="R28" s="329"/>
      <c r="S28" s="330"/>
      <c r="T28" s="316"/>
      <c r="U28" s="317"/>
      <c r="V28" s="317"/>
      <c r="W28" s="317"/>
      <c r="X28" s="1751"/>
      <c r="Y28" s="1752"/>
      <c r="Z28" s="1752"/>
      <c r="AA28" s="1752"/>
      <c r="AB28" s="1753"/>
      <c r="AC28" s="318"/>
      <c r="AD28" s="317"/>
      <c r="AE28" s="319"/>
      <c r="AF28" s="1754"/>
      <c r="AG28" s="1752"/>
      <c r="AH28" s="1755"/>
      <c r="AI28" s="318"/>
      <c r="AJ28" s="318"/>
      <c r="AK28" s="318"/>
      <c r="AL28" s="1754"/>
      <c r="AM28" s="1752"/>
      <c r="AN28" s="1756"/>
      <c r="AO28" s="22"/>
      <c r="AP28" s="33"/>
      <c r="AQ28" s="22"/>
      <c r="AR28" s="22"/>
      <c r="AS28" s="22"/>
      <c r="AT28" s="22"/>
      <c r="AU28" s="22"/>
      <c r="AV28" s="22"/>
      <c r="AW28" s="22"/>
      <c r="AX28" s="22"/>
      <c r="AY28" s="22"/>
      <c r="AZ28" s="22"/>
      <c r="BA28" s="22"/>
      <c r="BB28" s="22"/>
      <c r="BC28" s="22"/>
      <c r="BD28" s="22"/>
      <c r="BE28" s="22"/>
      <c r="BF28" s="143"/>
      <c r="BG28" s="143"/>
    </row>
    <row r="29" spans="1:59" s="2" customFormat="1" ht="16.5" customHeight="1">
      <c r="A29" s="33"/>
      <c r="B29" s="1643"/>
      <c r="C29" s="331"/>
      <c r="D29" s="332"/>
      <c r="E29" s="332"/>
      <c r="F29" s="332"/>
      <c r="G29" s="332"/>
      <c r="H29" s="332"/>
      <c r="I29" s="332"/>
      <c r="J29" s="332"/>
      <c r="K29" s="332"/>
      <c r="L29" s="332"/>
      <c r="M29" s="332"/>
      <c r="N29" s="332"/>
      <c r="O29" s="332"/>
      <c r="P29" s="332"/>
      <c r="Q29" s="332"/>
      <c r="R29" s="332"/>
      <c r="S29" s="333"/>
      <c r="T29" s="321"/>
      <c r="U29" s="322"/>
      <c r="V29" s="322"/>
      <c r="W29" s="322"/>
      <c r="X29" s="1757"/>
      <c r="Y29" s="1758"/>
      <c r="Z29" s="1758"/>
      <c r="AA29" s="1758"/>
      <c r="AB29" s="1759"/>
      <c r="AC29" s="323"/>
      <c r="AD29" s="322"/>
      <c r="AE29" s="324"/>
      <c r="AF29" s="1760"/>
      <c r="AG29" s="1758"/>
      <c r="AH29" s="1761"/>
      <c r="AI29" s="323"/>
      <c r="AJ29" s="323"/>
      <c r="AK29" s="323"/>
      <c r="AL29" s="1760"/>
      <c r="AM29" s="1758"/>
      <c r="AN29" s="1762"/>
      <c r="AO29" s="22"/>
      <c r="AP29" s="33"/>
      <c r="AQ29" s="22"/>
      <c r="AR29" s="22"/>
      <c r="AS29" s="22"/>
      <c r="AT29" s="22"/>
      <c r="AU29" s="22"/>
      <c r="AV29" s="22"/>
      <c r="AW29" s="22"/>
      <c r="AX29" s="22"/>
      <c r="AY29" s="22"/>
      <c r="AZ29" s="22"/>
      <c r="BA29" s="22"/>
      <c r="BB29" s="22"/>
      <c r="BC29" s="22"/>
      <c r="BD29" s="22"/>
      <c r="BE29" s="22"/>
      <c r="BF29" s="143"/>
      <c r="BG29" s="143"/>
    </row>
    <row r="30" spans="1:59" s="2" customFormat="1" ht="16.5" customHeight="1">
      <c r="A30" s="33"/>
      <c r="B30" s="1664"/>
      <c r="C30" s="328"/>
      <c r="D30" s="329"/>
      <c r="E30" s="329"/>
      <c r="F30" s="329"/>
      <c r="G30" s="329"/>
      <c r="H30" s="329"/>
      <c r="I30" s="329"/>
      <c r="J30" s="329"/>
      <c r="K30" s="329"/>
      <c r="L30" s="329"/>
      <c r="M30" s="329"/>
      <c r="N30" s="329"/>
      <c r="O30" s="329"/>
      <c r="P30" s="329"/>
      <c r="Q30" s="329"/>
      <c r="R30" s="329"/>
      <c r="S30" s="330"/>
      <c r="T30" s="316"/>
      <c r="U30" s="317"/>
      <c r="V30" s="317"/>
      <c r="W30" s="317"/>
      <c r="X30" s="1751"/>
      <c r="Y30" s="1752"/>
      <c r="Z30" s="1752"/>
      <c r="AA30" s="1752"/>
      <c r="AB30" s="1753"/>
      <c r="AC30" s="318"/>
      <c r="AD30" s="317"/>
      <c r="AE30" s="319"/>
      <c r="AF30" s="1754"/>
      <c r="AG30" s="1752"/>
      <c r="AH30" s="1755"/>
      <c r="AI30" s="318"/>
      <c r="AJ30" s="318"/>
      <c r="AK30" s="318"/>
      <c r="AL30" s="1754"/>
      <c r="AM30" s="1752"/>
      <c r="AN30" s="1756"/>
      <c r="AO30" s="22"/>
      <c r="AP30" s="33"/>
      <c r="AQ30" s="22"/>
      <c r="AR30" s="22"/>
      <c r="AS30" s="22"/>
      <c r="AT30" s="22"/>
      <c r="AU30" s="22"/>
      <c r="AV30" s="22"/>
      <c r="AW30" s="22"/>
      <c r="AX30" s="22"/>
      <c r="AY30" s="22"/>
      <c r="AZ30" s="22"/>
      <c r="BA30" s="22"/>
      <c r="BB30" s="22"/>
      <c r="BC30" s="22"/>
      <c r="BD30" s="22"/>
      <c r="BE30" s="22"/>
      <c r="BF30" s="143"/>
      <c r="BG30" s="143"/>
    </row>
    <row r="31" spans="1:59" s="2" customFormat="1" ht="16.5" customHeight="1">
      <c r="A31" s="33"/>
      <c r="B31" s="1643"/>
      <c r="C31" s="331"/>
      <c r="D31" s="332"/>
      <c r="E31" s="332"/>
      <c r="F31" s="332"/>
      <c r="G31" s="332"/>
      <c r="H31" s="332"/>
      <c r="I31" s="332"/>
      <c r="J31" s="332"/>
      <c r="K31" s="332"/>
      <c r="L31" s="332"/>
      <c r="M31" s="332"/>
      <c r="N31" s="332"/>
      <c r="O31" s="332"/>
      <c r="P31" s="332"/>
      <c r="Q31" s="332"/>
      <c r="R31" s="332"/>
      <c r="S31" s="333"/>
      <c r="T31" s="321"/>
      <c r="U31" s="322"/>
      <c r="V31" s="322"/>
      <c r="W31" s="322"/>
      <c r="X31" s="1757"/>
      <c r="Y31" s="1758"/>
      <c r="Z31" s="1758"/>
      <c r="AA31" s="1758"/>
      <c r="AB31" s="1759"/>
      <c r="AC31" s="323"/>
      <c r="AD31" s="322"/>
      <c r="AE31" s="324"/>
      <c r="AF31" s="1760"/>
      <c r="AG31" s="1758"/>
      <c r="AH31" s="1761"/>
      <c r="AI31" s="323"/>
      <c r="AJ31" s="323"/>
      <c r="AK31" s="323"/>
      <c r="AL31" s="1760"/>
      <c r="AM31" s="1758"/>
      <c r="AN31" s="1762"/>
      <c r="AO31" s="22"/>
      <c r="AP31" s="33"/>
      <c r="AQ31" s="22"/>
      <c r="AR31" s="22"/>
      <c r="AS31" s="22"/>
      <c r="AT31" s="22"/>
      <c r="AU31" s="22"/>
      <c r="AV31" s="22"/>
      <c r="AW31" s="22"/>
      <c r="AX31" s="22"/>
      <c r="AY31" s="22"/>
      <c r="AZ31" s="22"/>
      <c r="BA31" s="22"/>
      <c r="BB31" s="22"/>
      <c r="BC31" s="22"/>
      <c r="BD31" s="22"/>
      <c r="BE31" s="22"/>
      <c r="BF31" s="143"/>
      <c r="BG31" s="143"/>
    </row>
    <row r="32" spans="1:59" s="2" customFormat="1" ht="16.5" customHeight="1">
      <c r="A32" s="33"/>
      <c r="B32" s="1664"/>
      <c r="C32" s="328"/>
      <c r="D32" s="329"/>
      <c r="E32" s="329"/>
      <c r="F32" s="329"/>
      <c r="G32" s="329"/>
      <c r="H32" s="329"/>
      <c r="I32" s="329"/>
      <c r="J32" s="329"/>
      <c r="K32" s="329"/>
      <c r="L32" s="329"/>
      <c r="M32" s="329"/>
      <c r="N32" s="329"/>
      <c r="O32" s="329"/>
      <c r="P32" s="329"/>
      <c r="Q32" s="329"/>
      <c r="R32" s="329"/>
      <c r="S32" s="330"/>
      <c r="T32" s="316"/>
      <c r="U32" s="317"/>
      <c r="V32" s="317"/>
      <c r="W32" s="317"/>
      <c r="X32" s="1751"/>
      <c r="Y32" s="1752"/>
      <c r="Z32" s="1752"/>
      <c r="AA32" s="1752"/>
      <c r="AB32" s="1753"/>
      <c r="AC32" s="318"/>
      <c r="AD32" s="317"/>
      <c r="AE32" s="319"/>
      <c r="AF32" s="1754"/>
      <c r="AG32" s="1752"/>
      <c r="AH32" s="1755"/>
      <c r="AI32" s="318"/>
      <c r="AJ32" s="318"/>
      <c r="AK32" s="318"/>
      <c r="AL32" s="1754"/>
      <c r="AM32" s="1752"/>
      <c r="AN32" s="1756"/>
      <c r="AO32" s="22"/>
      <c r="AP32" s="33"/>
      <c r="AQ32" s="22"/>
      <c r="AR32" s="22"/>
      <c r="AS32" s="22"/>
      <c r="AT32" s="22"/>
      <c r="AU32" s="22"/>
      <c r="AV32" s="22"/>
      <c r="AW32" s="22"/>
      <c r="AX32" s="22"/>
      <c r="AY32" s="22"/>
      <c r="AZ32" s="22"/>
      <c r="BA32" s="22"/>
      <c r="BB32" s="22"/>
      <c r="BC32" s="22"/>
      <c r="BD32" s="22"/>
      <c r="BE32" s="22"/>
      <c r="BF32" s="143"/>
      <c r="BG32" s="143"/>
    </row>
    <row r="33" spans="1:61" s="2" customFormat="1" ht="16.5" customHeight="1">
      <c r="A33" s="33"/>
      <c r="B33" s="1643"/>
      <c r="C33" s="331"/>
      <c r="D33" s="332"/>
      <c r="E33" s="332"/>
      <c r="F33" s="332"/>
      <c r="G33" s="332"/>
      <c r="H33" s="332"/>
      <c r="I33" s="332"/>
      <c r="J33" s="332"/>
      <c r="K33" s="332"/>
      <c r="L33" s="332"/>
      <c r="M33" s="332"/>
      <c r="N33" s="332"/>
      <c r="O33" s="332"/>
      <c r="P33" s="332"/>
      <c r="Q33" s="332"/>
      <c r="R33" s="332"/>
      <c r="S33" s="333"/>
      <c r="T33" s="321"/>
      <c r="U33" s="322"/>
      <c r="V33" s="322"/>
      <c r="W33" s="322"/>
      <c r="X33" s="1757"/>
      <c r="Y33" s="1758"/>
      <c r="Z33" s="1758"/>
      <c r="AA33" s="1758"/>
      <c r="AB33" s="1759"/>
      <c r="AC33" s="323"/>
      <c r="AD33" s="322"/>
      <c r="AE33" s="324"/>
      <c r="AF33" s="1760"/>
      <c r="AG33" s="1758"/>
      <c r="AH33" s="1761"/>
      <c r="AI33" s="323"/>
      <c r="AJ33" s="323"/>
      <c r="AK33" s="323"/>
      <c r="AL33" s="1760"/>
      <c r="AM33" s="1758"/>
      <c r="AN33" s="1762"/>
      <c r="AO33" s="22"/>
      <c r="AP33" s="33"/>
      <c r="AQ33" s="1773" t="s">
        <v>221</v>
      </c>
      <c r="AR33" s="1774"/>
      <c r="AS33" s="1774"/>
      <c r="AT33" s="1774"/>
      <c r="AU33" s="1774"/>
      <c r="AV33" s="1774"/>
      <c r="AW33" s="1774"/>
      <c r="AX33" s="1774"/>
      <c r="AY33" s="1774"/>
      <c r="AZ33" s="1774"/>
      <c r="BA33" s="1774"/>
      <c r="BB33" s="1774"/>
      <c r="BC33" s="1774"/>
      <c r="BD33" s="1774"/>
      <c r="BE33" s="1774"/>
      <c r="BF33" s="1775"/>
      <c r="BG33" s="143"/>
    </row>
    <row r="34" spans="1:61" s="2" customFormat="1" ht="16.5" customHeight="1">
      <c r="A34" s="33"/>
      <c r="B34" s="1664"/>
      <c r="C34" s="328"/>
      <c r="D34" s="329"/>
      <c r="E34" s="329"/>
      <c r="F34" s="329"/>
      <c r="G34" s="329"/>
      <c r="H34" s="329"/>
      <c r="I34" s="329"/>
      <c r="J34" s="329"/>
      <c r="K34" s="329"/>
      <c r="L34" s="329"/>
      <c r="M34" s="329"/>
      <c r="N34" s="329"/>
      <c r="O34" s="329"/>
      <c r="P34" s="329"/>
      <c r="Q34" s="329"/>
      <c r="R34" s="329"/>
      <c r="S34" s="330"/>
      <c r="T34" s="316"/>
      <c r="U34" s="317"/>
      <c r="V34" s="317"/>
      <c r="W34" s="317"/>
      <c r="X34" s="1751"/>
      <c r="Y34" s="1752"/>
      <c r="Z34" s="1752"/>
      <c r="AA34" s="1752"/>
      <c r="AB34" s="1753"/>
      <c r="AC34" s="318"/>
      <c r="AD34" s="317"/>
      <c r="AE34" s="319"/>
      <c r="AF34" s="1754"/>
      <c r="AG34" s="1752"/>
      <c r="AH34" s="1755"/>
      <c r="AI34" s="318"/>
      <c r="AJ34" s="318"/>
      <c r="AK34" s="318"/>
      <c r="AL34" s="1754"/>
      <c r="AM34" s="1752"/>
      <c r="AN34" s="1756"/>
      <c r="AO34" s="22"/>
      <c r="AP34" s="33"/>
      <c r="AQ34" s="1774"/>
      <c r="AR34" s="1774"/>
      <c r="AS34" s="1774"/>
      <c r="AT34" s="1774"/>
      <c r="AU34" s="1774"/>
      <c r="AV34" s="1774"/>
      <c r="AW34" s="1774"/>
      <c r="AX34" s="1774"/>
      <c r="AY34" s="1774"/>
      <c r="AZ34" s="1774"/>
      <c r="BA34" s="1774"/>
      <c r="BB34" s="1774"/>
      <c r="BC34" s="1774"/>
      <c r="BD34" s="1774"/>
      <c r="BE34" s="1774"/>
      <c r="BF34" s="1775"/>
      <c r="BG34" s="143"/>
    </row>
    <row r="35" spans="1:61" s="2" customFormat="1" ht="16.5" customHeight="1">
      <c r="A35" s="33"/>
      <c r="B35" s="1643"/>
      <c r="C35" s="331"/>
      <c r="D35" s="332"/>
      <c r="E35" s="332"/>
      <c r="F35" s="332"/>
      <c r="G35" s="332"/>
      <c r="H35" s="332"/>
      <c r="I35" s="332"/>
      <c r="J35" s="332"/>
      <c r="K35" s="332"/>
      <c r="L35" s="332"/>
      <c r="M35" s="332"/>
      <c r="N35" s="332"/>
      <c r="O35" s="332"/>
      <c r="P35" s="332"/>
      <c r="Q35" s="332"/>
      <c r="R35" s="332"/>
      <c r="S35" s="333"/>
      <c r="T35" s="321"/>
      <c r="U35" s="322"/>
      <c r="V35" s="322"/>
      <c r="W35" s="322"/>
      <c r="X35" s="1757"/>
      <c r="Y35" s="1758"/>
      <c r="Z35" s="1758"/>
      <c r="AA35" s="1758"/>
      <c r="AB35" s="1759"/>
      <c r="AC35" s="323"/>
      <c r="AD35" s="322"/>
      <c r="AE35" s="324"/>
      <c r="AF35" s="1760"/>
      <c r="AG35" s="1758"/>
      <c r="AH35" s="1761"/>
      <c r="AI35" s="323"/>
      <c r="AJ35" s="323"/>
      <c r="AK35" s="323"/>
      <c r="AL35" s="1760"/>
      <c r="AM35" s="1758"/>
      <c r="AN35" s="1762"/>
      <c r="AO35" s="22"/>
      <c r="AP35" s="33"/>
      <c r="AQ35" s="1774"/>
      <c r="AR35" s="1774"/>
      <c r="AS35" s="1774"/>
      <c r="AT35" s="1774"/>
      <c r="AU35" s="1774"/>
      <c r="AV35" s="1774"/>
      <c r="AW35" s="1774"/>
      <c r="AX35" s="1774"/>
      <c r="AY35" s="1774"/>
      <c r="AZ35" s="1774"/>
      <c r="BA35" s="1774"/>
      <c r="BB35" s="1774"/>
      <c r="BC35" s="1774"/>
      <c r="BD35" s="1774"/>
      <c r="BE35" s="1774"/>
      <c r="BF35" s="1775"/>
      <c r="BG35" s="143"/>
    </row>
    <row r="36" spans="1:61" s="2" customFormat="1" ht="16.5" customHeight="1">
      <c r="A36" s="33"/>
      <c r="B36" s="1664"/>
      <c r="C36" s="328"/>
      <c r="D36" s="329"/>
      <c r="E36" s="329"/>
      <c r="F36" s="329"/>
      <c r="G36" s="329"/>
      <c r="H36" s="329"/>
      <c r="I36" s="329"/>
      <c r="J36" s="329"/>
      <c r="K36" s="329"/>
      <c r="L36" s="329"/>
      <c r="M36" s="329"/>
      <c r="N36" s="329"/>
      <c r="O36" s="329"/>
      <c r="P36" s="329"/>
      <c r="Q36" s="329"/>
      <c r="R36" s="329"/>
      <c r="S36" s="330"/>
      <c r="T36" s="316"/>
      <c r="U36" s="317"/>
      <c r="V36" s="317"/>
      <c r="W36" s="317"/>
      <c r="X36" s="1751"/>
      <c r="Y36" s="1752"/>
      <c r="Z36" s="1752"/>
      <c r="AA36" s="1752"/>
      <c r="AB36" s="1753"/>
      <c r="AC36" s="318"/>
      <c r="AD36" s="317"/>
      <c r="AE36" s="319"/>
      <c r="AF36" s="1754"/>
      <c r="AG36" s="1752"/>
      <c r="AH36" s="1755"/>
      <c r="AI36" s="318"/>
      <c r="AJ36" s="318"/>
      <c r="AK36" s="318"/>
      <c r="AL36" s="1754"/>
      <c r="AM36" s="1752"/>
      <c r="AN36" s="1756"/>
      <c r="AO36" s="22"/>
      <c r="AP36" s="33"/>
      <c r="AQ36" s="1774"/>
      <c r="AR36" s="1774"/>
      <c r="AS36" s="1774"/>
      <c r="AT36" s="1774"/>
      <c r="AU36" s="1774"/>
      <c r="AV36" s="1774"/>
      <c r="AW36" s="1774"/>
      <c r="AX36" s="1774"/>
      <c r="AY36" s="1774"/>
      <c r="AZ36" s="1774"/>
      <c r="BA36" s="1774"/>
      <c r="BB36" s="1774"/>
      <c r="BC36" s="1774"/>
      <c r="BD36" s="1774"/>
      <c r="BE36" s="1774"/>
      <c r="BF36" s="1775"/>
      <c r="BG36" s="143"/>
    </row>
    <row r="37" spans="1:61" s="2" customFormat="1" ht="16.5" customHeight="1">
      <c r="A37" s="33"/>
      <c r="B37" s="1643"/>
      <c r="C37" s="331"/>
      <c r="D37" s="332"/>
      <c r="E37" s="332"/>
      <c r="F37" s="332"/>
      <c r="G37" s="332"/>
      <c r="H37" s="332"/>
      <c r="I37" s="332"/>
      <c r="J37" s="332"/>
      <c r="K37" s="332"/>
      <c r="L37" s="332"/>
      <c r="M37" s="332"/>
      <c r="N37" s="332"/>
      <c r="O37" s="332"/>
      <c r="P37" s="332"/>
      <c r="Q37" s="332"/>
      <c r="R37" s="332"/>
      <c r="S37" s="333"/>
      <c r="T37" s="321"/>
      <c r="U37" s="322"/>
      <c r="V37" s="322"/>
      <c r="W37" s="322"/>
      <c r="X37" s="1757"/>
      <c r="Y37" s="1758"/>
      <c r="Z37" s="1758"/>
      <c r="AA37" s="1758"/>
      <c r="AB37" s="1759"/>
      <c r="AC37" s="323"/>
      <c r="AD37" s="322"/>
      <c r="AE37" s="324"/>
      <c r="AF37" s="1760"/>
      <c r="AG37" s="1758"/>
      <c r="AH37" s="1761"/>
      <c r="AI37" s="323"/>
      <c r="AJ37" s="323"/>
      <c r="AK37" s="323"/>
      <c r="AL37" s="1760"/>
      <c r="AM37" s="1758"/>
      <c r="AN37" s="1762"/>
      <c r="AO37" s="22"/>
      <c r="AP37" s="33"/>
      <c r="AQ37" s="1776"/>
      <c r="AR37" s="1776"/>
      <c r="AS37" s="1776"/>
      <c r="AT37" s="1776"/>
      <c r="AU37" s="1776"/>
      <c r="AV37" s="1776"/>
      <c r="AW37" s="1776"/>
      <c r="AX37" s="1776"/>
      <c r="AY37" s="1776"/>
      <c r="AZ37" s="1776"/>
      <c r="BA37" s="1776"/>
      <c r="BB37" s="1776"/>
      <c r="BC37" s="1776"/>
      <c r="BD37" s="1776"/>
      <c r="BE37" s="1776"/>
      <c r="BF37" s="1777"/>
      <c r="BG37" s="143"/>
    </row>
    <row r="38" spans="1:61" s="275" customFormat="1" ht="15" customHeight="1">
      <c r="A38" s="276"/>
      <c r="B38" s="277" t="s">
        <v>118</v>
      </c>
      <c r="C38" s="279"/>
      <c r="D38" s="279"/>
      <c r="E38" s="279"/>
      <c r="F38" s="279"/>
      <c r="G38" s="279"/>
      <c r="H38" s="279"/>
      <c r="I38" s="279"/>
      <c r="J38" s="279"/>
      <c r="K38" s="279"/>
      <c r="L38" s="279"/>
      <c r="M38" s="279"/>
      <c r="N38" s="279"/>
      <c r="O38" s="279"/>
      <c r="P38" s="279"/>
      <c r="Q38" s="279"/>
      <c r="R38" s="279"/>
      <c r="S38" s="279"/>
      <c r="T38" s="279"/>
      <c r="U38" s="279"/>
      <c r="V38" s="279"/>
      <c r="W38" s="279"/>
      <c r="X38" s="279"/>
      <c r="Y38" s="279"/>
      <c r="Z38" s="280" t="s">
        <v>64</v>
      </c>
      <c r="AA38" s="280"/>
      <c r="AB38" s="280"/>
      <c r="AC38" s="280"/>
      <c r="AD38" s="280"/>
      <c r="AE38" s="280"/>
      <c r="AF38" s="280"/>
      <c r="AG38" s="280"/>
      <c r="AH38" s="280"/>
      <c r="AI38" s="280"/>
      <c r="AJ38" s="279"/>
      <c r="AK38" s="279"/>
      <c r="AL38" s="279"/>
      <c r="AM38" s="279"/>
      <c r="AN38" s="279"/>
      <c r="AO38" s="279"/>
      <c r="AP38" s="279"/>
      <c r="AQ38" s="279"/>
      <c r="AR38" s="279"/>
      <c r="AS38" s="279"/>
      <c r="AT38" s="279"/>
      <c r="AU38" s="279"/>
      <c r="AV38" s="279"/>
      <c r="AW38" s="279"/>
      <c r="AX38" s="279" t="str">
        <f>'Upper Heating Pressing Process'!BA34</f>
        <v>COMPILER: LIÊN/A-KT-WQ826</v>
      </c>
      <c r="AY38" s="279"/>
      <c r="AZ38" s="280"/>
      <c r="BA38" s="279"/>
      <c r="BB38" s="280"/>
      <c r="BC38" s="279"/>
      <c r="BD38" s="280"/>
      <c r="BE38" s="279"/>
      <c r="BF38" s="280"/>
      <c r="BG38" s="281"/>
      <c r="BH38" s="282"/>
      <c r="BI38" s="282"/>
    </row>
  </sheetData>
  <mergeCells count="157">
    <mergeCell ref="AQ33:BF37"/>
    <mergeCell ref="X34:AB34"/>
    <mergeCell ref="AF34:AH34"/>
    <mergeCell ref="AL34:AN34"/>
    <mergeCell ref="B34:B35"/>
    <mergeCell ref="X35:AB35"/>
    <mergeCell ref="AF35:AH35"/>
    <mergeCell ref="AL35:AN35"/>
    <mergeCell ref="X36:AB36"/>
    <mergeCell ref="AF36:AH36"/>
    <mergeCell ref="AL36:AN36"/>
    <mergeCell ref="B36:B37"/>
    <mergeCell ref="X37:AB37"/>
    <mergeCell ref="AF37:AH37"/>
    <mergeCell ref="AL37:AN37"/>
    <mergeCell ref="X30:AB30"/>
    <mergeCell ref="AF30:AH30"/>
    <mergeCell ref="AL30:AN30"/>
    <mergeCell ref="B30:B31"/>
    <mergeCell ref="X31:AB31"/>
    <mergeCell ref="AF31:AH31"/>
    <mergeCell ref="AL31:AN31"/>
    <mergeCell ref="X32:AB32"/>
    <mergeCell ref="AF32:AH32"/>
    <mergeCell ref="AL32:AN32"/>
    <mergeCell ref="B32:B33"/>
    <mergeCell ref="X33:AB33"/>
    <mergeCell ref="AF33:AH33"/>
    <mergeCell ref="AL33:AN33"/>
    <mergeCell ref="X26:AB26"/>
    <mergeCell ref="AF26:AH26"/>
    <mergeCell ref="AL26:AN26"/>
    <mergeCell ref="B26:B27"/>
    <mergeCell ref="X27:AB27"/>
    <mergeCell ref="AF27:AH27"/>
    <mergeCell ref="AL27:AN27"/>
    <mergeCell ref="X28:AB28"/>
    <mergeCell ref="AF28:AH28"/>
    <mergeCell ref="AL28:AN28"/>
    <mergeCell ref="B28:B29"/>
    <mergeCell ref="X29:AB29"/>
    <mergeCell ref="AF29:AH29"/>
    <mergeCell ref="AL29:AN29"/>
    <mergeCell ref="C22:S23"/>
    <mergeCell ref="X22:AB22"/>
    <mergeCell ref="AF22:AH22"/>
    <mergeCell ref="AL22:AN22"/>
    <mergeCell ref="B22:B23"/>
    <mergeCell ref="X23:AB23"/>
    <mergeCell ref="AF23:AH23"/>
    <mergeCell ref="AL23:AN23"/>
    <mergeCell ref="X24:AB24"/>
    <mergeCell ref="AF24:AH24"/>
    <mergeCell ref="AL24:AN24"/>
    <mergeCell ref="B24:B25"/>
    <mergeCell ref="X25:AB25"/>
    <mergeCell ref="AF25:AH25"/>
    <mergeCell ref="AL25:AN25"/>
    <mergeCell ref="C18:S19"/>
    <mergeCell ref="X18:AB18"/>
    <mergeCell ref="AF18:AH18"/>
    <mergeCell ref="AL18:AN18"/>
    <mergeCell ref="B18:B19"/>
    <mergeCell ref="X19:AB19"/>
    <mergeCell ref="AF19:AH19"/>
    <mergeCell ref="AL19:AN19"/>
    <mergeCell ref="C20:S21"/>
    <mergeCell ref="X20:AB20"/>
    <mergeCell ref="AF20:AH20"/>
    <mergeCell ref="AL20:AN20"/>
    <mergeCell ref="B20:B21"/>
    <mergeCell ref="X21:AB21"/>
    <mergeCell ref="AF21:AH21"/>
    <mergeCell ref="AL21:AN21"/>
    <mergeCell ref="C14:S15"/>
    <mergeCell ref="X14:AB14"/>
    <mergeCell ref="AF14:AH14"/>
    <mergeCell ref="AL14:AN14"/>
    <mergeCell ref="B14:B15"/>
    <mergeCell ref="X15:AB15"/>
    <mergeCell ref="AF15:AH15"/>
    <mergeCell ref="AL15:AN15"/>
    <mergeCell ref="C16:S17"/>
    <mergeCell ref="X16:AB16"/>
    <mergeCell ref="AF16:AH16"/>
    <mergeCell ref="AI16:AK16"/>
    <mergeCell ref="AL16:AN16"/>
    <mergeCell ref="B16:B17"/>
    <mergeCell ref="X17:AB17"/>
    <mergeCell ref="AF17:AH17"/>
    <mergeCell ref="AL17:AN17"/>
    <mergeCell ref="C12:S13"/>
    <mergeCell ref="X12:AB12"/>
    <mergeCell ref="AF12:AH12"/>
    <mergeCell ref="AL12:AN12"/>
    <mergeCell ref="AX12:AZ12"/>
    <mergeCell ref="BA12:BC12"/>
    <mergeCell ref="BD12:BF12"/>
    <mergeCell ref="B12:B13"/>
    <mergeCell ref="X13:AB13"/>
    <mergeCell ref="AF13:AH13"/>
    <mergeCell ref="AL13:AN13"/>
    <mergeCell ref="C10:S11"/>
    <mergeCell ref="X10:AB10"/>
    <mergeCell ref="AF10:AH10"/>
    <mergeCell ref="AL10:AN10"/>
    <mergeCell ref="AX10:AZ10"/>
    <mergeCell ref="BA10:BC10"/>
    <mergeCell ref="BD10:BF10"/>
    <mergeCell ref="B10:B11"/>
    <mergeCell ref="X11:AB11"/>
    <mergeCell ref="AF11:AH11"/>
    <mergeCell ref="AL11:AN11"/>
    <mergeCell ref="AX11:AZ11"/>
    <mergeCell ref="BA11:BC11"/>
    <mergeCell ref="BD11:BF11"/>
    <mergeCell ref="B8:S9"/>
    <mergeCell ref="T8:AN8"/>
    <mergeCell ref="AX8:AZ8"/>
    <mergeCell ref="BA8:BC8"/>
    <mergeCell ref="BD8:BF8"/>
    <mergeCell ref="T9:W9"/>
    <mergeCell ref="X9:AB9"/>
    <mergeCell ref="AC9:AE9"/>
    <mergeCell ref="AF9:AH9"/>
    <mergeCell ref="AI9:AK9"/>
    <mergeCell ref="AL9:AN9"/>
    <mergeCell ref="AX9:AZ9"/>
    <mergeCell ref="BA9:BC9"/>
    <mergeCell ref="BD9:BF9"/>
    <mergeCell ref="B6:G6"/>
    <mergeCell ref="H6:P6"/>
    <mergeCell ref="S6:W6"/>
    <mergeCell ref="X6:AD6"/>
    <mergeCell ref="AX6:AZ6"/>
    <mergeCell ref="BA6:BC6"/>
    <mergeCell ref="BD6:BF6"/>
    <mergeCell ref="AX7:AZ7"/>
    <mergeCell ref="BA7:BC7"/>
    <mergeCell ref="BD7:BF7"/>
    <mergeCell ref="B1:P1"/>
    <mergeCell ref="R1:AO3"/>
    <mergeCell ref="BA2:BC3"/>
    <mergeCell ref="BE2:BF3"/>
    <mergeCell ref="I3:P3"/>
    <mergeCell ref="BD2:BD3"/>
    <mergeCell ref="AP4:AW5"/>
    <mergeCell ref="AX4:AZ4"/>
    <mergeCell ref="BA4:BC4"/>
    <mergeCell ref="BD4:BF4"/>
    <mergeCell ref="B5:G5"/>
    <mergeCell ref="H5:P5"/>
    <mergeCell ref="S5:W5"/>
    <mergeCell ref="X5:AD5"/>
    <mergeCell ref="AX5:AZ5"/>
    <mergeCell ref="BA5:BC5"/>
    <mergeCell ref="BD5:BF5"/>
  </mergeCells>
  <phoneticPr fontId="60" type="noConversion"/>
  <printOptions horizontalCentered="1" verticalCentered="1"/>
  <pageMargins left="0.196850393700787" right="0.196850393700787" top="0.59055118110236204" bottom="0.59055118110236204" header="0.196850393700787" footer="0.196850393700787"/>
  <pageSetup paperSize="9" scale="72" orientation="landscape" useFirstPageNumber="1" horizontalDpi="4294967295" verticalDpi="4294967295" r:id="rId1"/>
  <headerFooter>
    <oddHeader>&amp;L&amp;12NIKE-CONVERSE, INC. Confidential&amp;RVer.16.0
PB: 1-0</oddHeader>
    <oddFooter>&amp;C&amp;"Arial,??"&amp;A</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O45"/>
  <sheetViews>
    <sheetView view="pageBreakPreview" zoomScale="80" zoomScaleNormal="100" workbookViewId="0">
      <selection activeCell="R9" sqref="R9"/>
    </sheetView>
  </sheetViews>
  <sheetFormatPr defaultColWidth="2.5703125" defaultRowHeight="14.25" customHeight="1"/>
  <cols>
    <col min="1" max="1" width="2.5703125" style="1" customWidth="1"/>
    <col min="2" max="5" width="2.85546875" style="1" customWidth="1"/>
    <col min="6" max="6" width="3.85546875" style="1" customWidth="1"/>
    <col min="7" max="25" width="2.85546875" style="1" customWidth="1"/>
    <col min="26" max="26" width="3.28515625" style="1" customWidth="1"/>
    <col min="27" max="27" width="3.42578125" style="1" customWidth="1"/>
    <col min="28" max="38" width="2.85546875" style="1" customWidth="1"/>
    <col min="39" max="39" width="2.42578125" style="1" customWidth="1"/>
    <col min="40" max="46" width="2.85546875" style="1" customWidth="1"/>
    <col min="47" max="47" width="4" style="1" customWidth="1"/>
    <col min="48" max="62" width="2.85546875" style="1" customWidth="1"/>
    <col min="63" max="63" width="2.140625" style="1" customWidth="1"/>
    <col min="64" max="64" width="2.85546875" style="1" customWidth="1"/>
    <col min="65" max="66" width="2.5703125" style="1" customWidth="1"/>
    <col min="67" max="67" width="4.85546875" style="1" customWidth="1"/>
    <col min="68" max="68" width="2.5703125" style="1" customWidth="1"/>
    <col min="69" max="16384" width="2.5703125" style="1"/>
  </cols>
  <sheetData>
    <row r="1" spans="1:67" s="335" customFormat="1" ht="20.100000000000001" customHeight="1">
      <c r="A1" s="336"/>
      <c r="B1" s="1778" t="str">
        <f>'Upper Heating Pressing Process'!B1:P1</f>
        <v>{{ModelType}}</v>
      </c>
      <c r="C1" s="1779"/>
      <c r="D1" s="1779"/>
      <c r="E1" s="1779"/>
      <c r="F1" s="1779"/>
      <c r="G1" s="1779"/>
      <c r="H1" s="1779"/>
      <c r="I1" s="1779"/>
      <c r="J1" s="1779"/>
      <c r="K1" s="1779"/>
      <c r="L1" s="1779"/>
      <c r="M1" s="1779"/>
      <c r="N1" s="1779"/>
      <c r="O1" s="1779"/>
      <c r="P1" s="1779"/>
      <c r="Q1" s="1780"/>
      <c r="R1" s="285"/>
      <c r="S1" s="285"/>
      <c r="T1" s="285"/>
      <c r="U1" s="285"/>
      <c r="V1" s="1318" t="s">
        <v>222</v>
      </c>
      <c r="W1" s="1781"/>
      <c r="X1" s="1781"/>
      <c r="Y1" s="1781"/>
      <c r="Z1" s="1781"/>
      <c r="AA1" s="1781"/>
      <c r="AB1" s="1781"/>
      <c r="AC1" s="1781"/>
      <c r="AD1" s="1781"/>
      <c r="AE1" s="1781"/>
      <c r="AF1" s="1781"/>
      <c r="AG1" s="1781"/>
      <c r="AH1" s="1781"/>
      <c r="AI1" s="1781"/>
      <c r="AJ1" s="1781"/>
      <c r="AK1" s="1781"/>
      <c r="AL1" s="1781"/>
      <c r="AM1" s="1781"/>
      <c r="AN1" s="1781"/>
      <c r="AO1" s="1781"/>
      <c r="AP1" s="1781"/>
      <c r="AQ1" s="1781"/>
      <c r="AR1" s="1781"/>
      <c r="AS1" s="1781"/>
      <c r="AT1" s="1781"/>
      <c r="AU1" s="1781"/>
      <c r="AV1" s="285"/>
      <c r="AW1" s="285"/>
      <c r="AX1" s="285"/>
      <c r="AY1" s="285"/>
      <c r="AZ1" s="285"/>
      <c r="BA1" s="285"/>
      <c r="BB1" s="285"/>
      <c r="BC1" s="285"/>
      <c r="BD1" s="285"/>
      <c r="BE1" s="337"/>
      <c r="BF1" s="337"/>
      <c r="BG1" s="337"/>
      <c r="BH1" s="337"/>
      <c r="BI1" s="337"/>
      <c r="BJ1" s="337"/>
      <c r="BK1" s="337"/>
      <c r="BL1" s="337"/>
      <c r="BM1" s="338"/>
    </row>
    <row r="2" spans="1:67" s="335" customFormat="1" ht="18" customHeight="1">
      <c r="A2" s="239"/>
      <c r="B2" s="284" t="s">
        <v>69</v>
      </c>
      <c r="C2" s="286"/>
      <c r="D2" s="286"/>
      <c r="E2" s="286"/>
      <c r="F2" s="286"/>
      <c r="G2" s="286" t="str">
        <f>'Upper Heating Pressing Process'!G2</f>
        <v>{{ModelName}}</v>
      </c>
      <c r="H2" s="286"/>
      <c r="I2" s="286"/>
      <c r="J2" s="286"/>
      <c r="K2" s="286"/>
      <c r="L2" s="286"/>
      <c r="M2" s="286"/>
      <c r="N2" s="286"/>
      <c r="O2" s="286"/>
      <c r="P2" s="286"/>
      <c r="Q2" s="287"/>
      <c r="R2" s="286"/>
      <c r="S2" s="286"/>
      <c r="T2" s="286"/>
      <c r="U2" s="286"/>
      <c r="V2" s="1782"/>
      <c r="W2" s="1782"/>
      <c r="X2" s="1782"/>
      <c r="Y2" s="1782"/>
      <c r="Z2" s="1782"/>
      <c r="AA2" s="1782"/>
      <c r="AB2" s="1782"/>
      <c r="AC2" s="1782"/>
      <c r="AD2" s="1782"/>
      <c r="AE2" s="1782"/>
      <c r="AF2" s="1782"/>
      <c r="AG2" s="1782"/>
      <c r="AH2" s="1782"/>
      <c r="AI2" s="1782"/>
      <c r="AJ2" s="1782"/>
      <c r="AK2" s="1782"/>
      <c r="AL2" s="1782"/>
      <c r="AM2" s="1782"/>
      <c r="AN2" s="1782"/>
      <c r="AO2" s="1782"/>
      <c r="AP2" s="1782"/>
      <c r="AQ2" s="1782"/>
      <c r="AR2" s="1782"/>
      <c r="AS2" s="1782"/>
      <c r="AT2" s="1782"/>
      <c r="AU2" s="1782"/>
      <c r="AV2" s="286"/>
      <c r="AW2" s="286"/>
      <c r="AX2" s="286"/>
      <c r="AY2" s="286"/>
      <c r="AZ2" s="286"/>
      <c r="BA2" s="286"/>
      <c r="BB2" s="286"/>
      <c r="BC2" s="286"/>
      <c r="BD2" s="286"/>
      <c r="BE2" s="339"/>
      <c r="BG2" s="1784" t="s">
        <v>122</v>
      </c>
      <c r="BH2" s="1785"/>
      <c r="BI2" s="311"/>
      <c r="BJ2" s="1788">
        <f>'Upper Heating Pressing Process'!BG2+1</f>
        <v>4</v>
      </c>
      <c r="BK2" s="1788"/>
      <c r="BL2" s="340"/>
      <c r="BM2" s="341"/>
    </row>
    <row r="3" spans="1:67" s="335" customFormat="1" ht="18" customHeight="1">
      <c r="A3" s="239"/>
      <c r="B3" s="289" t="s">
        <v>70</v>
      </c>
      <c r="C3" s="290"/>
      <c r="D3" s="290"/>
      <c r="E3" s="290"/>
      <c r="F3" s="290"/>
      <c r="G3" s="290"/>
      <c r="H3" s="290"/>
      <c r="I3" s="290" t="str">
        <f>'Upper Heating Pressing Process'!J3</f>
        <v>{{MaterialNumber}}</v>
      </c>
      <c r="J3" s="290"/>
      <c r="K3" s="290"/>
      <c r="L3" s="290"/>
      <c r="M3" s="290"/>
      <c r="N3" s="290"/>
      <c r="O3" s="290"/>
      <c r="P3" s="290"/>
      <c r="Q3" s="342"/>
      <c r="R3" s="290"/>
      <c r="S3" s="290"/>
      <c r="T3" s="290"/>
      <c r="U3" s="290"/>
      <c r="V3" s="1783"/>
      <c r="W3" s="1783"/>
      <c r="X3" s="1783"/>
      <c r="Y3" s="1783"/>
      <c r="Z3" s="1783"/>
      <c r="AA3" s="1783"/>
      <c r="AB3" s="1783"/>
      <c r="AC3" s="1783"/>
      <c r="AD3" s="1783"/>
      <c r="AE3" s="1783"/>
      <c r="AF3" s="1783"/>
      <c r="AG3" s="1783"/>
      <c r="AH3" s="1783"/>
      <c r="AI3" s="1783"/>
      <c r="AJ3" s="1783"/>
      <c r="AK3" s="1783"/>
      <c r="AL3" s="1783"/>
      <c r="AM3" s="1783"/>
      <c r="AN3" s="1783"/>
      <c r="AO3" s="1783"/>
      <c r="AP3" s="1783"/>
      <c r="AQ3" s="1783"/>
      <c r="AR3" s="1783"/>
      <c r="AS3" s="1783"/>
      <c r="AT3" s="1783"/>
      <c r="AU3" s="1783"/>
      <c r="AV3" s="290"/>
      <c r="AW3" s="290"/>
      <c r="AX3" s="290"/>
      <c r="AY3" s="290"/>
      <c r="AZ3" s="290"/>
      <c r="BA3" s="290"/>
      <c r="BB3" s="290"/>
      <c r="BC3" s="290"/>
      <c r="BD3" s="290"/>
      <c r="BE3" s="240"/>
      <c r="BG3" s="1786"/>
      <c r="BH3" s="1787"/>
      <c r="BI3" s="343"/>
      <c r="BJ3" s="1789"/>
      <c r="BK3" s="1789"/>
      <c r="BL3" s="344"/>
      <c r="BM3" s="341"/>
    </row>
    <row r="4" spans="1:67" s="335" customFormat="1" ht="17.25" customHeight="1">
      <c r="A4" s="239"/>
      <c r="B4" s="345"/>
      <c r="C4" s="346"/>
      <c r="D4" s="346"/>
      <c r="E4" s="346"/>
      <c r="F4" s="346"/>
      <c r="G4" s="346"/>
      <c r="H4" s="346"/>
      <c r="I4" s="346"/>
      <c r="J4" s="346"/>
      <c r="K4" s="346"/>
      <c r="L4" s="346"/>
      <c r="M4" s="346"/>
      <c r="N4" s="346"/>
      <c r="O4" s="346"/>
      <c r="P4" s="346"/>
      <c r="Q4" s="346"/>
      <c r="R4" s="346"/>
      <c r="S4" s="347"/>
      <c r="T4" s="347"/>
      <c r="U4" s="347"/>
      <c r="V4" s="347"/>
      <c r="W4" s="347"/>
      <c r="X4" s="347"/>
      <c r="Y4" s="347"/>
      <c r="Z4" s="347"/>
      <c r="AA4" s="347"/>
      <c r="AB4" s="347"/>
      <c r="AC4" s="347"/>
      <c r="AD4" s="347"/>
      <c r="AE4" s="347"/>
      <c r="AF4" s="347"/>
      <c r="AG4" s="347"/>
      <c r="AH4" s="347"/>
      <c r="AI4" s="347"/>
      <c r="AJ4" s="347"/>
      <c r="AK4" s="347"/>
      <c r="AL4" s="347"/>
      <c r="AM4" s="347"/>
      <c r="AN4" s="347"/>
      <c r="AO4" s="347"/>
      <c r="AP4" s="347"/>
      <c r="AQ4" s="347"/>
      <c r="AR4" s="347"/>
      <c r="AS4" s="347"/>
      <c r="AT4" s="347"/>
      <c r="AU4" s="347"/>
      <c r="AV4" s="347"/>
      <c r="AW4" s="347"/>
      <c r="AX4" s="347"/>
      <c r="AY4" s="347"/>
      <c r="AZ4" s="347"/>
      <c r="BA4" s="347"/>
      <c r="BB4" s="347"/>
      <c r="BC4" s="347"/>
      <c r="BD4" s="347"/>
      <c r="BE4" s="347"/>
      <c r="BF4" s="347"/>
      <c r="BG4" s="346"/>
      <c r="BH4" s="346"/>
      <c r="BI4" s="346"/>
      <c r="BJ4" s="346"/>
      <c r="BK4" s="346"/>
      <c r="BL4" s="348"/>
      <c r="BM4" s="341"/>
    </row>
    <row r="5" spans="1:67" s="89" customFormat="1" ht="19.5" customHeight="1">
      <c r="A5" s="243"/>
      <c r="B5" s="349"/>
      <c r="L5" s="1790" t="s">
        <v>223</v>
      </c>
      <c r="M5" s="1790"/>
      <c r="N5" s="1790"/>
      <c r="O5" s="1790"/>
      <c r="P5" s="1790"/>
      <c r="Q5" s="1790"/>
      <c r="W5" s="89" t="s">
        <v>224</v>
      </c>
      <c r="BL5" s="350"/>
      <c r="BM5" s="84"/>
    </row>
    <row r="6" spans="1:67" s="89" customFormat="1" ht="19.5" customHeight="1">
      <c r="A6" s="243"/>
      <c r="B6" s="349"/>
      <c r="L6" s="1791"/>
      <c r="M6" s="1791"/>
      <c r="N6" s="1791"/>
      <c r="O6" s="1791"/>
      <c r="P6" s="1791"/>
      <c r="Q6" s="1791"/>
      <c r="W6" s="89" t="s">
        <v>225</v>
      </c>
      <c r="BL6" s="350"/>
      <c r="BM6" s="84"/>
    </row>
    <row r="7" spans="1:67" s="89" customFormat="1" ht="49.5" customHeight="1">
      <c r="A7" s="243"/>
      <c r="B7" s="1814" t="s">
        <v>164</v>
      </c>
      <c r="C7" s="1815"/>
      <c r="D7" s="1815"/>
      <c r="E7" s="1815"/>
      <c r="F7" s="1815"/>
      <c r="G7" s="1815"/>
      <c r="H7" s="1816"/>
      <c r="I7" s="1792" t="s">
        <v>226</v>
      </c>
      <c r="J7" s="1793"/>
      <c r="K7" s="1793"/>
      <c r="L7" s="1793"/>
      <c r="M7" s="1793"/>
      <c r="N7" s="1793"/>
      <c r="O7" s="1793"/>
      <c r="P7" s="1793"/>
      <c r="Q7" s="1793"/>
      <c r="R7" s="1793"/>
      <c r="S7" s="1793"/>
      <c r="T7" s="1793"/>
      <c r="U7" s="1793"/>
      <c r="V7" s="1794"/>
      <c r="W7" s="1814" t="str">
        <f>$B$7</f>
        <v>Component
部件名称 Tên chi tiết</v>
      </c>
      <c r="X7" s="1815"/>
      <c r="Y7" s="1815"/>
      <c r="Z7" s="1815"/>
      <c r="AA7" s="1815"/>
      <c r="AB7" s="1815"/>
      <c r="AC7" s="1816"/>
      <c r="AD7" s="1792" t="s">
        <v>227</v>
      </c>
      <c r="AE7" s="1793"/>
      <c r="AF7" s="1793"/>
      <c r="AG7" s="1793"/>
      <c r="AH7" s="1793"/>
      <c r="AI7" s="1793"/>
      <c r="AJ7" s="1793"/>
      <c r="AK7" s="1793"/>
      <c r="AL7" s="1793"/>
      <c r="AM7" s="1793"/>
      <c r="AN7" s="1793"/>
      <c r="AO7" s="1793"/>
      <c r="AP7" s="1793"/>
      <c r="AQ7" s="1794"/>
      <c r="AR7" s="1814" t="str">
        <f>$W$7</f>
        <v>Component
部件名称 Tên chi tiết</v>
      </c>
      <c r="AS7" s="1815"/>
      <c r="AT7" s="1815"/>
      <c r="AU7" s="1815"/>
      <c r="AV7" s="1815"/>
      <c r="AW7" s="1815"/>
      <c r="AX7" s="1816"/>
      <c r="AY7" s="1792" t="s">
        <v>228</v>
      </c>
      <c r="AZ7" s="1793"/>
      <c r="BA7" s="1793"/>
      <c r="BB7" s="1793"/>
      <c r="BC7" s="1793"/>
      <c r="BD7" s="1793"/>
      <c r="BE7" s="1793"/>
      <c r="BF7" s="1793"/>
      <c r="BG7" s="1793"/>
      <c r="BH7" s="1793"/>
      <c r="BI7" s="1793"/>
      <c r="BJ7" s="1793"/>
      <c r="BK7" s="1793"/>
      <c r="BL7" s="1794"/>
      <c r="BM7" s="84"/>
    </row>
    <row r="8" spans="1:67" s="335" customFormat="1" ht="15" customHeight="1">
      <c r="A8" s="239"/>
      <c r="B8" s="351"/>
      <c r="C8" s="352"/>
      <c r="D8" s="352"/>
      <c r="E8" s="352"/>
      <c r="F8" s="352"/>
      <c r="G8" s="352"/>
      <c r="H8" s="352"/>
      <c r="I8" s="352"/>
      <c r="J8" s="352"/>
      <c r="K8" s="352"/>
      <c r="L8" s="352"/>
      <c r="M8" s="352"/>
      <c r="N8" s="352"/>
      <c r="O8" s="352"/>
      <c r="P8" s="352"/>
      <c r="Q8" s="352"/>
      <c r="R8" s="352"/>
      <c r="S8" s="352"/>
      <c r="T8" s="352"/>
      <c r="U8" s="352"/>
      <c r="V8" s="352"/>
      <c r="W8" s="351"/>
      <c r="X8" s="352"/>
      <c r="Y8" s="352"/>
      <c r="Z8" s="352"/>
      <c r="AA8" s="352"/>
      <c r="AB8" s="352"/>
      <c r="AC8" s="352"/>
      <c r="AD8" s="352"/>
      <c r="AE8" s="352"/>
      <c r="AF8" s="352"/>
      <c r="AG8" s="352"/>
      <c r="AH8" s="352"/>
      <c r="AI8" s="352"/>
      <c r="AJ8" s="352"/>
      <c r="AK8" s="352"/>
      <c r="AL8" s="352"/>
      <c r="AM8" s="352"/>
      <c r="AN8" s="352"/>
      <c r="AO8" s="352"/>
      <c r="AP8" s="352"/>
      <c r="AQ8" s="353"/>
      <c r="AR8" s="351"/>
      <c r="BL8" s="354"/>
      <c r="BM8" s="341"/>
    </row>
    <row r="9" spans="1:67" s="335" customFormat="1" ht="15" customHeight="1">
      <c r="A9" s="239"/>
      <c r="B9" s="351"/>
      <c r="C9" s="352"/>
      <c r="D9" s="352"/>
      <c r="E9" s="352"/>
      <c r="F9" s="352"/>
      <c r="G9" s="352"/>
      <c r="H9" s="352"/>
      <c r="I9" s="352"/>
      <c r="J9" s="352"/>
      <c r="K9" s="352"/>
      <c r="L9" s="352"/>
      <c r="M9" s="352"/>
      <c r="N9" s="352"/>
      <c r="O9" s="352"/>
      <c r="P9" s="352"/>
      <c r="Q9" s="352"/>
      <c r="R9" s="352"/>
      <c r="S9" s="352"/>
      <c r="T9" s="352"/>
      <c r="U9" s="352"/>
      <c r="V9" s="352"/>
      <c r="W9" s="351"/>
      <c r="X9" s="352"/>
      <c r="Y9" s="352"/>
      <c r="Z9" s="352"/>
      <c r="AA9" s="352"/>
      <c r="AB9" s="352"/>
      <c r="AC9" s="352"/>
      <c r="AD9" s="352"/>
      <c r="AE9" s="352"/>
      <c r="AF9" s="352"/>
      <c r="AG9" s="352"/>
      <c r="AH9" s="352"/>
      <c r="AI9" s="352"/>
      <c r="AJ9" s="352"/>
      <c r="AK9" s="352"/>
      <c r="AL9" s="352"/>
      <c r="AM9" s="352"/>
      <c r="AN9" s="352"/>
      <c r="AO9" s="352"/>
      <c r="AP9" s="352"/>
      <c r="AQ9" s="353"/>
      <c r="AR9" s="351"/>
      <c r="BL9" s="354"/>
      <c r="BM9" s="341"/>
      <c r="BO9" s="89"/>
    </row>
    <row r="10" spans="1:67" s="335" customFormat="1" ht="15" customHeight="1">
      <c r="A10" s="239"/>
      <c r="B10" s="351"/>
      <c r="C10" s="352"/>
      <c r="D10" s="352"/>
      <c r="E10" s="352"/>
      <c r="F10" s="352"/>
      <c r="G10" s="352"/>
      <c r="H10" s="352"/>
      <c r="I10" s="352"/>
      <c r="J10" s="352"/>
      <c r="K10" s="352"/>
      <c r="L10" s="352"/>
      <c r="M10" s="352"/>
      <c r="N10" s="352"/>
      <c r="O10" s="352"/>
      <c r="P10" s="352"/>
      <c r="Q10" s="352"/>
      <c r="R10" s="352"/>
      <c r="S10" s="352"/>
      <c r="T10" s="352"/>
      <c r="U10" s="352"/>
      <c r="V10" s="352"/>
      <c r="W10" s="351"/>
      <c r="X10" s="352"/>
      <c r="Y10" s="352"/>
      <c r="Z10" s="352"/>
      <c r="AA10" s="352"/>
      <c r="AB10" s="352"/>
      <c r="AC10" s="352"/>
      <c r="AD10" s="352"/>
      <c r="AE10" s="352"/>
      <c r="AF10" s="352"/>
      <c r="AG10" s="352"/>
      <c r="AH10" s="352"/>
      <c r="AI10" s="352"/>
      <c r="AJ10" s="352"/>
      <c r="AK10" s="352"/>
      <c r="AL10" s="352"/>
      <c r="AM10" s="352"/>
      <c r="AN10" s="352"/>
      <c r="AO10" s="352"/>
      <c r="AP10" s="352"/>
      <c r="AQ10" s="353"/>
      <c r="AR10" s="351"/>
      <c r="BL10" s="354"/>
      <c r="BM10" s="341"/>
    </row>
    <row r="11" spans="1:67" s="335" customFormat="1" ht="15" customHeight="1">
      <c r="A11" s="241"/>
      <c r="B11" s="351"/>
      <c r="C11" s="352"/>
      <c r="D11" s="352"/>
      <c r="E11" s="352"/>
      <c r="F11" s="352"/>
      <c r="G11" s="352"/>
      <c r="H11" s="352"/>
      <c r="I11" s="352"/>
      <c r="J11" s="352"/>
      <c r="K11" s="352"/>
      <c r="L11" s="352"/>
      <c r="M11" s="352"/>
      <c r="N11" s="352"/>
      <c r="O11" s="352"/>
      <c r="P11" s="352"/>
      <c r="Q11" s="352"/>
      <c r="R11" s="352"/>
      <c r="S11" s="352"/>
      <c r="T11" s="352"/>
      <c r="U11" s="352"/>
      <c r="V11" s="352"/>
      <c r="W11" s="351"/>
      <c r="X11" s="352"/>
      <c r="Y11" s="352"/>
      <c r="Z11" s="352"/>
      <c r="AA11" s="352"/>
      <c r="AB11" s="352"/>
      <c r="AC11" s="352"/>
      <c r="AD11" s="352"/>
      <c r="AE11" s="352"/>
      <c r="AF11" s="352"/>
      <c r="AG11" s="352"/>
      <c r="AH11" s="352"/>
      <c r="AI11" s="352"/>
      <c r="AJ11" s="352"/>
      <c r="AK11" s="352"/>
      <c r="AL11" s="352"/>
      <c r="AM11" s="352"/>
      <c r="AN11" s="352"/>
      <c r="AO11" s="352"/>
      <c r="AP11" s="352"/>
      <c r="AQ11" s="353"/>
      <c r="AR11" s="351"/>
      <c r="BL11" s="354"/>
      <c r="BM11" s="341"/>
    </row>
    <row r="12" spans="1:67" s="335" customFormat="1" ht="15" customHeight="1">
      <c r="A12" s="241"/>
      <c r="B12" s="351"/>
      <c r="C12" s="352"/>
      <c r="D12" s="352"/>
      <c r="E12" s="352"/>
      <c r="F12" s="352"/>
      <c r="G12" s="352"/>
      <c r="H12" s="352"/>
      <c r="I12" s="352"/>
      <c r="J12" s="352"/>
      <c r="K12" s="352"/>
      <c r="L12" s="352"/>
      <c r="M12" s="352"/>
      <c r="N12" s="352"/>
      <c r="O12" s="352"/>
      <c r="P12" s="352"/>
      <c r="Q12" s="352"/>
      <c r="R12" s="352"/>
      <c r="S12" s="352"/>
      <c r="T12" s="352"/>
      <c r="U12" s="352"/>
      <c r="V12" s="352"/>
      <c r="W12" s="351"/>
      <c r="X12" s="352"/>
      <c r="Y12" s="352"/>
      <c r="Z12" s="352"/>
      <c r="AA12" s="352"/>
      <c r="AB12" s="352"/>
      <c r="AC12" s="352"/>
      <c r="AD12" s="352"/>
      <c r="AE12" s="352"/>
      <c r="AF12" s="352"/>
      <c r="AG12" s="352"/>
      <c r="AH12" s="352"/>
      <c r="AI12" s="352"/>
      <c r="AJ12" s="352"/>
      <c r="AK12" s="352"/>
      <c r="AL12" s="352"/>
      <c r="AM12" s="352"/>
      <c r="AN12" s="352"/>
      <c r="AO12" s="352"/>
      <c r="AP12" s="352"/>
      <c r="AQ12" s="353"/>
      <c r="AR12" s="351"/>
      <c r="BL12" s="354"/>
      <c r="BM12" s="341"/>
    </row>
    <row r="13" spans="1:67" s="335" customFormat="1" ht="15" customHeight="1">
      <c r="A13" s="241"/>
      <c r="B13" s="351"/>
      <c r="C13" s="352"/>
      <c r="D13" s="352"/>
      <c r="E13" s="352"/>
      <c r="F13" s="352"/>
      <c r="G13" s="352"/>
      <c r="H13" s="352"/>
      <c r="I13" s="352"/>
      <c r="J13" s="352"/>
      <c r="K13" s="352"/>
      <c r="L13" s="352"/>
      <c r="M13" s="352"/>
      <c r="N13" s="352"/>
      <c r="O13" s="352"/>
      <c r="P13" s="352"/>
      <c r="Q13" s="352"/>
      <c r="R13" s="352"/>
      <c r="S13" s="352"/>
      <c r="T13" s="352"/>
      <c r="U13" s="352"/>
      <c r="V13" s="352"/>
      <c r="W13" s="351"/>
      <c r="X13" s="352"/>
      <c r="Y13" s="352"/>
      <c r="Z13" s="352"/>
      <c r="AA13" s="352"/>
      <c r="AB13" s="352"/>
      <c r="AC13" s="352"/>
      <c r="AD13" s="352"/>
      <c r="AE13" s="352"/>
      <c r="AF13" s="352"/>
      <c r="AG13" s="352"/>
      <c r="AH13" s="352"/>
      <c r="AI13" s="352"/>
      <c r="AJ13" s="352"/>
      <c r="AK13" s="352"/>
      <c r="AL13" s="352"/>
      <c r="AM13" s="352"/>
      <c r="AN13" s="352"/>
      <c r="AO13" s="352"/>
      <c r="AP13" s="352"/>
      <c r="AQ13" s="353"/>
      <c r="AR13" s="351"/>
      <c r="BL13" s="354"/>
      <c r="BM13" s="341"/>
    </row>
    <row r="14" spans="1:67" s="335" customFormat="1" ht="15" customHeight="1">
      <c r="A14" s="239"/>
      <c r="B14" s="351"/>
      <c r="C14" s="352"/>
      <c r="D14" s="352"/>
      <c r="E14" s="352"/>
      <c r="F14" s="352"/>
      <c r="G14" s="352"/>
      <c r="H14" s="352"/>
      <c r="I14" s="352"/>
      <c r="J14" s="352"/>
      <c r="K14" s="352"/>
      <c r="L14" s="352"/>
      <c r="M14" s="352"/>
      <c r="N14" s="352"/>
      <c r="O14" s="352"/>
      <c r="P14" s="352"/>
      <c r="Q14" s="352"/>
      <c r="R14" s="352"/>
      <c r="S14" s="352"/>
      <c r="T14" s="352"/>
      <c r="U14" s="352"/>
      <c r="V14" s="352"/>
      <c r="W14" s="351"/>
      <c r="X14" s="352"/>
      <c r="Y14" s="352"/>
      <c r="Z14" s="352"/>
      <c r="AA14" s="352"/>
      <c r="AB14" s="352"/>
      <c r="AC14" s="352"/>
      <c r="AD14" s="352"/>
      <c r="AE14" s="352"/>
      <c r="AF14" s="352"/>
      <c r="AG14" s="352"/>
      <c r="AH14" s="352"/>
      <c r="AI14" s="352"/>
      <c r="AJ14" s="352"/>
      <c r="AK14" s="352"/>
      <c r="AL14" s="352"/>
      <c r="AM14" s="352"/>
      <c r="AN14" s="352"/>
      <c r="AO14" s="352"/>
      <c r="AP14" s="352"/>
      <c r="AQ14" s="353"/>
      <c r="AR14" s="351"/>
      <c r="BL14" s="354"/>
      <c r="BM14" s="341"/>
    </row>
    <row r="15" spans="1:67" s="335" customFormat="1" ht="15" customHeight="1">
      <c r="A15" s="239"/>
      <c r="B15" s="351"/>
      <c r="C15" s="352"/>
      <c r="D15" s="352"/>
      <c r="E15" s="352"/>
      <c r="F15" s="352"/>
      <c r="G15" s="352"/>
      <c r="H15" s="352"/>
      <c r="I15" s="352"/>
      <c r="J15" s="352"/>
      <c r="K15" s="352"/>
      <c r="L15" s="352"/>
      <c r="M15" s="352"/>
      <c r="N15" s="352"/>
      <c r="O15" s="352"/>
      <c r="P15" s="352"/>
      <c r="Q15" s="352"/>
      <c r="R15" s="352"/>
      <c r="S15" s="352"/>
      <c r="T15" s="352"/>
      <c r="U15" s="352"/>
      <c r="V15" s="352"/>
      <c r="W15" s="351"/>
      <c r="X15" s="352"/>
      <c r="Y15" s="352"/>
      <c r="Z15" s="352"/>
      <c r="AA15" s="352"/>
      <c r="AB15" s="352"/>
      <c r="AC15" s="352"/>
      <c r="AD15" s="352"/>
      <c r="AE15" s="352"/>
      <c r="AF15" s="352"/>
      <c r="AG15" s="352"/>
      <c r="AH15" s="352"/>
      <c r="AI15" s="352"/>
      <c r="AJ15" s="352"/>
      <c r="AK15" s="352"/>
      <c r="AL15" s="352"/>
      <c r="AM15" s="352"/>
      <c r="AN15" s="352"/>
      <c r="AO15" s="352"/>
      <c r="AP15" s="352"/>
      <c r="AQ15" s="353"/>
      <c r="AR15" s="351"/>
      <c r="BL15" s="354"/>
      <c r="BM15" s="341"/>
    </row>
    <row r="16" spans="1:67" s="335" customFormat="1" ht="15" customHeight="1">
      <c r="A16" s="239"/>
      <c r="B16" s="351"/>
      <c r="C16" s="352"/>
      <c r="D16" s="352"/>
      <c r="E16" s="352"/>
      <c r="F16" s="352"/>
      <c r="G16" s="352"/>
      <c r="H16" s="352"/>
      <c r="I16" s="352"/>
      <c r="J16" s="352"/>
      <c r="K16" s="352"/>
      <c r="L16" s="352"/>
      <c r="M16" s="352"/>
      <c r="N16" s="352"/>
      <c r="O16" s="352"/>
      <c r="P16" s="352"/>
      <c r="Q16" s="352"/>
      <c r="R16" s="352"/>
      <c r="S16" s="352"/>
      <c r="T16" s="352"/>
      <c r="U16" s="352"/>
      <c r="V16" s="352"/>
      <c r="W16" s="351"/>
      <c r="X16" s="352"/>
      <c r="Y16" s="352"/>
      <c r="Z16" s="352"/>
      <c r="AA16" s="352"/>
      <c r="AB16" s="352"/>
      <c r="AC16" s="352"/>
      <c r="AD16" s="352"/>
      <c r="AE16" s="352"/>
      <c r="AF16" s="352"/>
      <c r="AG16" s="352"/>
      <c r="AH16" s="352"/>
      <c r="AI16" s="352"/>
      <c r="AJ16" s="352"/>
      <c r="AK16" s="352"/>
      <c r="AL16" s="352"/>
      <c r="AM16" s="352"/>
      <c r="AN16" s="352"/>
      <c r="AO16" s="352"/>
      <c r="AP16" s="352"/>
      <c r="AQ16" s="353"/>
      <c r="AR16" s="351"/>
      <c r="BL16" s="354"/>
      <c r="BM16" s="341"/>
    </row>
    <row r="17" spans="1:65" s="335" customFormat="1" ht="12.75" customHeight="1">
      <c r="A17" s="239"/>
      <c r="B17" s="351"/>
      <c r="C17" s="352"/>
      <c r="D17" s="352"/>
      <c r="E17" s="352"/>
      <c r="F17" s="352"/>
      <c r="G17" s="352"/>
      <c r="H17" s="352"/>
      <c r="I17" s="352"/>
      <c r="J17" s="352"/>
      <c r="K17" s="352"/>
      <c r="L17" s="352"/>
      <c r="M17" s="352"/>
      <c r="N17" s="352"/>
      <c r="O17" s="352"/>
      <c r="P17" s="352"/>
      <c r="Q17" s="352"/>
      <c r="R17" s="352"/>
      <c r="S17" s="352"/>
      <c r="T17" s="352"/>
      <c r="U17" s="352"/>
      <c r="V17" s="352"/>
      <c r="W17" s="351"/>
      <c r="X17" s="352"/>
      <c r="Y17" s="352"/>
      <c r="Z17" s="352"/>
      <c r="AA17" s="352"/>
      <c r="AB17" s="352"/>
      <c r="AC17" s="352"/>
      <c r="AD17" s="352"/>
      <c r="AE17" s="352"/>
      <c r="AF17" s="352"/>
      <c r="AG17" s="352"/>
      <c r="AH17" s="352"/>
      <c r="AI17" s="352"/>
      <c r="AJ17" s="352"/>
      <c r="AK17" s="352"/>
      <c r="AL17" s="352"/>
      <c r="AM17" s="352"/>
      <c r="AN17" s="352"/>
      <c r="AO17" s="352"/>
      <c r="AP17" s="352"/>
      <c r="AQ17" s="353"/>
      <c r="AR17" s="351"/>
      <c r="BL17" s="354"/>
      <c r="BM17" s="341"/>
    </row>
    <row r="18" spans="1:65" s="335" customFormat="1" ht="12.75" customHeight="1">
      <c r="A18" s="239"/>
      <c r="B18" s="351"/>
      <c r="C18" s="352"/>
      <c r="D18" s="352"/>
      <c r="E18" s="352"/>
      <c r="F18" s="352"/>
      <c r="G18" s="352"/>
      <c r="H18" s="352"/>
      <c r="I18" s="352"/>
      <c r="J18" s="352"/>
      <c r="K18" s="352"/>
      <c r="L18" s="352"/>
      <c r="M18" s="352"/>
      <c r="N18" s="352"/>
      <c r="O18" s="352"/>
      <c r="P18" s="352"/>
      <c r="Q18" s="352"/>
      <c r="R18" s="352"/>
      <c r="S18" s="352"/>
      <c r="T18" s="352"/>
      <c r="U18" s="352"/>
      <c r="V18" s="352"/>
      <c r="W18" s="351"/>
      <c r="X18" s="352"/>
      <c r="Y18" s="352"/>
      <c r="Z18" s="352"/>
      <c r="AA18" s="352"/>
      <c r="AB18" s="352"/>
      <c r="AC18" s="352"/>
      <c r="AD18" s="352"/>
      <c r="AE18" s="352"/>
      <c r="AF18" s="352"/>
      <c r="AG18" s="352"/>
      <c r="AH18" s="352"/>
      <c r="AI18" s="352"/>
      <c r="AJ18" s="352"/>
      <c r="AK18" s="352"/>
      <c r="AL18" s="352"/>
      <c r="AM18" s="352"/>
      <c r="AN18" s="352"/>
      <c r="AO18" s="352"/>
      <c r="AP18" s="352"/>
      <c r="AQ18" s="353"/>
      <c r="AR18" s="351"/>
      <c r="BL18" s="354"/>
      <c r="BM18" s="341"/>
    </row>
    <row r="19" spans="1:65" s="335" customFormat="1" ht="12.75" customHeight="1">
      <c r="A19" s="239"/>
      <c r="B19" s="351"/>
      <c r="C19" s="352"/>
      <c r="D19" s="352"/>
      <c r="E19" s="352"/>
      <c r="F19" s="352"/>
      <c r="G19" s="352"/>
      <c r="H19" s="352"/>
      <c r="I19" s="352"/>
      <c r="J19" s="352"/>
      <c r="K19" s="352"/>
      <c r="L19" s="352"/>
      <c r="M19" s="352"/>
      <c r="N19" s="352"/>
      <c r="O19" s="352"/>
      <c r="P19" s="352"/>
      <c r="Q19" s="352"/>
      <c r="R19" s="352"/>
      <c r="S19" s="352"/>
      <c r="T19" s="352"/>
      <c r="U19" s="352"/>
      <c r="V19" s="352"/>
      <c r="W19" s="351"/>
      <c r="X19" s="352"/>
      <c r="Y19" s="352"/>
      <c r="Z19" s="352"/>
      <c r="AA19" s="352"/>
      <c r="AB19" s="352"/>
      <c r="AC19" s="352"/>
      <c r="AD19" s="352"/>
      <c r="AE19" s="352"/>
      <c r="AF19" s="352"/>
      <c r="AG19" s="352"/>
      <c r="AH19" s="352"/>
      <c r="AI19" s="352"/>
      <c r="AJ19" s="352"/>
      <c r="AK19" s="352"/>
      <c r="AL19" s="352"/>
      <c r="AM19" s="352"/>
      <c r="AN19" s="352"/>
      <c r="AO19" s="352"/>
      <c r="AP19" s="352"/>
      <c r="AQ19" s="353"/>
      <c r="AR19" s="351"/>
      <c r="BL19" s="354"/>
      <c r="BM19" s="341"/>
    </row>
    <row r="20" spans="1:65" s="335" customFormat="1" ht="12.75" customHeight="1">
      <c r="A20" s="239"/>
      <c r="B20" s="1795" t="s">
        <v>229</v>
      </c>
      <c r="C20" s="1796"/>
      <c r="D20" s="1796"/>
      <c r="E20" s="1796"/>
      <c r="F20" s="1796"/>
      <c r="G20" s="1796"/>
      <c r="H20" s="1796"/>
      <c r="I20" s="1796"/>
      <c r="J20" s="1796"/>
      <c r="K20" s="1796"/>
      <c r="L20" s="1796"/>
      <c r="M20" s="1796"/>
      <c r="N20" s="1796"/>
      <c r="O20" s="1796"/>
      <c r="P20" s="1796"/>
      <c r="Q20" s="1796"/>
      <c r="R20" s="1796"/>
      <c r="S20" s="1796"/>
      <c r="T20" s="1796"/>
      <c r="U20" s="1796"/>
      <c r="V20" s="1797"/>
      <c r="W20" s="1795" t="s">
        <v>230</v>
      </c>
      <c r="X20" s="1796"/>
      <c r="Y20" s="1796"/>
      <c r="Z20" s="1796"/>
      <c r="AA20" s="1796"/>
      <c r="AB20" s="1796"/>
      <c r="AC20" s="1796"/>
      <c r="AD20" s="1796"/>
      <c r="AE20" s="1796"/>
      <c r="AF20" s="1796"/>
      <c r="AG20" s="1796"/>
      <c r="AH20" s="1796"/>
      <c r="AI20" s="1796"/>
      <c r="AJ20" s="1796"/>
      <c r="AK20" s="1796"/>
      <c r="AL20" s="1796"/>
      <c r="AM20" s="1796"/>
      <c r="AN20" s="1796"/>
      <c r="AO20" s="1796"/>
      <c r="AP20" s="1796"/>
      <c r="AQ20" s="1797"/>
      <c r="AR20" s="1795" t="s">
        <v>230</v>
      </c>
      <c r="AS20" s="1796"/>
      <c r="AT20" s="1796"/>
      <c r="AU20" s="1796"/>
      <c r="AV20" s="1796"/>
      <c r="AW20" s="1796"/>
      <c r="AX20" s="1796"/>
      <c r="AY20" s="1796"/>
      <c r="AZ20" s="1796"/>
      <c r="BA20" s="1796"/>
      <c r="BB20" s="1796"/>
      <c r="BC20" s="1796"/>
      <c r="BD20" s="1796"/>
      <c r="BE20" s="1796"/>
      <c r="BF20" s="1796"/>
      <c r="BG20" s="1796"/>
      <c r="BH20" s="1796"/>
      <c r="BI20" s="1796"/>
      <c r="BJ20" s="1796"/>
      <c r="BK20" s="1796"/>
      <c r="BL20" s="1797"/>
      <c r="BM20" s="341"/>
    </row>
    <row r="21" spans="1:65" s="335" customFormat="1" ht="12.75" customHeight="1">
      <c r="A21" s="239"/>
      <c r="B21" s="1798"/>
      <c r="C21" s="1796"/>
      <c r="D21" s="1796"/>
      <c r="E21" s="1796"/>
      <c r="F21" s="1796"/>
      <c r="G21" s="1796"/>
      <c r="H21" s="1796"/>
      <c r="I21" s="1796"/>
      <c r="J21" s="1796"/>
      <c r="K21" s="1796"/>
      <c r="L21" s="1796"/>
      <c r="M21" s="1796"/>
      <c r="N21" s="1796"/>
      <c r="O21" s="1796"/>
      <c r="P21" s="1796"/>
      <c r="Q21" s="1796"/>
      <c r="R21" s="1796"/>
      <c r="S21" s="1796"/>
      <c r="T21" s="1796"/>
      <c r="U21" s="1796"/>
      <c r="V21" s="1797"/>
      <c r="W21" s="1798"/>
      <c r="X21" s="1796"/>
      <c r="Y21" s="1796"/>
      <c r="Z21" s="1796"/>
      <c r="AA21" s="1796"/>
      <c r="AB21" s="1796"/>
      <c r="AC21" s="1796"/>
      <c r="AD21" s="1796"/>
      <c r="AE21" s="1796"/>
      <c r="AF21" s="1796"/>
      <c r="AG21" s="1796"/>
      <c r="AH21" s="1796"/>
      <c r="AI21" s="1796"/>
      <c r="AJ21" s="1796"/>
      <c r="AK21" s="1796"/>
      <c r="AL21" s="1796"/>
      <c r="AM21" s="1796"/>
      <c r="AN21" s="1796"/>
      <c r="AO21" s="1796"/>
      <c r="AP21" s="1796"/>
      <c r="AQ21" s="1797"/>
      <c r="AR21" s="1798"/>
      <c r="AS21" s="1796"/>
      <c r="AT21" s="1796"/>
      <c r="AU21" s="1796"/>
      <c r="AV21" s="1796"/>
      <c r="AW21" s="1796"/>
      <c r="AX21" s="1796"/>
      <c r="AY21" s="1796"/>
      <c r="AZ21" s="1796"/>
      <c r="BA21" s="1796"/>
      <c r="BB21" s="1796"/>
      <c r="BC21" s="1796"/>
      <c r="BD21" s="1796"/>
      <c r="BE21" s="1796"/>
      <c r="BF21" s="1796"/>
      <c r="BG21" s="1796"/>
      <c r="BH21" s="1796"/>
      <c r="BI21" s="1796"/>
      <c r="BJ21" s="1796"/>
      <c r="BK21" s="1796"/>
      <c r="BL21" s="1797"/>
      <c r="BM21" s="341"/>
    </row>
    <row r="22" spans="1:65" s="335" customFormat="1" ht="12.75" customHeight="1">
      <c r="A22" s="239"/>
      <c r="B22" s="1799"/>
      <c r="C22" s="1800"/>
      <c r="D22" s="1800"/>
      <c r="E22" s="1800"/>
      <c r="F22" s="1800"/>
      <c r="G22" s="1800"/>
      <c r="H22" s="1800"/>
      <c r="I22" s="1800"/>
      <c r="J22" s="1800"/>
      <c r="K22" s="1800"/>
      <c r="L22" s="1800"/>
      <c r="M22" s="1800"/>
      <c r="N22" s="1800"/>
      <c r="O22" s="1800"/>
      <c r="P22" s="1800"/>
      <c r="Q22" s="1800"/>
      <c r="R22" s="1800"/>
      <c r="S22" s="1800"/>
      <c r="T22" s="1800"/>
      <c r="U22" s="1800"/>
      <c r="V22" s="1801"/>
      <c r="W22" s="1799"/>
      <c r="X22" s="1800"/>
      <c r="Y22" s="1800"/>
      <c r="Z22" s="1800"/>
      <c r="AA22" s="1800"/>
      <c r="AB22" s="1800"/>
      <c r="AC22" s="1800"/>
      <c r="AD22" s="1800"/>
      <c r="AE22" s="1800"/>
      <c r="AF22" s="1800"/>
      <c r="AG22" s="1800"/>
      <c r="AH22" s="1800"/>
      <c r="AI22" s="1800"/>
      <c r="AJ22" s="1800"/>
      <c r="AK22" s="1800"/>
      <c r="AL22" s="1800"/>
      <c r="AM22" s="1800"/>
      <c r="AN22" s="1800"/>
      <c r="AO22" s="1800"/>
      <c r="AP22" s="1800"/>
      <c r="AQ22" s="1801"/>
      <c r="AR22" s="1799"/>
      <c r="AS22" s="1800"/>
      <c r="AT22" s="1800"/>
      <c r="AU22" s="1800"/>
      <c r="AV22" s="1800"/>
      <c r="AW22" s="1800"/>
      <c r="AX22" s="1800"/>
      <c r="AY22" s="1800"/>
      <c r="AZ22" s="1800"/>
      <c r="BA22" s="1800"/>
      <c r="BB22" s="1800"/>
      <c r="BC22" s="1800"/>
      <c r="BD22" s="1800"/>
      <c r="BE22" s="1800"/>
      <c r="BF22" s="1800"/>
      <c r="BG22" s="1800"/>
      <c r="BH22" s="1800"/>
      <c r="BI22" s="1800"/>
      <c r="BJ22" s="1800"/>
      <c r="BK22" s="1800"/>
      <c r="BL22" s="1801"/>
      <c r="BM22" s="341"/>
    </row>
    <row r="23" spans="1:65" s="89" customFormat="1" ht="15.95" customHeight="1">
      <c r="A23" s="243"/>
      <c r="B23" s="1802" t="s">
        <v>231</v>
      </c>
      <c r="C23" s="1803"/>
      <c r="D23" s="1803"/>
      <c r="E23" s="1803"/>
      <c r="F23" s="1803"/>
      <c r="G23" s="1803"/>
      <c r="H23" s="1804"/>
      <c r="I23" s="1808" t="s">
        <v>232</v>
      </c>
      <c r="J23" s="1809"/>
      <c r="K23" s="1809"/>
      <c r="L23" s="1809"/>
      <c r="M23" s="1809"/>
      <c r="N23" s="1809"/>
      <c r="O23" s="1809"/>
      <c r="P23" s="1809"/>
      <c r="Q23" s="1809"/>
      <c r="R23" s="1809"/>
      <c r="S23" s="1809"/>
      <c r="T23" s="1809"/>
      <c r="U23" s="1809"/>
      <c r="V23" s="1810"/>
      <c r="W23" s="1802" t="s">
        <v>231</v>
      </c>
      <c r="X23" s="1803"/>
      <c r="Y23" s="1803"/>
      <c r="Z23" s="1803"/>
      <c r="AA23" s="1803"/>
      <c r="AB23" s="1803"/>
      <c r="AC23" s="1804"/>
      <c r="AD23" s="1808" t="s">
        <v>233</v>
      </c>
      <c r="AE23" s="1809"/>
      <c r="AF23" s="1809"/>
      <c r="AG23" s="1809"/>
      <c r="AH23" s="1809"/>
      <c r="AI23" s="1809"/>
      <c r="AJ23" s="1809"/>
      <c r="AK23" s="1809"/>
      <c r="AL23" s="1809"/>
      <c r="AM23" s="1809"/>
      <c r="AN23" s="1809"/>
      <c r="AO23" s="1809"/>
      <c r="AP23" s="1809"/>
      <c r="AQ23" s="1810"/>
      <c r="AR23" s="1802" t="s">
        <v>231</v>
      </c>
      <c r="AS23" s="1803"/>
      <c r="AT23" s="1803"/>
      <c r="AU23" s="1803"/>
      <c r="AV23" s="1803"/>
      <c r="AW23" s="1803"/>
      <c r="AX23" s="1804"/>
      <c r="AY23" s="1808" t="s">
        <v>234</v>
      </c>
      <c r="AZ23" s="1809"/>
      <c r="BA23" s="1809"/>
      <c r="BB23" s="1809"/>
      <c r="BC23" s="1809"/>
      <c r="BD23" s="1809"/>
      <c r="BE23" s="1809"/>
      <c r="BF23" s="1809"/>
      <c r="BG23" s="1809"/>
      <c r="BH23" s="1809"/>
      <c r="BI23" s="1809"/>
      <c r="BJ23" s="1809"/>
      <c r="BK23" s="1809"/>
      <c r="BL23" s="1810"/>
      <c r="BM23" s="84"/>
    </row>
    <row r="24" spans="1:65" s="89" customFormat="1" ht="15.95" customHeight="1">
      <c r="A24" s="243"/>
      <c r="B24" s="1805"/>
      <c r="C24" s="1806"/>
      <c r="D24" s="1806"/>
      <c r="E24" s="1806"/>
      <c r="F24" s="1806"/>
      <c r="G24" s="1806"/>
      <c r="H24" s="1807"/>
      <c r="I24" s="1811"/>
      <c r="J24" s="1812"/>
      <c r="K24" s="1812"/>
      <c r="L24" s="1812"/>
      <c r="M24" s="1812"/>
      <c r="N24" s="1812"/>
      <c r="O24" s="1812"/>
      <c r="P24" s="1812"/>
      <c r="Q24" s="1812"/>
      <c r="R24" s="1812"/>
      <c r="S24" s="1812"/>
      <c r="T24" s="1812"/>
      <c r="U24" s="1812"/>
      <c r="V24" s="1813"/>
      <c r="W24" s="1805"/>
      <c r="X24" s="1806"/>
      <c r="Y24" s="1806"/>
      <c r="Z24" s="1806"/>
      <c r="AA24" s="1806"/>
      <c r="AB24" s="1806"/>
      <c r="AC24" s="1807"/>
      <c r="AD24" s="1811"/>
      <c r="AE24" s="1812"/>
      <c r="AF24" s="1812"/>
      <c r="AG24" s="1812"/>
      <c r="AH24" s="1812"/>
      <c r="AI24" s="1812"/>
      <c r="AJ24" s="1812"/>
      <c r="AK24" s="1812"/>
      <c r="AL24" s="1812"/>
      <c r="AM24" s="1812"/>
      <c r="AN24" s="1812"/>
      <c r="AO24" s="1812"/>
      <c r="AP24" s="1812"/>
      <c r="AQ24" s="1813"/>
      <c r="AR24" s="1805"/>
      <c r="AS24" s="1806"/>
      <c r="AT24" s="1806"/>
      <c r="AU24" s="1806"/>
      <c r="AV24" s="1806"/>
      <c r="AW24" s="1806"/>
      <c r="AX24" s="1807"/>
      <c r="AY24" s="1811"/>
      <c r="AZ24" s="1812"/>
      <c r="BA24" s="1812"/>
      <c r="BB24" s="1812"/>
      <c r="BC24" s="1812"/>
      <c r="BD24" s="1812"/>
      <c r="BE24" s="1812"/>
      <c r="BF24" s="1812"/>
      <c r="BG24" s="1812"/>
      <c r="BH24" s="1812"/>
      <c r="BI24" s="1812"/>
      <c r="BJ24" s="1812"/>
      <c r="BK24" s="1812"/>
      <c r="BL24" s="1813"/>
      <c r="BM24" s="84"/>
    </row>
    <row r="25" spans="1:65" s="89" customFormat="1" ht="15.95" customHeight="1">
      <c r="A25" s="243"/>
      <c r="B25" s="1802" t="s">
        <v>235</v>
      </c>
      <c r="C25" s="1803"/>
      <c r="D25" s="1803"/>
      <c r="E25" s="1803"/>
      <c r="F25" s="1803"/>
      <c r="G25" s="1803"/>
      <c r="H25" s="1804"/>
      <c r="I25" s="1808" t="s">
        <v>236</v>
      </c>
      <c r="J25" s="1809"/>
      <c r="K25" s="1809"/>
      <c r="L25" s="1809"/>
      <c r="M25" s="1809"/>
      <c r="N25" s="1809"/>
      <c r="O25" s="1809"/>
      <c r="P25" s="1809"/>
      <c r="Q25" s="1809"/>
      <c r="R25" s="1809"/>
      <c r="S25" s="1809"/>
      <c r="T25" s="1809"/>
      <c r="U25" s="1809"/>
      <c r="V25" s="1810"/>
      <c r="W25" s="1802" t="s">
        <v>235</v>
      </c>
      <c r="X25" s="1803"/>
      <c r="Y25" s="1803"/>
      <c r="Z25" s="1803"/>
      <c r="AA25" s="1803"/>
      <c r="AB25" s="1803"/>
      <c r="AC25" s="1804"/>
      <c r="AD25" s="1808" t="s">
        <v>237</v>
      </c>
      <c r="AE25" s="1809"/>
      <c r="AF25" s="1809"/>
      <c r="AG25" s="1809"/>
      <c r="AH25" s="1809"/>
      <c r="AI25" s="1809"/>
      <c r="AJ25" s="1809"/>
      <c r="AK25" s="1809"/>
      <c r="AL25" s="1809"/>
      <c r="AM25" s="1809"/>
      <c r="AN25" s="1809"/>
      <c r="AO25" s="1809"/>
      <c r="AP25" s="1809"/>
      <c r="AQ25" s="1810"/>
      <c r="AR25" s="1802" t="s">
        <v>235</v>
      </c>
      <c r="AS25" s="1803"/>
      <c r="AT25" s="1803"/>
      <c r="AU25" s="1803"/>
      <c r="AV25" s="1803"/>
      <c r="AW25" s="1803"/>
      <c r="AX25" s="1804"/>
      <c r="AY25" s="1808" t="s">
        <v>238</v>
      </c>
      <c r="AZ25" s="1809"/>
      <c r="BA25" s="1809"/>
      <c r="BB25" s="1809"/>
      <c r="BC25" s="1809"/>
      <c r="BD25" s="1809"/>
      <c r="BE25" s="1809"/>
      <c r="BF25" s="1809"/>
      <c r="BG25" s="1809"/>
      <c r="BH25" s="1809"/>
      <c r="BI25" s="1809"/>
      <c r="BJ25" s="1809"/>
      <c r="BK25" s="1809"/>
      <c r="BL25" s="1810"/>
      <c r="BM25" s="84"/>
    </row>
    <row r="26" spans="1:65" s="89" customFormat="1" ht="15.95" customHeight="1">
      <c r="A26" s="243"/>
      <c r="B26" s="1817"/>
      <c r="C26" s="1818"/>
      <c r="D26" s="1818"/>
      <c r="E26" s="1818"/>
      <c r="F26" s="1818"/>
      <c r="G26" s="1818"/>
      <c r="H26" s="1819"/>
      <c r="I26" s="1820"/>
      <c r="J26" s="1821"/>
      <c r="K26" s="1821"/>
      <c r="L26" s="1821"/>
      <c r="M26" s="1821"/>
      <c r="N26" s="1821"/>
      <c r="O26" s="1821"/>
      <c r="P26" s="1821"/>
      <c r="Q26" s="1821"/>
      <c r="R26" s="1821"/>
      <c r="S26" s="1821"/>
      <c r="T26" s="1821"/>
      <c r="U26" s="1821"/>
      <c r="V26" s="1822"/>
      <c r="W26" s="1817"/>
      <c r="X26" s="1818"/>
      <c r="Y26" s="1818"/>
      <c r="Z26" s="1818"/>
      <c r="AA26" s="1818"/>
      <c r="AB26" s="1818"/>
      <c r="AC26" s="1819"/>
      <c r="AD26" s="1820"/>
      <c r="AE26" s="1821"/>
      <c r="AF26" s="1821"/>
      <c r="AG26" s="1821"/>
      <c r="AH26" s="1821"/>
      <c r="AI26" s="1821"/>
      <c r="AJ26" s="1821"/>
      <c r="AK26" s="1821"/>
      <c r="AL26" s="1821"/>
      <c r="AM26" s="1821"/>
      <c r="AN26" s="1821"/>
      <c r="AO26" s="1821"/>
      <c r="AP26" s="1821"/>
      <c r="AQ26" s="1822"/>
      <c r="AR26" s="1817"/>
      <c r="AS26" s="1818"/>
      <c r="AT26" s="1818"/>
      <c r="AU26" s="1818"/>
      <c r="AV26" s="1818"/>
      <c r="AW26" s="1818"/>
      <c r="AX26" s="1819"/>
      <c r="AY26" s="1820"/>
      <c r="AZ26" s="1821"/>
      <c r="BA26" s="1821"/>
      <c r="BB26" s="1821"/>
      <c r="BC26" s="1821"/>
      <c r="BD26" s="1821"/>
      <c r="BE26" s="1821"/>
      <c r="BF26" s="1821"/>
      <c r="BG26" s="1821"/>
      <c r="BH26" s="1821"/>
      <c r="BI26" s="1821"/>
      <c r="BJ26" s="1821"/>
      <c r="BK26" s="1821"/>
      <c r="BL26" s="1822"/>
      <c r="BM26" s="84"/>
    </row>
    <row r="27" spans="1:65" s="89" customFormat="1" ht="49.5" customHeight="1">
      <c r="A27" s="243"/>
      <c r="B27" s="1823"/>
      <c r="C27" s="1815"/>
      <c r="D27" s="1815"/>
      <c r="E27" s="1815"/>
      <c r="F27" s="1815"/>
      <c r="G27" s="1815"/>
      <c r="H27" s="1816"/>
      <c r="I27" s="1792"/>
      <c r="J27" s="1793"/>
      <c r="K27" s="1793"/>
      <c r="L27" s="1793"/>
      <c r="M27" s="1793"/>
      <c r="N27" s="1793"/>
      <c r="O27" s="1793"/>
      <c r="P27" s="1793"/>
      <c r="Q27" s="1793"/>
      <c r="R27" s="1793"/>
      <c r="S27" s="1793"/>
      <c r="T27" s="1793"/>
      <c r="U27" s="1793"/>
      <c r="V27" s="1793"/>
      <c r="W27" s="1823"/>
      <c r="X27" s="1815"/>
      <c r="Y27" s="1815"/>
      <c r="Z27" s="1815"/>
      <c r="AA27" s="1815"/>
      <c r="AB27" s="1815"/>
      <c r="AC27" s="1816"/>
      <c r="AD27" s="1792"/>
      <c r="AE27" s="1793"/>
      <c r="AF27" s="1793"/>
      <c r="AG27" s="1793"/>
      <c r="AH27" s="1793"/>
      <c r="AI27" s="1793"/>
      <c r="AJ27" s="1793"/>
      <c r="AK27" s="1793"/>
      <c r="AL27" s="1793"/>
      <c r="AM27" s="1793"/>
      <c r="AN27" s="1793"/>
      <c r="AO27" s="1793"/>
      <c r="AP27" s="1793"/>
      <c r="AQ27" s="1793"/>
      <c r="AR27" s="1823"/>
      <c r="AS27" s="1815"/>
      <c r="AT27" s="1815"/>
      <c r="AU27" s="1815"/>
      <c r="AV27" s="1815"/>
      <c r="AW27" s="1815"/>
      <c r="AX27" s="1816"/>
      <c r="AY27" s="1792"/>
      <c r="AZ27" s="1793"/>
      <c r="BA27" s="1793"/>
      <c r="BB27" s="1793"/>
      <c r="BC27" s="1793"/>
      <c r="BD27" s="1793"/>
      <c r="BE27" s="1793"/>
      <c r="BF27" s="1793"/>
      <c r="BG27" s="1793"/>
      <c r="BH27" s="1793"/>
      <c r="BI27" s="1793"/>
      <c r="BJ27" s="1793"/>
      <c r="BK27" s="1793"/>
      <c r="BL27" s="1794"/>
      <c r="BM27" s="84"/>
    </row>
    <row r="28" spans="1:65" s="335" customFormat="1" ht="12.75" customHeight="1">
      <c r="A28" s="239"/>
      <c r="B28" s="355"/>
      <c r="W28" s="355"/>
      <c r="AQ28" s="354"/>
      <c r="BL28" s="354"/>
      <c r="BM28" s="341"/>
    </row>
    <row r="29" spans="1:65" s="335" customFormat="1" ht="12.75" customHeight="1">
      <c r="A29" s="239"/>
      <c r="B29" s="355"/>
      <c r="W29" s="355"/>
      <c r="AQ29" s="354"/>
      <c r="BL29" s="354"/>
      <c r="BM29" s="341"/>
    </row>
    <row r="30" spans="1:65" s="335" customFormat="1" ht="12.75" customHeight="1">
      <c r="A30" s="239"/>
      <c r="B30" s="355"/>
      <c r="W30" s="355"/>
      <c r="AQ30" s="354"/>
      <c r="BL30" s="354"/>
      <c r="BM30" s="341"/>
    </row>
    <row r="31" spans="1:65" s="335" customFormat="1" ht="12.75" customHeight="1">
      <c r="A31" s="241"/>
      <c r="B31" s="355"/>
      <c r="W31" s="355"/>
      <c r="AQ31" s="354"/>
      <c r="BL31" s="354"/>
      <c r="BM31" s="341"/>
    </row>
    <row r="32" spans="1:65" s="335" customFormat="1" ht="12.75" customHeight="1">
      <c r="A32" s="239"/>
      <c r="B32" s="355"/>
      <c r="W32" s="355"/>
      <c r="AQ32" s="354"/>
      <c r="BL32" s="354"/>
      <c r="BM32" s="341"/>
    </row>
    <row r="33" spans="1:65" s="335" customFormat="1" ht="12.75" customHeight="1">
      <c r="A33" s="239"/>
      <c r="B33" s="355"/>
      <c r="W33" s="355"/>
      <c r="AQ33" s="354"/>
      <c r="BL33" s="354"/>
      <c r="BM33" s="341"/>
    </row>
    <row r="34" spans="1:65" s="335" customFormat="1" ht="12.75" customHeight="1">
      <c r="A34" s="239"/>
      <c r="B34" s="355"/>
      <c r="W34" s="355"/>
      <c r="AQ34" s="354"/>
      <c r="BL34" s="354"/>
      <c r="BM34" s="341"/>
    </row>
    <row r="35" spans="1:65" s="335" customFormat="1" ht="12.75" customHeight="1">
      <c r="A35" s="239"/>
      <c r="B35" s="355"/>
      <c r="W35" s="355"/>
      <c r="AQ35" s="354"/>
      <c r="BL35" s="354"/>
      <c r="BM35" s="341"/>
    </row>
    <row r="36" spans="1:65" s="335" customFormat="1" ht="12.75" customHeight="1">
      <c r="A36" s="239"/>
      <c r="B36" s="355"/>
      <c r="W36" s="355"/>
      <c r="AQ36" s="354"/>
      <c r="BL36" s="354"/>
      <c r="BM36" s="341"/>
    </row>
    <row r="37" spans="1:65" s="335" customFormat="1" ht="12.75" customHeight="1">
      <c r="A37" s="239"/>
      <c r="B37" s="355"/>
      <c r="W37" s="355"/>
      <c r="AQ37" s="354"/>
      <c r="BL37" s="354"/>
      <c r="BM37" s="341"/>
    </row>
    <row r="38" spans="1:65" s="335" customFormat="1" ht="12.75" customHeight="1">
      <c r="A38" s="239"/>
      <c r="B38" s="355"/>
      <c r="W38" s="355"/>
      <c r="AQ38" s="354"/>
      <c r="BL38" s="354"/>
      <c r="BM38" s="341"/>
    </row>
    <row r="39" spans="1:65" s="335" customFormat="1" ht="12.75" customHeight="1">
      <c r="A39" s="239"/>
      <c r="B39" s="355"/>
      <c r="W39" s="355"/>
      <c r="AQ39" s="354"/>
      <c r="BL39" s="354"/>
      <c r="BM39" s="341"/>
    </row>
    <row r="40" spans="1:65" s="335" customFormat="1" ht="12.75" customHeight="1">
      <c r="A40" s="239"/>
      <c r="B40" s="241"/>
      <c r="C40" s="240"/>
      <c r="D40" s="240"/>
      <c r="E40" s="240"/>
      <c r="F40" s="240"/>
      <c r="G40" s="240"/>
      <c r="H40" s="240"/>
      <c r="I40" s="240"/>
      <c r="J40" s="240"/>
      <c r="K40" s="240"/>
      <c r="L40" s="240"/>
      <c r="M40" s="240"/>
      <c r="N40" s="240"/>
      <c r="O40" s="240"/>
      <c r="P40" s="240"/>
      <c r="Q40" s="240"/>
      <c r="R40" s="240"/>
      <c r="S40" s="240"/>
      <c r="T40" s="240"/>
      <c r="U40" s="240"/>
      <c r="V40" s="240"/>
      <c r="W40" s="241"/>
      <c r="X40" s="240"/>
      <c r="Y40" s="240"/>
      <c r="Z40" s="240"/>
      <c r="AA40" s="240"/>
      <c r="AB40" s="240"/>
      <c r="AC40" s="240"/>
      <c r="AD40" s="240"/>
      <c r="AE40" s="240"/>
      <c r="AF40" s="240"/>
      <c r="AG40" s="240"/>
      <c r="AH40" s="240"/>
      <c r="AI40" s="240"/>
      <c r="AJ40" s="240"/>
      <c r="AK40" s="240"/>
      <c r="AL40" s="240"/>
      <c r="AM40" s="240"/>
      <c r="AN40" s="240"/>
      <c r="AO40" s="240"/>
      <c r="AP40" s="240"/>
      <c r="AQ40" s="242"/>
      <c r="AR40" s="240"/>
      <c r="AS40" s="240"/>
      <c r="AT40" s="240"/>
      <c r="AU40" s="240"/>
      <c r="AV40" s="240"/>
      <c r="AW40" s="240"/>
      <c r="AX40" s="240"/>
      <c r="AY40" s="240"/>
      <c r="AZ40" s="240"/>
      <c r="BA40" s="240"/>
      <c r="BB40" s="240"/>
      <c r="BC40" s="240"/>
      <c r="BD40" s="240"/>
      <c r="BE40" s="240"/>
      <c r="BF40" s="240"/>
      <c r="BG40" s="240"/>
      <c r="BH40" s="240"/>
      <c r="BI40" s="240"/>
      <c r="BJ40" s="240"/>
      <c r="BK40" s="240"/>
      <c r="BL40" s="242"/>
      <c r="BM40" s="341"/>
    </row>
    <row r="41" spans="1:65" s="335" customFormat="1" ht="15.95" customHeight="1">
      <c r="A41" s="239"/>
      <c r="B41" s="241"/>
      <c r="C41" s="240"/>
      <c r="D41" s="240"/>
      <c r="E41" s="240"/>
      <c r="F41" s="240"/>
      <c r="G41" s="240"/>
      <c r="H41" s="240"/>
      <c r="I41" s="240"/>
      <c r="J41" s="240"/>
      <c r="K41" s="240"/>
      <c r="L41" s="240"/>
      <c r="M41" s="240"/>
      <c r="N41" s="240"/>
      <c r="O41" s="240"/>
      <c r="P41" s="240"/>
      <c r="Q41" s="240"/>
      <c r="R41" s="240"/>
      <c r="S41" s="240"/>
      <c r="T41" s="240"/>
      <c r="U41" s="240"/>
      <c r="V41" s="240"/>
      <c r="W41" s="241"/>
      <c r="X41" s="240"/>
      <c r="Y41" s="240"/>
      <c r="Z41" s="240"/>
      <c r="AA41" s="240"/>
      <c r="AB41" s="240"/>
      <c r="AC41" s="240"/>
      <c r="AD41" s="240"/>
      <c r="AE41" s="240"/>
      <c r="AF41" s="240"/>
      <c r="AG41" s="240"/>
      <c r="AH41" s="240"/>
      <c r="AI41" s="240"/>
      <c r="AJ41" s="240"/>
      <c r="AK41" s="240"/>
      <c r="AL41" s="240"/>
      <c r="AM41" s="240"/>
      <c r="AN41" s="240"/>
      <c r="AO41" s="240"/>
      <c r="AP41" s="240"/>
      <c r="AQ41" s="242"/>
      <c r="AR41" s="240"/>
      <c r="AS41" s="240"/>
      <c r="AT41" s="240"/>
      <c r="AU41" s="240"/>
      <c r="AV41" s="240"/>
      <c r="AW41" s="240"/>
      <c r="AX41" s="240"/>
      <c r="AY41" s="240"/>
      <c r="AZ41" s="240"/>
      <c r="BA41" s="240"/>
      <c r="BB41" s="240"/>
      <c r="BC41" s="240"/>
      <c r="BD41" s="240"/>
      <c r="BE41" s="240"/>
      <c r="BF41" s="240"/>
      <c r="BG41" s="240"/>
      <c r="BH41" s="240"/>
      <c r="BI41" s="240"/>
      <c r="BJ41" s="240"/>
      <c r="BK41" s="240"/>
      <c r="BL41" s="242"/>
      <c r="BM41" s="341"/>
    </row>
    <row r="42" spans="1:65" s="335" customFormat="1" ht="15.95" customHeight="1">
      <c r="A42" s="239"/>
      <c r="B42" s="355"/>
      <c r="C42" s="240"/>
      <c r="D42" s="240"/>
      <c r="E42" s="240"/>
      <c r="F42" s="240"/>
      <c r="G42" s="240"/>
      <c r="H42" s="240"/>
      <c r="I42" s="240"/>
      <c r="J42" s="240"/>
      <c r="K42" s="240"/>
      <c r="L42" s="240"/>
      <c r="M42" s="240"/>
      <c r="N42" s="240"/>
      <c r="O42" s="240"/>
      <c r="P42" s="240"/>
      <c r="Q42" s="240"/>
      <c r="R42" s="240"/>
      <c r="S42" s="240"/>
      <c r="T42" s="240"/>
      <c r="U42" s="240"/>
      <c r="V42" s="240"/>
      <c r="W42" s="355"/>
      <c r="X42" s="240"/>
      <c r="Y42" s="240"/>
      <c r="Z42" s="240"/>
      <c r="AA42" s="240"/>
      <c r="AB42" s="240"/>
      <c r="AC42" s="240"/>
      <c r="AD42" s="240"/>
      <c r="AE42" s="240"/>
      <c r="AF42" s="240"/>
      <c r="AG42" s="240"/>
      <c r="AH42" s="240"/>
      <c r="AI42" s="240"/>
      <c r="AJ42" s="240"/>
      <c r="AK42" s="240"/>
      <c r="AL42" s="240"/>
      <c r="AM42" s="240"/>
      <c r="AN42" s="240"/>
      <c r="AO42" s="240"/>
      <c r="AP42" s="240"/>
      <c r="AQ42" s="242"/>
      <c r="AR42" s="355"/>
      <c r="AS42" s="89"/>
      <c r="AT42" s="89"/>
      <c r="AU42" s="89"/>
      <c r="AV42" s="89"/>
      <c r="AW42" s="89"/>
      <c r="AX42" s="89"/>
      <c r="AY42" s="89"/>
      <c r="AZ42" s="89"/>
      <c r="BA42" s="89"/>
      <c r="BB42" s="89"/>
      <c r="BC42" s="240"/>
      <c r="BD42" s="240"/>
      <c r="BE42" s="240"/>
      <c r="BF42" s="240"/>
      <c r="BG42" s="240"/>
      <c r="BH42" s="240"/>
      <c r="BI42" s="240"/>
      <c r="BJ42" s="240"/>
      <c r="BK42" s="240"/>
      <c r="BL42" s="242"/>
      <c r="BM42" s="341"/>
    </row>
    <row r="43" spans="1:65" s="89" customFormat="1" ht="15.95" customHeight="1">
      <c r="A43" s="243"/>
      <c r="B43" s="356"/>
      <c r="C43" s="357"/>
      <c r="D43" s="357"/>
      <c r="E43" s="357"/>
      <c r="F43" s="357"/>
      <c r="G43" s="357"/>
      <c r="H43" s="357"/>
      <c r="J43" s="357"/>
      <c r="V43" s="358"/>
      <c r="W43" s="1824"/>
      <c r="X43" s="1825"/>
      <c r="Y43" s="1825"/>
      <c r="Z43" s="1825"/>
      <c r="AA43" s="1825"/>
      <c r="AB43" s="1825"/>
      <c r="AC43" s="1825"/>
      <c r="AE43" s="357"/>
      <c r="AF43" s="357"/>
      <c r="AQ43" s="358"/>
      <c r="AR43" s="1824"/>
      <c r="AS43" s="1825"/>
      <c r="AT43" s="1825"/>
      <c r="AU43" s="1825"/>
      <c r="AV43" s="1825"/>
      <c r="AW43" s="1825"/>
      <c r="AX43" s="1825"/>
      <c r="BL43" s="358"/>
      <c r="BM43" s="84"/>
    </row>
    <row r="44" spans="1:65" s="89" customFormat="1" ht="15.95" customHeight="1">
      <c r="A44" s="360"/>
      <c r="B44" s="361"/>
      <c r="C44" s="362"/>
      <c r="D44" s="362"/>
      <c r="E44" s="362"/>
      <c r="F44" s="362"/>
      <c r="G44" s="362"/>
      <c r="H44" s="362"/>
      <c r="I44" s="363"/>
      <c r="J44" s="363"/>
      <c r="K44" s="363"/>
      <c r="L44" s="363"/>
      <c r="M44" s="363"/>
      <c r="N44" s="363"/>
      <c r="O44" s="363"/>
      <c r="P44" s="363"/>
      <c r="Q44" s="363"/>
      <c r="R44" s="363"/>
      <c r="S44" s="363"/>
      <c r="T44" s="363"/>
      <c r="U44" s="363"/>
      <c r="V44" s="364"/>
      <c r="W44" s="1826"/>
      <c r="X44" s="1827"/>
      <c r="Y44" s="1827"/>
      <c r="Z44" s="1827"/>
      <c r="AA44" s="1827"/>
      <c r="AB44" s="1827"/>
      <c r="AC44" s="1827"/>
      <c r="AD44" s="363"/>
      <c r="AE44" s="365"/>
      <c r="AF44" s="365"/>
      <c r="AG44" s="363"/>
      <c r="AH44" s="363"/>
      <c r="AI44" s="363"/>
      <c r="AJ44" s="363"/>
      <c r="AK44" s="363"/>
      <c r="AL44" s="363"/>
      <c r="AM44" s="363"/>
      <c r="AN44" s="363"/>
      <c r="AO44" s="363"/>
      <c r="AP44" s="363"/>
      <c r="AQ44" s="364"/>
      <c r="AR44" s="1826"/>
      <c r="AS44" s="1827"/>
      <c r="AT44" s="1827"/>
      <c r="AU44" s="1827"/>
      <c r="AV44" s="1827"/>
      <c r="AW44" s="1827"/>
      <c r="AX44" s="1827"/>
      <c r="AY44" s="363"/>
      <c r="AZ44" s="363"/>
      <c r="BA44" s="363"/>
      <c r="BB44" s="363"/>
      <c r="BC44" s="363"/>
      <c r="BD44" s="363"/>
      <c r="BE44" s="363"/>
      <c r="BF44" s="363"/>
      <c r="BG44" s="363"/>
      <c r="BH44" s="363"/>
      <c r="BI44" s="363"/>
      <c r="BJ44" s="363"/>
      <c r="BK44" s="363"/>
      <c r="BL44" s="364"/>
      <c r="BM44" s="84"/>
    </row>
    <row r="45" spans="1:65" s="256" customFormat="1" ht="13.5" customHeight="1">
      <c r="A45" s="257"/>
      <c r="B45" s="366" t="s">
        <v>118</v>
      </c>
      <c r="C45" s="367"/>
      <c r="D45" s="367"/>
      <c r="E45" s="367"/>
      <c r="F45" s="367"/>
      <c r="G45" s="367"/>
      <c r="H45" s="367"/>
      <c r="I45" s="367"/>
      <c r="J45" s="367"/>
      <c r="K45" s="367"/>
      <c r="L45" s="367"/>
      <c r="M45" s="367"/>
      <c r="N45" s="367"/>
      <c r="O45" s="367"/>
      <c r="P45" s="367"/>
      <c r="Q45" s="367"/>
      <c r="R45" s="367"/>
      <c r="S45" s="367"/>
      <c r="T45" s="367"/>
      <c r="U45" s="367"/>
      <c r="V45" s="367"/>
      <c r="W45" s="367"/>
      <c r="X45" s="367"/>
      <c r="Y45" s="367"/>
      <c r="Z45" s="367"/>
      <c r="AA45" s="367"/>
      <c r="AB45" s="367"/>
      <c r="AC45" s="366" t="s">
        <v>119</v>
      </c>
      <c r="AD45" s="366"/>
      <c r="AE45" s="367"/>
      <c r="AF45" s="366"/>
      <c r="AG45" s="367"/>
      <c r="AH45" s="367"/>
      <c r="AI45" s="366"/>
      <c r="AJ45" s="367"/>
      <c r="AK45" s="367"/>
      <c r="AL45" s="367"/>
      <c r="AM45" s="367"/>
      <c r="AN45" s="367"/>
      <c r="AO45" s="367"/>
      <c r="AP45" s="367"/>
      <c r="AQ45" s="367"/>
      <c r="AR45" s="367"/>
      <c r="AS45" s="367"/>
      <c r="AT45" s="367"/>
      <c r="AU45" s="367"/>
      <c r="AV45" s="367"/>
      <c r="AW45" s="367"/>
      <c r="AX45" s="367"/>
      <c r="AY45" s="367"/>
      <c r="AZ45" s="367"/>
      <c r="BA45" s="366"/>
      <c r="BB45" s="367"/>
      <c r="BC45" s="366"/>
      <c r="BD45" s="367"/>
      <c r="BE45" s="366" t="str">
        <f>'Upper Heating Pressing Process'!BA34</f>
        <v>COMPILER: LIÊN/A-KT-WQ826</v>
      </c>
      <c r="BF45" s="366"/>
      <c r="BG45" s="367"/>
      <c r="BH45" s="367"/>
      <c r="BI45" s="367"/>
      <c r="BJ45" s="367"/>
      <c r="BK45" s="367"/>
      <c r="BL45" s="367"/>
      <c r="BM45" s="259"/>
    </row>
  </sheetData>
  <mergeCells count="36">
    <mergeCell ref="W43:AC43"/>
    <mergeCell ref="AR43:AX43"/>
    <mergeCell ref="W44:AC44"/>
    <mergeCell ref="AR44:AX44"/>
    <mergeCell ref="AY25:BL26"/>
    <mergeCell ref="AY27:BL27"/>
    <mergeCell ref="B27:H27"/>
    <mergeCell ref="I27:V27"/>
    <mergeCell ref="W27:AC27"/>
    <mergeCell ref="AD27:AQ27"/>
    <mergeCell ref="AR27:AX27"/>
    <mergeCell ref="B25:H26"/>
    <mergeCell ref="I25:V26"/>
    <mergeCell ref="W25:AC26"/>
    <mergeCell ref="AD25:AQ26"/>
    <mergeCell ref="AR25:AX26"/>
    <mergeCell ref="AY7:BL7"/>
    <mergeCell ref="B20:V22"/>
    <mergeCell ref="W20:AQ22"/>
    <mergeCell ref="AR20:BL22"/>
    <mergeCell ref="B23:H24"/>
    <mergeCell ref="I23:V24"/>
    <mergeCell ref="W23:AC24"/>
    <mergeCell ref="AD23:AQ24"/>
    <mergeCell ref="AR23:AX24"/>
    <mergeCell ref="AY23:BL24"/>
    <mergeCell ref="B7:H7"/>
    <mergeCell ref="I7:V7"/>
    <mergeCell ref="W7:AC7"/>
    <mergeCell ref="AD7:AQ7"/>
    <mergeCell ref="AR7:AX7"/>
    <mergeCell ref="B1:Q1"/>
    <mergeCell ref="V1:AU3"/>
    <mergeCell ref="BG2:BH3"/>
    <mergeCell ref="BJ2:BK3"/>
    <mergeCell ref="L5:Q6"/>
  </mergeCells>
  <phoneticPr fontId="60" type="noConversion"/>
  <printOptions horizontalCentered="1" verticalCentered="1"/>
  <pageMargins left="0.19685039370078741" right="0.19685039370078741" top="0.59055118110236227" bottom="0.59055118110236227" header="0.31496062992125984" footer="0.31496062992125984"/>
  <pageSetup paperSize="9" scale="70" orientation="landscape" useFirstPageNumber="1" horizontalDpi="4294967295" verticalDpi="4294967295" r:id="rId1"/>
  <headerFooter>
    <oddHeader>&amp;LNIKE-CONVERSE, INC. Confidential&amp;RVer.16.0
PB:1-0</oddHead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R44"/>
  <sheetViews>
    <sheetView view="pageBreakPreview" zoomScale="80" zoomScaleNormal="59" workbookViewId="0">
      <selection activeCell="AL15" sqref="AL15"/>
    </sheetView>
  </sheetViews>
  <sheetFormatPr defaultColWidth="2.5703125" defaultRowHeight="14.25" customHeight="1"/>
  <cols>
    <col min="1" max="1" width="2.5703125" style="1" customWidth="1"/>
    <col min="2" max="16384" width="2.5703125" style="1"/>
  </cols>
  <sheetData>
    <row r="1" spans="1:70" s="2" customFormat="1" ht="18" customHeight="1">
      <c r="A1" s="260"/>
      <c r="B1" s="1828" t="str">
        <f>'Skiving Instructions'!B1:Q1</f>
        <v>{{ModelType}}</v>
      </c>
      <c r="C1" s="1779"/>
      <c r="D1" s="1779"/>
      <c r="E1" s="1779"/>
      <c r="F1" s="1779"/>
      <c r="G1" s="1779"/>
      <c r="H1" s="1779"/>
      <c r="I1" s="1779"/>
      <c r="J1" s="1779"/>
      <c r="K1" s="1779"/>
      <c r="L1" s="1779"/>
      <c r="M1" s="1779"/>
      <c r="N1" s="1779"/>
      <c r="O1" s="1779"/>
      <c r="P1" s="1779"/>
      <c r="Q1" s="368"/>
      <c r="R1" s="225"/>
      <c r="S1" s="225"/>
      <c r="T1" s="225"/>
      <c r="U1" s="225"/>
      <c r="V1" s="225"/>
      <c r="W1" s="225"/>
      <c r="X1" s="225"/>
      <c r="Y1" s="225"/>
      <c r="Z1" s="1829" t="s">
        <v>239</v>
      </c>
      <c r="AA1" s="1830"/>
      <c r="AB1" s="1830"/>
      <c r="AC1" s="1830"/>
      <c r="AD1" s="1830"/>
      <c r="AE1" s="1830"/>
      <c r="AF1" s="1830"/>
      <c r="AG1" s="1830"/>
      <c r="AH1" s="1830"/>
      <c r="AI1" s="1830"/>
      <c r="AJ1" s="1830"/>
      <c r="AK1" s="1830"/>
      <c r="AL1" s="1830"/>
      <c r="AM1" s="1830"/>
      <c r="AN1" s="1830"/>
      <c r="AO1" s="1830"/>
      <c r="AP1" s="1830"/>
      <c r="AQ1" s="1830"/>
      <c r="AR1" s="1830"/>
      <c r="AS1" s="1830"/>
      <c r="AT1" s="1830"/>
      <c r="AU1" s="1830"/>
      <c r="AV1" s="1830"/>
      <c r="AW1" s="225"/>
      <c r="AX1" s="225"/>
      <c r="AY1" s="225"/>
      <c r="AZ1" s="225"/>
      <c r="BA1" s="225"/>
      <c r="BB1" s="225"/>
      <c r="BC1" s="261"/>
      <c r="BD1" s="261"/>
      <c r="BE1" s="261"/>
      <c r="BF1" s="261"/>
      <c r="BG1" s="101"/>
      <c r="BH1" s="101"/>
      <c r="BI1" s="101"/>
      <c r="BJ1" s="101"/>
      <c r="BK1" s="261"/>
      <c r="BL1" s="261"/>
      <c r="BM1" s="261"/>
      <c r="BN1" s="261"/>
      <c r="BO1" s="261"/>
      <c r="BP1" s="261"/>
      <c r="BQ1" s="261"/>
      <c r="BR1" s="262"/>
    </row>
    <row r="2" spans="1:70" s="120" customFormat="1" ht="18" customHeight="1">
      <c r="A2" s="229"/>
      <c r="B2" s="369" t="s">
        <v>69</v>
      </c>
      <c r="C2" s="285"/>
      <c r="D2" s="285"/>
      <c r="E2" s="285"/>
      <c r="F2" s="285"/>
      <c r="G2" s="285" t="str">
        <f>'Skiving Instructions'!G2</f>
        <v>{{ModelName}}</v>
      </c>
      <c r="H2" s="286"/>
      <c r="I2" s="286"/>
      <c r="J2" s="286"/>
      <c r="K2" s="286"/>
      <c r="L2" s="286"/>
      <c r="M2" s="286"/>
      <c r="N2" s="286"/>
      <c r="O2" s="286"/>
      <c r="P2" s="286"/>
      <c r="Q2" s="370"/>
      <c r="R2" s="232"/>
      <c r="S2" s="232"/>
      <c r="T2" s="232"/>
      <c r="U2" s="232"/>
      <c r="V2" s="232"/>
      <c r="W2" s="232"/>
      <c r="X2" s="232"/>
      <c r="Y2" s="232"/>
      <c r="Z2" s="1178"/>
      <c r="AA2" s="1178"/>
      <c r="AB2" s="1178"/>
      <c r="AC2" s="1178"/>
      <c r="AD2" s="1178"/>
      <c r="AE2" s="1178"/>
      <c r="AF2" s="1178"/>
      <c r="AG2" s="1178"/>
      <c r="AH2" s="1178"/>
      <c r="AI2" s="1178"/>
      <c r="AJ2" s="1178"/>
      <c r="AK2" s="1178"/>
      <c r="AL2" s="1178"/>
      <c r="AM2" s="1178"/>
      <c r="AN2" s="1178"/>
      <c r="AO2" s="1178"/>
      <c r="AP2" s="1178"/>
      <c r="AQ2" s="1178"/>
      <c r="AR2" s="1178"/>
      <c r="AS2" s="1178"/>
      <c r="AT2" s="1178"/>
      <c r="AU2" s="1178"/>
      <c r="AV2" s="1178"/>
      <c r="AW2" s="232"/>
      <c r="AX2" s="232"/>
      <c r="AY2" s="232"/>
      <c r="AZ2" s="232"/>
      <c r="BA2" s="232"/>
      <c r="BB2" s="232"/>
      <c r="BC2" s="69"/>
      <c r="BD2" s="69"/>
      <c r="BE2" s="69"/>
      <c r="BF2" s="71"/>
      <c r="BG2" s="71"/>
      <c r="BH2" s="71"/>
      <c r="BI2" s="71"/>
      <c r="BJ2" s="71"/>
      <c r="BK2" s="299"/>
      <c r="BL2" s="1784" t="s">
        <v>122</v>
      </c>
      <c r="BM2" s="1785"/>
      <c r="BN2" s="1785"/>
      <c r="BO2" s="1322">
        <f>'Skiving Instructions'!BJ2+1</f>
        <v>5</v>
      </c>
      <c r="BP2" s="1322"/>
      <c r="BQ2" s="371"/>
      <c r="BR2" s="136"/>
    </row>
    <row r="3" spans="1:70" s="120" customFormat="1" ht="18" customHeight="1">
      <c r="A3" s="229"/>
      <c r="B3" s="372" t="s">
        <v>70</v>
      </c>
      <c r="C3" s="290"/>
      <c r="D3" s="290"/>
      <c r="E3" s="290"/>
      <c r="F3" s="290"/>
      <c r="G3" s="290"/>
      <c r="H3" s="290"/>
      <c r="I3" s="290" t="str">
        <f>'Skiving Instructions'!I3</f>
        <v>{{MaterialNumber}}</v>
      </c>
      <c r="J3" s="290"/>
      <c r="K3" s="290"/>
      <c r="L3" s="290"/>
      <c r="M3" s="290"/>
      <c r="N3" s="290"/>
      <c r="O3" s="290"/>
      <c r="P3" s="290"/>
      <c r="Q3" s="373"/>
      <c r="R3" s="237"/>
      <c r="S3" s="237"/>
      <c r="T3" s="237"/>
      <c r="U3" s="237"/>
      <c r="V3" s="237"/>
      <c r="W3" s="237"/>
      <c r="X3" s="237"/>
      <c r="Y3" s="237"/>
      <c r="Z3" s="1179"/>
      <c r="AA3" s="1179"/>
      <c r="AB3" s="1179"/>
      <c r="AC3" s="1179"/>
      <c r="AD3" s="1179"/>
      <c r="AE3" s="1179"/>
      <c r="AF3" s="1179"/>
      <c r="AG3" s="1179"/>
      <c r="AH3" s="1179"/>
      <c r="AI3" s="1179"/>
      <c r="AJ3" s="1179"/>
      <c r="AK3" s="1179"/>
      <c r="AL3" s="1179"/>
      <c r="AM3" s="1179"/>
      <c r="AN3" s="1179"/>
      <c r="AO3" s="1179"/>
      <c r="AP3" s="1179"/>
      <c r="AQ3" s="1179"/>
      <c r="AR3" s="1179"/>
      <c r="AS3" s="1179"/>
      <c r="AT3" s="1179"/>
      <c r="AU3" s="1179"/>
      <c r="AV3" s="1179"/>
      <c r="AW3" s="237"/>
      <c r="AX3" s="237"/>
      <c r="AY3" s="237"/>
      <c r="AZ3" s="237"/>
      <c r="BA3" s="232"/>
      <c r="BB3" s="232"/>
      <c r="BC3" s="69"/>
      <c r="BD3" s="69"/>
      <c r="BE3" s="69"/>
      <c r="BF3" s="69"/>
      <c r="BG3" s="69"/>
      <c r="BH3" s="69"/>
      <c r="BI3" s="69"/>
      <c r="BJ3" s="69"/>
      <c r="BK3" s="136"/>
      <c r="BL3" s="1831"/>
      <c r="BM3" s="1832"/>
      <c r="BN3" s="1832"/>
      <c r="BO3" s="1324"/>
      <c r="BP3" s="1324"/>
      <c r="BQ3" s="374"/>
      <c r="BR3" s="136"/>
    </row>
    <row r="4" spans="1:70" s="335" customFormat="1" ht="39.950000000000003" customHeight="1">
      <c r="A4" s="239"/>
      <c r="B4" s="1833" t="s">
        <v>240</v>
      </c>
      <c r="C4" s="1834"/>
      <c r="D4" s="1834"/>
      <c r="E4" s="1834"/>
      <c r="F4" s="1835"/>
      <c r="G4" s="1836" t="s">
        <v>241</v>
      </c>
      <c r="H4" s="1837"/>
      <c r="I4" s="1837"/>
      <c r="J4" s="1837"/>
      <c r="K4" s="1837"/>
      <c r="L4" s="1837"/>
      <c r="M4" s="1837"/>
      <c r="N4" s="1837"/>
      <c r="O4" s="1837"/>
      <c r="P4" s="1837"/>
      <c r="Q4" s="1837"/>
      <c r="R4" s="1838"/>
      <c r="S4" s="1839" t="str">
        <f>$B$4</f>
        <v>Component  部件名称
Tên chi tiết</v>
      </c>
      <c r="T4" s="1840"/>
      <c r="U4" s="1840"/>
      <c r="V4" s="1840"/>
      <c r="W4" s="1840"/>
      <c r="X4" s="1836" t="s">
        <v>242</v>
      </c>
      <c r="Y4" s="1837"/>
      <c r="Z4" s="1837"/>
      <c r="AA4" s="1837"/>
      <c r="AB4" s="1837"/>
      <c r="AC4" s="1837"/>
      <c r="AD4" s="1837"/>
      <c r="AE4" s="1837"/>
      <c r="AF4" s="1837"/>
      <c r="AG4" s="1837"/>
      <c r="AH4" s="1837"/>
      <c r="AI4" s="1838"/>
      <c r="AJ4" s="1841" t="str">
        <f>$B$4</f>
        <v>Component  部件名称
Tên chi tiết</v>
      </c>
      <c r="AK4" s="1834"/>
      <c r="AL4" s="1834"/>
      <c r="AM4" s="1834"/>
      <c r="AN4" s="1835"/>
      <c r="AO4" s="1836" t="s">
        <v>243</v>
      </c>
      <c r="AP4" s="1842"/>
      <c r="AQ4" s="1842"/>
      <c r="AR4" s="1842"/>
      <c r="AS4" s="1842"/>
      <c r="AT4" s="1842"/>
      <c r="AU4" s="1842"/>
      <c r="AV4" s="1842"/>
      <c r="AW4" s="1842"/>
      <c r="AX4" s="1842"/>
      <c r="AY4" s="1842"/>
      <c r="AZ4" s="1843"/>
      <c r="BA4" s="1844" t="str">
        <f>$B$4</f>
        <v>Component  部件名称
Tên chi tiết</v>
      </c>
      <c r="BB4" s="1845"/>
      <c r="BC4" s="1845"/>
      <c r="BD4" s="1845"/>
      <c r="BE4" s="1846"/>
      <c r="BF4" s="1836" t="s">
        <v>244</v>
      </c>
      <c r="BG4" s="1842"/>
      <c r="BH4" s="1842"/>
      <c r="BI4" s="1842"/>
      <c r="BJ4" s="1842"/>
      <c r="BK4" s="1842"/>
      <c r="BL4" s="1842"/>
      <c r="BM4" s="1842"/>
      <c r="BN4" s="1842"/>
      <c r="BO4" s="1842"/>
      <c r="BP4" s="1842"/>
      <c r="BQ4" s="1843"/>
      <c r="BR4" s="341"/>
    </row>
    <row r="5" spans="1:70" s="2" customFormat="1" ht="15" customHeight="1">
      <c r="A5" s="33"/>
      <c r="B5" s="33"/>
      <c r="C5" s="22"/>
      <c r="D5" s="22"/>
      <c r="E5" s="22"/>
      <c r="F5" s="22"/>
      <c r="G5" s="22"/>
      <c r="H5" s="22"/>
      <c r="I5" s="22"/>
      <c r="J5" s="22"/>
      <c r="K5" s="22"/>
      <c r="L5" s="22"/>
      <c r="M5" s="22"/>
      <c r="N5" s="22"/>
      <c r="O5" s="22"/>
      <c r="P5" s="22"/>
      <c r="Q5" s="22"/>
      <c r="R5" s="22"/>
      <c r="S5" s="103"/>
      <c r="T5" s="22"/>
      <c r="U5" s="22"/>
      <c r="V5" s="22"/>
      <c r="W5" s="22"/>
      <c r="X5" s="22"/>
      <c r="Y5" s="22"/>
      <c r="Z5" s="22"/>
      <c r="AA5" s="22"/>
      <c r="AB5" s="22"/>
      <c r="AC5" s="22"/>
      <c r="AD5" s="22"/>
      <c r="AE5" s="22"/>
      <c r="AF5" s="22"/>
      <c r="AG5" s="22"/>
      <c r="AH5" s="22"/>
      <c r="AI5" s="109"/>
      <c r="AJ5" s="22"/>
      <c r="AK5" s="22"/>
      <c r="AL5" s="22"/>
      <c r="AM5" s="22"/>
      <c r="AN5" s="22"/>
      <c r="AO5" s="22"/>
      <c r="AP5" s="22"/>
      <c r="AQ5" s="22"/>
      <c r="AR5" s="22"/>
      <c r="AS5" s="22"/>
      <c r="AT5" s="22"/>
      <c r="AU5" s="22"/>
      <c r="AV5" s="22"/>
      <c r="AW5" s="22"/>
      <c r="AX5" s="22"/>
      <c r="AY5" s="22"/>
      <c r="AZ5" s="22"/>
      <c r="BA5" s="103"/>
      <c r="BB5" s="22"/>
      <c r="BC5" s="22"/>
      <c r="BD5" s="22"/>
      <c r="BE5" s="22"/>
      <c r="BF5" s="22"/>
      <c r="BG5" s="22"/>
      <c r="BH5" s="22"/>
      <c r="BI5" s="22"/>
      <c r="BJ5" s="22"/>
      <c r="BK5" s="22"/>
      <c r="BL5" s="22"/>
      <c r="BM5" s="22"/>
      <c r="BN5" s="22"/>
      <c r="BO5" s="22"/>
      <c r="BP5" s="22"/>
      <c r="BQ5" s="109"/>
      <c r="BR5" s="143"/>
    </row>
    <row r="6" spans="1:70" s="2" customFormat="1" ht="15" customHeight="1">
      <c r="A6" s="33"/>
      <c r="B6" s="33"/>
      <c r="C6" s="22"/>
      <c r="D6" s="22"/>
      <c r="E6" s="22"/>
      <c r="F6" s="22"/>
      <c r="G6" s="22"/>
      <c r="H6" s="22"/>
      <c r="I6" s="22"/>
      <c r="J6" s="22"/>
      <c r="K6" s="22"/>
      <c r="L6" s="22"/>
      <c r="M6" s="22"/>
      <c r="N6" s="22"/>
      <c r="O6" s="22"/>
      <c r="P6" s="22"/>
      <c r="Q6" s="22"/>
      <c r="R6" s="22"/>
      <c r="S6" s="103"/>
      <c r="T6" s="22"/>
      <c r="U6" s="22"/>
      <c r="V6" s="22"/>
      <c r="W6" s="22"/>
      <c r="X6" s="22"/>
      <c r="Y6" s="22"/>
      <c r="Z6" s="22"/>
      <c r="AA6" s="22"/>
      <c r="AB6" s="22"/>
      <c r="AC6" s="22"/>
      <c r="AD6" s="22"/>
      <c r="AE6" s="22"/>
      <c r="AF6" s="22"/>
      <c r="AG6" s="22"/>
      <c r="AH6" s="22"/>
      <c r="AI6" s="109"/>
      <c r="AJ6" s="22"/>
      <c r="AK6" s="22"/>
      <c r="AL6" s="22"/>
      <c r="AM6" s="22"/>
      <c r="AN6" s="22"/>
      <c r="AO6" s="22"/>
      <c r="AP6" s="22"/>
      <c r="AQ6" s="22"/>
      <c r="AR6" s="22"/>
      <c r="AS6" s="22"/>
      <c r="AT6" s="22"/>
      <c r="AU6" s="22"/>
      <c r="AV6" s="22"/>
      <c r="AW6" s="22"/>
      <c r="AX6" s="22"/>
      <c r="AY6" s="22"/>
      <c r="AZ6" s="22"/>
      <c r="BA6" s="103"/>
      <c r="BB6" s="22"/>
      <c r="BC6" s="22"/>
      <c r="BD6" s="22"/>
      <c r="BE6" s="22"/>
      <c r="BF6" s="22"/>
      <c r="BG6" s="22"/>
      <c r="BH6" s="22"/>
      <c r="BI6" s="22"/>
      <c r="BJ6" s="22"/>
      <c r="BK6" s="22"/>
      <c r="BL6" s="22"/>
      <c r="BM6" s="22"/>
      <c r="BN6" s="22"/>
      <c r="BO6" s="22"/>
      <c r="BP6" s="22"/>
      <c r="BQ6" s="109"/>
      <c r="BR6" s="143"/>
    </row>
    <row r="7" spans="1:70" s="2" customFormat="1" ht="15" customHeight="1">
      <c r="A7" s="103"/>
      <c r="B7" s="103"/>
      <c r="C7" s="22"/>
      <c r="D7" s="22"/>
      <c r="E7" s="22"/>
      <c r="F7" s="22"/>
      <c r="G7" s="22"/>
      <c r="H7" s="22"/>
      <c r="I7" s="22"/>
      <c r="J7" s="22"/>
      <c r="K7" s="22"/>
      <c r="L7" s="22"/>
      <c r="M7" s="22"/>
      <c r="N7" s="22"/>
      <c r="O7" s="22"/>
      <c r="P7" s="22"/>
      <c r="Q7" s="22"/>
      <c r="R7" s="22"/>
      <c r="S7" s="103"/>
      <c r="T7" s="22"/>
      <c r="U7" s="22"/>
      <c r="V7" s="22"/>
      <c r="W7" s="22"/>
      <c r="X7" s="22"/>
      <c r="Y7" s="22"/>
      <c r="Z7" s="22"/>
      <c r="AA7" s="22"/>
      <c r="AB7" s="22"/>
      <c r="AC7" s="22"/>
      <c r="AD7" s="22"/>
      <c r="AE7" s="22"/>
      <c r="AF7" s="22"/>
      <c r="AG7" s="22"/>
      <c r="AH7" s="22"/>
      <c r="AI7" s="109"/>
      <c r="AJ7" s="22"/>
      <c r="AK7" s="22"/>
      <c r="AL7" s="22"/>
      <c r="AM7" s="22"/>
      <c r="AN7" s="22"/>
      <c r="AO7" s="22"/>
      <c r="AP7" s="22"/>
      <c r="AQ7" s="22"/>
      <c r="AR7" s="22"/>
      <c r="AS7" s="22"/>
      <c r="AT7" s="22"/>
      <c r="AU7" s="22"/>
      <c r="AV7" s="22"/>
      <c r="AW7" s="22"/>
      <c r="AX7" s="22"/>
      <c r="AY7" s="22"/>
      <c r="AZ7" s="22"/>
      <c r="BA7" s="103"/>
      <c r="BB7" s="22"/>
      <c r="BC7" s="22"/>
      <c r="BD7" s="22"/>
      <c r="BE7" s="22"/>
      <c r="BF7" s="22"/>
      <c r="BG7" s="22"/>
      <c r="BH7" s="22"/>
      <c r="BI7" s="22"/>
      <c r="BJ7" s="22"/>
      <c r="BK7" s="22"/>
      <c r="BL7" s="22"/>
      <c r="BM7" s="22"/>
      <c r="BN7" s="22"/>
      <c r="BO7" s="22"/>
      <c r="BP7" s="22"/>
      <c r="BQ7" s="109"/>
      <c r="BR7" s="109"/>
    </row>
    <row r="8" spans="1:70" s="2" customFormat="1" ht="15" customHeight="1">
      <c r="A8" s="33"/>
      <c r="B8" s="33"/>
      <c r="C8" s="22"/>
      <c r="D8" s="22"/>
      <c r="E8" s="22"/>
      <c r="F8" s="22"/>
      <c r="G8" s="22"/>
      <c r="H8" s="22"/>
      <c r="I8" s="22"/>
      <c r="J8" s="22"/>
      <c r="K8" s="22"/>
      <c r="L8" s="22"/>
      <c r="M8" s="22"/>
      <c r="N8" s="22"/>
      <c r="O8" s="22"/>
      <c r="P8" s="22"/>
      <c r="Q8" s="22"/>
      <c r="R8" s="22"/>
      <c r="S8" s="103"/>
      <c r="T8" s="22"/>
      <c r="U8" s="22"/>
      <c r="V8" s="22"/>
      <c r="W8" s="22"/>
      <c r="X8" s="22"/>
      <c r="Y8" s="22"/>
      <c r="Z8" s="22"/>
      <c r="AA8" s="22"/>
      <c r="AB8" s="22"/>
      <c r="AC8" s="22"/>
      <c r="AD8" s="22"/>
      <c r="AE8" s="22"/>
      <c r="AF8" s="22"/>
      <c r="AG8" s="22"/>
      <c r="AH8" s="22"/>
      <c r="AI8" s="109"/>
      <c r="AJ8" s="22"/>
      <c r="AK8" s="22"/>
      <c r="AL8" s="22"/>
      <c r="AM8" s="22"/>
      <c r="AN8" s="22"/>
      <c r="AO8" s="22"/>
      <c r="AP8" s="22"/>
      <c r="AQ8" s="22"/>
      <c r="AR8" s="22"/>
      <c r="AS8" s="22"/>
      <c r="AT8" s="22"/>
      <c r="AU8" s="22"/>
      <c r="AV8" s="22"/>
      <c r="AW8" s="22"/>
      <c r="AX8" s="22"/>
      <c r="AY8" s="22"/>
      <c r="AZ8" s="22"/>
      <c r="BA8" s="103"/>
      <c r="BB8" s="22"/>
      <c r="BC8" s="22"/>
      <c r="BD8" s="22"/>
      <c r="BE8" s="22"/>
      <c r="BF8" s="22"/>
      <c r="BG8" s="22"/>
      <c r="BH8" s="22"/>
      <c r="BI8" s="22"/>
      <c r="BJ8" s="22"/>
      <c r="BK8" s="22"/>
      <c r="BL8" s="22"/>
      <c r="BM8" s="22"/>
      <c r="BN8" s="22"/>
      <c r="BO8" s="22"/>
      <c r="BP8" s="22"/>
      <c r="BQ8" s="109"/>
      <c r="BR8" s="143"/>
    </row>
    <row r="9" spans="1:70" s="2" customFormat="1" ht="15" customHeight="1">
      <c r="A9" s="33"/>
      <c r="B9" s="33"/>
      <c r="C9" s="22"/>
      <c r="D9" s="22"/>
      <c r="E9" s="22"/>
      <c r="F9" s="22"/>
      <c r="G9" s="22"/>
      <c r="H9" s="22"/>
      <c r="I9" s="22"/>
      <c r="J9" s="22"/>
      <c r="K9" s="22"/>
      <c r="L9" s="22"/>
      <c r="M9" s="22"/>
      <c r="N9" s="22"/>
      <c r="O9" s="22"/>
      <c r="P9" s="22"/>
      <c r="Q9" s="22"/>
      <c r="R9" s="22"/>
      <c r="S9" s="103"/>
      <c r="T9" s="22"/>
      <c r="U9" s="22"/>
      <c r="V9" s="22"/>
      <c r="W9" s="22"/>
      <c r="X9" s="22"/>
      <c r="Y9" s="22"/>
      <c r="Z9" s="22"/>
      <c r="AA9" s="22"/>
      <c r="AB9" s="22"/>
      <c r="AC9" s="22"/>
      <c r="AD9" s="22"/>
      <c r="AE9" s="22"/>
      <c r="AF9" s="22"/>
      <c r="AG9" s="22"/>
      <c r="AH9" s="22"/>
      <c r="AI9" s="109"/>
      <c r="AJ9" s="22"/>
      <c r="AK9" s="22"/>
      <c r="AL9" s="22"/>
      <c r="AM9" s="22"/>
      <c r="AN9" s="22"/>
      <c r="AO9" s="22"/>
      <c r="AP9" s="22"/>
      <c r="AQ9" s="22"/>
      <c r="AR9" s="22"/>
      <c r="AS9" s="22"/>
      <c r="AT9" s="22"/>
      <c r="AU9" s="22"/>
      <c r="AV9" s="22"/>
      <c r="AW9" s="22"/>
      <c r="AX9" s="22"/>
      <c r="AY9" s="22"/>
      <c r="AZ9" s="22"/>
      <c r="BA9" s="103"/>
      <c r="BB9" s="22"/>
      <c r="BC9" s="22"/>
      <c r="BD9" s="22"/>
      <c r="BE9" s="22"/>
      <c r="BF9" s="22"/>
      <c r="BG9" s="22"/>
      <c r="BH9" s="22"/>
      <c r="BI9" s="22"/>
      <c r="BJ9" s="22"/>
      <c r="BK9" s="22"/>
      <c r="BL9" s="22"/>
      <c r="BM9" s="22"/>
      <c r="BN9" s="22"/>
      <c r="BO9" s="22"/>
      <c r="BP9" s="22"/>
      <c r="BQ9" s="109"/>
      <c r="BR9" s="143"/>
    </row>
    <row r="10" spans="1:70" s="2" customFormat="1" ht="15" customHeight="1">
      <c r="A10" s="33"/>
      <c r="B10" s="33"/>
      <c r="C10" s="22"/>
      <c r="D10" s="22"/>
      <c r="E10" s="22"/>
      <c r="F10" s="22"/>
      <c r="G10" s="22"/>
      <c r="H10" s="22"/>
      <c r="I10" s="22"/>
      <c r="J10" s="22"/>
      <c r="K10" s="22"/>
      <c r="L10" s="22"/>
      <c r="M10" s="22"/>
      <c r="N10" s="22"/>
      <c r="O10" s="22"/>
      <c r="P10" s="22"/>
      <c r="Q10" s="22"/>
      <c r="R10" s="22"/>
      <c r="S10" s="103"/>
      <c r="T10" s="22"/>
      <c r="U10" s="22"/>
      <c r="V10" s="22"/>
      <c r="W10" s="22"/>
      <c r="X10" s="22"/>
      <c r="Y10" s="22"/>
      <c r="Z10" s="22"/>
      <c r="AA10" s="22"/>
      <c r="AB10" s="22"/>
      <c r="AC10" s="22"/>
      <c r="AD10" s="22"/>
      <c r="AE10" s="22"/>
      <c r="AF10" s="22"/>
      <c r="AG10" s="22"/>
      <c r="AH10" s="22"/>
      <c r="AI10" s="109"/>
      <c r="AJ10" s="22"/>
      <c r="AK10" s="22"/>
      <c r="AL10" s="22"/>
      <c r="AM10" s="22"/>
      <c r="AN10" s="22"/>
      <c r="AO10" s="22"/>
      <c r="AP10" s="22"/>
      <c r="AQ10" s="22"/>
      <c r="AR10" s="22"/>
      <c r="AS10" s="22"/>
      <c r="AT10" s="22"/>
      <c r="AU10" s="22"/>
      <c r="AV10" s="22"/>
      <c r="AW10" s="22"/>
      <c r="AX10" s="22"/>
      <c r="AY10" s="22"/>
      <c r="AZ10" s="22"/>
      <c r="BA10" s="103"/>
      <c r="BB10" s="22"/>
      <c r="BC10" s="22"/>
      <c r="BD10" s="22"/>
      <c r="BE10" s="22"/>
      <c r="BF10" s="22"/>
      <c r="BG10" s="22"/>
      <c r="BH10" s="22"/>
      <c r="BI10" s="22"/>
      <c r="BJ10" s="22"/>
      <c r="BK10" s="22"/>
      <c r="BL10" s="22"/>
      <c r="BM10" s="22"/>
      <c r="BN10" s="22"/>
      <c r="BO10" s="22"/>
      <c r="BP10" s="22"/>
      <c r="BQ10" s="109"/>
      <c r="BR10" s="143"/>
    </row>
    <row r="11" spans="1:70" s="2" customFormat="1" ht="15" customHeight="1">
      <c r="A11" s="103"/>
      <c r="B11" s="103"/>
      <c r="C11" s="22"/>
      <c r="D11" s="22"/>
      <c r="E11" s="22"/>
      <c r="F11" s="22"/>
      <c r="G11" s="22"/>
      <c r="H11" s="22"/>
      <c r="I11" s="22"/>
      <c r="J11" s="22"/>
      <c r="K11" s="22"/>
      <c r="L11" s="22"/>
      <c r="M11" s="22"/>
      <c r="N11" s="22"/>
      <c r="O11" s="22"/>
      <c r="P11" s="22"/>
      <c r="Q11" s="22"/>
      <c r="R11" s="22"/>
      <c r="S11" s="103"/>
      <c r="T11" s="22"/>
      <c r="U11" s="22"/>
      <c r="V11" s="22"/>
      <c r="W11" s="22"/>
      <c r="X11" s="22"/>
      <c r="Y11" s="22"/>
      <c r="Z11" s="22"/>
      <c r="AA11" s="22"/>
      <c r="AB11" s="22"/>
      <c r="AC11" s="22"/>
      <c r="AD11" s="22"/>
      <c r="AE11" s="22"/>
      <c r="AF11" s="22"/>
      <c r="AG11" s="22"/>
      <c r="AH11" s="22"/>
      <c r="AI11" s="109"/>
      <c r="AJ11" s="22"/>
      <c r="AK11" s="22"/>
      <c r="AL11" s="22"/>
      <c r="AM11" s="22"/>
      <c r="AN11" s="22"/>
      <c r="AO11" s="22"/>
      <c r="AP11" s="22"/>
      <c r="AQ11" s="22"/>
      <c r="AR11" s="22"/>
      <c r="AS11" s="22"/>
      <c r="AT11" s="22"/>
      <c r="AU11" s="22"/>
      <c r="AV11" s="22"/>
      <c r="AW11" s="22"/>
      <c r="AX11" s="22"/>
      <c r="AY11" s="22"/>
      <c r="AZ11" s="22"/>
      <c r="BA11" s="103"/>
      <c r="BB11" s="22"/>
      <c r="BC11" s="22"/>
      <c r="BD11" s="22"/>
      <c r="BE11" s="22"/>
      <c r="BF11" s="22"/>
      <c r="BG11" s="22"/>
      <c r="BH11" s="22"/>
      <c r="BI11" s="22"/>
      <c r="BJ11" s="22"/>
      <c r="BK11" s="22"/>
      <c r="BL11" s="22"/>
      <c r="BM11" s="22"/>
      <c r="BN11" s="22"/>
      <c r="BO11" s="22"/>
      <c r="BP11" s="22"/>
      <c r="BQ11" s="109"/>
      <c r="BR11" s="143"/>
    </row>
    <row r="12" spans="1:70" s="2" customFormat="1" ht="15" customHeight="1">
      <c r="A12" s="33"/>
      <c r="B12" s="33"/>
      <c r="C12" s="22"/>
      <c r="D12" s="22"/>
      <c r="E12" s="22"/>
      <c r="F12" s="22"/>
      <c r="G12" s="22"/>
      <c r="H12" s="22"/>
      <c r="I12" s="22"/>
      <c r="J12" s="22"/>
      <c r="K12" s="22"/>
      <c r="L12" s="22"/>
      <c r="M12" s="22"/>
      <c r="N12" s="22"/>
      <c r="O12" s="22"/>
      <c r="P12" s="22"/>
      <c r="Q12" s="22"/>
      <c r="R12" s="22"/>
      <c r="S12" s="103"/>
      <c r="T12" s="22"/>
      <c r="U12" s="22"/>
      <c r="V12" s="22"/>
      <c r="W12" s="22"/>
      <c r="X12" s="22"/>
      <c r="Y12" s="22"/>
      <c r="Z12" s="22"/>
      <c r="AA12" s="22"/>
      <c r="AB12" s="22"/>
      <c r="AC12" s="22"/>
      <c r="AD12" s="22"/>
      <c r="AE12" s="22"/>
      <c r="AF12" s="22"/>
      <c r="AG12" s="22"/>
      <c r="AH12" s="22"/>
      <c r="AI12" s="109"/>
      <c r="AJ12" s="22"/>
      <c r="AK12" s="22"/>
      <c r="AL12" s="22"/>
      <c r="AM12" s="22"/>
      <c r="AN12" s="22"/>
      <c r="AO12" s="22"/>
      <c r="AP12" s="22"/>
      <c r="AQ12" s="22"/>
      <c r="AR12" s="22"/>
      <c r="AS12" s="22"/>
      <c r="AT12" s="22"/>
      <c r="AU12" s="22"/>
      <c r="AV12" s="22"/>
      <c r="AW12" s="22"/>
      <c r="AX12" s="22"/>
      <c r="AY12" s="22"/>
      <c r="AZ12" s="22"/>
      <c r="BA12" s="103"/>
      <c r="BB12" s="22"/>
      <c r="BC12" s="22"/>
      <c r="BD12" s="22"/>
      <c r="BE12" s="22"/>
      <c r="BF12" s="22"/>
      <c r="BG12" s="22"/>
      <c r="BH12" s="22"/>
      <c r="BI12" s="22"/>
      <c r="BJ12" s="22"/>
      <c r="BK12" s="22"/>
      <c r="BL12" s="22"/>
      <c r="BM12" s="22"/>
      <c r="BN12" s="22"/>
      <c r="BO12" s="22"/>
      <c r="BP12" s="22"/>
      <c r="BQ12" s="109"/>
      <c r="BR12" s="143"/>
    </row>
    <row r="13" spans="1:70" s="2" customFormat="1" ht="15" customHeight="1">
      <c r="A13" s="33"/>
      <c r="B13" s="33"/>
      <c r="C13" s="22"/>
      <c r="D13" s="22"/>
      <c r="E13" s="22"/>
      <c r="F13" s="22"/>
      <c r="G13" s="22"/>
      <c r="H13" s="22"/>
      <c r="I13" s="22"/>
      <c r="J13" s="22"/>
      <c r="K13" s="22"/>
      <c r="L13" s="22"/>
      <c r="M13" s="22"/>
      <c r="N13" s="22"/>
      <c r="O13" s="22"/>
      <c r="P13" s="22"/>
      <c r="Q13" s="22"/>
      <c r="R13" s="22"/>
      <c r="S13" s="103"/>
      <c r="T13" s="22"/>
      <c r="U13" s="22"/>
      <c r="V13" s="22"/>
      <c r="W13" s="22"/>
      <c r="X13" s="22"/>
      <c r="Y13" s="22"/>
      <c r="Z13" s="22"/>
      <c r="AA13" s="22"/>
      <c r="AB13" s="22"/>
      <c r="AC13" s="22"/>
      <c r="AD13" s="22"/>
      <c r="AE13" s="22"/>
      <c r="AF13" s="22"/>
      <c r="AG13" s="22"/>
      <c r="AH13" s="22"/>
      <c r="AI13" s="109"/>
      <c r="AJ13" s="22"/>
      <c r="AK13" s="22"/>
      <c r="AL13" s="22"/>
      <c r="AM13" s="22"/>
      <c r="AN13" s="22"/>
      <c r="AO13" s="22"/>
      <c r="AP13" s="22"/>
      <c r="AQ13" s="22"/>
      <c r="AR13" s="22"/>
      <c r="AS13" s="22"/>
      <c r="AT13" s="22"/>
      <c r="AU13" s="22"/>
      <c r="AV13" s="22"/>
      <c r="AW13" s="22"/>
      <c r="AX13" s="22"/>
      <c r="AY13" s="22"/>
      <c r="AZ13" s="22"/>
      <c r="BA13" s="103"/>
      <c r="BB13" s="22"/>
      <c r="BC13" s="22"/>
      <c r="BD13" s="22"/>
      <c r="BE13" s="22"/>
      <c r="BF13" s="22"/>
      <c r="BG13" s="22"/>
      <c r="BH13" s="22"/>
      <c r="BI13" s="22"/>
      <c r="BJ13" s="22"/>
      <c r="BK13" s="22"/>
      <c r="BL13" s="22"/>
      <c r="BM13" s="22"/>
      <c r="BN13" s="22"/>
      <c r="BO13" s="22"/>
      <c r="BP13" s="22"/>
      <c r="BQ13" s="109"/>
      <c r="BR13" s="143"/>
    </row>
    <row r="14" spans="1:70" s="2" customFormat="1" ht="15" customHeight="1">
      <c r="A14" s="33"/>
      <c r="B14" s="33"/>
      <c r="C14" s="22"/>
      <c r="D14" s="22"/>
      <c r="E14" s="22"/>
      <c r="F14" s="22"/>
      <c r="G14" s="22"/>
      <c r="H14" s="22"/>
      <c r="I14" s="22"/>
      <c r="J14" s="22"/>
      <c r="K14" s="22"/>
      <c r="L14" s="22"/>
      <c r="M14" s="22"/>
      <c r="N14" s="22"/>
      <c r="O14" s="22"/>
      <c r="P14" s="22"/>
      <c r="Q14" s="22"/>
      <c r="R14" s="22"/>
      <c r="S14" s="103"/>
      <c r="T14" s="22"/>
      <c r="U14" s="22"/>
      <c r="V14" s="22"/>
      <c r="W14" s="22"/>
      <c r="X14" s="22"/>
      <c r="Y14" s="22"/>
      <c r="Z14" s="22"/>
      <c r="AA14" s="22"/>
      <c r="AB14" s="22"/>
      <c r="AC14" s="22"/>
      <c r="AD14" s="22"/>
      <c r="AE14" s="22"/>
      <c r="AF14" s="22"/>
      <c r="AG14" s="22"/>
      <c r="AH14" s="22"/>
      <c r="AI14" s="109"/>
      <c r="AJ14" s="22"/>
      <c r="AK14" s="22"/>
      <c r="AL14" s="22"/>
      <c r="AM14" s="22"/>
      <c r="AN14" s="22"/>
      <c r="AO14" s="22"/>
      <c r="AP14" s="22"/>
      <c r="AQ14" s="22"/>
      <c r="AR14" s="22"/>
      <c r="AS14" s="22"/>
      <c r="AT14" s="22"/>
      <c r="AU14" s="22"/>
      <c r="AV14" s="22"/>
      <c r="AW14" s="22"/>
      <c r="AX14" s="22"/>
      <c r="AY14" s="22"/>
      <c r="AZ14" s="22"/>
      <c r="BA14" s="103"/>
      <c r="BB14" s="22"/>
      <c r="BC14" s="22"/>
      <c r="BD14" s="22"/>
      <c r="BE14" s="22"/>
      <c r="BF14" s="22"/>
      <c r="BG14" s="22"/>
      <c r="BH14" s="22"/>
      <c r="BI14" s="22"/>
      <c r="BJ14" s="22"/>
      <c r="BK14" s="22"/>
      <c r="BL14" s="22"/>
      <c r="BM14" s="22"/>
      <c r="BN14" s="22"/>
      <c r="BO14" s="22"/>
      <c r="BP14" s="22"/>
      <c r="BQ14" s="109"/>
      <c r="BR14" s="143"/>
    </row>
    <row r="15" spans="1:70" s="2" customFormat="1" ht="15" customHeight="1">
      <c r="A15" s="33"/>
      <c r="B15" s="33"/>
      <c r="C15" s="22"/>
      <c r="D15" s="22"/>
      <c r="E15" s="22"/>
      <c r="F15" s="22"/>
      <c r="G15" s="22"/>
      <c r="H15" s="22"/>
      <c r="I15" s="22"/>
      <c r="J15" s="22"/>
      <c r="K15" s="22"/>
      <c r="L15" s="22"/>
      <c r="M15" s="22"/>
      <c r="N15" s="22"/>
      <c r="O15" s="22"/>
      <c r="P15" s="22"/>
      <c r="Q15" s="22"/>
      <c r="R15" s="22"/>
      <c r="S15" s="103"/>
      <c r="T15" s="22"/>
      <c r="U15" s="22"/>
      <c r="V15" s="22"/>
      <c r="W15" s="22"/>
      <c r="X15" s="22"/>
      <c r="Y15" s="22"/>
      <c r="Z15" s="22"/>
      <c r="AA15" s="22"/>
      <c r="AB15" s="22"/>
      <c r="AC15" s="22"/>
      <c r="AD15" s="22"/>
      <c r="AE15" s="22"/>
      <c r="AF15" s="22"/>
      <c r="AG15" s="22"/>
      <c r="AH15" s="22"/>
      <c r="AI15" s="109"/>
      <c r="AJ15" s="22"/>
      <c r="AK15" s="22"/>
      <c r="AL15" s="22"/>
      <c r="AM15" s="22"/>
      <c r="AN15" s="22"/>
      <c r="AO15" s="22"/>
      <c r="AP15" s="22"/>
      <c r="AQ15" s="22"/>
      <c r="AR15" s="22"/>
      <c r="AS15" s="22"/>
      <c r="AT15" s="22"/>
      <c r="AU15" s="22"/>
      <c r="AV15" s="22"/>
      <c r="AW15" s="22"/>
      <c r="AX15" s="22"/>
      <c r="AY15" s="22"/>
      <c r="AZ15" s="22"/>
      <c r="BA15" s="103"/>
      <c r="BB15" s="22"/>
      <c r="BC15" s="22"/>
      <c r="BD15" s="22"/>
      <c r="BE15" s="22"/>
      <c r="BF15" s="22"/>
      <c r="BG15" s="22"/>
      <c r="BH15" s="22"/>
      <c r="BI15" s="22"/>
      <c r="BJ15" s="22"/>
      <c r="BK15" s="22"/>
      <c r="BL15" s="22"/>
      <c r="BM15" s="22"/>
      <c r="BN15" s="22"/>
      <c r="BO15" s="22"/>
      <c r="BP15" s="22"/>
      <c r="BQ15" s="109"/>
      <c r="BR15" s="143"/>
    </row>
    <row r="16" spans="1:70" s="2" customFormat="1" ht="15" customHeight="1">
      <c r="A16" s="33"/>
      <c r="B16" s="33"/>
      <c r="C16" s="22"/>
      <c r="D16" s="22"/>
      <c r="E16" s="22"/>
      <c r="F16" s="22"/>
      <c r="G16" s="22"/>
      <c r="H16" s="22"/>
      <c r="I16" s="22"/>
      <c r="J16" s="22"/>
      <c r="K16" s="22"/>
      <c r="L16" s="22"/>
      <c r="M16" s="22"/>
      <c r="N16" s="22"/>
      <c r="O16" s="22"/>
      <c r="P16" s="22"/>
      <c r="Q16" s="22"/>
      <c r="R16" s="22"/>
      <c r="S16" s="103"/>
      <c r="T16" s="22"/>
      <c r="U16" s="22"/>
      <c r="V16" s="22"/>
      <c r="W16" s="22"/>
      <c r="X16" s="22"/>
      <c r="Y16" s="22"/>
      <c r="Z16" s="22"/>
      <c r="AA16" s="22"/>
      <c r="AB16" s="22"/>
      <c r="AC16" s="22"/>
      <c r="AD16" s="22"/>
      <c r="AE16" s="22"/>
      <c r="AF16" s="22"/>
      <c r="AG16" s="22"/>
      <c r="AH16" s="22"/>
      <c r="AI16" s="109"/>
      <c r="AJ16" s="22"/>
      <c r="AK16" s="22"/>
      <c r="AL16" s="22"/>
      <c r="AM16" s="22"/>
      <c r="AN16" s="22"/>
      <c r="AO16" s="22"/>
      <c r="AP16" s="22"/>
      <c r="AQ16" s="22"/>
      <c r="AR16" s="22"/>
      <c r="AS16" s="22"/>
      <c r="AT16" s="22"/>
      <c r="AU16" s="22"/>
      <c r="AV16" s="22"/>
      <c r="AW16" s="22"/>
      <c r="AX16" s="22"/>
      <c r="AY16" s="22"/>
      <c r="AZ16" s="22"/>
      <c r="BA16" s="103"/>
      <c r="BB16" s="22"/>
      <c r="BC16" s="22"/>
      <c r="BD16" s="22"/>
      <c r="BE16" s="22"/>
      <c r="BF16" s="22"/>
      <c r="BG16" s="22"/>
      <c r="BH16" s="22"/>
      <c r="BI16" s="22"/>
      <c r="BJ16" s="22"/>
      <c r="BK16" s="22"/>
      <c r="BL16" s="22"/>
      <c r="BM16" s="22"/>
      <c r="BN16" s="22"/>
      <c r="BO16" s="22"/>
      <c r="BP16" s="22"/>
      <c r="BQ16" s="109"/>
      <c r="BR16" s="143"/>
    </row>
    <row r="17" spans="1:70" s="2" customFormat="1" ht="15" customHeight="1">
      <c r="A17" s="33"/>
      <c r="B17" s="33"/>
      <c r="C17" s="22"/>
      <c r="D17" s="22"/>
      <c r="E17" s="22"/>
      <c r="F17" s="22"/>
      <c r="G17" s="22"/>
      <c r="H17" s="22"/>
      <c r="I17" s="22"/>
      <c r="J17" s="22"/>
      <c r="K17" s="22"/>
      <c r="L17" s="22"/>
      <c r="M17" s="22"/>
      <c r="N17" s="22"/>
      <c r="O17" s="22"/>
      <c r="P17" s="22"/>
      <c r="Q17" s="22"/>
      <c r="R17" s="22"/>
      <c r="S17" s="103"/>
      <c r="T17" s="22"/>
      <c r="U17" s="22"/>
      <c r="V17" s="22"/>
      <c r="W17" s="22"/>
      <c r="X17" s="22"/>
      <c r="Y17" s="22"/>
      <c r="Z17" s="22"/>
      <c r="AA17" s="22"/>
      <c r="AB17" s="22"/>
      <c r="AC17" s="22"/>
      <c r="AD17" s="22"/>
      <c r="AE17" s="22"/>
      <c r="AF17" s="22"/>
      <c r="AG17" s="22"/>
      <c r="AH17" s="22"/>
      <c r="AI17" s="109"/>
      <c r="AJ17" s="22"/>
      <c r="AK17" s="22"/>
      <c r="AL17" s="22"/>
      <c r="AM17" s="22"/>
      <c r="AN17" s="22"/>
      <c r="AO17" s="22"/>
      <c r="AP17" s="22"/>
      <c r="AQ17" s="22"/>
      <c r="AR17" s="22"/>
      <c r="AS17" s="22"/>
      <c r="AT17" s="22"/>
      <c r="AU17" s="22"/>
      <c r="AV17" s="22"/>
      <c r="AW17" s="22"/>
      <c r="AX17" s="22"/>
      <c r="AY17" s="22"/>
      <c r="AZ17" s="22"/>
      <c r="BA17" s="103"/>
      <c r="BB17" s="22"/>
      <c r="BC17" s="22"/>
      <c r="BD17" s="22"/>
      <c r="BE17" s="22"/>
      <c r="BF17" s="22"/>
      <c r="BG17" s="22"/>
      <c r="BH17" s="22"/>
      <c r="BI17" s="22"/>
      <c r="BJ17" s="22"/>
      <c r="BK17" s="22"/>
      <c r="BL17" s="22"/>
      <c r="BM17" s="22"/>
      <c r="BN17" s="22"/>
      <c r="BO17" s="22"/>
      <c r="BP17" s="22"/>
      <c r="BQ17" s="109"/>
      <c r="BR17" s="143"/>
    </row>
    <row r="18" spans="1:70" s="2" customFormat="1" ht="15" customHeight="1">
      <c r="A18" s="33"/>
      <c r="B18" s="33"/>
      <c r="C18" s="22"/>
      <c r="D18" s="22"/>
      <c r="E18" s="22"/>
      <c r="F18" s="22"/>
      <c r="G18" s="22"/>
      <c r="H18" s="22"/>
      <c r="I18" s="22"/>
      <c r="J18" s="22"/>
      <c r="K18" s="22"/>
      <c r="L18" s="22"/>
      <c r="M18" s="22"/>
      <c r="N18" s="22"/>
      <c r="O18" s="22"/>
      <c r="P18" s="22"/>
      <c r="Q18" s="22"/>
      <c r="R18" s="22"/>
      <c r="S18" s="103"/>
      <c r="T18" s="22"/>
      <c r="U18" s="22"/>
      <c r="V18" s="22"/>
      <c r="W18" s="22"/>
      <c r="X18" s="22"/>
      <c r="Y18" s="22"/>
      <c r="Z18" s="22"/>
      <c r="AA18" s="22"/>
      <c r="AB18" s="22"/>
      <c r="AC18" s="22"/>
      <c r="AD18" s="22"/>
      <c r="AE18" s="22"/>
      <c r="AF18" s="22"/>
      <c r="AG18" s="22"/>
      <c r="AH18" s="22"/>
      <c r="AI18" s="109"/>
      <c r="AJ18" s="22"/>
      <c r="AK18" s="22"/>
      <c r="AL18" s="22"/>
      <c r="AM18" s="22"/>
      <c r="AN18" s="22"/>
      <c r="AO18" s="22"/>
      <c r="AP18" s="22"/>
      <c r="AQ18" s="22"/>
      <c r="AR18" s="22"/>
      <c r="AS18" s="22"/>
      <c r="AT18" s="22"/>
      <c r="AU18" s="22"/>
      <c r="AV18" s="22"/>
      <c r="AW18" s="22"/>
      <c r="AX18" s="22"/>
      <c r="AY18" s="22"/>
      <c r="AZ18" s="22"/>
      <c r="BA18" s="103"/>
      <c r="BB18" s="22"/>
      <c r="BC18" s="22"/>
      <c r="BD18" s="22"/>
      <c r="BE18" s="22"/>
      <c r="BF18" s="22"/>
      <c r="BG18" s="22"/>
      <c r="BH18" s="22"/>
      <c r="BI18" s="22"/>
      <c r="BJ18" s="22"/>
      <c r="BK18" s="22"/>
      <c r="BL18" s="22"/>
      <c r="BM18" s="22"/>
      <c r="BN18" s="22"/>
      <c r="BO18" s="22"/>
      <c r="BP18" s="22"/>
      <c r="BQ18" s="109"/>
      <c r="BR18" s="143"/>
    </row>
    <row r="19" spans="1:70" s="2" customFormat="1" ht="15" customHeight="1">
      <c r="A19" s="33"/>
      <c r="B19" s="375" t="s">
        <v>245</v>
      </c>
      <c r="C19" s="334"/>
      <c r="D19" s="334"/>
      <c r="E19" s="334"/>
      <c r="F19" s="334"/>
      <c r="G19" s="334"/>
      <c r="H19" s="334"/>
      <c r="I19" s="334"/>
      <c r="J19" s="334"/>
      <c r="K19" s="334"/>
      <c r="L19" s="334"/>
      <c r="M19" s="334"/>
      <c r="N19" s="334"/>
      <c r="O19" s="334"/>
      <c r="P19" s="334"/>
      <c r="Q19" s="334"/>
      <c r="R19" s="376"/>
      <c r="S19" s="375" t="str">
        <f>$B$19</f>
        <v>Marking on right surface 画线正面 Định vị mặt phải</v>
      </c>
      <c r="T19" s="334"/>
      <c r="U19" s="334"/>
      <c r="V19" s="334"/>
      <c r="W19" s="334"/>
      <c r="X19" s="334"/>
      <c r="Y19" s="334"/>
      <c r="Z19" s="334"/>
      <c r="AA19" s="334"/>
      <c r="AB19" s="334"/>
      <c r="AC19" s="334"/>
      <c r="AD19" s="334"/>
      <c r="AE19" s="334"/>
      <c r="AF19" s="334"/>
      <c r="AG19" s="334"/>
      <c r="AH19" s="334"/>
      <c r="AI19" s="376"/>
      <c r="AJ19" s="375" t="str">
        <f>$B$19</f>
        <v>Marking on right surface 画线正面 Định vị mặt phải</v>
      </c>
      <c r="AK19" s="334"/>
      <c r="AL19" s="334"/>
      <c r="AM19" s="334"/>
      <c r="AN19" s="334"/>
      <c r="AO19" s="334"/>
      <c r="AP19" s="334"/>
      <c r="AQ19" s="334"/>
      <c r="AR19" s="334"/>
      <c r="AS19" s="334"/>
      <c r="AT19" s="334"/>
      <c r="AU19" s="334"/>
      <c r="AV19" s="334"/>
      <c r="AW19" s="334"/>
      <c r="AX19" s="334"/>
      <c r="AY19" s="334"/>
      <c r="AZ19" s="376"/>
      <c r="BA19" s="377"/>
      <c r="BB19" s="378"/>
      <c r="BC19" s="378"/>
      <c r="BD19" s="378"/>
      <c r="BE19" s="378"/>
      <c r="BF19" s="378"/>
      <c r="BG19" s="378"/>
      <c r="BH19" s="378"/>
      <c r="BI19" s="378"/>
      <c r="BJ19" s="378"/>
      <c r="BK19" s="378"/>
      <c r="BL19" s="378"/>
      <c r="BM19" s="378"/>
      <c r="BN19" s="378"/>
      <c r="BO19" s="378"/>
      <c r="BP19" s="378"/>
      <c r="BQ19" s="379"/>
      <c r="BR19" s="143"/>
    </row>
    <row r="20" spans="1:70" s="2" customFormat="1" ht="15" customHeight="1">
      <c r="A20" s="33"/>
      <c r="B20" s="1847" t="s">
        <v>246</v>
      </c>
      <c r="C20" s="1848"/>
      <c r="D20" s="1848"/>
      <c r="E20" s="1848"/>
      <c r="F20" s="1848"/>
      <c r="G20" s="1848"/>
      <c r="H20" s="1848"/>
      <c r="I20" s="1848"/>
      <c r="J20" s="1848"/>
      <c r="K20" s="1848"/>
      <c r="L20" s="1848"/>
      <c r="M20" s="1848"/>
      <c r="N20" s="1848"/>
      <c r="O20" s="1848"/>
      <c r="P20" s="1848"/>
      <c r="Q20" s="1848"/>
      <c r="R20" s="1849"/>
      <c r="S20" s="1847" t="str">
        <f>$B$20</f>
        <v>Left and Right use same screen  左右共用印刷网版
Trái và phải sử dụng cùng khuôn in</v>
      </c>
      <c r="T20" s="1848"/>
      <c r="U20" s="1848"/>
      <c r="V20" s="1848"/>
      <c r="W20" s="1848"/>
      <c r="X20" s="1848"/>
      <c r="Y20" s="1848"/>
      <c r="Z20" s="1848"/>
      <c r="AA20" s="1848"/>
      <c r="AB20" s="1848"/>
      <c r="AC20" s="1848"/>
      <c r="AD20" s="1848"/>
      <c r="AE20" s="1848"/>
      <c r="AF20" s="1848"/>
      <c r="AG20" s="1848"/>
      <c r="AH20" s="1848"/>
      <c r="AI20" s="1849"/>
      <c r="AJ20" s="1847" t="str">
        <f>$B$20</f>
        <v>Left and Right use same screen  左右共用印刷网版
Trái và phải sử dụng cùng khuôn in</v>
      </c>
      <c r="AK20" s="1848"/>
      <c r="AL20" s="1848"/>
      <c r="AM20" s="1848"/>
      <c r="AN20" s="1848"/>
      <c r="AO20" s="1848"/>
      <c r="AP20" s="1848"/>
      <c r="AQ20" s="1848"/>
      <c r="AR20" s="1848"/>
      <c r="AS20" s="1848"/>
      <c r="AT20" s="1848"/>
      <c r="AU20" s="1848"/>
      <c r="AV20" s="1848"/>
      <c r="AW20" s="1848"/>
      <c r="AX20" s="1848"/>
      <c r="AY20" s="1848"/>
      <c r="AZ20" s="1849"/>
      <c r="BA20" s="375" t="str">
        <f>$AJ$19</f>
        <v>Marking on right surface 画线正面 Định vị mặt phải</v>
      </c>
      <c r="BB20" s="334"/>
      <c r="BC20" s="334"/>
      <c r="BD20" s="334"/>
      <c r="BE20" s="334"/>
      <c r="BF20" s="334"/>
      <c r="BG20" s="334"/>
      <c r="BH20" s="334"/>
      <c r="BI20" s="334"/>
      <c r="BJ20" s="334"/>
      <c r="BK20" s="334"/>
      <c r="BL20" s="334"/>
      <c r="BM20" s="334"/>
      <c r="BN20" s="334"/>
      <c r="BO20" s="334"/>
      <c r="BP20" s="334"/>
      <c r="BQ20" s="376"/>
      <c r="BR20" s="143"/>
    </row>
    <row r="21" spans="1:70" s="2" customFormat="1" ht="15" customHeight="1">
      <c r="A21" s="33"/>
      <c r="B21" s="1847"/>
      <c r="C21" s="1848"/>
      <c r="D21" s="1848"/>
      <c r="E21" s="1848"/>
      <c r="F21" s="1848"/>
      <c r="G21" s="1848"/>
      <c r="H21" s="1848"/>
      <c r="I21" s="1848"/>
      <c r="J21" s="1848"/>
      <c r="K21" s="1848"/>
      <c r="L21" s="1848"/>
      <c r="M21" s="1848"/>
      <c r="N21" s="1848"/>
      <c r="O21" s="1848"/>
      <c r="P21" s="1848"/>
      <c r="Q21" s="1848"/>
      <c r="R21" s="1849"/>
      <c r="S21" s="1847"/>
      <c r="T21" s="1848"/>
      <c r="U21" s="1848"/>
      <c r="V21" s="1848"/>
      <c r="W21" s="1848"/>
      <c r="X21" s="1848"/>
      <c r="Y21" s="1848"/>
      <c r="Z21" s="1848"/>
      <c r="AA21" s="1848"/>
      <c r="AB21" s="1848"/>
      <c r="AC21" s="1848"/>
      <c r="AD21" s="1848"/>
      <c r="AE21" s="1848"/>
      <c r="AF21" s="1848"/>
      <c r="AG21" s="1848"/>
      <c r="AH21" s="1848"/>
      <c r="AI21" s="1849"/>
      <c r="AJ21" s="1847"/>
      <c r="AK21" s="1848"/>
      <c r="AL21" s="1848"/>
      <c r="AM21" s="1848"/>
      <c r="AN21" s="1848"/>
      <c r="AO21" s="1848"/>
      <c r="AP21" s="1848"/>
      <c r="AQ21" s="1848"/>
      <c r="AR21" s="1848"/>
      <c r="AS21" s="1848"/>
      <c r="AT21" s="1848"/>
      <c r="AU21" s="1848"/>
      <c r="AV21" s="1848"/>
      <c r="AW21" s="1848"/>
      <c r="AX21" s="1848"/>
      <c r="AY21" s="1848"/>
      <c r="AZ21" s="1849"/>
      <c r="BA21" s="1847" t="s">
        <v>247</v>
      </c>
      <c r="BB21" s="1848"/>
      <c r="BC21" s="1848"/>
      <c r="BD21" s="1848"/>
      <c r="BE21" s="1848"/>
      <c r="BF21" s="1848"/>
      <c r="BG21" s="1848"/>
      <c r="BH21" s="1848"/>
      <c r="BI21" s="1848"/>
      <c r="BJ21" s="1848"/>
      <c r="BK21" s="1848"/>
      <c r="BL21" s="1848"/>
      <c r="BM21" s="1848"/>
      <c r="BN21" s="1848"/>
      <c r="BO21" s="1848"/>
      <c r="BP21" s="1848"/>
      <c r="BQ21" s="1849"/>
      <c r="BR21" s="143"/>
    </row>
    <row r="22" spans="1:70" s="2" customFormat="1" ht="15" customHeight="1">
      <c r="A22" s="33"/>
      <c r="B22" s="380" t="s">
        <v>248</v>
      </c>
      <c r="C22" s="326"/>
      <c r="D22" s="326"/>
      <c r="E22" s="326"/>
      <c r="F22" s="326"/>
      <c r="G22" s="326"/>
      <c r="H22" s="326"/>
      <c r="I22" s="326"/>
      <c r="J22" s="326"/>
      <c r="K22" s="326"/>
      <c r="L22" s="326"/>
      <c r="M22" s="326"/>
      <c r="N22" s="326"/>
      <c r="O22" s="326"/>
      <c r="P22" s="326"/>
      <c r="Q22" s="326"/>
      <c r="R22" s="381"/>
      <c r="S22" s="380" t="s">
        <v>249</v>
      </c>
      <c r="T22" s="326"/>
      <c r="U22" s="326"/>
      <c r="V22" s="326"/>
      <c r="W22" s="326"/>
      <c r="X22" s="326"/>
      <c r="Y22" s="326"/>
      <c r="Z22" s="326"/>
      <c r="AA22" s="326"/>
      <c r="AB22" s="326"/>
      <c r="AC22" s="326"/>
      <c r="AD22" s="326"/>
      <c r="AE22" s="326"/>
      <c r="AF22" s="326"/>
      <c r="AG22" s="326"/>
      <c r="AH22" s="326"/>
      <c r="AI22" s="381"/>
      <c r="AJ22" s="380" t="s">
        <v>250</v>
      </c>
      <c r="AK22" s="326"/>
      <c r="AL22" s="326"/>
      <c r="AM22" s="326"/>
      <c r="AN22" s="326"/>
      <c r="AO22" s="326"/>
      <c r="AP22" s="326"/>
      <c r="AQ22" s="326"/>
      <c r="AR22" s="326"/>
      <c r="AS22" s="326"/>
      <c r="AT22" s="326"/>
      <c r="AU22" s="326"/>
      <c r="AV22" s="326"/>
      <c r="AW22" s="326"/>
      <c r="AX22" s="326"/>
      <c r="AY22" s="326"/>
      <c r="AZ22" s="381"/>
      <c r="BA22" s="1850"/>
      <c r="BB22" s="1648"/>
      <c r="BC22" s="1648"/>
      <c r="BD22" s="1648"/>
      <c r="BE22" s="1648"/>
      <c r="BF22" s="1648"/>
      <c r="BG22" s="1648"/>
      <c r="BH22" s="1648"/>
      <c r="BI22" s="1648"/>
      <c r="BJ22" s="1648"/>
      <c r="BK22" s="1648"/>
      <c r="BL22" s="1648"/>
      <c r="BM22" s="1648"/>
      <c r="BN22" s="1648"/>
      <c r="BO22" s="1648"/>
      <c r="BP22" s="1648"/>
      <c r="BQ22" s="1851"/>
      <c r="BR22" s="143"/>
    </row>
    <row r="23" spans="1:70" s="89" customFormat="1" ht="30" customHeight="1">
      <c r="A23" s="243"/>
      <c r="B23" s="1852" t="s">
        <v>251</v>
      </c>
      <c r="C23" s="1645"/>
      <c r="D23" s="1645"/>
      <c r="E23" s="1645"/>
      <c r="F23" s="1853"/>
      <c r="G23" s="1854" t="s">
        <v>252</v>
      </c>
      <c r="H23" s="1855"/>
      <c r="I23" s="1855"/>
      <c r="J23" s="1855"/>
      <c r="K23" s="1855"/>
      <c r="L23" s="1855"/>
      <c r="M23" s="1855"/>
      <c r="N23" s="1855"/>
      <c r="O23" s="1855"/>
      <c r="P23" s="1855"/>
      <c r="Q23" s="1855"/>
      <c r="R23" s="1856"/>
      <c r="S23" s="1857" t="str">
        <f>$B$23</f>
        <v>Process
工段 Công đoạn</v>
      </c>
      <c r="T23" s="1858"/>
      <c r="U23" s="1858"/>
      <c r="V23" s="1858"/>
      <c r="W23" s="1858"/>
      <c r="X23" s="1854" t="s">
        <v>252</v>
      </c>
      <c r="Y23" s="1855"/>
      <c r="Z23" s="1855"/>
      <c r="AA23" s="1855"/>
      <c r="AB23" s="1855"/>
      <c r="AC23" s="1855"/>
      <c r="AD23" s="1855"/>
      <c r="AE23" s="1855"/>
      <c r="AF23" s="1855"/>
      <c r="AG23" s="1855"/>
      <c r="AH23" s="1855"/>
      <c r="AI23" s="1856"/>
      <c r="AJ23" s="1857" t="str">
        <f>$B$23</f>
        <v>Process
工段 Công đoạn</v>
      </c>
      <c r="AK23" s="1858"/>
      <c r="AL23" s="1858"/>
      <c r="AM23" s="1858"/>
      <c r="AN23" s="1858"/>
      <c r="AO23" s="1854" t="s">
        <v>253</v>
      </c>
      <c r="AP23" s="1855"/>
      <c r="AQ23" s="1855"/>
      <c r="AR23" s="1855"/>
      <c r="AS23" s="1855"/>
      <c r="AT23" s="1855"/>
      <c r="AU23" s="1855"/>
      <c r="AV23" s="1855"/>
      <c r="AW23" s="1855"/>
      <c r="AX23" s="1855"/>
      <c r="AY23" s="1855"/>
      <c r="AZ23" s="1856"/>
      <c r="BA23" s="1857" t="str">
        <f>$B$23</f>
        <v>Process
工段 Công đoạn</v>
      </c>
      <c r="BB23" s="1858"/>
      <c r="BC23" s="1858"/>
      <c r="BD23" s="1858"/>
      <c r="BE23" s="1858"/>
      <c r="BF23" s="1854" t="s">
        <v>254</v>
      </c>
      <c r="BG23" s="1855"/>
      <c r="BH23" s="1855"/>
      <c r="BI23" s="1855"/>
      <c r="BJ23" s="1855"/>
      <c r="BK23" s="1855"/>
      <c r="BL23" s="1855"/>
      <c r="BM23" s="1855"/>
      <c r="BN23" s="1855"/>
      <c r="BO23" s="1855"/>
      <c r="BP23" s="1855"/>
      <c r="BQ23" s="1856"/>
      <c r="BR23" s="84"/>
    </row>
    <row r="24" spans="1:70" s="335" customFormat="1" ht="39.950000000000003" customHeight="1">
      <c r="A24" s="239"/>
      <c r="B24" s="1862" t="str">
        <f>$B$4</f>
        <v>Component  部件名称
Tên chi tiết</v>
      </c>
      <c r="C24" s="1863"/>
      <c r="D24" s="1863"/>
      <c r="E24" s="1863"/>
      <c r="F24" s="1864"/>
      <c r="G24" s="1873" t="s">
        <v>255</v>
      </c>
      <c r="H24" s="1874"/>
      <c r="I24" s="1874"/>
      <c r="J24" s="1874"/>
      <c r="K24" s="1874"/>
      <c r="L24" s="1874"/>
      <c r="M24" s="1874"/>
      <c r="N24" s="1874"/>
      <c r="O24" s="1874"/>
      <c r="P24" s="1874"/>
      <c r="Q24" s="1874"/>
      <c r="R24" s="1875"/>
      <c r="S24" s="1862"/>
      <c r="T24" s="1863"/>
      <c r="U24" s="1863"/>
      <c r="V24" s="1863"/>
      <c r="W24" s="1864"/>
      <c r="X24" s="1859"/>
      <c r="Y24" s="1860"/>
      <c r="Z24" s="1860"/>
      <c r="AA24" s="1860"/>
      <c r="AB24" s="1860"/>
      <c r="AC24" s="1860"/>
      <c r="AD24" s="1860"/>
      <c r="AE24" s="1860"/>
      <c r="AF24" s="1860"/>
      <c r="AG24" s="1860"/>
      <c r="AH24" s="1860"/>
      <c r="AI24" s="1861"/>
      <c r="AJ24" s="1862"/>
      <c r="AK24" s="1863"/>
      <c r="AL24" s="1863"/>
      <c r="AM24" s="1863"/>
      <c r="AN24" s="1864"/>
      <c r="AO24" s="1859"/>
      <c r="AP24" s="1860"/>
      <c r="AQ24" s="1860"/>
      <c r="AR24" s="1860"/>
      <c r="AS24" s="1860"/>
      <c r="AT24" s="1860"/>
      <c r="AU24" s="1860"/>
      <c r="AV24" s="1860"/>
      <c r="AW24" s="1860"/>
      <c r="AX24" s="1860"/>
      <c r="AY24" s="1860"/>
      <c r="AZ24" s="1861"/>
      <c r="BA24" s="1862"/>
      <c r="BB24" s="1863"/>
      <c r="BC24" s="1863"/>
      <c r="BD24" s="1863"/>
      <c r="BE24" s="1864"/>
      <c r="BF24" s="382"/>
      <c r="BG24" s="383"/>
      <c r="BH24" s="383"/>
      <c r="BI24" s="383"/>
      <c r="BJ24" s="383"/>
      <c r="BK24" s="383"/>
      <c r="BL24" s="383"/>
      <c r="BM24" s="383"/>
      <c r="BN24" s="383"/>
      <c r="BO24" s="383"/>
      <c r="BP24" s="383"/>
      <c r="BQ24" s="384"/>
      <c r="BR24" s="341"/>
    </row>
    <row r="25" spans="1:70" s="2" customFormat="1" ht="15" customHeight="1">
      <c r="A25" s="33"/>
      <c r="B25" s="385"/>
      <c r="C25" s="42"/>
      <c r="D25" s="42"/>
      <c r="E25" s="42"/>
      <c r="F25" s="42"/>
      <c r="G25" s="42"/>
      <c r="H25" s="42"/>
      <c r="I25" s="42"/>
      <c r="J25" s="42"/>
      <c r="K25" s="42"/>
      <c r="L25" s="42"/>
      <c r="M25" s="42"/>
      <c r="N25" s="42"/>
      <c r="O25" s="42"/>
      <c r="P25" s="42"/>
      <c r="Q25" s="42"/>
      <c r="R25" s="42"/>
      <c r="S25" s="103"/>
      <c r="T25" s="22"/>
      <c r="U25" s="22"/>
      <c r="V25" s="22"/>
      <c r="W25" s="22"/>
      <c r="X25" s="22"/>
      <c r="Y25" s="22"/>
      <c r="Z25" s="22"/>
      <c r="AA25" s="22"/>
      <c r="AB25" s="22"/>
      <c r="AC25" s="22"/>
      <c r="AD25" s="22"/>
      <c r="AE25" s="22"/>
      <c r="AF25" s="22"/>
      <c r="AG25" s="22"/>
      <c r="AH25" s="22"/>
      <c r="AI25" s="109"/>
      <c r="AJ25" s="22"/>
      <c r="AK25" s="22"/>
      <c r="AL25" s="22"/>
      <c r="AM25" s="22"/>
      <c r="AN25" s="22"/>
      <c r="AO25" s="22"/>
      <c r="AP25" s="22"/>
      <c r="AQ25" s="22"/>
      <c r="AR25" s="22"/>
      <c r="AS25" s="22"/>
      <c r="AT25" s="22"/>
      <c r="AU25" s="22"/>
      <c r="AV25" s="22"/>
      <c r="AW25" s="22"/>
      <c r="AX25" s="22"/>
      <c r="AY25" s="22"/>
      <c r="AZ25" s="22"/>
      <c r="BA25" s="103"/>
      <c r="BB25" s="22"/>
      <c r="BC25" s="22"/>
      <c r="BD25" s="22"/>
      <c r="BE25" s="22"/>
      <c r="BF25" s="22"/>
      <c r="BG25" s="22"/>
      <c r="BH25" s="22"/>
      <c r="BI25" s="22"/>
      <c r="BJ25" s="22"/>
      <c r="BK25" s="22"/>
      <c r="BL25" s="22"/>
      <c r="BM25" s="22"/>
      <c r="BN25" s="22"/>
      <c r="BO25" s="22"/>
      <c r="BP25" s="22"/>
      <c r="BQ25" s="109"/>
      <c r="BR25" s="143"/>
    </row>
    <row r="26" spans="1:70" s="2" customFormat="1" ht="15" customHeight="1">
      <c r="A26" s="33"/>
      <c r="B26" s="385"/>
      <c r="C26" s="42"/>
      <c r="D26" s="42"/>
      <c r="E26" s="42"/>
      <c r="F26" s="42"/>
      <c r="G26" s="42"/>
      <c r="H26" s="42"/>
      <c r="I26" s="42"/>
      <c r="J26" s="42"/>
      <c r="K26" s="42"/>
      <c r="L26" s="42"/>
      <c r="M26" s="42"/>
      <c r="N26" s="42"/>
      <c r="O26" s="42"/>
      <c r="P26" s="42"/>
      <c r="Q26" s="42"/>
      <c r="R26" s="42"/>
      <c r="S26" s="103"/>
      <c r="T26" s="22"/>
      <c r="U26" s="22"/>
      <c r="V26" s="22"/>
      <c r="W26" s="22"/>
      <c r="X26" s="22"/>
      <c r="Y26" s="22"/>
      <c r="Z26" s="22"/>
      <c r="AA26" s="22"/>
      <c r="AB26" s="22"/>
      <c r="AC26" s="22"/>
      <c r="AD26" s="22"/>
      <c r="AE26" s="22"/>
      <c r="AF26" s="22"/>
      <c r="AG26" s="22"/>
      <c r="AH26" s="22"/>
      <c r="AI26" s="109"/>
      <c r="AJ26" s="22"/>
      <c r="AK26" s="22"/>
      <c r="AL26" s="22"/>
      <c r="AM26" s="22"/>
      <c r="AN26" s="22"/>
      <c r="AO26" s="22"/>
      <c r="AP26" s="22"/>
      <c r="AQ26" s="22"/>
      <c r="AR26" s="22"/>
      <c r="AS26" s="22"/>
      <c r="AT26" s="22"/>
      <c r="AU26" s="22"/>
      <c r="AV26" s="22"/>
      <c r="AW26" s="22"/>
      <c r="AX26" s="22"/>
      <c r="AY26" s="22"/>
      <c r="AZ26" s="22"/>
      <c r="BA26" s="103"/>
      <c r="BB26" s="22"/>
      <c r="BC26" s="22"/>
      <c r="BD26" s="22"/>
      <c r="BE26" s="22"/>
      <c r="BF26" s="22"/>
      <c r="BG26" s="22"/>
      <c r="BH26" s="22"/>
      <c r="BI26" s="22"/>
      <c r="BJ26" s="22"/>
      <c r="BK26" s="22"/>
      <c r="BL26" s="22"/>
      <c r="BM26" s="22"/>
      <c r="BN26" s="22"/>
      <c r="BO26" s="22"/>
      <c r="BP26" s="22"/>
      <c r="BQ26" s="109"/>
      <c r="BR26" s="143"/>
    </row>
    <row r="27" spans="1:70" s="2" customFormat="1" ht="15" customHeight="1">
      <c r="A27" s="33"/>
      <c r="B27" s="385"/>
      <c r="C27" s="42"/>
      <c r="D27" s="42"/>
      <c r="E27" s="42"/>
      <c r="F27" s="42"/>
      <c r="G27" s="42"/>
      <c r="H27" s="42"/>
      <c r="I27" s="42"/>
      <c r="J27" s="42"/>
      <c r="K27" s="42"/>
      <c r="L27" s="42"/>
      <c r="M27" s="42"/>
      <c r="N27" s="42"/>
      <c r="O27" s="42"/>
      <c r="P27" s="42"/>
      <c r="Q27" s="42"/>
      <c r="R27" s="42"/>
      <c r="S27" s="103"/>
      <c r="T27" s="22"/>
      <c r="U27" s="22"/>
      <c r="V27" s="22"/>
      <c r="W27" s="22"/>
      <c r="X27" s="22"/>
      <c r="Y27" s="22"/>
      <c r="Z27" s="22"/>
      <c r="AA27" s="22"/>
      <c r="AB27" s="22"/>
      <c r="AC27" s="22"/>
      <c r="AD27" s="22"/>
      <c r="AE27" s="22"/>
      <c r="AF27" s="22"/>
      <c r="AG27" s="22"/>
      <c r="AH27" s="22"/>
      <c r="AI27" s="109"/>
      <c r="AJ27" s="22"/>
      <c r="AK27" s="22"/>
      <c r="AL27" s="22"/>
      <c r="AM27" s="22"/>
      <c r="AN27" s="22"/>
      <c r="AO27" s="22"/>
      <c r="AP27" s="22"/>
      <c r="AQ27" s="22"/>
      <c r="AR27" s="22"/>
      <c r="AS27" s="22"/>
      <c r="AT27" s="22"/>
      <c r="AU27" s="22"/>
      <c r="AV27" s="22"/>
      <c r="AW27" s="22"/>
      <c r="AX27" s="22"/>
      <c r="AY27" s="22"/>
      <c r="AZ27" s="22"/>
      <c r="BA27" s="103"/>
      <c r="BB27" s="22"/>
      <c r="BC27" s="22"/>
      <c r="BD27" s="22"/>
      <c r="BE27" s="22"/>
      <c r="BF27" s="22"/>
      <c r="BG27" s="22"/>
      <c r="BH27" s="22"/>
      <c r="BI27" s="22"/>
      <c r="BJ27" s="22"/>
      <c r="BK27" s="22"/>
      <c r="BL27" s="22"/>
      <c r="BM27" s="22"/>
      <c r="BN27" s="22"/>
      <c r="BO27" s="22"/>
      <c r="BP27" s="22"/>
      <c r="BQ27" s="109"/>
      <c r="BR27" s="143"/>
    </row>
    <row r="28" spans="1:70" s="2" customFormat="1" ht="15" customHeight="1">
      <c r="A28" s="33"/>
      <c r="B28" s="385"/>
      <c r="C28" s="42"/>
      <c r="D28" s="42"/>
      <c r="E28" s="42"/>
      <c r="F28" s="42"/>
      <c r="G28" s="42"/>
      <c r="H28" s="42"/>
      <c r="I28" s="42"/>
      <c r="J28" s="42"/>
      <c r="K28" s="42"/>
      <c r="L28" s="42"/>
      <c r="M28" s="42"/>
      <c r="N28" s="42"/>
      <c r="O28" s="42"/>
      <c r="P28" s="42"/>
      <c r="Q28" s="42"/>
      <c r="R28" s="42"/>
      <c r="S28" s="103"/>
      <c r="T28" s="22"/>
      <c r="U28" s="22"/>
      <c r="V28" s="22"/>
      <c r="W28" s="22"/>
      <c r="X28" s="22"/>
      <c r="Y28" s="22"/>
      <c r="Z28" s="22"/>
      <c r="AA28" s="22"/>
      <c r="AB28" s="22"/>
      <c r="AC28" s="22"/>
      <c r="AD28" s="22"/>
      <c r="AE28" s="22"/>
      <c r="AF28" s="22"/>
      <c r="AG28" s="22"/>
      <c r="AH28" s="22"/>
      <c r="AI28" s="109"/>
      <c r="AJ28" s="22"/>
      <c r="AK28" s="22"/>
      <c r="AL28" s="22"/>
      <c r="AM28" s="22"/>
      <c r="AN28" s="22"/>
      <c r="AO28" s="22"/>
      <c r="AP28" s="22"/>
      <c r="AQ28" s="22"/>
      <c r="AR28" s="22"/>
      <c r="AS28" s="22"/>
      <c r="AT28" s="22"/>
      <c r="AU28" s="22"/>
      <c r="AV28" s="22"/>
      <c r="AW28" s="22"/>
      <c r="AX28" s="22"/>
      <c r="AY28" s="22"/>
      <c r="AZ28" s="22"/>
      <c r="BA28" s="103"/>
      <c r="BB28" s="22"/>
      <c r="BC28" s="22"/>
      <c r="BD28" s="22"/>
      <c r="BE28" s="22"/>
      <c r="BF28" s="22"/>
      <c r="BG28" s="22"/>
      <c r="BH28" s="22"/>
      <c r="BI28" s="22"/>
      <c r="BJ28" s="22"/>
      <c r="BK28" s="22"/>
      <c r="BL28" s="22"/>
      <c r="BM28" s="22"/>
      <c r="BN28" s="22"/>
      <c r="BO28" s="22"/>
      <c r="BP28" s="22"/>
      <c r="BQ28" s="109"/>
      <c r="BR28" s="143"/>
    </row>
    <row r="29" spans="1:70" s="2" customFormat="1" ht="15" customHeight="1">
      <c r="A29" s="103"/>
      <c r="B29" s="386"/>
      <c r="C29" s="42"/>
      <c r="D29" s="42"/>
      <c r="E29" s="42"/>
      <c r="F29" s="42"/>
      <c r="G29" s="42"/>
      <c r="H29" s="42"/>
      <c r="I29" s="42"/>
      <c r="J29" s="42"/>
      <c r="K29" s="42"/>
      <c r="L29" s="42"/>
      <c r="M29" s="42"/>
      <c r="N29" s="42"/>
      <c r="O29" s="42"/>
      <c r="P29" s="42"/>
      <c r="Q29" s="42"/>
      <c r="R29" s="42"/>
      <c r="S29" s="103"/>
      <c r="T29" s="22"/>
      <c r="U29" s="22"/>
      <c r="V29" s="22"/>
      <c r="W29" s="22"/>
      <c r="X29" s="22"/>
      <c r="Y29" s="22"/>
      <c r="Z29" s="22"/>
      <c r="AA29" s="22"/>
      <c r="AB29" s="22"/>
      <c r="AC29" s="22"/>
      <c r="AD29" s="22"/>
      <c r="AE29" s="22"/>
      <c r="AF29" s="22"/>
      <c r="AG29" s="22"/>
      <c r="AH29" s="22"/>
      <c r="AI29" s="109"/>
      <c r="AJ29" s="22"/>
      <c r="AK29" s="22"/>
      <c r="AL29" s="22"/>
      <c r="AM29" s="22"/>
      <c r="AN29" s="22"/>
      <c r="AO29" s="22"/>
      <c r="AP29" s="22"/>
      <c r="AQ29" s="22"/>
      <c r="AR29" s="22"/>
      <c r="AS29" s="22"/>
      <c r="AT29" s="22"/>
      <c r="AU29" s="22"/>
      <c r="AV29" s="22"/>
      <c r="AW29" s="22"/>
      <c r="AX29" s="22"/>
      <c r="AY29" s="22"/>
      <c r="AZ29" s="22"/>
      <c r="BA29" s="103"/>
      <c r="BB29" s="22"/>
      <c r="BC29" s="22"/>
      <c r="BD29" s="22"/>
      <c r="BE29" s="22"/>
      <c r="BF29" s="22"/>
      <c r="BG29" s="22"/>
      <c r="BH29" s="22"/>
      <c r="BI29" s="22"/>
      <c r="BJ29" s="22"/>
      <c r="BK29" s="22"/>
      <c r="BL29" s="22"/>
      <c r="BM29" s="22"/>
      <c r="BN29" s="22"/>
      <c r="BO29" s="22"/>
      <c r="BP29" s="22"/>
      <c r="BQ29" s="109"/>
      <c r="BR29" s="143"/>
    </row>
    <row r="30" spans="1:70" s="2" customFormat="1" ht="15" customHeight="1">
      <c r="A30" s="33"/>
      <c r="B30" s="385"/>
      <c r="C30" s="42"/>
      <c r="D30" s="42"/>
      <c r="E30" s="42"/>
      <c r="F30" s="42"/>
      <c r="G30" s="42"/>
      <c r="H30" s="42"/>
      <c r="I30" s="42"/>
      <c r="J30" s="42"/>
      <c r="K30" s="42"/>
      <c r="L30" s="42"/>
      <c r="M30" s="42"/>
      <c r="N30" s="42"/>
      <c r="O30" s="42"/>
      <c r="P30" s="42"/>
      <c r="Q30" s="42"/>
      <c r="R30" s="42"/>
      <c r="S30" s="103"/>
      <c r="T30" s="22"/>
      <c r="U30" s="22"/>
      <c r="V30" s="22"/>
      <c r="W30" s="22"/>
      <c r="X30" s="22"/>
      <c r="Y30" s="22"/>
      <c r="Z30" s="22"/>
      <c r="AA30" s="22"/>
      <c r="AB30" s="22"/>
      <c r="AC30" s="22"/>
      <c r="AD30" s="22"/>
      <c r="AE30" s="22"/>
      <c r="AF30" s="22"/>
      <c r="AG30" s="22"/>
      <c r="AH30" s="22"/>
      <c r="AI30" s="109"/>
      <c r="AJ30" s="22"/>
      <c r="AK30" s="22"/>
      <c r="AL30" s="22"/>
      <c r="AM30" s="22"/>
      <c r="AN30" s="22"/>
      <c r="AO30" s="22"/>
      <c r="AP30" s="22"/>
      <c r="AQ30" s="22"/>
      <c r="AR30" s="22"/>
      <c r="AS30" s="22"/>
      <c r="AT30" s="22"/>
      <c r="AU30" s="22"/>
      <c r="AV30" s="22"/>
      <c r="AW30" s="22"/>
      <c r="AX30" s="22"/>
      <c r="AY30" s="22"/>
      <c r="AZ30" s="22"/>
      <c r="BA30" s="103"/>
      <c r="BB30" s="22"/>
      <c r="BC30" s="22"/>
      <c r="BD30" s="22"/>
      <c r="BE30" s="22"/>
      <c r="BF30" s="22"/>
      <c r="BG30" s="22"/>
      <c r="BH30" s="22"/>
      <c r="BI30" s="22"/>
      <c r="BJ30" s="22"/>
      <c r="BK30" s="22"/>
      <c r="BL30" s="22"/>
      <c r="BM30" s="22"/>
      <c r="BN30" s="22"/>
      <c r="BO30" s="22"/>
      <c r="BP30" s="22"/>
      <c r="BQ30" s="109"/>
      <c r="BR30" s="143"/>
    </row>
    <row r="31" spans="1:70" s="2" customFormat="1" ht="15" customHeight="1">
      <c r="A31" s="33"/>
      <c r="B31" s="385"/>
      <c r="C31" s="42"/>
      <c r="D31" s="42"/>
      <c r="E31" s="42"/>
      <c r="F31" s="42"/>
      <c r="G31" s="42"/>
      <c r="H31" s="42"/>
      <c r="I31" s="42"/>
      <c r="J31" s="42"/>
      <c r="K31" s="42"/>
      <c r="L31" s="42"/>
      <c r="M31" s="42"/>
      <c r="N31" s="42"/>
      <c r="O31" s="42"/>
      <c r="P31" s="42"/>
      <c r="Q31" s="42"/>
      <c r="R31" s="42"/>
      <c r="S31" s="103"/>
      <c r="T31" s="22"/>
      <c r="U31" s="22"/>
      <c r="V31" s="22"/>
      <c r="W31" s="22"/>
      <c r="X31" s="22"/>
      <c r="Y31" s="22"/>
      <c r="Z31" s="22"/>
      <c r="AA31" s="22"/>
      <c r="AB31" s="22"/>
      <c r="AC31" s="22"/>
      <c r="AD31" s="22"/>
      <c r="AE31" s="22"/>
      <c r="AF31" s="22"/>
      <c r="AG31" s="22"/>
      <c r="AH31" s="22"/>
      <c r="AI31" s="109"/>
      <c r="AJ31" s="22"/>
      <c r="AK31" s="22"/>
      <c r="AL31" s="22"/>
      <c r="AM31" s="22"/>
      <c r="AN31" s="22"/>
      <c r="AO31" s="22"/>
      <c r="AP31" s="22"/>
      <c r="AQ31" s="22"/>
      <c r="AR31" s="22"/>
      <c r="AS31" s="22"/>
      <c r="AT31" s="22"/>
      <c r="AU31" s="22"/>
      <c r="AV31" s="22"/>
      <c r="AW31" s="22"/>
      <c r="AX31" s="22"/>
      <c r="AY31" s="22"/>
      <c r="AZ31" s="22"/>
      <c r="BA31" s="103"/>
      <c r="BB31" s="22"/>
      <c r="BC31" s="22"/>
      <c r="BD31" s="22"/>
      <c r="BE31" s="22"/>
      <c r="BF31" s="22"/>
      <c r="BG31" s="22"/>
      <c r="BH31" s="22"/>
      <c r="BI31" s="22"/>
      <c r="BJ31" s="22"/>
      <c r="BK31" s="22"/>
      <c r="BL31" s="22"/>
      <c r="BM31" s="22"/>
      <c r="BN31" s="22"/>
      <c r="BO31" s="22"/>
      <c r="BP31" s="22"/>
      <c r="BQ31" s="109"/>
      <c r="BR31" s="143"/>
    </row>
    <row r="32" spans="1:70" s="2" customFormat="1" ht="15" customHeight="1">
      <c r="A32" s="33"/>
      <c r="B32" s="385"/>
      <c r="C32" s="42"/>
      <c r="D32" s="42"/>
      <c r="E32" s="42"/>
      <c r="F32" s="42"/>
      <c r="G32" s="42"/>
      <c r="H32" s="42"/>
      <c r="I32" s="42"/>
      <c r="J32" s="42"/>
      <c r="K32" s="42"/>
      <c r="L32" s="42"/>
      <c r="M32" s="42"/>
      <c r="N32" s="42"/>
      <c r="O32" s="42"/>
      <c r="P32" s="42"/>
      <c r="Q32" s="42"/>
      <c r="R32" s="42"/>
      <c r="S32" s="103"/>
      <c r="T32" s="22"/>
      <c r="U32" s="22"/>
      <c r="V32" s="22"/>
      <c r="W32" s="22"/>
      <c r="X32" s="22"/>
      <c r="Y32" s="22"/>
      <c r="Z32" s="22"/>
      <c r="AA32" s="22"/>
      <c r="AB32" s="22"/>
      <c r="AC32" s="22"/>
      <c r="AD32" s="22"/>
      <c r="AE32" s="22"/>
      <c r="AF32" s="22"/>
      <c r="AG32" s="22"/>
      <c r="AH32" s="22"/>
      <c r="AI32" s="109"/>
      <c r="AJ32" s="22"/>
      <c r="AK32" s="22"/>
      <c r="AL32" s="22"/>
      <c r="AM32" s="22"/>
      <c r="AN32" s="22"/>
      <c r="AO32" s="22"/>
      <c r="AP32" s="22"/>
      <c r="AQ32" s="22"/>
      <c r="AR32" s="22"/>
      <c r="AS32" s="22"/>
      <c r="AT32" s="22"/>
      <c r="AU32" s="22"/>
      <c r="AV32" s="22"/>
      <c r="AW32" s="22"/>
      <c r="AX32" s="22"/>
      <c r="AY32" s="22"/>
      <c r="AZ32" s="22"/>
      <c r="BA32" s="103"/>
      <c r="BB32" s="22"/>
      <c r="BC32" s="22"/>
      <c r="BD32" s="22"/>
      <c r="BE32" s="22"/>
      <c r="BF32" s="22"/>
      <c r="BG32" s="22"/>
      <c r="BH32" s="22"/>
      <c r="BI32" s="22"/>
      <c r="BJ32" s="22"/>
      <c r="BK32" s="22"/>
      <c r="BL32" s="22"/>
      <c r="BM32" s="22"/>
      <c r="BN32" s="22"/>
      <c r="BO32" s="22"/>
      <c r="BP32" s="22"/>
      <c r="BQ32" s="109"/>
      <c r="BR32" s="143"/>
    </row>
    <row r="33" spans="1:70" s="2" customFormat="1" ht="15" customHeight="1">
      <c r="A33" s="33"/>
      <c r="B33" s="385"/>
      <c r="C33" s="42"/>
      <c r="D33" s="42"/>
      <c r="E33" s="42"/>
      <c r="F33" s="42"/>
      <c r="G33" s="42"/>
      <c r="H33" s="42"/>
      <c r="I33" s="42"/>
      <c r="J33" s="42"/>
      <c r="K33" s="42"/>
      <c r="L33" s="42"/>
      <c r="M33" s="42"/>
      <c r="N33" s="42"/>
      <c r="O33" s="42"/>
      <c r="P33" s="42"/>
      <c r="Q33" s="42"/>
      <c r="R33" s="42"/>
      <c r="S33" s="103"/>
      <c r="T33" s="22"/>
      <c r="U33" s="22"/>
      <c r="V33" s="22"/>
      <c r="W33" s="22"/>
      <c r="X33" s="22"/>
      <c r="Y33" s="22"/>
      <c r="Z33" s="22"/>
      <c r="AA33" s="22"/>
      <c r="AB33" s="22"/>
      <c r="AC33" s="22"/>
      <c r="AD33" s="22"/>
      <c r="AE33" s="22"/>
      <c r="AF33" s="22"/>
      <c r="AG33" s="22"/>
      <c r="AH33" s="22"/>
      <c r="AI33" s="109"/>
      <c r="AJ33" s="22"/>
      <c r="AK33" s="22"/>
      <c r="AL33" s="22"/>
      <c r="AM33" s="22"/>
      <c r="AN33" s="22"/>
      <c r="AO33" s="22"/>
      <c r="AP33" s="22"/>
      <c r="AQ33" s="22"/>
      <c r="AR33" s="22"/>
      <c r="AS33" s="22"/>
      <c r="AT33" s="22"/>
      <c r="AU33" s="22"/>
      <c r="AV33" s="22"/>
      <c r="AW33" s="22"/>
      <c r="AX33" s="22"/>
      <c r="AY33" s="22"/>
      <c r="AZ33" s="22"/>
      <c r="BA33" s="103"/>
      <c r="BB33" s="22"/>
      <c r="BC33" s="22"/>
      <c r="BD33" s="22"/>
      <c r="BE33" s="22"/>
      <c r="BF33" s="22"/>
      <c r="BG33" s="22"/>
      <c r="BH33" s="22"/>
      <c r="BI33" s="22"/>
      <c r="BJ33" s="22"/>
      <c r="BK33" s="22"/>
      <c r="BL33" s="22"/>
      <c r="BM33" s="22"/>
      <c r="BN33" s="22"/>
      <c r="BO33" s="22"/>
      <c r="BP33" s="22"/>
      <c r="BQ33" s="109"/>
      <c r="BR33" s="143"/>
    </row>
    <row r="34" spans="1:70" s="2" customFormat="1" ht="15" customHeight="1">
      <c r="A34" s="103"/>
      <c r="B34" s="386"/>
      <c r="C34" s="42"/>
      <c r="D34" s="42"/>
      <c r="E34" s="42"/>
      <c r="F34" s="42"/>
      <c r="G34" s="42"/>
      <c r="H34" s="42"/>
      <c r="I34" s="42"/>
      <c r="J34" s="42"/>
      <c r="K34" s="42"/>
      <c r="L34" s="42"/>
      <c r="M34" s="42"/>
      <c r="N34" s="42"/>
      <c r="O34" s="42"/>
      <c r="P34" s="42"/>
      <c r="Q34" s="42"/>
      <c r="R34" s="42"/>
      <c r="S34" s="103"/>
      <c r="T34" s="22"/>
      <c r="U34" s="22"/>
      <c r="V34" s="22"/>
      <c r="W34" s="22"/>
      <c r="X34" s="22"/>
      <c r="Y34" s="22"/>
      <c r="Z34" s="22"/>
      <c r="AA34" s="22"/>
      <c r="AB34" s="22"/>
      <c r="AC34" s="22"/>
      <c r="AD34" s="22"/>
      <c r="AE34" s="22"/>
      <c r="AF34" s="22"/>
      <c r="AG34" s="22"/>
      <c r="AH34" s="22"/>
      <c r="AI34" s="109"/>
      <c r="AJ34" s="22"/>
      <c r="AK34" s="22"/>
      <c r="AL34" s="22"/>
      <c r="AM34" s="22"/>
      <c r="AN34" s="22"/>
      <c r="AO34" s="22"/>
      <c r="AP34" s="22"/>
      <c r="AQ34" s="22"/>
      <c r="AR34" s="22"/>
      <c r="AS34" s="22"/>
      <c r="AT34" s="22"/>
      <c r="AU34" s="22"/>
      <c r="AV34" s="22"/>
      <c r="AW34" s="22"/>
      <c r="AX34" s="22"/>
      <c r="AY34" s="22"/>
      <c r="AZ34" s="22"/>
      <c r="BA34" s="103"/>
      <c r="BB34" s="22"/>
      <c r="BC34" s="22"/>
      <c r="BD34" s="22"/>
      <c r="BE34" s="22"/>
      <c r="BF34" s="22"/>
      <c r="BG34" s="22"/>
      <c r="BH34" s="22"/>
      <c r="BI34" s="22"/>
      <c r="BJ34" s="22"/>
      <c r="BK34" s="22"/>
      <c r="BL34" s="22"/>
      <c r="BM34" s="22"/>
      <c r="BN34" s="22"/>
      <c r="BO34" s="22"/>
      <c r="BP34" s="22"/>
      <c r="BQ34" s="109"/>
      <c r="BR34" s="109"/>
    </row>
    <row r="35" spans="1:70" s="2" customFormat="1" ht="15" customHeight="1">
      <c r="A35" s="33"/>
      <c r="B35" s="385"/>
      <c r="C35" s="42"/>
      <c r="D35" s="42"/>
      <c r="E35" s="42"/>
      <c r="F35" s="42"/>
      <c r="G35" s="42"/>
      <c r="H35" s="42"/>
      <c r="I35" s="42"/>
      <c r="J35" s="42"/>
      <c r="K35" s="42"/>
      <c r="L35" s="42"/>
      <c r="M35" s="42"/>
      <c r="N35" s="42"/>
      <c r="O35" s="42"/>
      <c r="P35" s="42"/>
      <c r="Q35" s="42"/>
      <c r="R35" s="42"/>
      <c r="S35" s="103"/>
      <c r="T35" s="22"/>
      <c r="U35" s="22"/>
      <c r="V35" s="22"/>
      <c r="W35" s="22"/>
      <c r="X35" s="22"/>
      <c r="Y35" s="22"/>
      <c r="Z35" s="22"/>
      <c r="AA35" s="22"/>
      <c r="AB35" s="22"/>
      <c r="AC35" s="22"/>
      <c r="AD35" s="22"/>
      <c r="AE35" s="22"/>
      <c r="AF35" s="22"/>
      <c r="AG35" s="22"/>
      <c r="AH35" s="22"/>
      <c r="AI35" s="109"/>
      <c r="AJ35" s="22"/>
      <c r="AK35" s="22"/>
      <c r="AL35" s="22"/>
      <c r="AM35" s="22"/>
      <c r="AN35" s="22"/>
      <c r="AO35" s="22"/>
      <c r="AP35" s="22"/>
      <c r="AQ35" s="22"/>
      <c r="AR35" s="22"/>
      <c r="AS35" s="22"/>
      <c r="AT35" s="22"/>
      <c r="AU35" s="22"/>
      <c r="AV35" s="22"/>
      <c r="AW35" s="22"/>
      <c r="AX35" s="22"/>
      <c r="AY35" s="22"/>
      <c r="AZ35" s="22"/>
      <c r="BA35" s="103"/>
      <c r="BB35" s="22"/>
      <c r="BC35" s="22"/>
      <c r="BD35" s="22"/>
      <c r="BE35" s="22"/>
      <c r="BF35" s="22"/>
      <c r="BG35" s="22"/>
      <c r="BH35" s="22"/>
      <c r="BI35" s="22"/>
      <c r="BJ35" s="22"/>
      <c r="BK35" s="22"/>
      <c r="BL35" s="22"/>
      <c r="BM35" s="22"/>
      <c r="BN35" s="22"/>
      <c r="BO35" s="22"/>
      <c r="BP35" s="22"/>
      <c r="BQ35" s="109"/>
      <c r="BR35" s="143"/>
    </row>
    <row r="36" spans="1:70" s="2" customFormat="1" ht="15" customHeight="1">
      <c r="A36" s="33"/>
      <c r="B36" s="385"/>
      <c r="C36" s="42"/>
      <c r="D36" s="42"/>
      <c r="E36" s="42"/>
      <c r="F36" s="42"/>
      <c r="G36" s="42"/>
      <c r="H36" s="42"/>
      <c r="I36" s="42"/>
      <c r="J36" s="42"/>
      <c r="K36" s="42"/>
      <c r="L36" s="42"/>
      <c r="M36" s="42"/>
      <c r="N36" s="42"/>
      <c r="O36" s="42"/>
      <c r="P36" s="42"/>
      <c r="Q36" s="42"/>
      <c r="R36" s="42"/>
      <c r="S36" s="103"/>
      <c r="T36" s="22"/>
      <c r="U36" s="22"/>
      <c r="V36" s="22"/>
      <c r="W36" s="22"/>
      <c r="X36" s="22"/>
      <c r="Y36" s="22"/>
      <c r="Z36" s="22"/>
      <c r="AA36" s="22"/>
      <c r="AB36" s="22"/>
      <c r="AC36" s="22"/>
      <c r="AD36" s="22"/>
      <c r="AE36" s="22"/>
      <c r="AF36" s="22"/>
      <c r="AG36" s="22"/>
      <c r="AH36" s="22"/>
      <c r="AI36" s="109"/>
      <c r="AJ36" s="22"/>
      <c r="AK36" s="22"/>
      <c r="AL36" s="22"/>
      <c r="AM36" s="22"/>
      <c r="AN36" s="22"/>
      <c r="AO36" s="22"/>
      <c r="AP36" s="22"/>
      <c r="AQ36" s="22"/>
      <c r="AR36" s="22"/>
      <c r="AS36" s="22"/>
      <c r="AT36" s="22"/>
      <c r="AU36" s="22"/>
      <c r="AV36" s="22"/>
      <c r="AW36" s="22"/>
      <c r="AX36" s="22"/>
      <c r="AY36" s="22"/>
      <c r="AZ36" s="22"/>
      <c r="BA36" s="103"/>
      <c r="BB36" s="22"/>
      <c r="BC36" s="22"/>
      <c r="BD36" s="22"/>
      <c r="BE36" s="22"/>
      <c r="BF36" s="22"/>
      <c r="BG36" s="22"/>
      <c r="BH36" s="22"/>
      <c r="BI36" s="22"/>
      <c r="BJ36" s="22"/>
      <c r="BK36" s="22"/>
      <c r="BL36" s="22"/>
      <c r="BM36" s="22"/>
      <c r="BN36" s="22"/>
      <c r="BO36" s="22"/>
      <c r="BP36" s="22"/>
      <c r="BQ36" s="109"/>
      <c r="BR36" s="143"/>
    </row>
    <row r="37" spans="1:70" s="2" customFormat="1" ht="15" customHeight="1">
      <c r="A37" s="33"/>
      <c r="B37" s="385"/>
      <c r="C37" s="42"/>
      <c r="D37" s="42"/>
      <c r="E37" s="42"/>
      <c r="F37" s="42"/>
      <c r="G37" s="42"/>
      <c r="H37" s="42"/>
      <c r="I37" s="42"/>
      <c r="J37" s="42"/>
      <c r="K37" s="42"/>
      <c r="L37" s="42"/>
      <c r="M37" s="42"/>
      <c r="N37" s="42"/>
      <c r="O37" s="42"/>
      <c r="P37" s="42"/>
      <c r="Q37" s="42"/>
      <c r="R37" s="42"/>
      <c r="S37" s="103"/>
      <c r="T37" s="22"/>
      <c r="U37" s="22"/>
      <c r="V37" s="22"/>
      <c r="W37" s="22"/>
      <c r="X37" s="22"/>
      <c r="Y37" s="22"/>
      <c r="Z37" s="22"/>
      <c r="AA37" s="22"/>
      <c r="AB37" s="22"/>
      <c r="AC37" s="22"/>
      <c r="AD37" s="22"/>
      <c r="AE37" s="22"/>
      <c r="AF37" s="22"/>
      <c r="AG37" s="22"/>
      <c r="AH37" s="22"/>
      <c r="AI37" s="109"/>
      <c r="AJ37" s="22"/>
      <c r="AK37" s="22"/>
      <c r="AL37" s="22"/>
      <c r="AM37" s="22"/>
      <c r="AN37" s="22"/>
      <c r="AO37" s="22"/>
      <c r="AP37" s="22"/>
      <c r="AQ37" s="22"/>
      <c r="AR37" s="22"/>
      <c r="AS37" s="22"/>
      <c r="AT37" s="22"/>
      <c r="AU37" s="22"/>
      <c r="AV37" s="22"/>
      <c r="AW37" s="22"/>
      <c r="AX37" s="22"/>
      <c r="AY37" s="22"/>
      <c r="AZ37" s="22"/>
      <c r="BA37" s="103"/>
      <c r="BB37" s="22"/>
      <c r="BC37" s="22"/>
      <c r="BD37" s="22"/>
      <c r="BE37" s="22"/>
      <c r="BF37" s="22"/>
      <c r="BG37" s="22"/>
      <c r="BH37" s="22"/>
      <c r="BI37" s="22"/>
      <c r="BJ37" s="22"/>
      <c r="BK37" s="22"/>
      <c r="BL37" s="22"/>
      <c r="BM37" s="22"/>
      <c r="BN37" s="22"/>
      <c r="BO37" s="22"/>
      <c r="BP37" s="22"/>
      <c r="BQ37" s="109"/>
      <c r="BR37" s="143"/>
    </row>
    <row r="38" spans="1:70" s="2" customFormat="1" ht="15" customHeight="1">
      <c r="A38" s="33"/>
      <c r="B38" s="385"/>
      <c r="C38" s="42"/>
      <c r="D38" s="42"/>
      <c r="E38" s="42"/>
      <c r="F38" s="42"/>
      <c r="G38" s="42"/>
      <c r="H38" s="42"/>
      <c r="I38" s="42"/>
      <c r="J38" s="42"/>
      <c r="K38" s="42"/>
      <c r="L38" s="42"/>
      <c r="M38" s="42"/>
      <c r="N38" s="42"/>
      <c r="O38" s="42"/>
      <c r="P38" s="42"/>
      <c r="Q38" s="42"/>
      <c r="R38" s="42"/>
      <c r="S38" s="103"/>
      <c r="T38" s="22"/>
      <c r="U38" s="22"/>
      <c r="V38" s="22"/>
      <c r="W38" s="22"/>
      <c r="X38" s="22"/>
      <c r="Y38" s="22"/>
      <c r="Z38" s="22"/>
      <c r="AA38" s="22"/>
      <c r="AB38" s="22"/>
      <c r="AC38" s="22"/>
      <c r="AD38" s="22"/>
      <c r="AE38" s="22"/>
      <c r="AF38" s="22"/>
      <c r="AG38" s="22"/>
      <c r="AH38" s="22"/>
      <c r="AI38" s="109"/>
      <c r="AJ38" s="22"/>
      <c r="AK38" s="22"/>
      <c r="AL38" s="22"/>
      <c r="AM38" s="22"/>
      <c r="AN38" s="22"/>
      <c r="AO38" s="22"/>
      <c r="AP38" s="22"/>
      <c r="AQ38" s="22"/>
      <c r="AR38" s="22"/>
      <c r="AS38" s="22"/>
      <c r="AT38" s="22"/>
      <c r="AU38" s="22"/>
      <c r="AV38" s="22"/>
      <c r="AW38" s="22"/>
      <c r="AX38" s="22"/>
      <c r="AY38" s="22"/>
      <c r="AZ38" s="22"/>
      <c r="BA38" s="103"/>
      <c r="BB38" s="22"/>
      <c r="BC38" s="22"/>
      <c r="BD38" s="22"/>
      <c r="BE38" s="22"/>
      <c r="BF38" s="22"/>
      <c r="BG38" s="22"/>
      <c r="BH38" s="22"/>
      <c r="BI38" s="22"/>
      <c r="BJ38" s="22"/>
      <c r="BK38" s="22"/>
      <c r="BL38" s="22"/>
      <c r="BM38" s="22"/>
      <c r="BN38" s="22"/>
      <c r="BO38" s="22"/>
      <c r="BP38" s="22"/>
      <c r="BQ38" s="109"/>
      <c r="BR38" s="143"/>
    </row>
    <row r="39" spans="1:70" s="2" customFormat="1" ht="15" customHeight="1">
      <c r="A39" s="33"/>
      <c r="B39" s="387"/>
      <c r="C39" s="388"/>
      <c r="D39" s="388"/>
      <c r="E39" s="388"/>
      <c r="F39" s="388"/>
      <c r="G39" s="388"/>
      <c r="H39" s="388"/>
      <c r="I39" s="388"/>
      <c r="J39" s="388"/>
      <c r="K39" s="388"/>
      <c r="L39" s="388"/>
      <c r="M39" s="388"/>
      <c r="N39" s="388"/>
      <c r="O39" s="388"/>
      <c r="P39" s="388"/>
      <c r="Q39" s="388"/>
      <c r="R39" s="389"/>
      <c r="S39" s="377"/>
      <c r="T39" s="282"/>
      <c r="U39" s="282"/>
      <c r="V39" s="282"/>
      <c r="W39" s="282"/>
      <c r="X39" s="282"/>
      <c r="Y39" s="282"/>
      <c r="Z39" s="282"/>
      <c r="AA39" s="282"/>
      <c r="AB39" s="282"/>
      <c r="AC39" s="282"/>
      <c r="AD39" s="282"/>
      <c r="AE39" s="282"/>
      <c r="AF39" s="282"/>
      <c r="AG39" s="282"/>
      <c r="AH39" s="282"/>
      <c r="AI39" s="390"/>
      <c r="AJ39" s="377"/>
      <c r="AK39" s="282"/>
      <c r="AL39" s="282"/>
      <c r="AM39" s="282"/>
      <c r="AN39" s="282"/>
      <c r="AO39" s="282"/>
      <c r="AP39" s="282"/>
      <c r="AQ39" s="282"/>
      <c r="AR39" s="282"/>
      <c r="AS39" s="282"/>
      <c r="AT39" s="282"/>
      <c r="AU39" s="282"/>
      <c r="AV39" s="282"/>
      <c r="AW39" s="282"/>
      <c r="AX39" s="282"/>
      <c r="AY39" s="282"/>
      <c r="AZ39" s="390"/>
      <c r="BA39" s="103"/>
      <c r="BB39" s="22"/>
      <c r="BC39" s="22"/>
      <c r="BD39" s="22"/>
      <c r="BE39" s="22"/>
      <c r="BF39" s="22"/>
      <c r="BG39" s="22"/>
      <c r="BH39" s="22"/>
      <c r="BI39" s="22"/>
      <c r="BJ39" s="22"/>
      <c r="BK39" s="22"/>
      <c r="BL39" s="22"/>
      <c r="BM39" s="22"/>
      <c r="BN39" s="22"/>
      <c r="BO39" s="22"/>
      <c r="BP39" s="22"/>
      <c r="BQ39" s="109"/>
      <c r="BR39" s="143"/>
    </row>
    <row r="40" spans="1:70" s="2" customFormat="1" ht="15" customHeight="1">
      <c r="A40" s="33"/>
      <c r="B40" s="391" t="str">
        <f>$AJ$19</f>
        <v>Marking on right surface 画线正面 Định vị mặt phải</v>
      </c>
      <c r="C40" s="392"/>
      <c r="D40" s="392"/>
      <c r="E40" s="392"/>
      <c r="F40" s="392"/>
      <c r="G40" s="392"/>
      <c r="H40" s="392"/>
      <c r="I40" s="392"/>
      <c r="J40" s="392"/>
      <c r="K40" s="392"/>
      <c r="L40" s="392"/>
      <c r="M40" s="392"/>
      <c r="N40" s="392"/>
      <c r="O40" s="392"/>
      <c r="P40" s="392"/>
      <c r="Q40" s="392"/>
      <c r="R40" s="393"/>
      <c r="S40" s="394"/>
      <c r="T40" s="282"/>
      <c r="U40" s="282"/>
      <c r="V40" s="282"/>
      <c r="W40" s="282"/>
      <c r="X40" s="282"/>
      <c r="Y40" s="282"/>
      <c r="Z40" s="282"/>
      <c r="AA40" s="282"/>
      <c r="AB40" s="282"/>
      <c r="AC40" s="282"/>
      <c r="AD40" s="282"/>
      <c r="AE40" s="282"/>
      <c r="AF40" s="282"/>
      <c r="AG40" s="282"/>
      <c r="AH40" s="282"/>
      <c r="AI40" s="390"/>
      <c r="AJ40" s="394"/>
      <c r="AK40" s="282"/>
      <c r="AL40" s="282"/>
      <c r="AM40" s="282"/>
      <c r="AN40" s="282"/>
      <c r="AO40" s="282"/>
      <c r="AP40" s="282"/>
      <c r="AQ40" s="282"/>
      <c r="AR40" s="282"/>
      <c r="AS40" s="282"/>
      <c r="AT40" s="282"/>
      <c r="AU40" s="282"/>
      <c r="AV40" s="282"/>
      <c r="AW40" s="282"/>
      <c r="AX40" s="282"/>
      <c r="AY40" s="282"/>
      <c r="AZ40" s="390"/>
      <c r="BA40" s="103"/>
      <c r="BB40" s="22"/>
      <c r="BC40" s="22"/>
      <c r="BD40" s="22"/>
      <c r="BE40" s="22"/>
      <c r="BF40" s="22"/>
      <c r="BG40" s="22"/>
      <c r="BH40" s="22"/>
      <c r="BI40" s="22"/>
      <c r="BJ40" s="22"/>
      <c r="BK40" s="22"/>
      <c r="BL40" s="22"/>
      <c r="BM40" s="22"/>
      <c r="BN40" s="22"/>
      <c r="BO40" s="22"/>
      <c r="BP40" s="22"/>
      <c r="BQ40" s="109"/>
      <c r="BR40" s="143"/>
    </row>
    <row r="41" spans="1:70" s="2" customFormat="1" ht="15" customHeight="1">
      <c r="A41" s="33"/>
      <c r="B41" s="1865" t="s">
        <v>256</v>
      </c>
      <c r="C41" s="1866"/>
      <c r="D41" s="1866"/>
      <c r="E41" s="1866"/>
      <c r="F41" s="1866"/>
      <c r="G41" s="1866"/>
      <c r="H41" s="1866"/>
      <c r="I41" s="1866"/>
      <c r="J41" s="1866"/>
      <c r="K41" s="1866"/>
      <c r="L41" s="1866"/>
      <c r="M41" s="1866"/>
      <c r="N41" s="1866"/>
      <c r="O41" s="1866"/>
      <c r="P41" s="1866"/>
      <c r="Q41" s="1866"/>
      <c r="R41" s="1867"/>
      <c r="S41" s="394"/>
      <c r="T41" s="282"/>
      <c r="U41" s="282"/>
      <c r="V41" s="282"/>
      <c r="W41" s="282"/>
      <c r="X41" s="282"/>
      <c r="Y41" s="282"/>
      <c r="Z41" s="282"/>
      <c r="AA41" s="282"/>
      <c r="AB41" s="282"/>
      <c r="AC41" s="282"/>
      <c r="AD41" s="282"/>
      <c r="AE41" s="282"/>
      <c r="AF41" s="282"/>
      <c r="AG41" s="282"/>
      <c r="AH41" s="282"/>
      <c r="AI41" s="390"/>
      <c r="AJ41" s="394"/>
      <c r="AK41" s="282"/>
      <c r="AL41" s="282"/>
      <c r="AM41" s="282"/>
      <c r="AN41" s="282"/>
      <c r="AO41" s="282"/>
      <c r="AP41" s="282"/>
      <c r="AQ41" s="282"/>
      <c r="AR41" s="282"/>
      <c r="AS41" s="282"/>
      <c r="AT41" s="282"/>
      <c r="AU41" s="282"/>
      <c r="AV41" s="282"/>
      <c r="AW41" s="282"/>
      <c r="AX41" s="282"/>
      <c r="AY41" s="282"/>
      <c r="AZ41" s="390"/>
      <c r="BA41" s="103"/>
      <c r="BB41" s="22"/>
      <c r="BC41" s="22"/>
      <c r="BD41" s="22"/>
      <c r="BE41" s="22"/>
      <c r="BF41" s="22"/>
      <c r="BG41" s="22"/>
      <c r="BH41" s="22"/>
      <c r="BI41" s="22"/>
      <c r="BJ41" s="22"/>
      <c r="BK41" s="22"/>
      <c r="BL41" s="22"/>
      <c r="BM41" s="22"/>
      <c r="BN41" s="22"/>
      <c r="BO41" s="22"/>
      <c r="BP41" s="22"/>
      <c r="BQ41" s="109"/>
      <c r="BR41" s="143"/>
    </row>
    <row r="42" spans="1:70" s="2" customFormat="1" ht="15" customHeight="1">
      <c r="A42" s="33"/>
      <c r="B42" s="1868"/>
      <c r="C42" s="1869"/>
      <c r="D42" s="1869"/>
      <c r="E42" s="1869"/>
      <c r="F42" s="1869"/>
      <c r="G42" s="1869"/>
      <c r="H42" s="1869"/>
      <c r="I42" s="1869"/>
      <c r="J42" s="1869"/>
      <c r="K42" s="1869"/>
      <c r="L42" s="1869"/>
      <c r="M42" s="1869"/>
      <c r="N42" s="1869"/>
      <c r="O42" s="1869"/>
      <c r="P42" s="1869"/>
      <c r="Q42" s="1869"/>
      <c r="R42" s="1870"/>
      <c r="S42" s="395"/>
      <c r="T42" s="396"/>
      <c r="U42" s="396"/>
      <c r="V42" s="396"/>
      <c r="W42" s="396"/>
      <c r="X42" s="396"/>
      <c r="Y42" s="396"/>
      <c r="Z42" s="396"/>
      <c r="AA42" s="396"/>
      <c r="AB42" s="396"/>
      <c r="AC42" s="396"/>
      <c r="AD42" s="396"/>
      <c r="AE42" s="396"/>
      <c r="AF42" s="396"/>
      <c r="AG42" s="396"/>
      <c r="AH42" s="396"/>
      <c r="AI42" s="397"/>
      <c r="AJ42" s="395"/>
      <c r="AK42" s="396"/>
      <c r="AL42" s="396"/>
      <c r="AM42" s="396"/>
      <c r="AN42" s="396"/>
      <c r="AO42" s="396"/>
      <c r="AP42" s="396"/>
      <c r="AQ42" s="396"/>
      <c r="AR42" s="396"/>
      <c r="AS42" s="396"/>
      <c r="AT42" s="396"/>
      <c r="AU42" s="396"/>
      <c r="AV42" s="396"/>
      <c r="AW42" s="396"/>
      <c r="AX42" s="396"/>
      <c r="AY42" s="396"/>
      <c r="AZ42" s="397"/>
      <c r="BA42" s="103"/>
      <c r="BB42" s="22"/>
      <c r="BC42" s="22"/>
      <c r="BD42" s="22"/>
      <c r="BE42" s="22"/>
      <c r="BF42" s="22"/>
      <c r="BG42" s="22"/>
      <c r="BH42" s="22"/>
      <c r="BI42" s="22"/>
      <c r="BJ42" s="22"/>
      <c r="BK42" s="22"/>
      <c r="BL42" s="22"/>
      <c r="BM42" s="22"/>
      <c r="BN42" s="22"/>
      <c r="BO42" s="22"/>
      <c r="BP42" s="22"/>
      <c r="BQ42" s="109"/>
      <c r="BR42" s="143"/>
    </row>
    <row r="43" spans="1:70" s="89" customFormat="1" ht="30" customHeight="1">
      <c r="A43" s="375"/>
      <c r="B43" s="1857" t="str">
        <f>$B$23</f>
        <v>Process
工段 Công đoạn</v>
      </c>
      <c r="C43" s="1858"/>
      <c r="D43" s="1858"/>
      <c r="E43" s="1858"/>
      <c r="F43" s="1858"/>
      <c r="G43" s="1871" t="s">
        <v>257</v>
      </c>
      <c r="H43" s="1615"/>
      <c r="I43" s="1615"/>
      <c r="J43" s="1615"/>
      <c r="K43" s="1615"/>
      <c r="L43" s="1615"/>
      <c r="M43" s="1615"/>
      <c r="N43" s="1615"/>
      <c r="O43" s="1615"/>
      <c r="P43" s="1615"/>
      <c r="Q43" s="1615"/>
      <c r="R43" s="1872"/>
      <c r="S43" s="1857"/>
      <c r="T43" s="1858"/>
      <c r="U43" s="1858"/>
      <c r="V43" s="1858"/>
      <c r="W43" s="1858"/>
      <c r="X43" s="301"/>
      <c r="Y43" s="398"/>
      <c r="Z43" s="398"/>
      <c r="AA43" s="398"/>
      <c r="AB43" s="398"/>
      <c r="AC43" s="398"/>
      <c r="AD43" s="398"/>
      <c r="AE43" s="398"/>
      <c r="AF43" s="398"/>
      <c r="AG43" s="398"/>
      <c r="AH43" s="398"/>
      <c r="AI43" s="399"/>
      <c r="AJ43" s="1857"/>
      <c r="AK43" s="1858"/>
      <c r="AL43" s="1858"/>
      <c r="AM43" s="1858"/>
      <c r="AN43" s="1858"/>
      <c r="AO43" s="301"/>
      <c r="AP43" s="327"/>
      <c r="AQ43" s="327"/>
      <c r="AR43" s="327"/>
      <c r="AS43" s="327"/>
      <c r="AT43" s="327"/>
      <c r="AU43" s="327"/>
      <c r="AV43" s="327"/>
      <c r="AW43" s="327"/>
      <c r="AX43" s="327"/>
      <c r="AY43" s="327"/>
      <c r="AZ43" s="315"/>
      <c r="BA43" s="1857"/>
      <c r="BB43" s="1858"/>
      <c r="BC43" s="1858"/>
      <c r="BD43" s="1858"/>
      <c r="BE43" s="1858"/>
      <c r="BF43" s="1854"/>
      <c r="BG43" s="1855"/>
      <c r="BH43" s="1855"/>
      <c r="BI43" s="1855"/>
      <c r="BJ43" s="1855"/>
      <c r="BK43" s="1855"/>
      <c r="BL43" s="1855"/>
      <c r="BM43" s="1855"/>
      <c r="BN43" s="1855"/>
      <c r="BO43" s="1855"/>
      <c r="BP43" s="1855"/>
      <c r="BQ43" s="1856"/>
      <c r="BR43" s="84"/>
    </row>
    <row r="44" spans="1:70" s="256" customFormat="1" ht="15.95" customHeight="1">
      <c r="A44" s="257"/>
      <c r="B44" s="308" t="s">
        <v>118</v>
      </c>
      <c r="C44" s="308"/>
      <c r="D44" s="308"/>
      <c r="E44" s="308"/>
      <c r="F44" s="308"/>
      <c r="G44" s="308"/>
      <c r="H44" s="308"/>
      <c r="I44" s="308"/>
      <c r="J44" s="308"/>
      <c r="K44" s="308"/>
      <c r="L44" s="308"/>
      <c r="M44" s="308"/>
      <c r="N44" s="308"/>
      <c r="O44" s="308"/>
      <c r="P44" s="308"/>
      <c r="Q44" s="308"/>
      <c r="R44" s="308"/>
      <c r="S44" s="308"/>
      <c r="T44" s="308"/>
      <c r="U44" s="308"/>
      <c r="V44" s="308"/>
      <c r="W44" s="308"/>
      <c r="X44" s="308"/>
      <c r="Y44" s="308"/>
      <c r="Z44" s="308"/>
      <c r="AA44" s="308"/>
      <c r="AB44" s="308"/>
      <c r="AC44" s="308"/>
      <c r="AD44" s="309" t="s">
        <v>119</v>
      </c>
      <c r="AE44" s="309"/>
      <c r="AF44" s="308"/>
      <c r="AG44" s="309"/>
      <c r="AH44" s="308"/>
      <c r="AI44" s="308"/>
      <c r="AJ44" s="309"/>
      <c r="AK44" s="308"/>
      <c r="AL44" s="308"/>
      <c r="AM44" s="308"/>
      <c r="AN44" s="308"/>
      <c r="AO44" s="308"/>
      <c r="AP44" s="308"/>
      <c r="AQ44" s="308"/>
      <c r="AR44" s="308"/>
      <c r="AS44" s="308"/>
      <c r="AT44" s="308"/>
      <c r="AU44" s="308"/>
      <c r="AV44" s="308"/>
      <c r="AW44" s="308"/>
      <c r="AX44" s="308"/>
      <c r="AY44" s="308"/>
      <c r="AZ44" s="308"/>
      <c r="BA44" s="308"/>
      <c r="BB44" s="308"/>
      <c r="BC44" s="309"/>
      <c r="BD44" s="308"/>
      <c r="BE44" s="309"/>
      <c r="BF44" s="308"/>
      <c r="BG44" s="308"/>
      <c r="BH44" s="308" t="str">
        <f>'Skiving Instructions'!BE45</f>
        <v>COMPILER: LIÊN/A-KT-WQ826</v>
      </c>
      <c r="BI44" s="308"/>
      <c r="BJ44" s="308"/>
      <c r="BK44" s="308"/>
      <c r="BL44" s="308"/>
      <c r="BM44" s="308"/>
      <c r="BN44" s="308"/>
      <c r="BO44" s="308"/>
      <c r="BP44" s="308"/>
      <c r="BQ44" s="308"/>
      <c r="BR44" s="259"/>
    </row>
  </sheetData>
  <mergeCells count="38">
    <mergeCell ref="BF43:BQ43"/>
    <mergeCell ref="AO24:AZ24"/>
    <mergeCell ref="BA24:BE24"/>
    <mergeCell ref="B41:R42"/>
    <mergeCell ref="B43:F43"/>
    <mergeCell ref="G43:R43"/>
    <mergeCell ref="S43:W43"/>
    <mergeCell ref="AJ43:AN43"/>
    <mergeCell ref="BA43:BE43"/>
    <mergeCell ref="B24:F24"/>
    <mergeCell ref="G24:R24"/>
    <mergeCell ref="S24:W24"/>
    <mergeCell ref="X24:AI24"/>
    <mergeCell ref="AJ24:AN24"/>
    <mergeCell ref="B20:R21"/>
    <mergeCell ref="S20:AI21"/>
    <mergeCell ref="AJ20:AZ21"/>
    <mergeCell ref="BA21:BQ22"/>
    <mergeCell ref="B23:F23"/>
    <mergeCell ref="G23:R23"/>
    <mergeCell ref="S23:W23"/>
    <mergeCell ref="X23:AI23"/>
    <mergeCell ref="AJ23:AN23"/>
    <mergeCell ref="AO23:AZ23"/>
    <mergeCell ref="BA23:BE23"/>
    <mergeCell ref="BF23:BQ23"/>
    <mergeCell ref="B1:P1"/>
    <mergeCell ref="Z1:AV3"/>
    <mergeCell ref="BL2:BN3"/>
    <mergeCell ref="BO2:BP3"/>
    <mergeCell ref="B4:F4"/>
    <mergeCell ref="G4:R4"/>
    <mergeCell ref="S4:W4"/>
    <mergeCell ref="X4:AI4"/>
    <mergeCell ref="AJ4:AN4"/>
    <mergeCell ref="AO4:AZ4"/>
    <mergeCell ref="BA4:BE4"/>
    <mergeCell ref="BF4:BQ4"/>
  </mergeCells>
  <phoneticPr fontId="60" type="noConversion"/>
  <printOptions horizontalCentered="1" verticalCentered="1"/>
  <pageMargins left="0.19685039370078741" right="0.19685039370078741" top="0.59055118110236227" bottom="0.59055118110236227" header="0.31496062992125984" footer="0.31496062992125984"/>
  <pageSetup paperSize="9" scale="70" orientation="landscape" useFirstPageNumber="1" horizontalDpi="4294967295" verticalDpi="4294967295" r:id="rId1"/>
  <headerFooter>
    <oddHeader>&amp;LNIKE-CONVERSE, INC. Confidential&amp;RVer.16.0
PB:1-0</oddHeader>
    <oddFooter>&amp;L&amp;F</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N20"/>
  <sheetViews>
    <sheetView showGridLines="0" view="pageBreakPreview" zoomScale="80" zoomScaleNormal="60" workbookViewId="0">
      <selection activeCell="AE8" sqref="AE8"/>
    </sheetView>
  </sheetViews>
  <sheetFormatPr defaultColWidth="2.5703125" defaultRowHeight="13.5" customHeight="1"/>
  <cols>
    <col min="1" max="1" width="2.5703125" style="400" customWidth="1"/>
    <col min="2" max="65" width="2.7109375" style="400" customWidth="1"/>
    <col min="66" max="66" width="2.5703125" style="400" customWidth="1"/>
    <col min="67" max="16384" width="2.5703125" style="400"/>
  </cols>
  <sheetData>
    <row r="1" spans="1:66" s="401" customFormat="1" ht="20.100000000000001" customHeight="1">
      <c r="A1" s="224"/>
      <c r="B1" s="1056" t="str">
        <f>Index!B1</f>
        <v>{{ModelType}}</v>
      </c>
      <c r="C1" s="1317"/>
      <c r="D1" s="1317"/>
      <c r="E1" s="1317"/>
      <c r="F1" s="1317"/>
      <c r="G1" s="1317"/>
      <c r="H1" s="1317"/>
      <c r="I1" s="1317"/>
      <c r="J1" s="1317"/>
      <c r="K1" s="1317"/>
      <c r="L1" s="1317"/>
      <c r="M1" s="1317"/>
      <c r="N1" s="1317"/>
      <c r="O1" s="1317"/>
      <c r="P1" s="1317"/>
      <c r="Q1" s="131"/>
      <c r="R1" s="132"/>
      <c r="S1" s="132"/>
      <c r="T1" s="132"/>
      <c r="U1" s="132"/>
      <c r="V1" s="1454" t="s">
        <v>258</v>
      </c>
      <c r="W1" s="1454"/>
      <c r="X1" s="1454"/>
      <c r="Y1" s="1454"/>
      <c r="Z1" s="1454"/>
      <c r="AA1" s="1454"/>
      <c r="AB1" s="1454"/>
      <c r="AC1" s="1454"/>
      <c r="AD1" s="1454"/>
      <c r="AE1" s="1454"/>
      <c r="AF1" s="1454"/>
      <c r="AG1" s="1454"/>
      <c r="AH1" s="1454"/>
      <c r="AI1" s="1454"/>
      <c r="AJ1" s="1454"/>
      <c r="AK1" s="1454"/>
      <c r="AL1" s="1454"/>
      <c r="AM1" s="1454"/>
      <c r="AN1" s="1454"/>
      <c r="AO1" s="1454"/>
      <c r="AP1" s="1454"/>
      <c r="AQ1" s="1454"/>
      <c r="AR1" s="1454"/>
      <c r="AS1" s="1454"/>
      <c r="AT1" s="132"/>
      <c r="AU1" s="132"/>
      <c r="AV1" s="132"/>
      <c r="AW1" s="132"/>
      <c r="AX1" s="132"/>
      <c r="AY1" s="226"/>
      <c r="AZ1" s="226"/>
      <c r="BA1" s="226"/>
      <c r="BB1" s="226"/>
      <c r="BC1" s="226"/>
      <c r="BD1" s="227"/>
      <c r="BE1" s="226"/>
      <c r="BF1" s="226"/>
      <c r="BG1" s="227"/>
      <c r="BH1" s="226"/>
      <c r="BI1" s="226"/>
      <c r="BJ1" s="226"/>
      <c r="BK1" s="226"/>
      <c r="BL1" s="226"/>
      <c r="BM1" s="226"/>
      <c r="BN1" s="228"/>
    </row>
    <row r="2" spans="1:66" s="401" customFormat="1" ht="20.100000000000001" customHeight="1">
      <c r="A2" s="229"/>
      <c r="B2" s="65" t="s">
        <v>69</v>
      </c>
      <c r="C2" s="66"/>
      <c r="D2" s="66"/>
      <c r="E2" s="66"/>
      <c r="F2" s="66"/>
      <c r="G2" s="66"/>
      <c r="H2" s="67" t="str">
        <f>Index!G2</f>
        <v>{{ModelName}}</v>
      </c>
      <c r="I2" s="67"/>
      <c r="J2" s="67"/>
      <c r="K2" s="67"/>
      <c r="L2" s="67"/>
      <c r="M2" s="67"/>
      <c r="N2" s="67"/>
      <c r="O2" s="67"/>
      <c r="P2" s="67"/>
      <c r="Q2" s="134"/>
      <c r="R2" s="135"/>
      <c r="S2" s="135"/>
      <c r="T2" s="135"/>
      <c r="U2" s="135"/>
      <c r="V2" s="1692"/>
      <c r="W2" s="1692"/>
      <c r="X2" s="1692"/>
      <c r="Y2" s="1692"/>
      <c r="Z2" s="1692"/>
      <c r="AA2" s="1692"/>
      <c r="AB2" s="1692"/>
      <c r="AC2" s="1692"/>
      <c r="AD2" s="1692"/>
      <c r="AE2" s="1692"/>
      <c r="AF2" s="1692"/>
      <c r="AG2" s="1692"/>
      <c r="AH2" s="1692"/>
      <c r="AI2" s="1692"/>
      <c r="AJ2" s="1692"/>
      <c r="AK2" s="1692"/>
      <c r="AL2" s="1692"/>
      <c r="AM2" s="1692"/>
      <c r="AN2" s="1692"/>
      <c r="AO2" s="1692"/>
      <c r="AP2" s="1692"/>
      <c r="AQ2" s="1692"/>
      <c r="AR2" s="1692"/>
      <c r="AS2" s="1692"/>
      <c r="AT2" s="135"/>
      <c r="AU2" s="135"/>
      <c r="AV2" s="135"/>
      <c r="AW2" s="135"/>
      <c r="AX2" s="135"/>
      <c r="AY2" s="69"/>
      <c r="AZ2" s="69"/>
      <c r="BA2" s="69"/>
      <c r="BB2" s="69"/>
      <c r="BC2" s="71"/>
      <c r="BD2" s="71"/>
      <c r="BE2" s="71"/>
      <c r="BF2" s="71"/>
      <c r="BH2" s="1877" t="s">
        <v>122</v>
      </c>
      <c r="BI2" s="1419"/>
      <c r="BJ2" s="1419"/>
      <c r="BK2" s="1419"/>
      <c r="BL2" s="1322">
        <f>'Marking Location'!BO2+1</f>
        <v>6</v>
      </c>
      <c r="BM2" s="1878"/>
      <c r="BN2" s="136"/>
    </row>
    <row r="3" spans="1:66" s="401" customFormat="1" ht="20.100000000000001" customHeight="1">
      <c r="A3" s="229"/>
      <c r="B3" s="137" t="s">
        <v>70</v>
      </c>
      <c r="C3" s="74"/>
      <c r="D3" s="74"/>
      <c r="E3" s="74"/>
      <c r="F3" s="74"/>
      <c r="G3" s="74"/>
      <c r="H3" s="74"/>
      <c r="I3" s="74"/>
      <c r="J3" s="74" t="str">
        <f>Index!I3</f>
        <v>{{MaterialNumber}}</v>
      </c>
      <c r="K3" s="74"/>
      <c r="L3" s="74"/>
      <c r="M3" s="74"/>
      <c r="N3" s="74"/>
      <c r="O3" s="74"/>
      <c r="P3" s="74"/>
      <c r="Q3" s="138"/>
      <c r="R3" s="139"/>
      <c r="S3" s="139"/>
      <c r="T3" s="139"/>
      <c r="U3" s="139"/>
      <c r="V3" s="1876"/>
      <c r="W3" s="1876"/>
      <c r="X3" s="1876"/>
      <c r="Y3" s="1876"/>
      <c r="Z3" s="1876"/>
      <c r="AA3" s="1876"/>
      <c r="AB3" s="1876"/>
      <c r="AC3" s="1876"/>
      <c r="AD3" s="1876"/>
      <c r="AE3" s="1876"/>
      <c r="AF3" s="1876"/>
      <c r="AG3" s="1876"/>
      <c r="AH3" s="1876"/>
      <c r="AI3" s="1876"/>
      <c r="AJ3" s="1876"/>
      <c r="AK3" s="1876"/>
      <c r="AL3" s="1876"/>
      <c r="AM3" s="1876"/>
      <c r="AN3" s="1876"/>
      <c r="AO3" s="1876"/>
      <c r="AP3" s="1876"/>
      <c r="AQ3" s="1876"/>
      <c r="AR3" s="1876"/>
      <c r="AS3" s="1876"/>
      <c r="AT3" s="139"/>
      <c r="AU3" s="139"/>
      <c r="AV3" s="139"/>
      <c r="AW3" s="139"/>
      <c r="AX3" s="139"/>
      <c r="AY3" s="69"/>
      <c r="AZ3" s="69"/>
      <c r="BA3" s="69"/>
      <c r="BB3" s="69"/>
      <c r="BC3" s="69"/>
      <c r="BD3" s="69"/>
      <c r="BE3" s="69"/>
      <c r="BF3" s="69"/>
      <c r="BG3" s="235"/>
      <c r="BH3" s="1582"/>
      <c r="BI3" s="1583"/>
      <c r="BJ3" s="1583"/>
      <c r="BK3" s="1583"/>
      <c r="BL3" s="1324"/>
      <c r="BM3" s="1326"/>
      <c r="BN3" s="136"/>
    </row>
    <row r="4" spans="1:66" s="402" customFormat="1" ht="50.1" customHeight="1">
      <c r="A4" s="141"/>
      <c r="B4" s="1879" t="s">
        <v>259</v>
      </c>
      <c r="C4" s="1880"/>
      <c r="D4" s="1880"/>
      <c r="E4" s="1880"/>
      <c r="F4" s="1880"/>
      <c r="G4" s="1880"/>
      <c r="H4" s="1880"/>
      <c r="I4" s="1880"/>
      <c r="J4" s="1880"/>
      <c r="K4" s="1880"/>
      <c r="L4" s="1880"/>
      <c r="M4" s="1880"/>
      <c r="N4" s="1880"/>
      <c r="O4" s="1880"/>
      <c r="P4" s="1880"/>
      <c r="Q4" s="1880"/>
      <c r="R4" s="1880"/>
      <c r="S4" s="1880"/>
      <c r="T4" s="1880"/>
      <c r="U4" s="1880"/>
      <c r="V4" s="1880"/>
      <c r="W4" s="1880"/>
      <c r="X4" s="1880"/>
      <c r="Y4" s="1880"/>
      <c r="Z4" s="1880"/>
      <c r="AA4" s="1880"/>
      <c r="AB4" s="1880"/>
      <c r="AC4" s="1880"/>
      <c r="AD4" s="1880"/>
      <c r="AE4" s="1880"/>
      <c r="AF4" s="1880"/>
      <c r="AG4" s="1880"/>
      <c r="AH4" s="1880"/>
      <c r="AI4" s="1880"/>
      <c r="AJ4" s="1880"/>
      <c r="AK4" s="1880"/>
      <c r="AL4" s="1880"/>
      <c r="AM4" s="1880"/>
      <c r="AN4" s="1880"/>
      <c r="AO4" s="1880"/>
      <c r="AP4" s="1880"/>
      <c r="AQ4" s="1880"/>
      <c r="AR4" s="1880"/>
      <c r="AS4" s="1880"/>
      <c r="AT4" s="1880"/>
      <c r="AU4" s="1880"/>
      <c r="AV4" s="1880"/>
      <c r="AW4" s="1880"/>
      <c r="AX4" s="1880"/>
      <c r="AY4" s="1880"/>
      <c r="AZ4" s="1880"/>
      <c r="BA4" s="1880"/>
      <c r="BB4" s="1880"/>
      <c r="BC4" s="1880"/>
      <c r="BD4" s="1880"/>
      <c r="BE4" s="1880"/>
      <c r="BF4" s="1880"/>
      <c r="BG4" s="1880"/>
      <c r="BH4" s="1880"/>
      <c r="BI4" s="1880"/>
      <c r="BJ4" s="1880"/>
      <c r="BK4" s="1880"/>
      <c r="BL4" s="1880"/>
      <c r="BM4" s="1881"/>
      <c r="BN4" s="142"/>
    </row>
    <row r="5" spans="1:66" ht="39.950000000000003" customHeight="1">
      <c r="A5" s="13"/>
      <c r="B5" s="1330" t="s">
        <v>144</v>
      </c>
      <c r="C5" s="1331"/>
      <c r="D5" s="1331"/>
      <c r="E5" s="1331"/>
      <c r="F5" s="1331"/>
      <c r="G5" s="1331"/>
      <c r="H5" s="1331"/>
      <c r="I5" s="1331"/>
      <c r="J5" s="1331"/>
      <c r="K5" s="1331"/>
      <c r="L5" s="1331"/>
      <c r="M5" s="1331"/>
      <c r="N5" s="1331"/>
      <c r="O5" s="1331"/>
      <c r="P5" s="1331"/>
      <c r="Q5" s="1332"/>
      <c r="R5" s="1333" t="s">
        <v>260</v>
      </c>
      <c r="S5" s="1331"/>
      <c r="T5" s="1331"/>
      <c r="U5" s="1331"/>
      <c r="V5" s="1331"/>
      <c r="W5" s="1331"/>
      <c r="X5" s="1331"/>
      <c r="Y5" s="1331"/>
      <c r="Z5" s="1331"/>
      <c r="AA5" s="1331"/>
      <c r="AB5" s="1331"/>
      <c r="AC5" s="1331"/>
      <c r="AD5" s="1331"/>
      <c r="AE5" s="1331"/>
      <c r="AF5" s="1331"/>
      <c r="AG5" s="1332"/>
      <c r="AH5" s="1333" t="s">
        <v>144</v>
      </c>
      <c r="AI5" s="1331"/>
      <c r="AJ5" s="1331"/>
      <c r="AK5" s="1331"/>
      <c r="AL5" s="1331"/>
      <c r="AM5" s="1331"/>
      <c r="AN5" s="1331"/>
      <c r="AO5" s="1331"/>
      <c r="AP5" s="1331"/>
      <c r="AQ5" s="1331"/>
      <c r="AR5" s="1331"/>
      <c r="AS5" s="1331"/>
      <c r="AT5" s="1331"/>
      <c r="AU5" s="1331"/>
      <c r="AV5" s="1331"/>
      <c r="AW5" s="1332"/>
      <c r="AX5" s="1333" t="str">
        <f>R5</f>
        <v>Remarks 备注 GHI CHÚ</v>
      </c>
      <c r="AY5" s="1331"/>
      <c r="AZ5" s="1331"/>
      <c r="BA5" s="1331"/>
      <c r="BB5" s="1331"/>
      <c r="BC5" s="1331"/>
      <c r="BD5" s="1331"/>
      <c r="BE5" s="1331"/>
      <c r="BF5" s="1331"/>
      <c r="BG5" s="1331"/>
      <c r="BH5" s="1331"/>
      <c r="BI5" s="1331"/>
      <c r="BJ5" s="1331"/>
      <c r="BK5" s="1331"/>
      <c r="BL5" s="1331"/>
      <c r="BM5" s="1334"/>
      <c r="BN5" s="143"/>
    </row>
    <row r="6" spans="1:66" ht="39.950000000000003" customHeight="1">
      <c r="A6" s="13"/>
      <c r="B6" s="1335" t="s">
        <v>146</v>
      </c>
      <c r="C6" s="1336"/>
      <c r="D6" s="1336"/>
      <c r="E6" s="1336"/>
      <c r="F6" s="1336"/>
      <c r="G6" s="1336"/>
      <c r="H6" s="1336"/>
      <c r="I6" s="1336"/>
      <c r="J6" s="1336"/>
      <c r="K6" s="1336"/>
      <c r="L6" s="1336"/>
      <c r="M6" s="1336"/>
      <c r="N6" s="1336"/>
      <c r="O6" s="1336"/>
      <c r="P6" s="1336"/>
      <c r="Q6" s="1337"/>
      <c r="R6" s="1338"/>
      <c r="S6" s="1336"/>
      <c r="T6" s="1336"/>
      <c r="U6" s="1336"/>
      <c r="V6" s="1336"/>
      <c r="W6" s="1336"/>
      <c r="X6" s="1336"/>
      <c r="Y6" s="1336"/>
      <c r="Z6" s="1336"/>
      <c r="AA6" s="1336"/>
      <c r="AB6" s="1336"/>
      <c r="AC6" s="1336"/>
      <c r="AD6" s="1336"/>
      <c r="AE6" s="1336"/>
      <c r="AF6" s="1336"/>
      <c r="AG6" s="1337"/>
      <c r="AH6" s="403"/>
      <c r="AI6" s="403"/>
      <c r="AJ6" s="403"/>
      <c r="AK6" s="403"/>
      <c r="AL6" s="403"/>
      <c r="AM6" s="403"/>
      <c r="AN6" s="403"/>
      <c r="AO6" s="403"/>
      <c r="AP6" s="403"/>
      <c r="AQ6" s="403"/>
      <c r="AR6" s="403"/>
      <c r="AS6" s="403"/>
      <c r="AT6" s="403"/>
      <c r="AU6" s="403"/>
      <c r="AV6" s="403"/>
      <c r="AW6" s="404"/>
      <c r="AX6" s="403"/>
      <c r="AY6" s="403"/>
      <c r="AZ6" s="403"/>
      <c r="BA6" s="403"/>
      <c r="BB6" s="403"/>
      <c r="BC6" s="403"/>
      <c r="BD6" s="403"/>
      <c r="BE6" s="403"/>
      <c r="BF6" s="403"/>
      <c r="BG6" s="403"/>
      <c r="BH6" s="403"/>
      <c r="BI6" s="403"/>
      <c r="BJ6" s="403"/>
      <c r="BK6" s="403"/>
      <c r="BL6" s="403"/>
      <c r="BM6" s="405"/>
      <c r="BN6" s="143"/>
    </row>
    <row r="7" spans="1:66" ht="39.950000000000003" customHeight="1">
      <c r="A7" s="13"/>
      <c r="B7" s="1335"/>
      <c r="C7" s="1336"/>
      <c r="D7" s="1336"/>
      <c r="E7" s="1336"/>
      <c r="F7" s="1336"/>
      <c r="G7" s="1336"/>
      <c r="H7" s="1336"/>
      <c r="I7" s="1336"/>
      <c r="J7" s="1336"/>
      <c r="K7" s="1336"/>
      <c r="L7" s="1336"/>
      <c r="M7" s="1336"/>
      <c r="N7" s="1336"/>
      <c r="O7" s="1336"/>
      <c r="P7" s="1336"/>
      <c r="Q7" s="1337"/>
      <c r="R7" s="1338"/>
      <c r="S7" s="1336"/>
      <c r="T7" s="1336"/>
      <c r="U7" s="1336"/>
      <c r="V7" s="1336"/>
      <c r="W7" s="1336"/>
      <c r="X7" s="1336"/>
      <c r="Y7" s="1336"/>
      <c r="Z7" s="1336"/>
      <c r="AA7" s="1336"/>
      <c r="AB7" s="1336"/>
      <c r="AC7" s="1336"/>
      <c r="AD7" s="1336"/>
      <c r="AE7" s="1336"/>
      <c r="AF7" s="1336"/>
      <c r="AG7" s="1337"/>
      <c r="AH7" s="403"/>
      <c r="AI7" s="403"/>
      <c r="AJ7" s="403"/>
      <c r="AK7" s="403"/>
      <c r="AL7" s="403"/>
      <c r="AM7" s="403"/>
      <c r="AN7" s="403"/>
      <c r="AO7" s="403"/>
      <c r="AP7" s="403"/>
      <c r="AQ7" s="403"/>
      <c r="AR7" s="403"/>
      <c r="AS7" s="403"/>
      <c r="AT7" s="403"/>
      <c r="AU7" s="403"/>
      <c r="AV7" s="403"/>
      <c r="AW7" s="404"/>
      <c r="AX7" s="403"/>
      <c r="AY7" s="403"/>
      <c r="AZ7" s="403"/>
      <c r="BA7" s="403"/>
      <c r="BB7" s="403"/>
      <c r="BC7" s="403"/>
      <c r="BD7" s="403"/>
      <c r="BE7" s="403"/>
      <c r="BF7" s="403"/>
      <c r="BG7" s="403"/>
      <c r="BH7" s="403"/>
      <c r="BI7" s="403"/>
      <c r="BJ7" s="403"/>
      <c r="BK7" s="403"/>
      <c r="BL7" s="403"/>
      <c r="BM7" s="405"/>
      <c r="BN7" s="143"/>
    </row>
    <row r="8" spans="1:66" ht="39.950000000000003" customHeight="1">
      <c r="A8" s="13"/>
      <c r="B8" s="1335"/>
      <c r="C8" s="1336"/>
      <c r="D8" s="1336"/>
      <c r="E8" s="1336"/>
      <c r="F8" s="1336"/>
      <c r="G8" s="1336"/>
      <c r="H8" s="1336"/>
      <c r="I8" s="1336"/>
      <c r="J8" s="1336"/>
      <c r="K8" s="1336"/>
      <c r="L8" s="1336"/>
      <c r="M8" s="1336"/>
      <c r="N8" s="1336"/>
      <c r="O8" s="1336"/>
      <c r="P8" s="1336"/>
      <c r="Q8" s="1337"/>
      <c r="R8" s="406"/>
      <c r="S8" s="403"/>
      <c r="T8" s="403"/>
      <c r="U8" s="403"/>
      <c r="V8" s="403"/>
      <c r="W8" s="403"/>
      <c r="X8" s="403"/>
      <c r="Y8" s="403"/>
      <c r="Z8" s="403"/>
      <c r="AA8" s="403"/>
      <c r="AB8" s="403"/>
      <c r="AC8" s="403"/>
      <c r="AD8" s="403"/>
      <c r="AE8" s="403"/>
      <c r="AF8" s="403"/>
      <c r="AG8" s="404"/>
      <c r="AH8" s="403"/>
      <c r="AI8" s="403"/>
      <c r="AJ8" s="403"/>
      <c r="AK8" s="403"/>
      <c r="AL8" s="403"/>
      <c r="AM8" s="403"/>
      <c r="AN8" s="403"/>
      <c r="AO8" s="403"/>
      <c r="AP8" s="403"/>
      <c r="AQ8" s="403"/>
      <c r="AR8" s="403"/>
      <c r="AS8" s="403"/>
      <c r="AT8" s="403"/>
      <c r="AU8" s="403"/>
      <c r="AV8" s="403"/>
      <c r="AW8" s="404"/>
      <c r="AX8" s="403"/>
      <c r="AY8" s="403"/>
      <c r="AZ8" s="403"/>
      <c r="BA8" s="403"/>
      <c r="BB8" s="403"/>
      <c r="BC8" s="403"/>
      <c r="BD8" s="403"/>
      <c r="BE8" s="403"/>
      <c r="BF8" s="403"/>
      <c r="BG8" s="403"/>
      <c r="BH8" s="403"/>
      <c r="BI8" s="403"/>
      <c r="BJ8" s="403"/>
      <c r="BK8" s="403"/>
      <c r="BL8" s="403"/>
      <c r="BM8" s="405"/>
      <c r="BN8" s="143"/>
    </row>
    <row r="9" spans="1:66" ht="39.950000000000003" customHeight="1">
      <c r="A9" s="13"/>
      <c r="B9" s="1335"/>
      <c r="C9" s="1336"/>
      <c r="D9" s="1336"/>
      <c r="E9" s="1336"/>
      <c r="F9" s="1336"/>
      <c r="G9" s="1336"/>
      <c r="H9" s="1336"/>
      <c r="I9" s="1336"/>
      <c r="J9" s="1336"/>
      <c r="K9" s="1336"/>
      <c r="L9" s="1336"/>
      <c r="M9" s="1336"/>
      <c r="N9" s="1336"/>
      <c r="O9" s="1336"/>
      <c r="P9" s="1336"/>
      <c r="Q9" s="1337"/>
      <c r="R9" s="406"/>
      <c r="S9" s="403"/>
      <c r="T9" s="403"/>
      <c r="U9" s="403"/>
      <c r="V9" s="403"/>
      <c r="W9" s="403"/>
      <c r="X9" s="403"/>
      <c r="Y9" s="403"/>
      <c r="Z9" s="403"/>
      <c r="AA9" s="403"/>
      <c r="AB9" s="403"/>
      <c r="AC9" s="403"/>
      <c r="AD9" s="403"/>
      <c r="AE9" s="403"/>
      <c r="AF9" s="403"/>
      <c r="AG9" s="404"/>
      <c r="AH9" s="403"/>
      <c r="AI9" s="403"/>
      <c r="AJ9" s="403"/>
      <c r="AK9" s="403"/>
      <c r="AL9" s="403"/>
      <c r="AM9" s="403"/>
      <c r="AN9" s="403"/>
      <c r="AO9" s="403"/>
      <c r="AP9" s="403"/>
      <c r="AQ9" s="403"/>
      <c r="AR9" s="403"/>
      <c r="AS9" s="403"/>
      <c r="AT9" s="403"/>
      <c r="AU9" s="403"/>
      <c r="AV9" s="403"/>
      <c r="AW9" s="404"/>
      <c r="AX9" s="403"/>
      <c r="AY9" s="403"/>
      <c r="AZ9" s="403"/>
      <c r="BA9" s="403"/>
      <c r="BB9" s="403"/>
      <c r="BC9" s="403"/>
      <c r="BD9" s="403"/>
      <c r="BE9" s="403"/>
      <c r="BF9" s="403"/>
      <c r="BG9" s="403"/>
      <c r="BH9" s="403"/>
      <c r="BI9" s="403"/>
      <c r="BJ9" s="403"/>
      <c r="BK9" s="403"/>
      <c r="BL9" s="403"/>
      <c r="BM9" s="405"/>
      <c r="BN9" s="143"/>
    </row>
    <row r="10" spans="1:66" ht="39.950000000000003" customHeight="1">
      <c r="A10" s="13"/>
      <c r="B10" s="1335"/>
      <c r="C10" s="1336"/>
      <c r="D10" s="1336"/>
      <c r="E10" s="1336"/>
      <c r="F10" s="1336"/>
      <c r="G10" s="1336"/>
      <c r="H10" s="1336"/>
      <c r="I10" s="1336"/>
      <c r="J10" s="1336"/>
      <c r="K10" s="1336"/>
      <c r="L10" s="1336"/>
      <c r="M10" s="1336"/>
      <c r="N10" s="1336"/>
      <c r="O10" s="1336"/>
      <c r="P10" s="1336"/>
      <c r="Q10" s="1337"/>
      <c r="R10" s="406"/>
      <c r="S10" s="403"/>
      <c r="T10" s="403"/>
      <c r="U10" s="403"/>
      <c r="V10" s="403"/>
      <c r="W10" s="403"/>
      <c r="X10" s="403"/>
      <c r="Y10" s="403"/>
      <c r="Z10" s="403"/>
      <c r="AA10" s="403"/>
      <c r="AB10" s="403"/>
      <c r="AC10" s="403"/>
      <c r="AD10" s="403"/>
      <c r="AE10" s="403"/>
      <c r="AF10" s="403"/>
      <c r="AG10" s="404"/>
      <c r="AH10" s="403"/>
      <c r="AI10" s="403"/>
      <c r="AJ10" s="403"/>
      <c r="AK10" s="403"/>
      <c r="AL10" s="403"/>
      <c r="AM10" s="403"/>
      <c r="AN10" s="403"/>
      <c r="AO10" s="403"/>
      <c r="AP10" s="403"/>
      <c r="AQ10" s="403"/>
      <c r="AR10" s="403"/>
      <c r="AS10" s="403"/>
      <c r="AT10" s="403"/>
      <c r="AU10" s="403"/>
      <c r="AV10" s="403"/>
      <c r="AW10" s="404"/>
      <c r="AX10" s="403"/>
      <c r="AY10" s="403"/>
      <c r="AZ10" s="403"/>
      <c r="BA10" s="403"/>
      <c r="BB10" s="403"/>
      <c r="BC10" s="403"/>
      <c r="BD10" s="403"/>
      <c r="BE10" s="403"/>
      <c r="BF10" s="403"/>
      <c r="BG10" s="403"/>
      <c r="BH10" s="403"/>
      <c r="BI10" s="403"/>
      <c r="BJ10" s="403"/>
      <c r="BK10" s="403"/>
      <c r="BL10" s="403"/>
      <c r="BM10" s="405"/>
      <c r="BN10" s="143"/>
    </row>
    <row r="11" spans="1:66" ht="39.950000000000003" customHeight="1">
      <c r="A11" s="13"/>
      <c r="B11" s="144"/>
      <c r="C11" s="403"/>
      <c r="D11" s="403"/>
      <c r="E11" s="403"/>
      <c r="F11" s="403"/>
      <c r="G11" s="403"/>
      <c r="H11" s="403"/>
      <c r="I11" s="403"/>
      <c r="J11" s="403"/>
      <c r="K11" s="403"/>
      <c r="L11" s="403"/>
      <c r="M11" s="403"/>
      <c r="N11" s="403"/>
      <c r="O11" s="403"/>
      <c r="P11" s="403"/>
      <c r="Q11" s="403"/>
      <c r="R11" s="406"/>
      <c r="S11" s="403"/>
      <c r="T11" s="403"/>
      <c r="U11" s="403"/>
      <c r="V11" s="403"/>
      <c r="W11" s="403"/>
      <c r="X11" s="403"/>
      <c r="Y11" s="403"/>
      <c r="Z11" s="403"/>
      <c r="AA11" s="403"/>
      <c r="AB11" s="403"/>
      <c r="AC11" s="403"/>
      <c r="AD11" s="403"/>
      <c r="AE11" s="403"/>
      <c r="AF11" s="403"/>
      <c r="AG11" s="404"/>
      <c r="AH11" s="403"/>
      <c r="AI11" s="403"/>
      <c r="AJ11" s="403"/>
      <c r="AK11" s="403"/>
      <c r="AL11" s="403"/>
      <c r="AM11" s="403"/>
      <c r="AN11" s="403"/>
      <c r="AO11" s="403"/>
      <c r="AP11" s="403"/>
      <c r="AQ11" s="403"/>
      <c r="AR11" s="403"/>
      <c r="AS11" s="403"/>
      <c r="AT11" s="403"/>
      <c r="AU11" s="403"/>
      <c r="AV11" s="403"/>
      <c r="AW11" s="404"/>
      <c r="AX11" s="403"/>
      <c r="AY11" s="403"/>
      <c r="AZ11" s="403"/>
      <c r="BA11" s="403"/>
      <c r="BB11" s="403"/>
      <c r="BC11" s="403"/>
      <c r="BD11" s="403"/>
      <c r="BE11" s="403"/>
      <c r="BF11" s="403"/>
      <c r="BG11" s="403"/>
      <c r="BH11" s="403"/>
      <c r="BI11" s="403"/>
      <c r="BJ11" s="403"/>
      <c r="BK11" s="403"/>
      <c r="BL11" s="403"/>
      <c r="BM11" s="405"/>
      <c r="BN11" s="143"/>
    </row>
    <row r="12" spans="1:66" ht="39.950000000000003" customHeight="1">
      <c r="A12" s="13"/>
      <c r="B12" s="144"/>
      <c r="C12" s="403"/>
      <c r="D12" s="403"/>
      <c r="E12" s="403"/>
      <c r="F12" s="403"/>
      <c r="G12" s="403"/>
      <c r="H12" s="403"/>
      <c r="I12" s="403"/>
      <c r="J12" s="403"/>
      <c r="K12" s="403"/>
      <c r="L12" s="403"/>
      <c r="M12" s="403"/>
      <c r="N12" s="403"/>
      <c r="O12" s="403"/>
      <c r="P12" s="403"/>
      <c r="Q12" s="403"/>
      <c r="R12" s="406"/>
      <c r="S12" s="403"/>
      <c r="T12" s="403"/>
      <c r="U12" s="403"/>
      <c r="V12" s="403"/>
      <c r="W12" s="403"/>
      <c r="X12" s="403"/>
      <c r="Y12" s="403"/>
      <c r="Z12" s="403"/>
      <c r="AA12" s="403"/>
      <c r="AB12" s="403"/>
      <c r="AC12" s="403"/>
      <c r="AD12" s="403"/>
      <c r="AE12" s="403"/>
      <c r="AF12" s="403"/>
      <c r="AG12" s="404"/>
      <c r="AH12" s="403"/>
      <c r="AI12" s="403"/>
      <c r="AJ12" s="403"/>
      <c r="AK12" s="403"/>
      <c r="AL12" s="403"/>
      <c r="AM12" s="403"/>
      <c r="AN12" s="403"/>
      <c r="AO12" s="403"/>
      <c r="AP12" s="403"/>
      <c r="AQ12" s="403"/>
      <c r="AR12" s="403"/>
      <c r="AS12" s="403"/>
      <c r="AT12" s="403"/>
      <c r="AU12" s="403"/>
      <c r="AV12" s="403"/>
      <c r="AW12" s="404"/>
      <c r="AX12" s="403"/>
      <c r="AY12" s="403"/>
      <c r="AZ12" s="403"/>
      <c r="BA12" s="403"/>
      <c r="BB12" s="403"/>
      <c r="BC12" s="403"/>
      <c r="BD12" s="403"/>
      <c r="BE12" s="403"/>
      <c r="BF12" s="403"/>
      <c r="BG12" s="403"/>
      <c r="BH12" s="403"/>
      <c r="BI12" s="403"/>
      <c r="BJ12" s="403"/>
      <c r="BK12" s="403"/>
      <c r="BL12" s="403"/>
      <c r="BM12" s="405"/>
      <c r="BN12" s="143"/>
    </row>
    <row r="13" spans="1:66" ht="39.950000000000003" customHeight="1">
      <c r="A13" s="13"/>
      <c r="B13" s="144"/>
      <c r="C13" s="403"/>
      <c r="D13" s="403"/>
      <c r="E13" s="403"/>
      <c r="F13" s="403"/>
      <c r="G13" s="403"/>
      <c r="H13" s="403"/>
      <c r="I13" s="403"/>
      <c r="J13" s="403"/>
      <c r="K13" s="403"/>
      <c r="L13" s="403"/>
      <c r="M13" s="403"/>
      <c r="N13" s="403"/>
      <c r="O13" s="403"/>
      <c r="P13" s="403"/>
      <c r="Q13" s="403"/>
      <c r="R13" s="406"/>
      <c r="S13" s="403"/>
      <c r="T13" s="403"/>
      <c r="U13" s="403"/>
      <c r="V13" s="403"/>
      <c r="W13" s="403"/>
      <c r="X13" s="403"/>
      <c r="Y13" s="403"/>
      <c r="Z13" s="403"/>
      <c r="AA13" s="403"/>
      <c r="AB13" s="403"/>
      <c r="AC13" s="403"/>
      <c r="AD13" s="403"/>
      <c r="AE13" s="403"/>
      <c r="AF13" s="403"/>
      <c r="AG13" s="404"/>
      <c r="AH13" s="403"/>
      <c r="AI13" s="403"/>
      <c r="AJ13" s="403"/>
      <c r="AK13" s="403"/>
      <c r="AL13" s="403"/>
      <c r="AM13" s="403"/>
      <c r="AN13" s="403"/>
      <c r="AO13" s="403"/>
      <c r="AP13" s="403"/>
      <c r="AQ13" s="403"/>
      <c r="AR13" s="403"/>
      <c r="AS13" s="403"/>
      <c r="AT13" s="403"/>
      <c r="AU13" s="403"/>
      <c r="AV13" s="403"/>
      <c r="AW13" s="404"/>
      <c r="AX13" s="403"/>
      <c r="AY13" s="403"/>
      <c r="AZ13" s="403"/>
      <c r="BA13" s="403"/>
      <c r="BB13" s="403"/>
      <c r="BC13" s="403"/>
      <c r="BD13" s="403"/>
      <c r="BE13" s="403"/>
      <c r="BF13" s="403"/>
      <c r="BG13" s="403"/>
      <c r="BH13" s="403"/>
      <c r="BI13" s="403"/>
      <c r="BJ13" s="403"/>
      <c r="BK13" s="403"/>
      <c r="BL13" s="403"/>
      <c r="BM13" s="405"/>
      <c r="BN13" s="143"/>
    </row>
    <row r="14" spans="1:66" ht="39.950000000000003" customHeight="1">
      <c r="A14" s="13"/>
      <c r="B14" s="144"/>
      <c r="C14" s="403"/>
      <c r="D14" s="403"/>
      <c r="E14" s="403"/>
      <c r="F14" s="403"/>
      <c r="G14" s="403"/>
      <c r="H14" s="403"/>
      <c r="I14" s="403"/>
      <c r="J14" s="403"/>
      <c r="K14" s="403"/>
      <c r="L14" s="403"/>
      <c r="M14" s="403"/>
      <c r="N14" s="403"/>
      <c r="O14" s="403"/>
      <c r="P14" s="403"/>
      <c r="Q14" s="403"/>
      <c r="R14" s="406"/>
      <c r="S14" s="403"/>
      <c r="T14" s="403"/>
      <c r="U14" s="403"/>
      <c r="V14" s="403"/>
      <c r="W14" s="403"/>
      <c r="X14" s="403"/>
      <c r="Y14" s="403"/>
      <c r="Z14" s="403"/>
      <c r="AA14" s="403"/>
      <c r="AB14" s="403"/>
      <c r="AC14" s="403"/>
      <c r="AD14" s="403"/>
      <c r="AE14" s="403"/>
      <c r="AF14" s="403"/>
      <c r="AG14" s="404"/>
      <c r="AH14" s="403"/>
      <c r="AI14" s="403"/>
      <c r="AJ14" s="403"/>
      <c r="AK14" s="403"/>
      <c r="AL14" s="403"/>
      <c r="AM14" s="403"/>
      <c r="AN14" s="403"/>
      <c r="AO14" s="403"/>
      <c r="AP14" s="403"/>
      <c r="AQ14" s="403"/>
      <c r="AR14" s="403"/>
      <c r="AS14" s="403"/>
      <c r="AT14" s="403"/>
      <c r="AU14" s="403"/>
      <c r="AV14" s="403"/>
      <c r="AW14" s="404"/>
      <c r="AX14" s="403"/>
      <c r="AY14" s="403"/>
      <c r="AZ14" s="403"/>
      <c r="BA14" s="403"/>
      <c r="BB14" s="403"/>
      <c r="BC14" s="403"/>
      <c r="BD14" s="403"/>
      <c r="BE14" s="403"/>
      <c r="BF14" s="403"/>
      <c r="BG14" s="403"/>
      <c r="BH14" s="403"/>
      <c r="BI14" s="403"/>
      <c r="BJ14" s="403"/>
      <c r="BK14" s="403"/>
      <c r="BL14" s="403"/>
      <c r="BM14" s="405"/>
      <c r="BN14" s="143"/>
    </row>
    <row r="15" spans="1:66" ht="39.950000000000003" customHeight="1">
      <c r="A15" s="13"/>
      <c r="B15" s="144"/>
      <c r="C15" s="403"/>
      <c r="D15" s="403"/>
      <c r="E15" s="403"/>
      <c r="F15" s="403"/>
      <c r="G15" s="403"/>
      <c r="H15" s="403"/>
      <c r="I15" s="403"/>
      <c r="J15" s="403"/>
      <c r="K15" s="403"/>
      <c r="L15" s="403"/>
      <c r="M15" s="403"/>
      <c r="N15" s="403"/>
      <c r="O15" s="403"/>
      <c r="P15" s="403"/>
      <c r="Q15" s="403"/>
      <c r="R15" s="406"/>
      <c r="S15" s="403"/>
      <c r="T15" s="403"/>
      <c r="U15" s="403"/>
      <c r="V15" s="403"/>
      <c r="W15" s="403"/>
      <c r="X15" s="403"/>
      <c r="Y15" s="403"/>
      <c r="Z15" s="403"/>
      <c r="AA15" s="403"/>
      <c r="AB15" s="403"/>
      <c r="AC15" s="403"/>
      <c r="AD15" s="403"/>
      <c r="AE15" s="403"/>
      <c r="AF15" s="403"/>
      <c r="AG15" s="404"/>
      <c r="AH15" s="403"/>
      <c r="AI15" s="403"/>
      <c r="AJ15" s="403"/>
      <c r="AK15" s="403"/>
      <c r="AL15" s="403"/>
      <c r="AM15" s="403"/>
      <c r="AN15" s="403"/>
      <c r="AO15" s="403"/>
      <c r="AP15" s="403"/>
      <c r="AQ15" s="403"/>
      <c r="AR15" s="403"/>
      <c r="AS15" s="403"/>
      <c r="AT15" s="403"/>
      <c r="AU15" s="403"/>
      <c r="AV15" s="403"/>
      <c r="AW15" s="404"/>
      <c r="AX15" s="403"/>
      <c r="AY15" s="403"/>
      <c r="AZ15" s="403"/>
      <c r="BA15" s="403"/>
      <c r="BB15" s="403"/>
      <c r="BC15" s="403"/>
      <c r="BD15" s="403"/>
      <c r="BE15" s="403"/>
      <c r="BF15" s="403"/>
      <c r="BG15" s="403"/>
      <c r="BH15" s="403"/>
      <c r="BI15" s="403"/>
      <c r="BJ15" s="403"/>
      <c r="BK15" s="403"/>
      <c r="BL15" s="403"/>
      <c r="BM15" s="405"/>
      <c r="BN15" s="143"/>
    </row>
    <row r="16" spans="1:66" ht="39.950000000000003" customHeight="1">
      <c r="A16" s="13"/>
      <c r="B16" s="144"/>
      <c r="C16" s="403"/>
      <c r="D16" s="403"/>
      <c r="E16" s="403"/>
      <c r="F16" s="403"/>
      <c r="G16" s="403"/>
      <c r="H16" s="403"/>
      <c r="I16" s="403"/>
      <c r="J16" s="403"/>
      <c r="K16" s="403"/>
      <c r="L16" s="403"/>
      <c r="M16" s="403"/>
      <c r="N16" s="403"/>
      <c r="O16" s="403"/>
      <c r="P16" s="403"/>
      <c r="Q16" s="403"/>
      <c r="R16" s="406"/>
      <c r="S16" s="403"/>
      <c r="T16" s="403"/>
      <c r="U16" s="403"/>
      <c r="V16" s="403"/>
      <c r="W16" s="403"/>
      <c r="X16" s="403"/>
      <c r="Y16" s="403"/>
      <c r="Z16" s="403"/>
      <c r="AA16" s="403"/>
      <c r="AB16" s="403"/>
      <c r="AC16" s="403"/>
      <c r="AD16" s="403"/>
      <c r="AE16" s="403"/>
      <c r="AF16" s="403"/>
      <c r="AG16" s="404"/>
      <c r="AH16" s="403"/>
      <c r="AI16" s="403"/>
      <c r="AJ16" s="403"/>
      <c r="AK16" s="403"/>
      <c r="AL16" s="403"/>
      <c r="AM16" s="403"/>
      <c r="AN16" s="403"/>
      <c r="AO16" s="403"/>
      <c r="AP16" s="403"/>
      <c r="AQ16" s="403"/>
      <c r="AR16" s="403"/>
      <c r="AS16" s="403"/>
      <c r="AT16" s="403"/>
      <c r="AU16" s="403"/>
      <c r="AV16" s="403"/>
      <c r="AW16" s="404"/>
      <c r="AX16" s="403"/>
      <c r="AY16" s="403"/>
      <c r="AZ16" s="403"/>
      <c r="BA16" s="403"/>
      <c r="BB16" s="403"/>
      <c r="BC16" s="403"/>
      <c r="BD16" s="403"/>
      <c r="BE16" s="403"/>
      <c r="BF16" s="403"/>
      <c r="BG16" s="403"/>
      <c r="BH16" s="403"/>
      <c r="BI16" s="403"/>
      <c r="BJ16" s="403"/>
      <c r="BK16" s="403"/>
      <c r="BL16" s="403"/>
      <c r="BM16" s="405"/>
      <c r="BN16" s="143"/>
    </row>
    <row r="17" spans="1:66" ht="39.950000000000003" customHeight="1">
      <c r="A17" s="13"/>
      <c r="B17" s="144"/>
      <c r="C17" s="403"/>
      <c r="D17" s="403"/>
      <c r="E17" s="403"/>
      <c r="F17" s="403"/>
      <c r="G17" s="403"/>
      <c r="H17" s="403"/>
      <c r="I17" s="403"/>
      <c r="J17" s="403"/>
      <c r="K17" s="403"/>
      <c r="L17" s="403"/>
      <c r="M17" s="403"/>
      <c r="N17" s="403"/>
      <c r="O17" s="403"/>
      <c r="P17" s="403"/>
      <c r="Q17" s="403"/>
      <c r="R17" s="406"/>
      <c r="S17" s="403"/>
      <c r="T17" s="403"/>
      <c r="U17" s="403"/>
      <c r="V17" s="403"/>
      <c r="W17" s="403"/>
      <c r="X17" s="403"/>
      <c r="Y17" s="403"/>
      <c r="Z17" s="403"/>
      <c r="AA17" s="403"/>
      <c r="AB17" s="403"/>
      <c r="AC17" s="403"/>
      <c r="AD17" s="403"/>
      <c r="AE17" s="403"/>
      <c r="AF17" s="403"/>
      <c r="AG17" s="404"/>
      <c r="AH17" s="403"/>
      <c r="AI17" s="403"/>
      <c r="AJ17" s="403"/>
      <c r="AK17" s="403"/>
      <c r="AL17" s="403"/>
      <c r="AM17" s="403"/>
      <c r="AN17" s="403"/>
      <c r="AO17" s="403"/>
      <c r="AP17" s="403"/>
      <c r="AQ17" s="403"/>
      <c r="AR17" s="403"/>
      <c r="AS17" s="403"/>
      <c r="AT17" s="403"/>
      <c r="AU17" s="403"/>
      <c r="AV17" s="403"/>
      <c r="AW17" s="404"/>
      <c r="AX17" s="403"/>
      <c r="AY17" s="403"/>
      <c r="AZ17" s="403"/>
      <c r="BA17" s="403"/>
      <c r="BB17" s="403"/>
      <c r="BC17" s="403"/>
      <c r="BD17" s="403"/>
      <c r="BE17" s="403"/>
      <c r="BF17" s="403"/>
      <c r="BG17" s="403"/>
      <c r="BH17" s="403"/>
      <c r="BI17" s="403"/>
      <c r="BJ17" s="403"/>
      <c r="BK17" s="403"/>
      <c r="BL17" s="403"/>
      <c r="BM17" s="405"/>
      <c r="BN17" s="143"/>
    </row>
    <row r="18" spans="1:66" ht="39.950000000000003" customHeight="1">
      <c r="A18" s="13"/>
      <c r="B18" s="144"/>
      <c r="C18" s="403"/>
      <c r="D18" s="403"/>
      <c r="E18" s="403"/>
      <c r="F18" s="403"/>
      <c r="G18" s="403"/>
      <c r="H18" s="403"/>
      <c r="I18" s="403"/>
      <c r="J18" s="403"/>
      <c r="K18" s="403"/>
      <c r="L18" s="403"/>
      <c r="M18" s="403"/>
      <c r="N18" s="403"/>
      <c r="O18" s="403"/>
      <c r="P18" s="403"/>
      <c r="Q18" s="403"/>
      <c r="R18" s="406"/>
      <c r="S18" s="403"/>
      <c r="T18" s="403"/>
      <c r="U18" s="403"/>
      <c r="V18" s="403"/>
      <c r="W18" s="403"/>
      <c r="X18" s="403"/>
      <c r="Y18" s="403"/>
      <c r="Z18" s="403"/>
      <c r="AA18" s="403"/>
      <c r="AB18" s="403"/>
      <c r="AC18" s="403"/>
      <c r="AD18" s="403"/>
      <c r="AE18" s="403"/>
      <c r="AF18" s="403"/>
      <c r="AG18" s="404"/>
      <c r="AH18" s="403"/>
      <c r="AI18" s="403"/>
      <c r="AJ18" s="403"/>
      <c r="AK18" s="403"/>
      <c r="AL18" s="403"/>
      <c r="AM18" s="403"/>
      <c r="AN18" s="403"/>
      <c r="AO18" s="403"/>
      <c r="AP18" s="403"/>
      <c r="AQ18" s="403"/>
      <c r="AR18" s="403"/>
      <c r="AS18" s="403"/>
      <c r="AT18" s="403"/>
      <c r="AU18" s="403"/>
      <c r="AV18" s="403"/>
      <c r="AW18" s="404"/>
      <c r="AX18" s="403"/>
      <c r="AY18" s="403"/>
      <c r="AZ18" s="403"/>
      <c r="BA18" s="403"/>
      <c r="BB18" s="403"/>
      <c r="BC18" s="403"/>
      <c r="BD18" s="403"/>
      <c r="BE18" s="403"/>
      <c r="BF18" s="403"/>
      <c r="BG18" s="403"/>
      <c r="BH18" s="403"/>
      <c r="BI18" s="403"/>
      <c r="BJ18" s="403"/>
      <c r="BK18" s="403"/>
      <c r="BL18" s="403"/>
      <c r="BM18" s="405"/>
      <c r="BN18" s="143"/>
    </row>
    <row r="19" spans="1:66" ht="39.950000000000003" customHeight="1">
      <c r="A19" s="13"/>
      <c r="B19" s="144"/>
      <c r="C19" s="145"/>
      <c r="D19" s="145"/>
      <c r="E19" s="145"/>
      <c r="F19" s="145"/>
      <c r="G19" s="145"/>
      <c r="H19" s="145"/>
      <c r="I19" s="145"/>
      <c r="J19" s="145"/>
      <c r="K19" s="145"/>
      <c r="L19" s="145"/>
      <c r="M19" s="145"/>
      <c r="N19" s="145"/>
      <c r="O19" s="145"/>
      <c r="P19" s="145"/>
      <c r="Q19" s="145"/>
      <c r="R19" s="146"/>
      <c r="S19" s="145"/>
      <c r="T19" s="145"/>
      <c r="U19" s="145"/>
      <c r="V19" s="145"/>
      <c r="W19" s="145"/>
      <c r="X19" s="145"/>
      <c r="Y19" s="145"/>
      <c r="Z19" s="145"/>
      <c r="AA19" s="145"/>
      <c r="AB19" s="145"/>
      <c r="AC19" s="145"/>
      <c r="AD19" s="145"/>
      <c r="AE19" s="145"/>
      <c r="AF19" s="147"/>
      <c r="AG19" s="148"/>
      <c r="AH19" s="145"/>
      <c r="AI19" s="145"/>
      <c r="AJ19" s="145"/>
      <c r="AK19" s="145"/>
      <c r="AL19" s="145"/>
      <c r="AM19" s="145"/>
      <c r="AN19" s="145"/>
      <c r="AO19" s="145"/>
      <c r="AP19" s="145"/>
      <c r="AQ19" s="145"/>
      <c r="AR19" s="145"/>
      <c r="AS19" s="145"/>
      <c r="AT19" s="145"/>
      <c r="AU19" s="145"/>
      <c r="AV19" s="145"/>
      <c r="AW19" s="148"/>
      <c r="AX19" s="145"/>
      <c r="AY19" s="145"/>
      <c r="AZ19" s="145"/>
      <c r="BA19" s="145"/>
      <c r="BB19" s="145"/>
      <c r="BC19" s="145"/>
      <c r="BD19" s="145"/>
      <c r="BE19" s="145"/>
      <c r="BF19" s="145"/>
      <c r="BG19" s="145"/>
      <c r="BH19" s="145"/>
      <c r="BI19" s="145"/>
      <c r="BJ19" s="145"/>
      <c r="BK19" s="145"/>
      <c r="BL19" s="145"/>
      <c r="BM19" s="149"/>
      <c r="BN19" s="143"/>
    </row>
    <row r="20" spans="1:66" s="407" customFormat="1" ht="15.95" customHeight="1">
      <c r="A20" s="150"/>
      <c r="B20" s="308" t="s">
        <v>118</v>
      </c>
      <c r="C20" s="308"/>
      <c r="D20" s="308"/>
      <c r="E20" s="308"/>
      <c r="F20" s="308"/>
      <c r="G20" s="308"/>
      <c r="H20" s="308"/>
      <c r="I20" s="308"/>
      <c r="J20" s="308"/>
      <c r="K20" s="308"/>
      <c r="L20" s="308"/>
      <c r="M20" s="308"/>
      <c r="N20" s="308"/>
      <c r="O20" s="308"/>
      <c r="P20" s="308"/>
      <c r="Q20" s="308"/>
      <c r="R20" s="308"/>
      <c r="S20" s="308"/>
      <c r="T20" s="308"/>
      <c r="U20" s="308"/>
      <c r="V20" s="308"/>
      <c r="W20" s="308"/>
      <c r="X20" s="308"/>
      <c r="Y20" s="308"/>
      <c r="Z20" s="308"/>
      <c r="AA20" s="308"/>
      <c r="AB20" s="308"/>
      <c r="AC20" s="308"/>
      <c r="AD20" s="309" t="s">
        <v>119</v>
      </c>
      <c r="AE20" s="309"/>
      <c r="AF20" s="308"/>
      <c r="AG20" s="309"/>
      <c r="AH20" s="308"/>
      <c r="AI20" s="308"/>
      <c r="AJ20" s="309"/>
      <c r="AK20" s="93"/>
      <c r="AL20" s="93"/>
      <c r="AM20" s="93"/>
      <c r="AN20" s="93"/>
      <c r="AO20" s="93"/>
      <c r="AP20" s="93"/>
      <c r="AQ20" s="93"/>
      <c r="AR20" s="93"/>
      <c r="AS20" s="93"/>
      <c r="AT20" s="93"/>
      <c r="AU20" s="93"/>
      <c r="AV20" s="93"/>
      <c r="AW20" s="93"/>
      <c r="AX20" s="93"/>
      <c r="AY20" s="93"/>
      <c r="AZ20" s="93"/>
      <c r="BA20" s="93"/>
      <c r="BB20" s="93"/>
      <c r="BC20" s="93"/>
      <c r="BD20" s="93"/>
      <c r="BE20" s="93" t="str">
        <f>Index!BE44</f>
        <v>COMPILER: LIÊN/A-KT-WQ826</v>
      </c>
      <c r="BF20" s="93"/>
      <c r="BG20" s="93"/>
      <c r="BH20" s="93"/>
      <c r="BI20" s="93"/>
      <c r="BJ20" s="93"/>
      <c r="BK20" s="93"/>
      <c r="BL20" s="93"/>
      <c r="BM20" s="93"/>
      <c r="BN20" s="98"/>
    </row>
  </sheetData>
  <mergeCells count="16">
    <mergeCell ref="B7:Q7"/>
    <mergeCell ref="R7:AG7"/>
    <mergeCell ref="B8:Q8"/>
    <mergeCell ref="B9:Q9"/>
    <mergeCell ref="B10:Q10"/>
    <mergeCell ref="B5:Q5"/>
    <mergeCell ref="R5:AG5"/>
    <mergeCell ref="AH5:AW5"/>
    <mergeCell ref="AX5:BM5"/>
    <mergeCell ref="B6:Q6"/>
    <mergeCell ref="R6:AG6"/>
    <mergeCell ref="B1:P1"/>
    <mergeCell ref="V1:AS3"/>
    <mergeCell ref="BH2:BK3"/>
    <mergeCell ref="BL2:BM3"/>
    <mergeCell ref="B4:BM4"/>
  </mergeCells>
  <phoneticPr fontId="60" type="noConversion"/>
  <printOptions horizontalCentered="1" verticalCentered="1"/>
  <pageMargins left="0.196850393700787" right="0.196850393700787" top="0.39370078740157499" bottom="0.39370078740157499" header="0.196850393700787" footer="0.196850393700787"/>
  <pageSetup paperSize="9" scale="70" orientation="landscape" useFirstPageNumber="1" horizontalDpi="4294967295" verticalDpi="4294967295" r:id="rId1"/>
  <headerFooter>
    <oddHeader>&amp;L&amp;12NIKE-CONVERSE, INC. Confidential&amp;RVer.16.0
PB:1-0</oddHeader>
    <oddFooter>&amp;C&amp;"Arial,??"&amp;A</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W42"/>
  <sheetViews>
    <sheetView showGridLines="0" view="pageBreakPreview" zoomScale="80" zoomScaleNormal="60" workbookViewId="0">
      <selection activeCell="BC8" sqref="BC8"/>
    </sheetView>
  </sheetViews>
  <sheetFormatPr defaultColWidth="2.5703125" defaultRowHeight="14.25" customHeight="1"/>
  <cols>
    <col min="1" max="6" width="2.5703125" style="1" customWidth="1"/>
    <col min="7" max="7" width="3.5703125" style="1" customWidth="1"/>
    <col min="8" max="8" width="2.5703125" style="1" customWidth="1"/>
    <col min="9" max="16384" width="2.5703125" style="1"/>
  </cols>
  <sheetData>
    <row r="1" spans="1:70" s="120" customFormat="1" ht="20.100000000000001" customHeight="1">
      <c r="A1" s="224"/>
      <c r="B1" s="1894" t="str">
        <f>Index!B1</f>
        <v>{{ModelType}}</v>
      </c>
      <c r="C1" s="1895"/>
      <c r="D1" s="1895"/>
      <c r="E1" s="1895"/>
      <c r="F1" s="1895"/>
      <c r="G1" s="1895"/>
      <c r="H1" s="1895"/>
      <c r="I1" s="1895"/>
      <c r="J1" s="1895"/>
      <c r="K1" s="1895"/>
      <c r="L1" s="1895"/>
      <c r="M1" s="1895"/>
      <c r="N1" s="1895"/>
      <c r="O1" s="1895"/>
      <c r="P1" s="1895"/>
      <c r="Q1" s="408"/>
      <c r="R1" s="409"/>
      <c r="S1" s="409"/>
      <c r="T1" s="409"/>
      <c r="U1" s="1896" t="s">
        <v>261</v>
      </c>
      <c r="V1" s="1896"/>
      <c r="W1" s="1896"/>
      <c r="X1" s="1896"/>
      <c r="Y1" s="1896"/>
      <c r="Z1" s="1896"/>
      <c r="AA1" s="1896"/>
      <c r="AB1" s="1896"/>
      <c r="AC1" s="1896"/>
      <c r="AD1" s="1896"/>
      <c r="AE1" s="1896"/>
      <c r="AF1" s="1896"/>
      <c r="AG1" s="1896"/>
      <c r="AH1" s="1896"/>
      <c r="AI1" s="1896"/>
      <c r="AJ1" s="1896"/>
      <c r="AK1" s="1896"/>
      <c r="AL1" s="1896"/>
      <c r="AM1" s="1896"/>
      <c r="AN1" s="1896"/>
      <c r="AO1" s="1896"/>
      <c r="AP1" s="1896"/>
      <c r="AQ1" s="1896"/>
      <c r="AR1" s="1896"/>
      <c r="AS1" s="1896"/>
      <c r="AT1" s="1896"/>
      <c r="AU1" s="1896"/>
      <c r="AV1" s="1896"/>
      <c r="AW1" s="1896"/>
      <c r="AX1" s="1896"/>
      <c r="AY1" s="1896"/>
      <c r="AZ1" s="1896"/>
      <c r="BA1" s="1896"/>
      <c r="BB1" s="409"/>
      <c r="BC1" s="410"/>
      <c r="BD1" s="410"/>
      <c r="BE1" s="410"/>
      <c r="BF1" s="410"/>
      <c r="BG1" s="410"/>
      <c r="BH1" s="410"/>
      <c r="BI1" s="226"/>
      <c r="BJ1" s="226"/>
      <c r="BK1" s="226"/>
      <c r="BL1" s="226"/>
      <c r="BM1" s="226"/>
      <c r="BN1" s="226"/>
      <c r="BO1" s="226"/>
      <c r="BP1" s="226"/>
      <c r="BQ1" s="226"/>
      <c r="BR1" s="228"/>
    </row>
    <row r="2" spans="1:70" s="120" customFormat="1" ht="20.100000000000001" customHeight="1">
      <c r="A2" s="229"/>
      <c r="B2" s="263" t="s">
        <v>69</v>
      </c>
      <c r="C2" s="264"/>
      <c r="D2" s="264"/>
      <c r="E2" s="288"/>
      <c r="F2" s="264"/>
      <c r="G2" s="264"/>
      <c r="H2" s="264"/>
      <c r="I2" s="71" t="str">
        <f>Index!G2</f>
        <v>{{ModelName}}</v>
      </c>
      <c r="J2" s="71"/>
      <c r="K2" s="71"/>
      <c r="L2" s="71"/>
      <c r="M2" s="71"/>
      <c r="N2" s="71"/>
      <c r="O2" s="71"/>
      <c r="P2" s="71"/>
      <c r="Q2" s="411"/>
      <c r="R2" s="300"/>
      <c r="S2" s="300"/>
      <c r="T2" s="300"/>
      <c r="U2" s="1319"/>
      <c r="V2" s="1319"/>
      <c r="W2" s="1319"/>
      <c r="X2" s="1319"/>
      <c r="Y2" s="1319"/>
      <c r="Z2" s="1319"/>
      <c r="AA2" s="1319"/>
      <c r="AB2" s="1319"/>
      <c r="AC2" s="1319"/>
      <c r="AD2" s="1319"/>
      <c r="AE2" s="1319"/>
      <c r="AF2" s="1319"/>
      <c r="AG2" s="1319"/>
      <c r="AH2" s="1319"/>
      <c r="AI2" s="1319"/>
      <c r="AJ2" s="1319"/>
      <c r="AK2" s="1319"/>
      <c r="AL2" s="1319"/>
      <c r="AM2" s="1319"/>
      <c r="AN2" s="1319"/>
      <c r="AO2" s="1319"/>
      <c r="AP2" s="1319"/>
      <c r="AQ2" s="1319"/>
      <c r="AR2" s="1319"/>
      <c r="AS2" s="1319"/>
      <c r="AT2" s="1319"/>
      <c r="AU2" s="1319"/>
      <c r="AV2" s="1319"/>
      <c r="AW2" s="1319"/>
      <c r="AX2" s="1319"/>
      <c r="AY2" s="1319"/>
      <c r="AZ2" s="1319"/>
      <c r="BA2" s="1319"/>
      <c r="BB2" s="300"/>
      <c r="BC2" s="412"/>
      <c r="BD2" s="412"/>
      <c r="BE2" s="412"/>
      <c r="BF2" s="412"/>
      <c r="BG2" s="412"/>
      <c r="BH2" s="412"/>
      <c r="BI2" s="71"/>
      <c r="BJ2" s="71"/>
      <c r="BK2" s="299"/>
      <c r="BL2" s="1581" t="s">
        <v>122</v>
      </c>
      <c r="BM2" s="1419"/>
      <c r="BN2" s="1419"/>
      <c r="BO2" s="1322">
        <f>'Common stitching process'!BL2+1</f>
        <v>7</v>
      </c>
      <c r="BP2" s="1322"/>
      <c r="BQ2" s="1586"/>
      <c r="BR2" s="136"/>
    </row>
    <row r="3" spans="1:70" s="120" customFormat="1" ht="20.100000000000001" customHeight="1">
      <c r="A3" s="229"/>
      <c r="B3" s="234" t="s">
        <v>70</v>
      </c>
      <c r="C3" s="235"/>
      <c r="D3" s="235"/>
      <c r="E3" s="413"/>
      <c r="F3" s="235"/>
      <c r="G3" s="235"/>
      <c r="H3" s="235"/>
      <c r="I3" s="235"/>
      <c r="J3" s="235"/>
      <c r="K3" s="74" t="str">
        <f>Index!I3</f>
        <v>{{MaterialNumber}}</v>
      </c>
      <c r="L3" s="235"/>
      <c r="M3" s="235"/>
      <c r="N3" s="235"/>
      <c r="O3" s="235"/>
      <c r="P3" s="235"/>
      <c r="Q3" s="414"/>
      <c r="R3" s="415"/>
      <c r="S3" s="415"/>
      <c r="T3" s="415"/>
      <c r="U3" s="1320"/>
      <c r="V3" s="1320"/>
      <c r="W3" s="1320"/>
      <c r="X3" s="1320"/>
      <c r="Y3" s="1320"/>
      <c r="Z3" s="1320"/>
      <c r="AA3" s="1320"/>
      <c r="AB3" s="1320"/>
      <c r="AC3" s="1320"/>
      <c r="AD3" s="1320"/>
      <c r="AE3" s="1320"/>
      <c r="AF3" s="1320"/>
      <c r="AG3" s="1320"/>
      <c r="AH3" s="1320"/>
      <c r="AI3" s="1320"/>
      <c r="AJ3" s="1320"/>
      <c r="AK3" s="1320"/>
      <c r="AL3" s="1320"/>
      <c r="AM3" s="1320"/>
      <c r="AN3" s="1320"/>
      <c r="AO3" s="1320"/>
      <c r="AP3" s="1320"/>
      <c r="AQ3" s="1320"/>
      <c r="AR3" s="1320"/>
      <c r="AS3" s="1320"/>
      <c r="AT3" s="1320"/>
      <c r="AU3" s="1320"/>
      <c r="AV3" s="1320"/>
      <c r="AW3" s="1320"/>
      <c r="AX3" s="1320"/>
      <c r="AY3" s="1320"/>
      <c r="AZ3" s="1320"/>
      <c r="BA3" s="1320"/>
      <c r="BB3" s="415"/>
      <c r="BC3" s="416"/>
      <c r="BD3" s="416"/>
      <c r="BE3" s="416"/>
      <c r="BF3" s="416"/>
      <c r="BG3" s="416"/>
      <c r="BH3" s="416"/>
      <c r="BI3" s="69"/>
      <c r="BJ3" s="69"/>
      <c r="BK3" s="136"/>
      <c r="BL3" s="1582"/>
      <c r="BM3" s="1583"/>
      <c r="BN3" s="1583"/>
      <c r="BO3" s="1324"/>
      <c r="BP3" s="1324"/>
      <c r="BQ3" s="1467"/>
      <c r="BR3" s="136"/>
    </row>
    <row r="4" spans="1:70" s="335" customFormat="1" ht="39.950000000000003" customHeight="1">
      <c r="A4" s="417"/>
      <c r="B4" s="1897" t="s">
        <v>164</v>
      </c>
      <c r="C4" s="1898"/>
      <c r="D4" s="1898"/>
      <c r="E4" s="1899"/>
      <c r="F4" s="1898"/>
      <c r="G4" s="1898"/>
      <c r="H4" s="1900"/>
      <c r="I4" s="1901" t="s">
        <v>262</v>
      </c>
      <c r="J4" s="1902"/>
      <c r="K4" s="1902"/>
      <c r="L4" s="1902"/>
      <c r="M4" s="1902"/>
      <c r="N4" s="1902"/>
      <c r="O4" s="1902"/>
      <c r="P4" s="1902"/>
      <c r="Q4" s="1902"/>
      <c r="R4" s="1902"/>
      <c r="S4" s="1902"/>
      <c r="T4" s="1902"/>
      <c r="U4" s="1902"/>
      <c r="V4" s="1902"/>
      <c r="W4" s="1902"/>
      <c r="X4" s="1902"/>
      <c r="Y4" s="1902"/>
      <c r="Z4" s="1902"/>
      <c r="AA4" s="1902"/>
      <c r="AB4" s="1902"/>
      <c r="AC4" s="1902"/>
      <c r="AD4" s="1902"/>
      <c r="AE4" s="1902"/>
      <c r="AF4" s="1902"/>
      <c r="AG4" s="1902"/>
      <c r="AH4" s="1902"/>
      <c r="AI4" s="1903"/>
      <c r="AJ4" s="1889"/>
      <c r="AK4" s="1883"/>
      <c r="AL4" s="1883"/>
      <c r="AM4" s="1883"/>
      <c r="AN4" s="1883"/>
      <c r="AO4" s="1883"/>
      <c r="AP4" s="1890"/>
      <c r="AQ4" s="1891"/>
      <c r="AR4" s="1892"/>
      <c r="AS4" s="1892"/>
      <c r="AT4" s="1892"/>
      <c r="AU4" s="1892"/>
      <c r="AV4" s="1892"/>
      <c r="AW4" s="1892"/>
      <c r="AX4" s="1892"/>
      <c r="AY4" s="1892"/>
      <c r="AZ4" s="1892"/>
      <c r="BA4" s="1892"/>
      <c r="BB4" s="1892"/>
      <c r="BC4" s="1892"/>
      <c r="BD4" s="1892"/>
      <c r="BE4" s="1892"/>
      <c r="BF4" s="1892"/>
      <c r="BG4" s="1892"/>
      <c r="BH4" s="1892"/>
      <c r="BI4" s="1892"/>
      <c r="BJ4" s="1892"/>
      <c r="BK4" s="1892"/>
      <c r="BL4" s="1892"/>
      <c r="BM4" s="1892"/>
      <c r="BN4" s="1892"/>
      <c r="BO4" s="1892"/>
      <c r="BP4" s="1892"/>
      <c r="BQ4" s="1893"/>
      <c r="BR4" s="418"/>
    </row>
    <row r="5" spans="1:70" s="2" customFormat="1" ht="15.95" customHeight="1">
      <c r="A5" s="33"/>
      <c r="B5" s="33"/>
      <c r="C5" s="22"/>
      <c r="D5" s="22"/>
      <c r="E5" s="22"/>
      <c r="F5" s="22"/>
      <c r="G5" s="22"/>
      <c r="H5" s="22"/>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c r="AJ5" s="33"/>
      <c r="AK5" s="22"/>
      <c r="AL5" s="22"/>
      <c r="AM5" s="22"/>
      <c r="AN5" s="22"/>
      <c r="AO5" s="22"/>
      <c r="AP5" s="22"/>
      <c r="AQ5" s="22"/>
      <c r="AR5" s="22"/>
      <c r="AS5" s="22"/>
      <c r="AT5" s="22"/>
      <c r="AU5" s="22"/>
      <c r="AV5" s="22"/>
      <c r="AW5" s="22"/>
      <c r="AX5" s="22"/>
      <c r="AY5" s="22"/>
      <c r="AZ5" s="22"/>
      <c r="BA5" s="22"/>
      <c r="BB5" s="22"/>
      <c r="BC5" s="22"/>
      <c r="BD5" s="22"/>
      <c r="BE5" s="22"/>
      <c r="BF5" s="22"/>
      <c r="BG5" s="22"/>
      <c r="BH5" s="22"/>
      <c r="BI5" s="22"/>
      <c r="BJ5" s="22"/>
      <c r="BK5" s="22"/>
      <c r="BL5" s="22"/>
      <c r="BM5" s="22"/>
      <c r="BN5" s="22"/>
      <c r="BO5" s="22"/>
      <c r="BP5" s="22"/>
      <c r="BQ5" s="109"/>
      <c r="BR5" s="143"/>
    </row>
    <row r="6" spans="1:70" s="2" customFormat="1" ht="15.95" customHeight="1">
      <c r="A6" s="33"/>
      <c r="B6" s="33"/>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33"/>
      <c r="AK6" s="94"/>
      <c r="AL6" s="22"/>
      <c r="AM6" s="22"/>
      <c r="AN6" s="22"/>
      <c r="AO6" s="22"/>
      <c r="AP6" s="22"/>
      <c r="AQ6" s="22"/>
      <c r="AR6" s="22"/>
      <c r="AS6" s="22"/>
      <c r="AT6" s="22"/>
      <c r="AU6" s="22"/>
      <c r="AV6" s="22"/>
      <c r="AW6" s="22"/>
      <c r="AX6" s="22"/>
      <c r="AY6" s="22"/>
      <c r="AZ6" s="22"/>
      <c r="BA6" s="22"/>
      <c r="BB6" s="22"/>
      <c r="BC6" s="22"/>
      <c r="BD6" s="22"/>
      <c r="BE6" s="22"/>
      <c r="BF6" s="22"/>
      <c r="BG6" s="22"/>
      <c r="BH6" s="22"/>
      <c r="BI6" s="22"/>
      <c r="BJ6" s="22"/>
      <c r="BK6" s="22"/>
      <c r="BL6" s="22"/>
      <c r="BM6" s="22"/>
      <c r="BN6" s="22"/>
      <c r="BO6" s="22"/>
      <c r="BP6" s="22"/>
      <c r="BQ6" s="109"/>
      <c r="BR6" s="143"/>
    </row>
    <row r="7" spans="1:70" s="2" customFormat="1" ht="15.95" customHeight="1">
      <c r="A7" s="33"/>
      <c r="B7" s="33"/>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33"/>
      <c r="AK7" s="22"/>
      <c r="AL7" s="22"/>
      <c r="AM7" s="22"/>
      <c r="AN7" s="22"/>
      <c r="AO7" s="22"/>
      <c r="AP7" s="22"/>
      <c r="AQ7" s="22"/>
      <c r="AR7" s="22"/>
      <c r="AS7" s="22"/>
      <c r="AT7" s="22"/>
      <c r="AU7" s="22"/>
      <c r="AV7" s="22"/>
      <c r="AW7" s="22"/>
      <c r="AX7" s="22"/>
      <c r="AY7" s="22"/>
      <c r="AZ7" s="22"/>
      <c r="BA7" s="22"/>
      <c r="BB7" s="22"/>
      <c r="BC7" s="22"/>
      <c r="BD7" s="22"/>
      <c r="BE7" s="22"/>
      <c r="BF7" s="22"/>
      <c r="BG7" s="22"/>
      <c r="BH7" s="22"/>
      <c r="BI7" s="22"/>
      <c r="BJ7" s="22"/>
      <c r="BK7" s="22"/>
      <c r="BL7" s="22"/>
      <c r="BM7" s="22"/>
      <c r="BN7" s="22"/>
      <c r="BO7" s="22"/>
      <c r="BP7" s="22"/>
      <c r="BQ7" s="109"/>
      <c r="BR7" s="143"/>
    </row>
    <row r="8" spans="1:70" s="2" customFormat="1" ht="15.95" customHeight="1">
      <c r="A8" s="33"/>
      <c r="B8" s="33"/>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c r="AJ8" s="33"/>
      <c r="AK8" s="22"/>
      <c r="AL8" s="22"/>
      <c r="AM8" s="22"/>
      <c r="AN8" s="22"/>
      <c r="AO8" s="22"/>
      <c r="AP8" s="22"/>
      <c r="AQ8" s="22"/>
      <c r="AR8" s="22"/>
      <c r="AS8" s="22"/>
      <c r="AT8" s="22"/>
      <c r="AU8" s="22"/>
      <c r="AV8" s="22"/>
      <c r="AW8" s="22"/>
      <c r="AX8" s="22"/>
      <c r="AY8" s="22"/>
      <c r="AZ8" s="22"/>
      <c r="BA8" s="22"/>
      <c r="BB8" s="22"/>
      <c r="BC8" s="22"/>
      <c r="BD8" s="22"/>
      <c r="BE8" s="22"/>
      <c r="BF8" s="22"/>
      <c r="BG8" s="22"/>
      <c r="BH8" s="22"/>
      <c r="BI8" s="22"/>
      <c r="BJ8" s="22"/>
      <c r="BK8" s="22"/>
      <c r="BL8" s="22"/>
      <c r="BM8" s="22"/>
      <c r="BN8" s="22"/>
      <c r="BO8" s="22"/>
      <c r="BP8" s="22"/>
      <c r="BQ8" s="109"/>
      <c r="BR8" s="143"/>
    </row>
    <row r="9" spans="1:70" s="2" customFormat="1" ht="15.95" customHeight="1">
      <c r="A9" s="33"/>
      <c r="B9" s="33"/>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33"/>
      <c r="AK9" s="22"/>
      <c r="AL9" s="22"/>
      <c r="AM9" s="22"/>
      <c r="AN9" s="22"/>
      <c r="AO9" s="22"/>
      <c r="AP9" s="22"/>
      <c r="AQ9" s="22"/>
      <c r="AR9" s="22"/>
      <c r="AS9" s="22"/>
      <c r="AT9" s="22"/>
      <c r="AU9" s="22"/>
      <c r="AV9" s="22"/>
      <c r="AW9" s="22"/>
      <c r="AX9" s="22"/>
      <c r="AY9" s="22"/>
      <c r="AZ9" s="22"/>
      <c r="BA9" s="22"/>
      <c r="BB9" s="22"/>
      <c r="BC9" s="22"/>
      <c r="BD9" s="22"/>
      <c r="BE9" s="22"/>
      <c r="BF9" s="22"/>
      <c r="BG9" s="22"/>
      <c r="BH9" s="22"/>
      <c r="BI9" s="22"/>
      <c r="BJ9" s="22"/>
      <c r="BK9" s="22"/>
      <c r="BL9" s="22"/>
      <c r="BM9" s="22"/>
      <c r="BN9" s="22"/>
      <c r="BO9" s="22"/>
      <c r="BP9" s="22"/>
      <c r="BQ9" s="109"/>
      <c r="BR9" s="143"/>
    </row>
    <row r="10" spans="1:70" s="2" customFormat="1" ht="15.95" customHeight="1">
      <c r="A10" s="33"/>
      <c r="B10" s="33"/>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c r="AD10" s="22"/>
      <c r="AE10" s="22"/>
      <c r="AF10" s="22"/>
      <c r="AG10" s="22"/>
      <c r="AH10" s="22"/>
      <c r="AI10" s="22"/>
      <c r="AJ10" s="33"/>
      <c r="AK10" s="22"/>
      <c r="AL10" s="22"/>
      <c r="AM10" s="22"/>
      <c r="AN10" s="22"/>
      <c r="AO10" s="22"/>
      <c r="AP10" s="22"/>
      <c r="AQ10" s="22"/>
      <c r="AR10" s="22"/>
      <c r="AS10" s="22"/>
      <c r="AT10" s="22"/>
      <c r="AU10" s="22"/>
      <c r="AV10" s="22"/>
      <c r="AW10" s="22"/>
      <c r="AX10" s="22"/>
      <c r="AY10" s="22"/>
      <c r="AZ10" s="22"/>
      <c r="BA10" s="22"/>
      <c r="BB10" s="22"/>
      <c r="BC10" s="22"/>
      <c r="BD10" s="22"/>
      <c r="BE10" s="22"/>
      <c r="BF10" s="22"/>
      <c r="BG10" s="22"/>
      <c r="BH10" s="22"/>
      <c r="BI10" s="22"/>
      <c r="BJ10" s="22"/>
      <c r="BK10" s="22"/>
      <c r="BL10" s="22"/>
      <c r="BM10" s="22"/>
      <c r="BN10" s="22"/>
      <c r="BO10" s="22"/>
      <c r="BP10" s="22"/>
      <c r="BQ10" s="109"/>
      <c r="BR10" s="143"/>
    </row>
    <row r="11" spans="1:70" s="2" customFormat="1" ht="15.95" customHeight="1">
      <c r="A11" s="103"/>
      <c r="B11" s="103"/>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c r="AF11" s="22"/>
      <c r="AG11" s="22"/>
      <c r="AH11" s="22"/>
      <c r="AI11" s="22"/>
      <c r="AJ11" s="33"/>
      <c r="AK11" s="22"/>
      <c r="AL11" s="22"/>
      <c r="AM11" s="22"/>
      <c r="AN11" s="22"/>
      <c r="AO11" s="22"/>
      <c r="AP11" s="22"/>
      <c r="AQ11" s="22"/>
      <c r="AR11" s="22"/>
      <c r="AS11" s="22"/>
      <c r="AT11" s="22"/>
      <c r="AU11" s="22"/>
      <c r="AV11" s="22"/>
      <c r="AW11" s="22"/>
      <c r="AX11" s="22"/>
      <c r="AY11" s="22"/>
      <c r="AZ11" s="22"/>
      <c r="BA11" s="22"/>
      <c r="BB11" s="22"/>
      <c r="BC11" s="22"/>
      <c r="BD11" s="22"/>
      <c r="BE11" s="22"/>
      <c r="BF11" s="22"/>
      <c r="BG11" s="22"/>
      <c r="BH11" s="22"/>
      <c r="BI11" s="22"/>
      <c r="BJ11" s="22"/>
      <c r="BK11" s="22"/>
      <c r="BL11" s="22"/>
      <c r="BM11" s="22"/>
      <c r="BN11" s="22"/>
      <c r="BO11" s="22"/>
      <c r="BP11" s="22"/>
      <c r="BQ11" s="109"/>
      <c r="BR11" s="143"/>
    </row>
    <row r="12" spans="1:70" s="2" customFormat="1" ht="15.95" customHeight="1">
      <c r="A12" s="33"/>
      <c r="B12" s="33"/>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c r="AG12" s="22"/>
      <c r="AH12" s="22"/>
      <c r="AI12" s="22"/>
      <c r="AJ12" s="33"/>
      <c r="AK12" s="22"/>
      <c r="AL12" s="22"/>
      <c r="AM12" s="22"/>
      <c r="AN12" s="22"/>
      <c r="AO12" s="22"/>
      <c r="AP12" s="22"/>
      <c r="AQ12" s="22"/>
      <c r="AR12" s="22"/>
      <c r="AS12" s="22"/>
      <c r="AT12" s="22"/>
      <c r="AU12" s="22"/>
      <c r="AV12" s="22"/>
      <c r="AW12" s="22"/>
      <c r="AX12" s="22"/>
      <c r="AY12" s="22"/>
      <c r="AZ12" s="22"/>
      <c r="BA12" s="22"/>
      <c r="BB12" s="22"/>
      <c r="BC12" s="22"/>
      <c r="BD12" s="22"/>
      <c r="BE12" s="22"/>
      <c r="BF12" s="22"/>
      <c r="BG12" s="22"/>
      <c r="BH12" s="22"/>
      <c r="BI12" s="22"/>
      <c r="BJ12" s="22"/>
      <c r="BK12" s="22"/>
      <c r="BL12" s="22"/>
      <c r="BM12" s="22"/>
      <c r="BN12" s="22"/>
      <c r="BO12" s="22"/>
      <c r="BP12" s="22"/>
      <c r="BQ12" s="109"/>
      <c r="BR12" s="143"/>
    </row>
    <row r="13" spans="1:70" s="2" customFormat="1" ht="15.95" customHeight="1">
      <c r="A13" s="33"/>
      <c r="B13" s="33"/>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33"/>
      <c r="AK13" s="22"/>
      <c r="AL13" s="22"/>
      <c r="AM13" s="22"/>
      <c r="AN13" s="22"/>
      <c r="AO13" s="22"/>
      <c r="AP13" s="22"/>
      <c r="AQ13" s="22"/>
      <c r="AR13" s="22"/>
      <c r="AS13" s="22"/>
      <c r="AT13" s="22"/>
      <c r="AU13" s="22"/>
      <c r="AV13" s="22"/>
      <c r="AW13" s="22"/>
      <c r="AX13" s="22"/>
      <c r="AY13" s="22"/>
      <c r="AZ13" s="22"/>
      <c r="BA13" s="22"/>
      <c r="BB13" s="22"/>
      <c r="BC13" s="22"/>
      <c r="BD13" s="22"/>
      <c r="BE13" s="22"/>
      <c r="BF13" s="22"/>
      <c r="BG13" s="22"/>
      <c r="BH13" s="22"/>
      <c r="BI13" s="22"/>
      <c r="BJ13" s="22"/>
      <c r="BK13" s="22"/>
      <c r="BL13" s="22"/>
      <c r="BM13" s="22"/>
      <c r="BN13" s="22"/>
      <c r="BO13" s="22"/>
      <c r="BP13" s="22"/>
      <c r="BQ13" s="109"/>
      <c r="BR13" s="143"/>
    </row>
    <row r="14" spans="1:70" s="2" customFormat="1" ht="15.95" customHeight="1">
      <c r="A14" s="33"/>
      <c r="B14" s="33"/>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33"/>
      <c r="AK14" s="22"/>
      <c r="AL14" s="22"/>
      <c r="AM14" s="22"/>
      <c r="AN14" s="22"/>
      <c r="AO14" s="22"/>
      <c r="AP14" s="22"/>
      <c r="AQ14" s="22"/>
      <c r="AR14" s="22"/>
      <c r="AS14" s="22"/>
      <c r="AT14" s="22"/>
      <c r="AU14" s="22"/>
      <c r="AV14" s="22"/>
      <c r="AW14" s="22"/>
      <c r="AX14" s="22"/>
      <c r="AY14" s="22"/>
      <c r="AZ14" s="22"/>
      <c r="BA14" s="22"/>
      <c r="BB14" s="22"/>
      <c r="BC14" s="22"/>
      <c r="BD14" s="22"/>
      <c r="BE14" s="22"/>
      <c r="BF14" s="22"/>
      <c r="BG14" s="22"/>
      <c r="BH14" s="22"/>
      <c r="BI14" s="22"/>
      <c r="BJ14" s="22"/>
      <c r="BK14" s="22"/>
      <c r="BL14" s="22"/>
      <c r="BM14" s="22"/>
      <c r="BN14" s="22"/>
      <c r="BO14" s="22"/>
      <c r="BP14" s="22"/>
      <c r="BQ14" s="109"/>
      <c r="BR14" s="143"/>
    </row>
    <row r="15" spans="1:70" s="2" customFormat="1" ht="15.95" customHeight="1">
      <c r="A15" s="33"/>
      <c r="B15" s="33"/>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33"/>
      <c r="AK15" s="22"/>
      <c r="AL15" s="22"/>
      <c r="AM15" s="22"/>
      <c r="AN15" s="22"/>
      <c r="AO15" s="22"/>
      <c r="AP15" s="22"/>
      <c r="AQ15" s="22"/>
      <c r="AR15" s="22"/>
      <c r="AS15" s="22"/>
      <c r="AT15" s="22"/>
      <c r="AU15" s="22"/>
      <c r="AV15" s="22"/>
      <c r="AW15" s="22"/>
      <c r="AX15" s="22"/>
      <c r="AY15" s="22"/>
      <c r="AZ15" s="22"/>
      <c r="BA15" s="22"/>
      <c r="BB15" s="22"/>
      <c r="BC15" s="22"/>
      <c r="BD15" s="22"/>
      <c r="BE15" s="22"/>
      <c r="BF15" s="22"/>
      <c r="BG15" s="22"/>
      <c r="BH15" s="22"/>
      <c r="BI15" s="22"/>
      <c r="BJ15" s="22"/>
      <c r="BK15" s="22"/>
      <c r="BL15" s="22"/>
      <c r="BM15" s="22"/>
      <c r="BN15" s="22"/>
      <c r="BO15" s="22"/>
      <c r="BP15" s="22"/>
      <c r="BQ15" s="109"/>
      <c r="BR15" s="143"/>
    </row>
    <row r="16" spans="1:70" s="2" customFormat="1" ht="15.95" customHeight="1">
      <c r="A16" s="33"/>
      <c r="B16" s="33"/>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c r="AJ16" s="33"/>
      <c r="AK16" s="22"/>
      <c r="AL16" s="22"/>
      <c r="AM16" s="22"/>
      <c r="AN16" s="22"/>
      <c r="AO16" s="22"/>
      <c r="AP16" s="22"/>
      <c r="AQ16" s="22"/>
      <c r="AR16" s="22"/>
      <c r="AS16" s="22"/>
      <c r="AT16" s="22"/>
      <c r="AU16" s="22"/>
      <c r="AV16" s="22"/>
      <c r="AW16" s="22"/>
      <c r="AX16" s="22"/>
      <c r="AY16" s="22"/>
      <c r="AZ16" s="22"/>
      <c r="BA16" s="22"/>
      <c r="BB16" s="22"/>
      <c r="BC16" s="22"/>
      <c r="BD16" s="22"/>
      <c r="BE16" s="22"/>
      <c r="BF16" s="22"/>
      <c r="BG16" s="22"/>
      <c r="BH16" s="22"/>
      <c r="BI16" s="22"/>
      <c r="BJ16" s="22"/>
      <c r="BK16" s="22"/>
      <c r="BL16" s="22"/>
      <c r="BM16" s="22"/>
      <c r="BN16" s="22"/>
      <c r="BO16" s="22"/>
      <c r="BP16" s="22"/>
      <c r="BQ16" s="109"/>
      <c r="BR16" s="143"/>
    </row>
    <row r="17" spans="1:75" s="2" customFormat="1" ht="15.95" customHeight="1">
      <c r="A17" s="33"/>
      <c r="B17" s="33"/>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22"/>
      <c r="AI17" s="22"/>
      <c r="AJ17" s="33"/>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22"/>
      <c r="BN17" s="22"/>
      <c r="BO17" s="22"/>
      <c r="BP17" s="22"/>
      <c r="BQ17" s="109"/>
      <c r="BR17" s="143"/>
    </row>
    <row r="18" spans="1:75" s="2" customFormat="1" ht="15.95" customHeight="1">
      <c r="A18" s="33"/>
      <c r="B18" s="33"/>
      <c r="C18" s="22"/>
      <c r="D18" s="22"/>
      <c r="E18" s="22"/>
      <c r="F18" s="22"/>
      <c r="G18" s="22"/>
      <c r="H18" s="22"/>
      <c r="I18" s="22"/>
      <c r="J18" s="22"/>
      <c r="K18" s="22"/>
      <c r="L18" s="22"/>
      <c r="M18" s="22"/>
      <c r="N18" s="22"/>
      <c r="O18" s="22"/>
      <c r="P18" s="22"/>
      <c r="Q18" s="22"/>
      <c r="R18" s="22"/>
      <c r="S18" s="22"/>
      <c r="T18" s="22"/>
      <c r="U18" s="22"/>
      <c r="V18" s="22"/>
      <c r="W18" s="22"/>
      <c r="X18" s="22"/>
      <c r="Y18" s="22"/>
      <c r="Z18" s="22"/>
      <c r="AA18" s="22"/>
      <c r="AB18" s="22"/>
      <c r="AC18" s="22"/>
      <c r="AD18" s="22"/>
      <c r="AE18" s="22"/>
      <c r="AF18" s="22"/>
      <c r="AG18" s="22"/>
      <c r="AH18" s="22"/>
      <c r="AI18" s="22"/>
      <c r="AJ18" s="33"/>
      <c r="AK18" s="22"/>
      <c r="AL18" s="22"/>
      <c r="AM18" s="22"/>
      <c r="AN18" s="22"/>
      <c r="AO18" s="22"/>
      <c r="AP18" s="22"/>
      <c r="AQ18" s="22"/>
      <c r="AR18" s="22"/>
      <c r="AS18" s="22"/>
      <c r="AT18" s="22"/>
      <c r="AU18" s="22"/>
      <c r="AV18" s="22"/>
      <c r="AW18" s="22"/>
      <c r="AX18" s="22"/>
      <c r="AY18" s="22"/>
      <c r="AZ18" s="22"/>
      <c r="BA18" s="22"/>
      <c r="BB18" s="22"/>
      <c r="BC18" s="22"/>
      <c r="BD18" s="22"/>
      <c r="BE18" s="22"/>
      <c r="BF18" s="22"/>
      <c r="BG18" s="22"/>
      <c r="BH18" s="22"/>
      <c r="BI18" s="22"/>
      <c r="BJ18" s="22"/>
      <c r="BK18" s="22"/>
      <c r="BL18" s="22"/>
      <c r="BM18" s="22"/>
      <c r="BN18" s="22"/>
      <c r="BO18" s="22"/>
      <c r="BP18" s="22"/>
      <c r="BQ18" s="109"/>
      <c r="BR18" s="143"/>
      <c r="BV18" s="94"/>
    </row>
    <row r="19" spans="1:75" s="335" customFormat="1" ht="15.95" customHeight="1">
      <c r="A19" s="239"/>
      <c r="B19" s="419" t="s">
        <v>263</v>
      </c>
      <c r="C19" s="420"/>
      <c r="D19" s="420"/>
      <c r="E19" s="420"/>
      <c r="F19" s="420"/>
      <c r="G19" s="420"/>
      <c r="H19" s="420"/>
      <c r="I19" s="421"/>
      <c r="J19" s="420"/>
      <c r="K19" s="420"/>
      <c r="L19" s="420"/>
      <c r="M19" s="420"/>
      <c r="N19" s="420"/>
      <c r="O19" s="420"/>
      <c r="P19" s="420"/>
      <c r="Q19" s="420"/>
      <c r="R19" s="420"/>
      <c r="S19" s="420"/>
      <c r="T19" s="420"/>
      <c r="U19" s="420"/>
      <c r="V19" s="420"/>
      <c r="W19" s="420"/>
      <c r="X19" s="420"/>
      <c r="Y19" s="420"/>
      <c r="Z19" s="420"/>
      <c r="AA19" s="420"/>
      <c r="AB19" s="420"/>
      <c r="AC19" s="420"/>
      <c r="AD19" s="420"/>
      <c r="AE19" s="420"/>
      <c r="AF19" s="422"/>
      <c r="AG19" s="422"/>
      <c r="AH19" s="422"/>
      <c r="AI19" s="422"/>
      <c r="AJ19" s="243"/>
      <c r="AK19" s="94"/>
      <c r="AL19" s="94"/>
      <c r="AM19" s="94"/>
      <c r="AN19" s="94"/>
      <c r="AO19" s="94"/>
      <c r="AP19" s="94"/>
      <c r="AQ19" s="423"/>
      <c r="AR19" s="94"/>
      <c r="AS19" s="94"/>
      <c r="AT19" s="94"/>
      <c r="AU19" s="94"/>
      <c r="AV19" s="94"/>
      <c r="AW19" s="94"/>
      <c r="AX19" s="94"/>
      <c r="AY19" s="94"/>
      <c r="AZ19" s="94"/>
      <c r="BA19" s="94"/>
      <c r="BB19" s="94"/>
      <c r="BC19" s="94"/>
      <c r="BD19" s="94"/>
      <c r="BE19" s="94"/>
      <c r="BF19" s="94"/>
      <c r="BG19" s="94"/>
      <c r="BH19" s="94"/>
      <c r="BI19" s="94"/>
      <c r="BJ19" s="94"/>
      <c r="BK19" s="94"/>
      <c r="BL19" s="94"/>
      <c r="BM19" s="94"/>
      <c r="BN19" s="240"/>
      <c r="BO19" s="240"/>
      <c r="BP19" s="240"/>
      <c r="BQ19" s="242"/>
      <c r="BR19" s="341"/>
    </row>
    <row r="20" spans="1:75" s="335" customFormat="1" ht="15.95" customHeight="1">
      <c r="A20" s="239"/>
      <c r="B20" s="424" t="s">
        <v>264</v>
      </c>
      <c r="C20" s="425"/>
      <c r="D20" s="425"/>
      <c r="E20" s="425"/>
      <c r="F20" s="425"/>
      <c r="G20" s="425"/>
      <c r="H20" s="425" t="s">
        <v>15</v>
      </c>
      <c r="I20" s="425"/>
      <c r="J20" s="425"/>
      <c r="K20" s="425"/>
      <c r="L20" s="425"/>
      <c r="M20" s="425"/>
      <c r="N20" s="425"/>
      <c r="O20" s="425"/>
      <c r="P20" s="425"/>
      <c r="Q20" s="425"/>
      <c r="R20" s="425"/>
      <c r="S20" s="425"/>
      <c r="T20" s="425"/>
      <c r="U20" s="425"/>
      <c r="V20" s="425"/>
      <c r="W20" s="425"/>
      <c r="X20" s="425"/>
      <c r="Y20" s="425"/>
      <c r="Z20" s="425"/>
      <c r="AA20" s="425"/>
      <c r="AB20" s="425"/>
      <c r="AC20" s="425"/>
      <c r="AD20" s="425"/>
      <c r="AE20" s="425"/>
      <c r="AF20" s="426"/>
      <c r="AG20" s="426"/>
      <c r="AH20" s="426"/>
      <c r="AI20" s="426"/>
      <c r="AJ20" s="243"/>
      <c r="AK20" s="94"/>
      <c r="AL20" s="94"/>
      <c r="AM20" s="94"/>
      <c r="AN20" s="94"/>
      <c r="AO20" s="94"/>
      <c r="AP20" s="94"/>
      <c r="AQ20" s="94"/>
      <c r="AR20" s="94"/>
      <c r="AS20" s="94"/>
      <c r="AT20" s="94"/>
      <c r="AU20" s="94"/>
      <c r="AV20" s="94"/>
      <c r="AW20" s="94"/>
      <c r="AX20" s="94"/>
      <c r="AY20" s="94"/>
      <c r="AZ20" s="94"/>
      <c r="BA20" s="94"/>
      <c r="BB20" s="94"/>
      <c r="BC20" s="94"/>
      <c r="BD20" s="94"/>
      <c r="BE20" s="94"/>
      <c r="BF20" s="94"/>
      <c r="BG20" s="94"/>
      <c r="BH20" s="94"/>
      <c r="BI20" s="94"/>
      <c r="BJ20" s="94"/>
      <c r="BK20" s="94"/>
      <c r="BL20" s="94"/>
      <c r="BM20" s="94"/>
      <c r="BN20" s="240"/>
      <c r="BO20" s="240"/>
      <c r="BP20" s="240"/>
      <c r="BQ20" s="242"/>
      <c r="BR20" s="341"/>
      <c r="BW20" s="94"/>
    </row>
    <row r="21" spans="1:75" s="335" customFormat="1" ht="15.95" customHeight="1">
      <c r="A21" s="239"/>
      <c r="B21" s="424" t="s">
        <v>265</v>
      </c>
      <c r="C21" s="425"/>
      <c r="D21" s="425"/>
      <c r="E21" s="425"/>
      <c r="F21" s="425"/>
      <c r="G21" s="270"/>
      <c r="H21" s="270"/>
      <c r="I21" s="270"/>
      <c r="J21" s="425"/>
      <c r="K21" s="425"/>
      <c r="L21" s="425"/>
      <c r="M21" s="425"/>
      <c r="N21" s="425"/>
      <c r="O21" s="427" t="s">
        <v>266</v>
      </c>
      <c r="P21" s="427"/>
      <c r="Q21" s="427"/>
      <c r="R21" s="427"/>
      <c r="S21" s="427"/>
      <c r="T21" s="425"/>
      <c r="U21" s="425"/>
      <c r="V21" s="425"/>
      <c r="W21" s="425"/>
      <c r="X21" s="425"/>
      <c r="Y21" s="425"/>
      <c r="Z21" s="425"/>
      <c r="AA21" s="425"/>
      <c r="AB21" s="425"/>
      <c r="AC21" s="425"/>
      <c r="AD21" s="425"/>
      <c r="AE21" s="425"/>
      <c r="AF21" s="426"/>
      <c r="AG21" s="426"/>
      <c r="AH21" s="426"/>
      <c r="AI21" s="426"/>
      <c r="AJ21" s="243"/>
      <c r="AK21" s="94"/>
      <c r="AL21" s="94"/>
      <c r="AM21" s="94"/>
      <c r="AN21" s="94"/>
      <c r="AO21" s="272"/>
      <c r="AP21" s="272"/>
      <c r="AQ21" s="272"/>
      <c r="AR21" s="94"/>
      <c r="AS21" s="94"/>
      <c r="AT21" s="94"/>
      <c r="AU21" s="94"/>
      <c r="AV21" s="94"/>
      <c r="AW21" s="89"/>
      <c r="AX21" s="89"/>
      <c r="AY21" s="89"/>
      <c r="AZ21" s="89"/>
      <c r="BA21" s="89"/>
      <c r="BB21" s="89"/>
      <c r="BC21" s="94"/>
      <c r="BD21" s="94"/>
      <c r="BE21" s="94"/>
      <c r="BF21" s="94"/>
      <c r="BG21" s="94"/>
      <c r="BH21" s="94"/>
      <c r="BI21" s="94"/>
      <c r="BJ21" s="94"/>
      <c r="BK21" s="94"/>
      <c r="BL21" s="94"/>
      <c r="BM21" s="94"/>
      <c r="BN21" s="240"/>
      <c r="BO21" s="240"/>
      <c r="BP21" s="240"/>
      <c r="BQ21" s="242"/>
      <c r="BR21" s="341"/>
    </row>
    <row r="22" spans="1:75" s="335" customFormat="1" ht="15.75" customHeight="1">
      <c r="A22" s="239"/>
      <c r="B22" s="428" t="s">
        <v>267</v>
      </c>
      <c r="C22" s="398"/>
      <c r="D22" s="398"/>
      <c r="E22" s="398"/>
      <c r="F22" s="398"/>
      <c r="G22" s="398"/>
      <c r="H22" s="398" t="s">
        <v>268</v>
      </c>
      <c r="I22" s="398"/>
      <c r="J22" s="398"/>
      <c r="K22" s="398"/>
      <c r="L22" s="398" t="s">
        <v>269</v>
      </c>
      <c r="M22" s="398"/>
      <c r="N22" s="398"/>
      <c r="O22" s="398"/>
      <c r="P22" s="398"/>
      <c r="Q22" s="398"/>
      <c r="R22" s="398"/>
      <c r="S22" s="398" t="s">
        <v>15</v>
      </c>
      <c r="T22" s="398"/>
      <c r="U22" s="398"/>
      <c r="V22" s="398" t="s">
        <v>270</v>
      </c>
      <c r="W22" s="398"/>
      <c r="X22" s="398"/>
      <c r="Y22" s="398"/>
      <c r="Z22" s="398"/>
      <c r="AA22" s="398"/>
      <c r="AB22" s="429"/>
      <c r="AC22" s="398" t="s">
        <v>15</v>
      </c>
      <c r="AD22" s="398"/>
      <c r="AE22" s="398"/>
      <c r="AF22" s="430"/>
      <c r="AG22" s="430"/>
      <c r="AH22" s="430"/>
      <c r="AI22" s="430"/>
      <c r="AJ22" s="95"/>
      <c r="AK22" s="93"/>
      <c r="AL22" s="93"/>
      <c r="AM22" s="93"/>
      <c r="AN22" s="93"/>
      <c r="AO22" s="93"/>
      <c r="AP22" s="93"/>
      <c r="AQ22" s="93"/>
      <c r="AR22" s="93"/>
      <c r="AS22" s="93"/>
      <c r="AT22" s="93"/>
      <c r="AU22" s="93"/>
      <c r="AV22" s="93"/>
      <c r="AW22" s="93"/>
      <c r="AX22" s="93"/>
      <c r="AY22" s="93"/>
      <c r="AZ22" s="93"/>
      <c r="BA22" s="93"/>
      <c r="BB22" s="93"/>
      <c r="BC22" s="93"/>
      <c r="BD22" s="93"/>
      <c r="BE22" s="93"/>
      <c r="BF22" s="93"/>
      <c r="BG22" s="93"/>
      <c r="BH22" s="93"/>
      <c r="BI22" s="93"/>
      <c r="BJ22" s="93"/>
      <c r="BK22" s="93"/>
      <c r="BL22" s="93"/>
      <c r="BM22" s="93"/>
      <c r="BN22" s="252"/>
      <c r="BO22" s="252"/>
      <c r="BP22" s="252"/>
      <c r="BQ22" s="253"/>
      <c r="BR22" s="341"/>
    </row>
    <row r="23" spans="1:75" s="2" customFormat="1" ht="39.950000000000003" customHeight="1">
      <c r="A23" s="431"/>
      <c r="B23" s="1882"/>
      <c r="C23" s="1883"/>
      <c r="D23" s="1883"/>
      <c r="E23" s="1884"/>
      <c r="F23" s="1883"/>
      <c r="G23" s="1883"/>
      <c r="H23" s="1885"/>
      <c r="I23" s="1886"/>
      <c r="J23" s="1887"/>
      <c r="K23" s="1887"/>
      <c r="L23" s="1887"/>
      <c r="M23" s="1887"/>
      <c r="N23" s="1887"/>
      <c r="O23" s="1887"/>
      <c r="P23" s="1887"/>
      <c r="Q23" s="1887"/>
      <c r="R23" s="1887"/>
      <c r="S23" s="1887"/>
      <c r="T23" s="1887"/>
      <c r="U23" s="1887"/>
      <c r="V23" s="1887"/>
      <c r="W23" s="1887"/>
      <c r="X23" s="1887"/>
      <c r="Y23" s="1887"/>
      <c r="Z23" s="1887"/>
      <c r="AA23" s="1887"/>
      <c r="AB23" s="1887"/>
      <c r="AC23" s="1887"/>
      <c r="AD23" s="1887"/>
      <c r="AE23" s="1887"/>
      <c r="AF23" s="1887"/>
      <c r="AG23" s="1887"/>
      <c r="AH23" s="1887"/>
      <c r="AI23" s="1888"/>
      <c r="AJ23" s="1889"/>
      <c r="AK23" s="1883"/>
      <c r="AL23" s="1883"/>
      <c r="AM23" s="1883"/>
      <c r="AN23" s="1883"/>
      <c r="AO23" s="1883"/>
      <c r="AP23" s="1890"/>
      <c r="AQ23" s="1891"/>
      <c r="AR23" s="1892"/>
      <c r="AS23" s="1892"/>
      <c r="AT23" s="1892"/>
      <c r="AU23" s="1892"/>
      <c r="AV23" s="1892"/>
      <c r="AW23" s="1892"/>
      <c r="AX23" s="1892"/>
      <c r="AY23" s="1892"/>
      <c r="AZ23" s="1892"/>
      <c r="BA23" s="1892"/>
      <c r="BB23" s="1892"/>
      <c r="BC23" s="1892"/>
      <c r="BD23" s="1892"/>
      <c r="BE23" s="1892"/>
      <c r="BF23" s="1892"/>
      <c r="BG23" s="1892"/>
      <c r="BH23" s="1892"/>
      <c r="BI23" s="1892"/>
      <c r="BJ23" s="1892"/>
      <c r="BK23" s="1892"/>
      <c r="BL23" s="1892"/>
      <c r="BM23" s="1892"/>
      <c r="BN23" s="1892"/>
      <c r="BO23" s="1892"/>
      <c r="BP23" s="1892"/>
      <c r="BQ23" s="1893"/>
      <c r="BR23" s="50"/>
    </row>
    <row r="24" spans="1:75" s="2" customFormat="1" ht="15.95" customHeight="1">
      <c r="A24" s="33"/>
      <c r="B24" s="33"/>
      <c r="C24" s="22"/>
      <c r="D24" s="22"/>
      <c r="E24" s="22"/>
      <c r="F24" s="22"/>
      <c r="G24" s="22"/>
      <c r="H24" s="22"/>
      <c r="I24" s="22"/>
      <c r="J24" s="22"/>
      <c r="K24" s="22"/>
      <c r="L24" s="22"/>
      <c r="M24" s="22"/>
      <c r="N24" s="22"/>
      <c r="O24" s="22"/>
      <c r="P24" s="22"/>
      <c r="Q24" s="22"/>
      <c r="R24" s="22"/>
      <c r="S24" s="22"/>
      <c r="T24" s="22"/>
      <c r="U24" s="22"/>
      <c r="V24" s="22"/>
      <c r="W24" s="22"/>
      <c r="X24" s="22"/>
      <c r="Y24" s="22"/>
      <c r="Z24" s="22"/>
      <c r="AA24" s="22"/>
      <c r="AB24" s="22"/>
      <c r="AC24" s="22"/>
      <c r="AD24" s="22"/>
      <c r="AE24" s="22"/>
      <c r="AF24" s="22"/>
      <c r="AG24" s="22"/>
      <c r="AH24" s="22"/>
      <c r="AI24" s="22"/>
      <c r="AJ24" s="33"/>
      <c r="AK24" s="22"/>
      <c r="AL24" s="22"/>
      <c r="AM24" s="22"/>
      <c r="AN24" s="22"/>
      <c r="AO24" s="22"/>
      <c r="AP24" s="22"/>
      <c r="AQ24" s="22"/>
      <c r="AR24" s="22"/>
      <c r="AS24" s="22"/>
      <c r="AT24" s="22"/>
      <c r="AU24" s="22"/>
      <c r="AV24" s="22"/>
      <c r="AW24" s="22"/>
      <c r="AX24" s="22"/>
      <c r="AY24" s="22"/>
      <c r="AZ24" s="22"/>
      <c r="BA24" s="22"/>
      <c r="BB24" s="22"/>
      <c r="BC24" s="22"/>
      <c r="BD24" s="22"/>
      <c r="BE24" s="22"/>
      <c r="BF24" s="22"/>
      <c r="BG24" s="22"/>
      <c r="BH24" s="22"/>
      <c r="BI24" s="22"/>
      <c r="BJ24" s="22"/>
      <c r="BK24" s="22"/>
      <c r="BL24" s="22"/>
      <c r="BM24" s="22"/>
      <c r="BN24" s="22"/>
      <c r="BO24" s="22"/>
      <c r="BP24" s="22"/>
      <c r="BQ24" s="109"/>
      <c r="BR24" s="143"/>
    </row>
    <row r="25" spans="1:75" s="2" customFormat="1" ht="15.95" customHeight="1">
      <c r="A25" s="33"/>
      <c r="B25" s="33"/>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33"/>
      <c r="AK25" s="22"/>
      <c r="AL25" s="22"/>
      <c r="AM25" s="22"/>
      <c r="AN25" s="22"/>
      <c r="AO25" s="22"/>
      <c r="AP25" s="22"/>
      <c r="AQ25" s="22"/>
      <c r="AR25" s="22"/>
      <c r="AS25" s="22"/>
      <c r="AT25" s="22"/>
      <c r="AU25" s="22"/>
      <c r="AV25" s="22"/>
      <c r="AW25" s="22"/>
      <c r="AX25" s="22"/>
      <c r="AY25" s="22"/>
      <c r="AZ25" s="22"/>
      <c r="BA25" s="22"/>
      <c r="BB25" s="22"/>
      <c r="BC25" s="22"/>
      <c r="BD25" s="22"/>
      <c r="BE25" s="22"/>
      <c r="BF25" s="22"/>
      <c r="BG25" s="22"/>
      <c r="BH25" s="22"/>
      <c r="BI25" s="22"/>
      <c r="BJ25" s="22"/>
      <c r="BK25" s="22"/>
      <c r="BL25" s="22"/>
      <c r="BM25" s="22"/>
      <c r="BN25" s="22"/>
      <c r="BO25" s="22"/>
      <c r="BP25" s="22"/>
      <c r="BQ25" s="109"/>
      <c r="BR25" s="143"/>
    </row>
    <row r="26" spans="1:75" s="2" customFormat="1" ht="15.95" customHeight="1">
      <c r="A26" s="33"/>
      <c r="B26" s="33"/>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22"/>
      <c r="AI26" s="22"/>
      <c r="AJ26" s="33"/>
      <c r="AK26" s="22"/>
      <c r="AL26" s="22"/>
      <c r="AM26" s="22"/>
      <c r="AN26" s="22"/>
      <c r="AO26" s="22"/>
      <c r="AP26" s="22"/>
      <c r="AQ26" s="22"/>
      <c r="AR26" s="22"/>
      <c r="AS26" s="22"/>
      <c r="AT26" s="22"/>
      <c r="AU26" s="22"/>
      <c r="AV26" s="22"/>
      <c r="AW26" s="22"/>
      <c r="AX26" s="22"/>
      <c r="AY26" s="22"/>
      <c r="AZ26" s="22"/>
      <c r="BA26" s="22"/>
      <c r="BB26" s="22"/>
      <c r="BC26" s="22"/>
      <c r="BD26" s="22"/>
      <c r="BE26" s="22"/>
      <c r="BF26" s="22"/>
      <c r="BG26" s="22"/>
      <c r="BH26" s="22"/>
      <c r="BI26" s="22"/>
      <c r="BJ26" s="22"/>
      <c r="BK26" s="22"/>
      <c r="BL26" s="22"/>
      <c r="BM26" s="22"/>
      <c r="BN26" s="22"/>
      <c r="BO26" s="22"/>
      <c r="BP26" s="22"/>
      <c r="BQ26" s="109"/>
      <c r="BR26" s="143"/>
    </row>
    <row r="27" spans="1:75" s="2" customFormat="1" ht="15.95" customHeight="1">
      <c r="A27" s="33"/>
      <c r="B27" s="33"/>
      <c r="C27" s="22"/>
      <c r="D27" s="22"/>
      <c r="E27" s="22"/>
      <c r="F27" s="22"/>
      <c r="G27" s="22"/>
      <c r="H27" s="22"/>
      <c r="I27" s="22"/>
      <c r="J27" s="22"/>
      <c r="K27" s="22"/>
      <c r="L27" s="22"/>
      <c r="M27" s="22"/>
      <c r="N27" s="22"/>
      <c r="O27" s="22"/>
      <c r="P27" s="94"/>
      <c r="Q27" s="22"/>
      <c r="R27" s="22"/>
      <c r="S27" s="22"/>
      <c r="T27" s="22"/>
      <c r="U27" s="22"/>
      <c r="V27" s="22"/>
      <c r="W27" s="22"/>
      <c r="X27" s="22"/>
      <c r="Y27" s="22"/>
      <c r="Z27" s="22"/>
      <c r="AA27" s="22"/>
      <c r="AB27" s="22"/>
      <c r="AC27" s="22"/>
      <c r="AD27" s="22"/>
      <c r="AE27" s="22"/>
      <c r="AF27" s="22"/>
      <c r="AG27" s="22"/>
      <c r="AH27" s="22"/>
      <c r="AI27" s="22"/>
      <c r="AJ27" s="33"/>
      <c r="AK27" s="22"/>
      <c r="AL27" s="22"/>
      <c r="AM27" s="22"/>
      <c r="AN27" s="22"/>
      <c r="AO27" s="22"/>
      <c r="AP27" s="22"/>
      <c r="AQ27" s="22"/>
      <c r="AR27" s="22"/>
      <c r="AS27" s="22"/>
      <c r="AT27" s="22"/>
      <c r="AU27" s="22"/>
      <c r="AV27" s="22"/>
      <c r="AW27" s="22"/>
      <c r="AX27" s="22"/>
      <c r="AY27" s="22"/>
      <c r="AZ27" s="22"/>
      <c r="BA27" s="22"/>
      <c r="BB27" s="22"/>
      <c r="BC27" s="22"/>
      <c r="BD27" s="22"/>
      <c r="BE27" s="22"/>
      <c r="BF27" s="22"/>
      <c r="BG27" s="22"/>
      <c r="BH27" s="22"/>
      <c r="BI27" s="22"/>
      <c r="BJ27" s="22"/>
      <c r="BK27" s="22"/>
      <c r="BL27" s="22"/>
      <c r="BM27" s="22"/>
      <c r="BN27" s="22"/>
      <c r="BO27" s="22"/>
      <c r="BP27" s="22"/>
      <c r="BQ27" s="109"/>
      <c r="BR27" s="143"/>
    </row>
    <row r="28" spans="1:75" s="2" customFormat="1" ht="15.95" customHeight="1">
      <c r="A28" s="33"/>
      <c r="B28" s="33"/>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c r="AD28" s="22"/>
      <c r="AE28" s="22"/>
      <c r="AF28" s="22"/>
      <c r="AG28" s="22"/>
      <c r="AH28" s="22"/>
      <c r="AI28" s="22"/>
      <c r="AJ28" s="33"/>
      <c r="AK28" s="22"/>
      <c r="AL28" s="22"/>
      <c r="AM28" s="22"/>
      <c r="AN28" s="22"/>
      <c r="AO28" s="22"/>
      <c r="AP28" s="22"/>
      <c r="AQ28" s="22"/>
      <c r="AR28" s="22"/>
      <c r="AS28" s="22"/>
      <c r="AT28" s="22"/>
      <c r="AU28" s="22"/>
      <c r="AV28" s="22"/>
      <c r="AW28" s="22"/>
      <c r="AX28" s="22"/>
      <c r="AY28" s="22"/>
      <c r="AZ28" s="22"/>
      <c r="BA28" s="22"/>
      <c r="BB28" s="22"/>
      <c r="BC28" s="22"/>
      <c r="BD28" s="22"/>
      <c r="BE28" s="22"/>
      <c r="BF28" s="22"/>
      <c r="BG28" s="22"/>
      <c r="BH28" s="22"/>
      <c r="BI28" s="22"/>
      <c r="BJ28" s="22"/>
      <c r="BK28" s="22"/>
      <c r="BL28" s="22"/>
      <c r="BM28" s="22"/>
      <c r="BN28" s="22"/>
      <c r="BO28" s="22"/>
      <c r="BP28" s="22"/>
      <c r="BQ28" s="109"/>
      <c r="BR28" s="143"/>
    </row>
    <row r="29" spans="1:75" s="2" customFormat="1" ht="15.95" customHeight="1">
      <c r="A29" s="33"/>
      <c r="B29" s="33"/>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c r="AD29" s="22"/>
      <c r="AE29" s="22"/>
      <c r="AF29" s="22"/>
      <c r="AG29" s="22"/>
      <c r="AH29" s="22"/>
      <c r="AI29" s="22"/>
      <c r="AJ29" s="33"/>
      <c r="AK29" s="22"/>
      <c r="AL29" s="22"/>
      <c r="AM29" s="22"/>
      <c r="AN29" s="22"/>
      <c r="AO29" s="22"/>
      <c r="AP29" s="22"/>
      <c r="AQ29" s="22"/>
      <c r="AR29" s="22"/>
      <c r="AS29" s="22"/>
      <c r="AT29" s="22"/>
      <c r="AU29" s="22"/>
      <c r="AV29" s="22"/>
      <c r="AW29" s="22"/>
      <c r="AX29" s="22"/>
      <c r="AY29" s="22"/>
      <c r="AZ29" s="22"/>
      <c r="BA29" s="22"/>
      <c r="BB29" s="22"/>
      <c r="BC29" s="22"/>
      <c r="BD29" s="22"/>
      <c r="BE29" s="22"/>
      <c r="BF29" s="22"/>
      <c r="BG29" s="22"/>
      <c r="BH29" s="22"/>
      <c r="BI29" s="22"/>
      <c r="BJ29" s="22"/>
      <c r="BK29" s="22"/>
      <c r="BL29" s="22"/>
      <c r="BM29" s="22"/>
      <c r="BN29" s="22"/>
      <c r="BO29" s="22"/>
      <c r="BP29" s="22"/>
      <c r="BQ29" s="109"/>
      <c r="BR29" s="143"/>
    </row>
    <row r="30" spans="1:75" s="2" customFormat="1" ht="15.95" customHeight="1">
      <c r="A30" s="33"/>
      <c r="B30" s="33"/>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22"/>
      <c r="AI30" s="22"/>
      <c r="AJ30" s="33"/>
      <c r="AK30" s="22"/>
      <c r="AL30" s="22"/>
      <c r="AM30" s="22"/>
      <c r="AN30" s="22"/>
      <c r="AO30" s="22"/>
      <c r="AP30" s="22"/>
      <c r="AQ30" s="22"/>
      <c r="AR30" s="22"/>
      <c r="AS30" s="22" t="s">
        <v>61</v>
      </c>
      <c r="AT30" s="22"/>
      <c r="AU30" s="22"/>
      <c r="AV30" s="22"/>
      <c r="AW30" s="22"/>
      <c r="AX30" s="22"/>
      <c r="AY30" s="22"/>
      <c r="AZ30" s="22"/>
      <c r="BA30" s="22"/>
      <c r="BB30" s="22"/>
      <c r="BC30" s="22"/>
      <c r="BD30" s="22"/>
      <c r="BE30" s="22"/>
      <c r="BF30" s="22"/>
      <c r="BG30" s="22"/>
      <c r="BH30" s="22"/>
      <c r="BI30" s="22"/>
      <c r="BJ30" s="22"/>
      <c r="BK30" s="22"/>
      <c r="BL30" s="22"/>
      <c r="BM30" s="22"/>
      <c r="BN30" s="22"/>
      <c r="BO30" s="22"/>
      <c r="BP30" s="22"/>
      <c r="BQ30" s="109"/>
      <c r="BR30" s="143"/>
    </row>
    <row r="31" spans="1:75" s="2" customFormat="1" ht="15.95" customHeight="1">
      <c r="A31" s="33"/>
      <c r="B31" s="33"/>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22"/>
      <c r="AI31" s="22"/>
      <c r="AJ31" s="33"/>
      <c r="AK31" s="22"/>
      <c r="AL31" s="22"/>
      <c r="AM31" s="22"/>
      <c r="AN31" s="22"/>
      <c r="AO31" s="22"/>
      <c r="AP31" s="22"/>
      <c r="AQ31" s="22"/>
      <c r="AR31" s="22"/>
      <c r="AS31" s="22"/>
      <c r="AT31" s="22"/>
      <c r="AU31" s="22"/>
      <c r="AV31" s="22"/>
      <c r="AW31" s="22"/>
      <c r="AX31" s="22"/>
      <c r="AY31" s="22"/>
      <c r="AZ31" s="22"/>
      <c r="BA31" s="22"/>
      <c r="BB31" s="22"/>
      <c r="BC31" s="22"/>
      <c r="BD31" s="22"/>
      <c r="BE31" s="22"/>
      <c r="BF31" s="22"/>
      <c r="BG31" s="22"/>
      <c r="BH31" s="22"/>
      <c r="BI31" s="22"/>
      <c r="BJ31" s="22"/>
      <c r="BK31" s="22"/>
      <c r="BL31" s="22"/>
      <c r="BM31" s="22"/>
      <c r="BN31" s="22"/>
      <c r="BO31" s="22"/>
      <c r="BP31" s="22"/>
      <c r="BQ31" s="109"/>
      <c r="BR31" s="143"/>
    </row>
    <row r="32" spans="1:75" s="2" customFormat="1" ht="15.95" customHeight="1">
      <c r="A32" s="33"/>
      <c r="B32" s="33"/>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22"/>
      <c r="AI32" s="22"/>
      <c r="AJ32" s="33"/>
      <c r="AK32" s="22"/>
      <c r="AL32" s="22"/>
      <c r="AM32" s="22"/>
      <c r="AN32" s="22"/>
      <c r="AO32" s="22"/>
      <c r="AP32" s="22"/>
      <c r="AQ32" s="22"/>
      <c r="AR32" s="22"/>
      <c r="AS32" s="22"/>
      <c r="AT32" s="22"/>
      <c r="AU32" s="22"/>
      <c r="AV32" s="22"/>
      <c r="AW32" s="22"/>
      <c r="AX32" s="22"/>
      <c r="AY32" s="22"/>
      <c r="AZ32" s="22"/>
      <c r="BA32" s="22"/>
      <c r="BB32" s="22"/>
      <c r="BC32" s="22"/>
      <c r="BD32" s="22"/>
      <c r="BE32" s="22"/>
      <c r="BF32" s="22"/>
      <c r="BG32" s="22"/>
      <c r="BH32" s="22"/>
      <c r="BI32" s="22"/>
      <c r="BJ32" s="22"/>
      <c r="BK32" s="22"/>
      <c r="BL32" s="22"/>
      <c r="BM32" s="22"/>
      <c r="BN32" s="22"/>
      <c r="BO32" s="22"/>
      <c r="BP32" s="22"/>
      <c r="BQ32" s="109"/>
      <c r="BR32" s="143"/>
    </row>
    <row r="33" spans="1:70" s="2" customFormat="1" ht="15.95" customHeight="1">
      <c r="A33" s="33"/>
      <c r="B33" s="33"/>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22"/>
      <c r="AI33" s="22"/>
      <c r="AJ33" s="33"/>
      <c r="AK33" s="22"/>
      <c r="AL33" s="22"/>
      <c r="AM33" s="22"/>
      <c r="AN33" s="22"/>
      <c r="AO33" s="22"/>
      <c r="AP33" s="22"/>
      <c r="AQ33" s="22"/>
      <c r="AR33" s="22"/>
      <c r="AS33" s="22"/>
      <c r="AT33" s="22"/>
      <c r="AU33" s="22"/>
      <c r="AV33" s="22"/>
      <c r="AW33" s="22"/>
      <c r="AX33" s="22"/>
      <c r="AY33" s="22"/>
      <c r="AZ33" s="22"/>
      <c r="BA33" s="22"/>
      <c r="BB33" s="22"/>
      <c r="BC33" s="22"/>
      <c r="BD33" s="22"/>
      <c r="BE33" s="22"/>
      <c r="BF33" s="22"/>
      <c r="BG33" s="22"/>
      <c r="BH33" s="22"/>
      <c r="BI33" s="22"/>
      <c r="BJ33" s="22"/>
      <c r="BK33" s="22"/>
      <c r="BL33" s="22"/>
      <c r="BM33" s="22"/>
      <c r="BN33" s="22"/>
      <c r="BO33" s="22"/>
      <c r="BP33" s="22"/>
      <c r="BQ33" s="109"/>
      <c r="BR33" s="143"/>
    </row>
    <row r="34" spans="1:70" s="2" customFormat="1" ht="15.95" customHeight="1">
      <c r="A34" s="33"/>
      <c r="B34" s="33"/>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22"/>
      <c r="AI34" s="22"/>
      <c r="AJ34" s="33"/>
      <c r="AK34" s="22"/>
      <c r="AL34" s="22"/>
      <c r="AM34" s="22"/>
      <c r="AN34" s="22"/>
      <c r="AO34" s="22"/>
      <c r="AP34" s="22"/>
      <c r="AQ34" s="22"/>
      <c r="AR34" s="22"/>
      <c r="AS34" s="22"/>
      <c r="AT34" s="22"/>
      <c r="AU34" s="22"/>
      <c r="AV34" s="22"/>
      <c r="AW34" s="22"/>
      <c r="AX34" s="22"/>
      <c r="AY34" s="22"/>
      <c r="AZ34" s="22"/>
      <c r="BA34" s="22"/>
      <c r="BB34" s="22"/>
      <c r="BC34" s="22"/>
      <c r="BD34" s="22"/>
      <c r="BE34" s="22"/>
      <c r="BF34" s="22"/>
      <c r="BG34" s="22"/>
      <c r="BH34" s="22"/>
      <c r="BI34" s="22"/>
      <c r="BJ34" s="22"/>
      <c r="BK34" s="22"/>
      <c r="BL34" s="22"/>
      <c r="BM34" s="22"/>
      <c r="BN34" s="22"/>
      <c r="BO34" s="22"/>
      <c r="BP34" s="22"/>
      <c r="BQ34" s="109"/>
      <c r="BR34" s="143"/>
    </row>
    <row r="35" spans="1:70" s="2" customFormat="1" ht="15.95" customHeight="1">
      <c r="A35" s="33"/>
      <c r="B35" s="33"/>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33"/>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c r="BN35" s="22"/>
      <c r="BO35" s="22"/>
      <c r="BP35" s="22"/>
      <c r="BQ35" s="109"/>
      <c r="BR35" s="143"/>
    </row>
    <row r="36" spans="1:70" s="2" customFormat="1" ht="15.95" customHeight="1">
      <c r="A36" s="33"/>
      <c r="B36" s="33"/>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33"/>
      <c r="AK36" s="22"/>
      <c r="AL36" s="22"/>
      <c r="AM36" s="22"/>
      <c r="AN36" s="22"/>
      <c r="AO36" s="22"/>
      <c r="AP36" s="22"/>
      <c r="AQ36" s="22"/>
      <c r="AR36" s="22"/>
      <c r="AS36" s="22"/>
      <c r="AT36" s="22"/>
      <c r="AU36" s="22"/>
      <c r="AV36" s="22"/>
      <c r="AW36" s="22"/>
      <c r="AX36" s="22"/>
      <c r="AY36" s="22"/>
      <c r="AZ36" s="22"/>
      <c r="BA36" s="22"/>
      <c r="BB36" s="22"/>
      <c r="BC36" s="22"/>
      <c r="BD36" s="22"/>
      <c r="BE36" s="22"/>
      <c r="BF36" s="22"/>
      <c r="BG36" s="22"/>
      <c r="BH36" s="22"/>
      <c r="BI36" s="22"/>
      <c r="BJ36" s="22"/>
      <c r="BK36" s="22"/>
      <c r="BL36" s="22"/>
      <c r="BM36" s="22"/>
      <c r="BN36" s="22"/>
      <c r="BO36" s="22"/>
      <c r="BP36" s="22"/>
      <c r="BQ36" s="109"/>
      <c r="BR36" s="143"/>
    </row>
    <row r="37" spans="1:70" s="2" customFormat="1" ht="15.95" customHeight="1">
      <c r="A37" s="33"/>
      <c r="B37" s="33"/>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33"/>
      <c r="AK37" s="22"/>
      <c r="AL37" s="22"/>
      <c r="AM37" s="22"/>
      <c r="AN37" s="22"/>
      <c r="AO37" s="22"/>
      <c r="AP37" s="22"/>
      <c r="AQ37" s="22"/>
      <c r="AR37" s="22"/>
      <c r="AS37" s="22"/>
      <c r="AT37" s="22"/>
      <c r="AU37" s="22"/>
      <c r="AV37" s="22"/>
      <c r="AW37" s="22"/>
      <c r="AX37" s="22"/>
      <c r="AY37" s="22"/>
      <c r="AZ37" s="22"/>
      <c r="BA37" s="22"/>
      <c r="BB37" s="22"/>
      <c r="BC37" s="22"/>
      <c r="BD37" s="22"/>
      <c r="BE37" s="22"/>
      <c r="BF37" s="22"/>
      <c r="BG37" s="22"/>
      <c r="BH37" s="22"/>
      <c r="BI37" s="22"/>
      <c r="BJ37" s="22"/>
      <c r="BK37" s="22"/>
      <c r="BL37" s="22"/>
      <c r="BM37" s="22"/>
      <c r="BN37" s="22"/>
      <c r="BO37" s="22"/>
      <c r="BP37" s="22"/>
      <c r="BQ37" s="109"/>
      <c r="BR37" s="143"/>
    </row>
    <row r="38" spans="1:70" s="2" customFormat="1" ht="15.95" customHeight="1">
      <c r="A38" s="33"/>
      <c r="B38" s="243"/>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c r="AE38" s="94"/>
      <c r="AF38" s="240"/>
      <c r="AG38" s="240"/>
      <c r="AH38" s="240"/>
      <c r="AI38" s="242"/>
      <c r="AJ38" s="243"/>
      <c r="AK38" s="94"/>
      <c r="AL38" s="94"/>
      <c r="AM38" s="94"/>
      <c r="AN38" s="94"/>
      <c r="AO38" s="94"/>
      <c r="AP38" s="94"/>
      <c r="AQ38" s="94"/>
      <c r="AR38" s="94"/>
      <c r="AS38" s="94"/>
      <c r="AT38" s="94"/>
      <c r="AU38" s="94"/>
      <c r="AV38" s="94"/>
      <c r="AW38" s="94"/>
      <c r="AX38" s="94"/>
      <c r="AY38" s="94"/>
      <c r="AZ38" s="94"/>
      <c r="BA38" s="94"/>
      <c r="BB38" s="94"/>
      <c r="BC38" s="94"/>
      <c r="BD38" s="94"/>
      <c r="BE38" s="94"/>
      <c r="BF38" s="94"/>
      <c r="BG38" s="94"/>
      <c r="BH38" s="94"/>
      <c r="BI38" s="94"/>
      <c r="BJ38" s="94"/>
      <c r="BK38" s="94"/>
      <c r="BL38" s="94"/>
      <c r="BM38" s="94"/>
      <c r="BN38" s="240"/>
      <c r="BO38" s="240"/>
      <c r="BP38" s="240"/>
      <c r="BQ38" s="242"/>
      <c r="BR38" s="143"/>
    </row>
    <row r="39" spans="1:70" s="2" customFormat="1" ht="15.95" customHeight="1">
      <c r="A39" s="33"/>
      <c r="B39" s="243"/>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c r="AE39" s="94"/>
      <c r="AF39" s="240"/>
      <c r="AG39" s="240"/>
      <c r="AH39" s="240"/>
      <c r="AI39" s="242"/>
      <c r="AJ39" s="243"/>
      <c r="AK39" s="94"/>
      <c r="AL39" s="94"/>
      <c r="AM39" s="94"/>
      <c r="AN39" s="94"/>
      <c r="AO39" s="94"/>
      <c r="AP39" s="94"/>
      <c r="AQ39" s="94"/>
      <c r="AR39" s="94"/>
      <c r="AS39" s="94"/>
      <c r="AT39" s="94"/>
      <c r="AU39" s="94"/>
      <c r="AV39" s="94"/>
      <c r="AW39" s="94"/>
      <c r="AX39" s="94"/>
      <c r="AY39" s="94"/>
      <c r="AZ39" s="94"/>
      <c r="BA39" s="94"/>
      <c r="BB39" s="94"/>
      <c r="BC39" s="94"/>
      <c r="BD39" s="94"/>
      <c r="BE39" s="94"/>
      <c r="BF39" s="94"/>
      <c r="BG39" s="94"/>
      <c r="BH39" s="94"/>
      <c r="BI39" s="94"/>
      <c r="BJ39" s="94"/>
      <c r="BK39" s="94"/>
      <c r="BL39" s="94"/>
      <c r="BM39" s="94"/>
      <c r="BN39" s="240"/>
      <c r="BO39" s="240"/>
      <c r="BP39" s="240"/>
      <c r="BQ39" s="242"/>
      <c r="BR39" s="143"/>
    </row>
    <row r="40" spans="1:70" s="2" customFormat="1" ht="15.95" customHeight="1">
      <c r="A40" s="33"/>
      <c r="B40" s="243"/>
      <c r="C40" s="94"/>
      <c r="D40" s="94"/>
      <c r="E40" s="94"/>
      <c r="F40" s="94"/>
      <c r="G40" s="272"/>
      <c r="H40" s="272"/>
      <c r="I40" s="272"/>
      <c r="J40" s="94"/>
      <c r="K40" s="94"/>
      <c r="L40" s="94"/>
      <c r="M40" s="94"/>
      <c r="N40" s="89"/>
      <c r="O40" s="89"/>
      <c r="P40" s="89"/>
      <c r="Q40" s="89"/>
      <c r="R40" s="89"/>
      <c r="S40" s="89"/>
      <c r="T40" s="94"/>
      <c r="U40" s="94"/>
      <c r="V40" s="94"/>
      <c r="W40" s="94"/>
      <c r="X40" s="94"/>
      <c r="Y40" s="94"/>
      <c r="Z40" s="94"/>
      <c r="AA40" s="94"/>
      <c r="AB40" s="94"/>
      <c r="AC40" s="94"/>
      <c r="AD40" s="94"/>
      <c r="AE40" s="94"/>
      <c r="AF40" s="240"/>
      <c r="AG40" s="240"/>
      <c r="AH40" s="240"/>
      <c r="AI40" s="242"/>
      <c r="AJ40" s="243"/>
      <c r="AK40" s="94"/>
      <c r="AL40" s="94"/>
      <c r="AM40" s="94"/>
      <c r="AN40" s="94"/>
      <c r="AO40" s="272"/>
      <c r="AP40" s="272"/>
      <c r="AQ40" s="272"/>
      <c r="AR40" s="94"/>
      <c r="AS40" s="94"/>
      <c r="AT40" s="94"/>
      <c r="AU40" s="94"/>
      <c r="AV40" s="94"/>
      <c r="AW40" s="89"/>
      <c r="AX40" s="89"/>
      <c r="AY40" s="89"/>
      <c r="AZ40" s="89"/>
      <c r="BA40" s="89"/>
      <c r="BB40" s="89"/>
      <c r="BC40" s="94"/>
      <c r="BD40" s="94"/>
      <c r="BE40" s="94"/>
      <c r="BF40" s="94"/>
      <c r="BG40" s="94"/>
      <c r="BH40" s="94"/>
      <c r="BI40" s="94"/>
      <c r="BJ40" s="94"/>
      <c r="BK40" s="94"/>
      <c r="BL40" s="94"/>
      <c r="BM40" s="94"/>
      <c r="BN40" s="240"/>
      <c r="BO40" s="240"/>
      <c r="BP40" s="240"/>
      <c r="BQ40" s="242"/>
      <c r="BR40" s="143"/>
    </row>
    <row r="41" spans="1:70" s="2" customFormat="1" ht="15.95" customHeight="1">
      <c r="A41" s="255"/>
      <c r="B41" s="95"/>
      <c r="C41" s="93"/>
      <c r="D41" s="93"/>
      <c r="E41" s="93"/>
      <c r="F41" s="93"/>
      <c r="G41" s="93"/>
      <c r="H41" s="93"/>
      <c r="I41" s="93"/>
      <c r="J41" s="93"/>
      <c r="K41" s="93"/>
      <c r="L41" s="93"/>
      <c r="M41" s="93"/>
      <c r="N41" s="93"/>
      <c r="O41" s="93"/>
      <c r="P41" s="93"/>
      <c r="Q41" s="93"/>
      <c r="R41" s="93"/>
      <c r="S41" s="93"/>
      <c r="T41" s="93"/>
      <c r="U41" s="93"/>
      <c r="V41" s="93"/>
      <c r="W41" s="93"/>
      <c r="X41" s="93"/>
      <c r="Y41" s="93"/>
      <c r="Z41" s="93"/>
      <c r="AA41" s="93"/>
      <c r="AB41" s="93"/>
      <c r="AC41" s="93"/>
      <c r="AD41" s="93"/>
      <c r="AE41" s="93"/>
      <c r="AF41" s="252"/>
      <c r="AG41" s="252"/>
      <c r="AH41" s="252"/>
      <c r="AI41" s="253"/>
      <c r="AJ41" s="95"/>
      <c r="AK41" s="93"/>
      <c r="AL41" s="93"/>
      <c r="AM41" s="93"/>
      <c r="AN41" s="93"/>
      <c r="AO41" s="93"/>
      <c r="AP41" s="93"/>
      <c r="AQ41" s="93"/>
      <c r="AR41" s="93"/>
      <c r="AS41" s="93"/>
      <c r="AT41" s="93"/>
      <c r="AU41" s="93"/>
      <c r="AV41" s="93"/>
      <c r="AW41" s="93"/>
      <c r="AX41" s="93"/>
      <c r="AY41" s="93"/>
      <c r="AZ41" s="93"/>
      <c r="BA41" s="93"/>
      <c r="BB41" s="93"/>
      <c r="BC41" s="93"/>
      <c r="BD41" s="93"/>
      <c r="BE41" s="93"/>
      <c r="BF41" s="93"/>
      <c r="BG41" s="93"/>
      <c r="BH41" s="93"/>
      <c r="BI41" s="93"/>
      <c r="BJ41" s="93"/>
      <c r="BK41" s="93"/>
      <c r="BL41" s="93"/>
      <c r="BM41" s="93"/>
      <c r="BN41" s="252"/>
      <c r="BO41" s="252"/>
      <c r="BP41" s="252"/>
      <c r="BQ41" s="253"/>
      <c r="BR41" s="143"/>
    </row>
    <row r="42" spans="1:70" s="256" customFormat="1" ht="15.75" customHeight="1">
      <c r="A42" s="257"/>
      <c r="B42" s="367" t="s">
        <v>118</v>
      </c>
      <c r="C42" s="367"/>
      <c r="D42" s="367"/>
      <c r="E42" s="308"/>
      <c r="F42" s="367"/>
      <c r="G42" s="367"/>
      <c r="H42" s="367"/>
      <c r="I42" s="367"/>
      <c r="J42" s="367"/>
      <c r="K42" s="367"/>
      <c r="L42" s="367"/>
      <c r="M42" s="367"/>
      <c r="N42" s="367"/>
      <c r="O42" s="367"/>
      <c r="P42" s="367"/>
      <c r="Q42" s="367"/>
      <c r="R42" s="367"/>
      <c r="S42" s="367"/>
      <c r="T42" s="367"/>
      <c r="U42" s="367"/>
      <c r="V42" s="367"/>
      <c r="W42" s="308"/>
      <c r="X42" s="367"/>
      <c r="Y42" s="367"/>
      <c r="Z42" s="367"/>
      <c r="AA42" s="367"/>
      <c r="AB42" s="367"/>
      <c r="AC42" s="367"/>
      <c r="AD42" s="366"/>
      <c r="AE42" s="366"/>
      <c r="AF42" s="367" t="s">
        <v>119</v>
      </c>
      <c r="AG42" s="366"/>
      <c r="AH42" s="367"/>
      <c r="AI42" s="367"/>
      <c r="AJ42" s="366"/>
      <c r="AK42" s="309"/>
      <c r="AL42" s="367"/>
      <c r="AM42" s="367"/>
      <c r="AN42" s="367"/>
      <c r="AO42" s="367"/>
      <c r="AP42" s="367"/>
      <c r="AQ42" s="367"/>
      <c r="AR42" s="367"/>
      <c r="AS42" s="367"/>
      <c r="AT42" s="367"/>
      <c r="AU42" s="367"/>
      <c r="AV42" s="367"/>
      <c r="AW42" s="367"/>
      <c r="AX42" s="308"/>
      <c r="AY42" s="367"/>
      <c r="AZ42" s="367"/>
      <c r="BA42" s="367"/>
      <c r="BB42" s="367"/>
      <c r="BC42" s="367"/>
      <c r="BD42" s="366"/>
      <c r="BE42" s="367"/>
      <c r="BF42" s="366"/>
      <c r="BG42" s="367"/>
      <c r="BH42" s="367"/>
      <c r="BI42" s="367" t="str">
        <f>Index!BE44</f>
        <v>COMPILER: LIÊN/A-KT-WQ826</v>
      </c>
      <c r="BJ42" s="367"/>
      <c r="BK42" s="367"/>
      <c r="BL42" s="367"/>
      <c r="BM42" s="367"/>
      <c r="BN42" s="367"/>
      <c r="BO42" s="367"/>
      <c r="BP42" s="367"/>
      <c r="BQ42" s="367"/>
      <c r="BR42" s="259"/>
    </row>
  </sheetData>
  <mergeCells count="12">
    <mergeCell ref="B23:H23"/>
    <mergeCell ref="I23:AI23"/>
    <mergeCell ref="AJ23:AP23"/>
    <mergeCell ref="AQ23:BQ23"/>
    <mergeCell ref="B1:P1"/>
    <mergeCell ref="U1:BA3"/>
    <mergeCell ref="BL2:BN3"/>
    <mergeCell ref="BO2:BQ3"/>
    <mergeCell ref="B4:H4"/>
    <mergeCell ref="I4:AI4"/>
    <mergeCell ref="AJ4:AP4"/>
    <mergeCell ref="AQ4:BQ4"/>
  </mergeCells>
  <phoneticPr fontId="60" type="noConversion"/>
  <printOptions horizontalCentered="1" verticalCentered="1"/>
  <pageMargins left="0.196850393700787" right="0.196850393700787" top="0.59055118110236204" bottom="0.39370078740157499" header="0.196850393700787" footer="0.118110236220472"/>
  <pageSetup paperSize="9" scale="70" orientation="landscape" useFirstPageNumber="1" horizontalDpi="4294967295" verticalDpi="4294967295" r:id="rId1"/>
  <headerFooter>
    <oddHeader>&amp;L&amp;12NIKE-CONVERSE, INC. Confidential&amp;R&amp;12Ver.16.0
PB:1-0</oddHeader>
    <oddFooter>&amp;C&amp;"Arial,??"&amp;A</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W40"/>
  <sheetViews>
    <sheetView showGridLines="0" view="pageBreakPreview" zoomScale="80" zoomScaleNormal="60" workbookViewId="0">
      <selection activeCell="BE7" sqref="BE7"/>
    </sheetView>
  </sheetViews>
  <sheetFormatPr defaultColWidth="2.5703125" defaultRowHeight="14.25" customHeight="1"/>
  <cols>
    <col min="1" max="1" width="2.5703125" style="1" customWidth="1"/>
    <col min="2" max="16384" width="2.5703125" style="1"/>
  </cols>
  <sheetData>
    <row r="1" spans="1:70" s="120" customFormat="1" ht="20.100000000000001" customHeight="1">
      <c r="A1" s="293"/>
      <c r="B1" s="1056" t="str">
        <f>Index!B1</f>
        <v>{{ModelType}}</v>
      </c>
      <c r="C1" s="1317"/>
      <c r="D1" s="1317"/>
      <c r="E1" s="1317"/>
      <c r="F1" s="1317"/>
      <c r="G1" s="1317"/>
      <c r="H1" s="1317"/>
      <c r="I1" s="1317"/>
      <c r="J1" s="1317"/>
      <c r="K1" s="1317"/>
      <c r="L1" s="1317"/>
      <c r="M1" s="1317"/>
      <c r="N1" s="1317"/>
      <c r="O1" s="1317"/>
      <c r="P1" s="1317"/>
      <c r="Q1" s="131"/>
      <c r="R1" s="132"/>
      <c r="S1" s="132"/>
      <c r="T1" s="132"/>
      <c r="U1" s="132"/>
      <c r="V1" s="1829" t="s">
        <v>271</v>
      </c>
      <c r="W1" s="1829"/>
      <c r="X1" s="1829"/>
      <c r="Y1" s="1829"/>
      <c r="Z1" s="1829"/>
      <c r="AA1" s="1829"/>
      <c r="AB1" s="1829"/>
      <c r="AC1" s="1829"/>
      <c r="AD1" s="1829"/>
      <c r="AE1" s="1829"/>
      <c r="AF1" s="1829"/>
      <c r="AG1" s="1829"/>
      <c r="AH1" s="1829"/>
      <c r="AI1" s="1829"/>
      <c r="AJ1" s="1829"/>
      <c r="AK1" s="1829"/>
      <c r="AL1" s="1829"/>
      <c r="AM1" s="1829"/>
      <c r="AN1" s="1829"/>
      <c r="AO1" s="1829"/>
      <c r="AP1" s="1829"/>
      <c r="AQ1" s="1829"/>
      <c r="AR1" s="1829"/>
      <c r="AS1" s="1829"/>
      <c r="AT1" s="1829"/>
      <c r="AU1" s="1829"/>
      <c r="AV1" s="1829"/>
      <c r="AW1" s="1829"/>
      <c r="AX1" s="1829"/>
      <c r="AY1" s="1829"/>
      <c r="AZ1" s="132"/>
      <c r="BA1" s="132"/>
      <c r="BB1" s="132"/>
      <c r="BC1" s="410"/>
      <c r="BD1" s="410"/>
      <c r="BE1" s="410"/>
      <c r="BF1" s="410"/>
      <c r="BG1" s="410"/>
      <c r="BH1" s="410"/>
      <c r="BI1" s="227"/>
      <c r="BJ1" s="227"/>
      <c r="BK1" s="227"/>
      <c r="BL1" s="227"/>
      <c r="BM1" s="227"/>
      <c r="BN1" s="227"/>
      <c r="BO1" s="227"/>
      <c r="BP1" s="227"/>
      <c r="BQ1" s="227"/>
      <c r="BR1" s="228"/>
    </row>
    <row r="2" spans="1:70" s="120" customFormat="1" ht="18" customHeight="1">
      <c r="A2" s="229"/>
      <c r="B2" s="432" t="s">
        <v>69</v>
      </c>
      <c r="C2" s="311"/>
      <c r="D2" s="311"/>
      <c r="E2" s="311"/>
      <c r="F2" s="311"/>
      <c r="G2" s="311"/>
      <c r="H2" s="311"/>
      <c r="I2" s="67" t="str">
        <f>Index!G2</f>
        <v>{{ModelName}}</v>
      </c>
      <c r="J2" s="67"/>
      <c r="K2" s="67"/>
      <c r="L2" s="67"/>
      <c r="M2" s="67"/>
      <c r="N2" s="67"/>
      <c r="O2" s="67"/>
      <c r="P2" s="67"/>
      <c r="Q2" s="134"/>
      <c r="R2" s="135"/>
      <c r="S2" s="135"/>
      <c r="T2" s="135"/>
      <c r="U2" s="135"/>
      <c r="V2" s="1904"/>
      <c r="W2" s="1904"/>
      <c r="X2" s="1904"/>
      <c r="Y2" s="1904"/>
      <c r="Z2" s="1904"/>
      <c r="AA2" s="1904"/>
      <c r="AB2" s="1904"/>
      <c r="AC2" s="1904"/>
      <c r="AD2" s="1904"/>
      <c r="AE2" s="1904"/>
      <c r="AF2" s="1904"/>
      <c r="AG2" s="1904"/>
      <c r="AH2" s="1904"/>
      <c r="AI2" s="1904"/>
      <c r="AJ2" s="1904"/>
      <c r="AK2" s="1904"/>
      <c r="AL2" s="1904"/>
      <c r="AM2" s="1904"/>
      <c r="AN2" s="1904"/>
      <c r="AO2" s="1904"/>
      <c r="AP2" s="1904"/>
      <c r="AQ2" s="1904"/>
      <c r="AR2" s="1904"/>
      <c r="AS2" s="1904"/>
      <c r="AT2" s="1904"/>
      <c r="AU2" s="1904"/>
      <c r="AV2" s="1904"/>
      <c r="AW2" s="1904"/>
      <c r="AX2" s="1904"/>
      <c r="AY2" s="1904"/>
      <c r="AZ2" s="135"/>
      <c r="BA2" s="135"/>
      <c r="BB2" s="135"/>
      <c r="BC2" s="412"/>
      <c r="BD2" s="412"/>
      <c r="BE2" s="412"/>
      <c r="BF2" s="412"/>
      <c r="BG2" s="412"/>
      <c r="BH2" s="412"/>
      <c r="BI2" s="71"/>
      <c r="BJ2" s="71"/>
      <c r="BK2" s="233"/>
      <c r="BL2" s="1784" t="s">
        <v>122</v>
      </c>
      <c r="BM2" s="1785"/>
      <c r="BN2" s="1785"/>
      <c r="BO2" s="1788">
        <f>'Reinforcement Placement '!BO2+1</f>
        <v>8</v>
      </c>
      <c r="BP2" s="1788"/>
      <c r="BQ2" s="1906"/>
      <c r="BR2" s="72"/>
    </row>
    <row r="3" spans="1:70" s="120" customFormat="1" ht="21.75" customHeight="1">
      <c r="A3" s="229"/>
      <c r="B3" s="73" t="s">
        <v>70</v>
      </c>
      <c r="C3" s="74"/>
      <c r="D3" s="74"/>
      <c r="E3" s="74"/>
      <c r="F3" s="74"/>
      <c r="G3" s="74"/>
      <c r="H3" s="74"/>
      <c r="I3" s="74"/>
      <c r="J3" s="74"/>
      <c r="K3" s="74" t="str">
        <f>Index!I3</f>
        <v>{{MaterialNumber}}</v>
      </c>
      <c r="L3" s="74"/>
      <c r="M3" s="74"/>
      <c r="N3" s="74"/>
      <c r="O3" s="74"/>
      <c r="P3" s="74"/>
      <c r="Q3" s="138"/>
      <c r="R3" s="139"/>
      <c r="S3" s="139"/>
      <c r="T3" s="139"/>
      <c r="U3" s="139"/>
      <c r="V3" s="1905"/>
      <c r="W3" s="1905"/>
      <c r="X3" s="1905"/>
      <c r="Y3" s="1905"/>
      <c r="Z3" s="1905"/>
      <c r="AA3" s="1905"/>
      <c r="AB3" s="1905"/>
      <c r="AC3" s="1905"/>
      <c r="AD3" s="1905"/>
      <c r="AE3" s="1905"/>
      <c r="AF3" s="1905"/>
      <c r="AG3" s="1905"/>
      <c r="AH3" s="1905"/>
      <c r="AI3" s="1905"/>
      <c r="AJ3" s="1905"/>
      <c r="AK3" s="1905"/>
      <c r="AL3" s="1905"/>
      <c r="AM3" s="1905"/>
      <c r="AN3" s="1905"/>
      <c r="AO3" s="1905"/>
      <c r="AP3" s="1905"/>
      <c r="AQ3" s="1905"/>
      <c r="AR3" s="1905"/>
      <c r="AS3" s="1905"/>
      <c r="AT3" s="1905"/>
      <c r="AU3" s="1905"/>
      <c r="AV3" s="1905"/>
      <c r="AW3" s="1905"/>
      <c r="AX3" s="1905"/>
      <c r="AY3" s="1905"/>
      <c r="AZ3" s="139"/>
      <c r="BA3" s="139"/>
      <c r="BB3" s="139"/>
      <c r="BC3" s="416"/>
      <c r="BD3" s="416"/>
      <c r="BE3" s="416"/>
      <c r="BF3" s="416"/>
      <c r="BG3" s="416"/>
      <c r="BH3" s="416"/>
      <c r="BI3" s="69"/>
      <c r="BJ3" s="69"/>
      <c r="BK3" s="72"/>
      <c r="BL3" s="1831"/>
      <c r="BM3" s="1832"/>
      <c r="BN3" s="1832"/>
      <c r="BO3" s="1694"/>
      <c r="BP3" s="1694"/>
      <c r="BQ3" s="1907"/>
      <c r="BR3" s="72"/>
    </row>
    <row r="4" spans="1:70" s="335" customFormat="1" ht="33.75" customHeight="1">
      <c r="A4" s="417"/>
      <c r="B4" s="1908" t="s">
        <v>164</v>
      </c>
      <c r="C4" s="1909"/>
      <c r="D4" s="1909"/>
      <c r="E4" s="1909"/>
      <c r="F4" s="1909"/>
      <c r="G4" s="1909"/>
      <c r="H4" s="1910"/>
      <c r="I4" s="1911" t="s">
        <v>272</v>
      </c>
      <c r="J4" s="1912"/>
      <c r="K4" s="1912"/>
      <c r="L4" s="1912"/>
      <c r="M4" s="1912"/>
      <c r="N4" s="1912"/>
      <c r="O4" s="1912"/>
      <c r="P4" s="1912"/>
      <c r="Q4" s="1912"/>
      <c r="R4" s="1912"/>
      <c r="S4" s="1912"/>
      <c r="T4" s="1912"/>
      <c r="U4" s="1912"/>
      <c r="V4" s="1912"/>
      <c r="W4" s="1912"/>
      <c r="X4" s="1912"/>
      <c r="Y4" s="1912"/>
      <c r="Z4" s="1912"/>
      <c r="AA4" s="1912"/>
      <c r="AB4" s="1912"/>
      <c r="AC4" s="1912"/>
      <c r="AD4" s="1912"/>
      <c r="AE4" s="1912"/>
      <c r="AF4" s="1912"/>
      <c r="AG4" s="1912"/>
      <c r="AH4" s="1912"/>
      <c r="AI4" s="1913"/>
      <c r="AJ4" s="1908" t="str">
        <f>B4</f>
        <v>Component
部件名称 Tên chi tiết</v>
      </c>
      <c r="AK4" s="1909"/>
      <c r="AL4" s="1909"/>
      <c r="AM4" s="1909"/>
      <c r="AN4" s="1909"/>
      <c r="AO4" s="1909"/>
      <c r="AP4" s="1914"/>
      <c r="AQ4" s="1915" t="s">
        <v>273</v>
      </c>
      <c r="AR4" s="1916"/>
      <c r="AS4" s="1916"/>
      <c r="AT4" s="1916"/>
      <c r="AU4" s="1916"/>
      <c r="AV4" s="1916"/>
      <c r="AW4" s="1916"/>
      <c r="AX4" s="1916"/>
      <c r="AY4" s="1916"/>
      <c r="AZ4" s="1916"/>
      <c r="BA4" s="1916"/>
      <c r="BB4" s="1916"/>
      <c r="BC4" s="1916"/>
      <c r="BD4" s="1916"/>
      <c r="BE4" s="1916"/>
      <c r="BF4" s="1916"/>
      <c r="BG4" s="1916"/>
      <c r="BH4" s="1916"/>
      <c r="BI4" s="1916"/>
      <c r="BJ4" s="1916"/>
      <c r="BK4" s="1916"/>
      <c r="BL4" s="1916"/>
      <c r="BM4" s="1916"/>
      <c r="BN4" s="1916"/>
      <c r="BO4" s="1916"/>
      <c r="BP4" s="1916"/>
      <c r="BQ4" s="1917"/>
      <c r="BR4" s="354"/>
    </row>
    <row r="5" spans="1:70" s="2" customFormat="1" ht="18" customHeight="1">
      <c r="A5" s="33"/>
      <c r="B5" s="33"/>
      <c r="C5" s="22"/>
      <c r="D5" s="22"/>
      <c r="E5" s="22"/>
      <c r="F5" s="22"/>
      <c r="G5" s="22"/>
      <c r="H5" s="22"/>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c r="AJ5" s="33"/>
      <c r="AK5" s="22"/>
      <c r="AL5" s="22"/>
      <c r="AM5" s="22"/>
      <c r="AN5" s="22"/>
      <c r="AO5" s="22"/>
      <c r="AP5" s="22"/>
      <c r="AQ5" s="22"/>
      <c r="AR5" s="22"/>
      <c r="AS5" s="22"/>
      <c r="AT5" s="22"/>
      <c r="AU5" s="22"/>
      <c r="AV5" s="22"/>
      <c r="AW5" s="22"/>
      <c r="AX5" s="22"/>
      <c r="AY5" s="22"/>
      <c r="AZ5" s="22"/>
      <c r="BA5" s="22"/>
      <c r="BB5" s="22"/>
      <c r="BC5" s="22"/>
      <c r="BD5" s="22"/>
      <c r="BE5" s="22"/>
      <c r="BF5" s="22"/>
      <c r="BG5" s="22"/>
      <c r="BH5" s="22"/>
      <c r="BI5" s="22"/>
      <c r="BJ5" s="22"/>
      <c r="BK5" s="22"/>
      <c r="BL5" s="22"/>
      <c r="BM5" s="22"/>
      <c r="BN5" s="22"/>
      <c r="BO5" s="22"/>
      <c r="BP5" s="22"/>
      <c r="BQ5" s="109"/>
      <c r="BR5" s="109"/>
    </row>
    <row r="6" spans="1:70" s="2" customFormat="1" ht="18" customHeight="1">
      <c r="A6" s="33"/>
      <c r="B6" s="33"/>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33"/>
      <c r="AK6" s="272"/>
      <c r="AL6" s="22"/>
      <c r="AM6" s="22"/>
      <c r="AN6" s="22"/>
      <c r="AO6" s="22"/>
      <c r="AP6" s="22"/>
      <c r="AQ6" s="22"/>
      <c r="AR6" s="22"/>
      <c r="AS6" s="22"/>
      <c r="AT6" s="22"/>
      <c r="AU6" s="22"/>
      <c r="AV6" s="22"/>
      <c r="AW6" s="22"/>
      <c r="AX6" s="22"/>
      <c r="AY6" s="22"/>
      <c r="AZ6" s="22"/>
      <c r="BA6" s="22"/>
      <c r="BB6" s="22"/>
      <c r="BC6" s="22"/>
      <c r="BD6" s="22"/>
      <c r="BE6" s="22"/>
      <c r="BF6" s="22"/>
      <c r="BG6" s="22"/>
      <c r="BH6" s="22"/>
      <c r="BI6" s="22"/>
      <c r="BJ6" s="22"/>
      <c r="BK6" s="22"/>
      <c r="BL6" s="22"/>
      <c r="BM6" s="22"/>
      <c r="BN6" s="22"/>
      <c r="BO6" s="22"/>
      <c r="BP6" s="22"/>
      <c r="BQ6" s="109"/>
      <c r="BR6" s="109"/>
    </row>
    <row r="7" spans="1:70" s="2" customFormat="1" ht="18" customHeight="1">
      <c r="A7" s="33"/>
      <c r="B7" s="33"/>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33"/>
      <c r="AK7" s="69"/>
      <c r="AL7" s="22"/>
      <c r="AM7" s="22"/>
      <c r="AN7" s="22"/>
      <c r="AO7" s="22"/>
      <c r="AP7" s="22"/>
      <c r="AQ7" s="22"/>
      <c r="AR7" s="22"/>
      <c r="AS7" s="22"/>
      <c r="AT7" s="22"/>
      <c r="AU7" s="22"/>
      <c r="AV7" s="22"/>
      <c r="AW7" s="22"/>
      <c r="AX7" s="22"/>
      <c r="AY7" s="22"/>
      <c r="AZ7" s="22"/>
      <c r="BA7" s="22"/>
      <c r="BB7" s="22"/>
      <c r="BC7" s="22"/>
      <c r="BD7" s="22"/>
      <c r="BE7" s="22"/>
      <c r="BF7" s="22"/>
      <c r="BG7" s="22"/>
      <c r="BH7" s="22"/>
      <c r="BI7" s="22"/>
      <c r="BJ7" s="22"/>
      <c r="BK7" s="22"/>
      <c r="BL7" s="22"/>
      <c r="BM7" s="22"/>
      <c r="BN7" s="22"/>
      <c r="BO7" s="22"/>
      <c r="BP7" s="22"/>
      <c r="BQ7" s="109"/>
      <c r="BR7" s="109"/>
    </row>
    <row r="8" spans="1:70" s="2" customFormat="1" ht="18" customHeight="1">
      <c r="A8" s="33"/>
      <c r="B8" s="33"/>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c r="AJ8" s="33"/>
      <c r="AK8" s="22"/>
      <c r="AL8" s="22"/>
      <c r="AM8" s="22"/>
      <c r="AN8" s="22"/>
      <c r="AO8" s="22"/>
      <c r="AP8" s="22"/>
      <c r="AQ8" s="22"/>
      <c r="AR8" s="22"/>
      <c r="AS8" s="22"/>
      <c r="AT8" s="22"/>
      <c r="AU8" s="22"/>
      <c r="AV8" s="22"/>
      <c r="AW8" s="22"/>
      <c r="AX8" s="22"/>
      <c r="AY8" s="22"/>
      <c r="AZ8" s="22"/>
      <c r="BA8" s="22"/>
      <c r="BB8" s="22"/>
      <c r="BC8" s="22"/>
      <c r="BD8" s="22"/>
      <c r="BE8" s="22"/>
      <c r="BF8" s="22"/>
      <c r="BG8" s="22"/>
      <c r="BH8" s="22"/>
      <c r="BI8" s="22"/>
      <c r="BJ8" s="22"/>
      <c r="BK8" s="22"/>
      <c r="BL8" s="22"/>
      <c r="BM8" s="22"/>
      <c r="BN8" s="22"/>
      <c r="BO8" s="22"/>
      <c r="BP8" s="22"/>
      <c r="BQ8" s="109"/>
      <c r="BR8" s="109"/>
    </row>
    <row r="9" spans="1:70" s="2" customFormat="1" ht="18" customHeight="1">
      <c r="A9" s="33"/>
      <c r="B9" s="33"/>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33"/>
      <c r="AK9" s="22"/>
      <c r="AL9" s="22"/>
      <c r="AM9" s="22"/>
      <c r="AN9" s="22"/>
      <c r="AO9" s="22"/>
      <c r="AP9" s="22"/>
      <c r="AQ9" s="22"/>
      <c r="AR9" s="22"/>
      <c r="AS9" s="22"/>
      <c r="AT9" s="22"/>
      <c r="AU9" s="22"/>
      <c r="AV9" s="22"/>
      <c r="AW9" s="22"/>
      <c r="AX9" s="22"/>
      <c r="AY9" s="22"/>
      <c r="AZ9" s="22"/>
      <c r="BA9" s="22"/>
      <c r="BB9" s="22"/>
      <c r="BC9" s="22"/>
      <c r="BD9" s="22"/>
      <c r="BE9" s="22"/>
      <c r="BF9" s="22"/>
      <c r="BG9" s="22"/>
      <c r="BH9" s="22"/>
      <c r="BI9" s="22"/>
      <c r="BJ9" s="22"/>
      <c r="BK9" s="22"/>
      <c r="BL9" s="22"/>
      <c r="BM9" s="22"/>
      <c r="BN9" s="22"/>
      <c r="BO9" s="22"/>
      <c r="BP9" s="22"/>
      <c r="BQ9" s="109"/>
      <c r="BR9" s="109"/>
    </row>
    <row r="10" spans="1:70" s="2" customFormat="1" ht="15.75" customHeight="1">
      <c r="A10" s="33"/>
      <c r="B10" s="33"/>
      <c r="C10" s="22"/>
      <c r="D10" s="22"/>
      <c r="E10" s="22"/>
      <c r="F10" s="22"/>
      <c r="G10" s="22"/>
      <c r="H10" s="22"/>
      <c r="I10" s="22"/>
      <c r="J10" s="22"/>
      <c r="K10" s="22"/>
      <c r="L10" s="22"/>
      <c r="M10" s="22"/>
      <c r="N10" s="22"/>
      <c r="O10" s="22"/>
      <c r="P10" s="22"/>
      <c r="Q10" s="22"/>
      <c r="R10" s="22"/>
      <c r="S10" s="22"/>
      <c r="T10" s="22"/>
      <c r="U10" s="22"/>
      <c r="V10" s="22"/>
      <c r="W10" s="22"/>
      <c r="X10" s="22"/>
      <c r="Y10" s="1587" t="s">
        <v>274</v>
      </c>
      <c r="Z10" s="1189"/>
      <c r="AA10" s="1189"/>
      <c r="AB10" s="1189"/>
      <c r="AC10" s="1189"/>
      <c r="AD10" s="1189"/>
      <c r="AE10" s="1189"/>
      <c r="AF10" s="1189"/>
      <c r="AG10" s="1189"/>
      <c r="AH10" s="1189"/>
      <c r="AI10" s="1918"/>
      <c r="AJ10" s="33"/>
      <c r="AK10" s="22"/>
      <c r="AL10" s="22"/>
      <c r="AM10" s="22"/>
      <c r="AN10" s="22"/>
      <c r="AO10" s="22"/>
      <c r="AP10" s="22"/>
      <c r="AQ10" s="22"/>
      <c r="AR10" s="22"/>
      <c r="AS10" s="22"/>
      <c r="AT10" s="22"/>
      <c r="AU10" s="22"/>
      <c r="AV10" s="22"/>
      <c r="AW10" s="22"/>
      <c r="AX10" s="22"/>
      <c r="AY10" s="22"/>
      <c r="AZ10" s="22"/>
      <c r="BA10" s="22"/>
      <c r="BB10" s="22"/>
      <c r="BC10" s="22"/>
      <c r="BD10" s="22"/>
      <c r="BE10" s="22"/>
      <c r="BF10" s="22"/>
      <c r="BG10" s="1587" t="str">
        <f>Y10</f>
        <v>Photo of Jig / Machine
机器/Jig 图片 Hình rập Jig/ máy</v>
      </c>
      <c r="BH10" s="1189"/>
      <c r="BI10" s="1189"/>
      <c r="BJ10" s="1189"/>
      <c r="BK10" s="1189"/>
      <c r="BL10" s="1189"/>
      <c r="BM10" s="1189"/>
      <c r="BN10" s="1189"/>
      <c r="BO10" s="1189"/>
      <c r="BP10" s="1189"/>
      <c r="BQ10" s="1918"/>
      <c r="BR10" s="109"/>
    </row>
    <row r="11" spans="1:70" s="2" customFormat="1" ht="18" customHeight="1">
      <c r="A11" s="33"/>
      <c r="B11" s="33"/>
      <c r="C11" s="22"/>
      <c r="D11" s="22"/>
      <c r="E11" s="22"/>
      <c r="F11" s="22"/>
      <c r="G11" s="22"/>
      <c r="H11" s="22"/>
      <c r="I11" s="22"/>
      <c r="J11" s="22"/>
      <c r="K11" s="22"/>
      <c r="L11" s="22"/>
      <c r="M11" s="22"/>
      <c r="N11" s="22"/>
      <c r="O11" s="22"/>
      <c r="P11" s="22"/>
      <c r="Q11" s="22"/>
      <c r="R11" s="22"/>
      <c r="S11" s="22"/>
      <c r="T11" s="22"/>
      <c r="U11" s="22"/>
      <c r="V11" s="22"/>
      <c r="W11" s="22"/>
      <c r="X11" s="22"/>
      <c r="Y11" s="1919"/>
      <c r="Z11" s="1674"/>
      <c r="AA11" s="1674"/>
      <c r="AB11" s="1674"/>
      <c r="AC11" s="1674"/>
      <c r="AD11" s="1674"/>
      <c r="AE11" s="1674"/>
      <c r="AF11" s="1674"/>
      <c r="AG11" s="1674"/>
      <c r="AH11" s="1674"/>
      <c r="AI11" s="1920"/>
      <c r="AJ11" s="33"/>
      <c r="AK11" s="22"/>
      <c r="AL11" s="22"/>
      <c r="AM11" s="22"/>
      <c r="AN11" s="22"/>
      <c r="AO11" s="22"/>
      <c r="AP11" s="22"/>
      <c r="AQ11" s="22"/>
      <c r="AR11" s="22"/>
      <c r="AS11" s="22"/>
      <c r="AT11" s="22"/>
      <c r="AU11" s="22"/>
      <c r="AV11" s="22"/>
      <c r="AW11" s="22"/>
      <c r="AX11" s="22"/>
      <c r="AY11" s="22"/>
      <c r="AZ11" s="22"/>
      <c r="BA11" s="22"/>
      <c r="BB11" s="22"/>
      <c r="BC11" s="22"/>
      <c r="BD11" s="22"/>
      <c r="BE11" s="22"/>
      <c r="BF11" s="22"/>
      <c r="BG11" s="1919"/>
      <c r="BH11" s="1674"/>
      <c r="BI11" s="1674"/>
      <c r="BJ11" s="1674"/>
      <c r="BK11" s="1674"/>
      <c r="BL11" s="1674"/>
      <c r="BM11" s="1674"/>
      <c r="BN11" s="1674"/>
      <c r="BO11" s="1674"/>
      <c r="BP11" s="1674"/>
      <c r="BQ11" s="1920"/>
      <c r="BR11" s="109"/>
    </row>
    <row r="12" spans="1:70" s="2" customFormat="1" ht="18" customHeight="1">
      <c r="A12" s="33"/>
      <c r="B12" s="33"/>
      <c r="C12" s="22"/>
      <c r="D12" s="22"/>
      <c r="E12" s="22"/>
      <c r="F12" s="22"/>
      <c r="G12" s="22"/>
      <c r="H12" s="22"/>
      <c r="I12" s="22"/>
      <c r="J12" s="22"/>
      <c r="K12" s="22"/>
      <c r="L12" s="22"/>
      <c r="M12" s="22"/>
      <c r="N12" s="22"/>
      <c r="O12" s="22"/>
      <c r="P12" s="22"/>
      <c r="Q12" s="22"/>
      <c r="R12" s="22"/>
      <c r="S12" s="22"/>
      <c r="T12" s="22"/>
      <c r="U12" s="22"/>
      <c r="V12" s="22"/>
      <c r="W12" s="22"/>
      <c r="X12" s="22"/>
      <c r="Y12" s="33"/>
      <c r="Z12" s="22"/>
      <c r="AA12" s="22"/>
      <c r="AB12" s="22"/>
      <c r="AC12" s="22"/>
      <c r="AD12" s="22"/>
      <c r="AE12" s="22"/>
      <c r="AF12" s="22"/>
      <c r="AG12" s="22"/>
      <c r="AH12" s="22"/>
      <c r="AI12" s="109"/>
      <c r="AJ12" s="33"/>
      <c r="AK12" s="22"/>
      <c r="AL12" s="22"/>
      <c r="AM12" s="22"/>
      <c r="AN12" s="22"/>
      <c r="AO12" s="22"/>
      <c r="AP12" s="22"/>
      <c r="AQ12" s="22"/>
      <c r="AR12" s="22"/>
      <c r="AS12" s="22"/>
      <c r="AT12" s="22"/>
      <c r="AU12" s="22"/>
      <c r="AV12" s="22"/>
      <c r="AW12" s="22"/>
      <c r="AX12" s="22"/>
      <c r="AY12" s="22"/>
      <c r="AZ12" s="22"/>
      <c r="BA12" s="22"/>
      <c r="BB12" s="22"/>
      <c r="BC12" s="22"/>
      <c r="BD12" s="22"/>
      <c r="BE12" s="22"/>
      <c r="BF12" s="22"/>
      <c r="BG12" s="33"/>
      <c r="BH12" s="22"/>
      <c r="BI12" s="22"/>
      <c r="BJ12" s="22"/>
      <c r="BK12" s="22"/>
      <c r="BL12" s="22"/>
      <c r="BM12" s="22"/>
      <c r="BN12" s="22"/>
      <c r="BO12" s="22"/>
      <c r="BP12" s="22"/>
      <c r="BQ12" s="109"/>
      <c r="BR12" s="109"/>
    </row>
    <row r="13" spans="1:70" s="2" customFormat="1" ht="18" customHeight="1">
      <c r="A13" s="33"/>
      <c r="B13" s="33"/>
      <c r="C13" s="22"/>
      <c r="D13" s="22"/>
      <c r="E13" s="22"/>
      <c r="F13" s="22"/>
      <c r="G13" s="22"/>
      <c r="H13" s="22"/>
      <c r="I13" s="22"/>
      <c r="J13" s="22"/>
      <c r="K13" s="22"/>
      <c r="L13" s="22"/>
      <c r="M13" s="22"/>
      <c r="N13" s="22"/>
      <c r="O13" s="22"/>
      <c r="P13" s="22"/>
      <c r="Q13" s="22"/>
      <c r="R13" s="22"/>
      <c r="S13" s="22"/>
      <c r="T13" s="22"/>
      <c r="U13" s="22"/>
      <c r="V13" s="22"/>
      <c r="W13" s="22"/>
      <c r="X13" s="22"/>
      <c r="Y13" s="33"/>
      <c r="Z13" s="22"/>
      <c r="AA13" s="22"/>
      <c r="AB13" s="22"/>
      <c r="AC13" s="22"/>
      <c r="AD13" s="22"/>
      <c r="AE13" s="22"/>
      <c r="AF13" s="22"/>
      <c r="AG13" s="22"/>
      <c r="AH13" s="22"/>
      <c r="AI13" s="109"/>
      <c r="AJ13" s="33"/>
      <c r="AK13" s="22"/>
      <c r="AL13" s="22"/>
      <c r="AM13" s="22"/>
      <c r="AN13" s="22"/>
      <c r="AO13" s="22"/>
      <c r="AP13" s="22"/>
      <c r="AQ13" s="22"/>
      <c r="AR13" s="22"/>
      <c r="AS13" s="22"/>
      <c r="AT13" s="22"/>
      <c r="AU13" s="22"/>
      <c r="AV13" s="22"/>
      <c r="AW13" s="22"/>
      <c r="AX13" s="22"/>
      <c r="AY13" s="22"/>
      <c r="AZ13" s="22"/>
      <c r="BA13" s="22"/>
      <c r="BB13" s="22"/>
      <c r="BC13" s="22"/>
      <c r="BD13" s="22"/>
      <c r="BE13" s="22"/>
      <c r="BF13" s="22"/>
      <c r="BG13" s="33"/>
      <c r="BH13" s="22"/>
      <c r="BI13" s="22"/>
      <c r="BJ13" s="22"/>
      <c r="BK13" s="22"/>
      <c r="BL13" s="22"/>
      <c r="BM13" s="22"/>
      <c r="BN13" s="22"/>
      <c r="BO13" s="22"/>
      <c r="BP13" s="22"/>
      <c r="BQ13" s="109"/>
      <c r="BR13" s="109"/>
    </row>
    <row r="14" spans="1:70" s="2" customFormat="1" ht="18" customHeight="1">
      <c r="A14" s="33"/>
      <c r="B14" s="33"/>
      <c r="C14" s="22"/>
      <c r="D14" s="22"/>
      <c r="E14" s="22"/>
      <c r="F14" s="22"/>
      <c r="G14" s="22"/>
      <c r="H14" s="22"/>
      <c r="I14" s="22"/>
      <c r="J14" s="22"/>
      <c r="K14" s="22"/>
      <c r="L14" s="22"/>
      <c r="M14" s="22"/>
      <c r="N14" s="22"/>
      <c r="O14" s="22"/>
      <c r="P14" s="22"/>
      <c r="Q14" s="22"/>
      <c r="R14" s="22"/>
      <c r="S14" s="22"/>
      <c r="T14" s="22"/>
      <c r="U14" s="22"/>
      <c r="V14" s="22"/>
      <c r="W14" s="22"/>
      <c r="X14" s="22"/>
      <c r="Y14" s="33"/>
      <c r="Z14" s="22"/>
      <c r="AA14" s="22"/>
      <c r="AB14" s="22"/>
      <c r="AC14" s="22"/>
      <c r="AD14" s="22"/>
      <c r="AE14" s="22"/>
      <c r="AF14" s="22"/>
      <c r="AG14" s="22"/>
      <c r="AH14" s="22"/>
      <c r="AI14" s="109"/>
      <c r="AJ14" s="33"/>
      <c r="AK14" s="22"/>
      <c r="AL14" s="22"/>
      <c r="AM14" s="22"/>
      <c r="AN14" s="22"/>
      <c r="AO14" s="22"/>
      <c r="AP14" s="22"/>
      <c r="AQ14" s="22"/>
      <c r="AR14" s="22"/>
      <c r="AS14" s="22"/>
      <c r="AT14" s="22"/>
      <c r="AU14" s="22"/>
      <c r="AV14" s="22"/>
      <c r="AW14" s="22"/>
      <c r="AX14" s="22"/>
      <c r="AY14" s="22"/>
      <c r="AZ14" s="22"/>
      <c r="BA14" s="22"/>
      <c r="BB14" s="22"/>
      <c r="BC14" s="22"/>
      <c r="BD14" s="22"/>
      <c r="BE14" s="22"/>
      <c r="BF14" s="22"/>
      <c r="BG14" s="33"/>
      <c r="BH14" s="22"/>
      <c r="BI14" s="22"/>
      <c r="BJ14" s="22"/>
      <c r="BK14" s="22"/>
      <c r="BL14" s="22"/>
      <c r="BM14" s="22"/>
      <c r="BN14" s="22"/>
      <c r="BO14" s="22"/>
      <c r="BP14" s="22"/>
      <c r="BQ14" s="109"/>
      <c r="BR14" s="109"/>
    </row>
    <row r="15" spans="1:70" s="2" customFormat="1" ht="18" customHeight="1">
      <c r="A15" s="33"/>
      <c r="B15" s="33"/>
      <c r="C15" s="22"/>
      <c r="D15" s="22"/>
      <c r="E15" s="22"/>
      <c r="F15" s="22"/>
      <c r="G15" s="22"/>
      <c r="H15" s="22"/>
      <c r="I15" s="22"/>
      <c r="J15" s="22"/>
      <c r="K15" s="22"/>
      <c r="L15" s="22"/>
      <c r="M15" s="22"/>
      <c r="N15" s="22"/>
      <c r="O15" s="22"/>
      <c r="P15" s="22"/>
      <c r="Q15" s="22"/>
      <c r="R15" s="22"/>
      <c r="S15" s="22"/>
      <c r="T15" s="22"/>
      <c r="U15" s="22"/>
      <c r="V15" s="22"/>
      <c r="W15" s="22"/>
      <c r="X15" s="22"/>
      <c r="Y15" s="33"/>
      <c r="Z15" s="22"/>
      <c r="AA15" s="22"/>
      <c r="AB15" s="22"/>
      <c r="AC15" s="22"/>
      <c r="AD15" s="22"/>
      <c r="AE15" s="22"/>
      <c r="AF15" s="22"/>
      <c r="AG15" s="22"/>
      <c r="AH15" s="22"/>
      <c r="AI15" s="109"/>
      <c r="AJ15" s="33"/>
      <c r="AK15" s="22"/>
      <c r="AL15" s="22"/>
      <c r="AM15" s="22"/>
      <c r="AN15" s="22"/>
      <c r="AO15" s="22"/>
      <c r="AP15" s="22"/>
      <c r="AQ15" s="22"/>
      <c r="AR15" s="22"/>
      <c r="AS15" s="22"/>
      <c r="AT15" s="22"/>
      <c r="AU15" s="22"/>
      <c r="AV15" s="22"/>
      <c r="AW15" s="22"/>
      <c r="AX15" s="22"/>
      <c r="AY15" s="22"/>
      <c r="AZ15" s="22"/>
      <c r="BA15" s="22"/>
      <c r="BB15" s="22"/>
      <c r="BC15" s="22"/>
      <c r="BD15" s="22"/>
      <c r="BE15" s="22"/>
      <c r="BF15" s="22"/>
      <c r="BG15" s="33"/>
      <c r="BH15" s="22"/>
      <c r="BI15" s="22"/>
      <c r="BJ15" s="22"/>
      <c r="BK15" s="22"/>
      <c r="BL15" s="22"/>
      <c r="BM15" s="22"/>
      <c r="BN15" s="22"/>
      <c r="BO15" s="22"/>
      <c r="BP15" s="22"/>
      <c r="BQ15" s="109"/>
      <c r="BR15" s="109"/>
    </row>
    <row r="16" spans="1:70" s="2" customFormat="1" ht="18" customHeight="1">
      <c r="A16" s="33"/>
      <c r="B16" s="33"/>
      <c r="C16" s="22"/>
      <c r="D16" s="22"/>
      <c r="E16" s="22"/>
      <c r="F16" s="22"/>
      <c r="G16" s="22"/>
      <c r="H16" s="22"/>
      <c r="I16" s="22"/>
      <c r="J16" s="22"/>
      <c r="K16" s="22"/>
      <c r="L16" s="22"/>
      <c r="M16" s="22"/>
      <c r="N16" s="22"/>
      <c r="O16" s="22"/>
      <c r="P16" s="22"/>
      <c r="Q16" s="22"/>
      <c r="R16" s="22"/>
      <c r="S16" s="22"/>
      <c r="T16" s="22"/>
      <c r="U16" s="22"/>
      <c r="V16" s="22"/>
      <c r="W16" s="22"/>
      <c r="X16" s="22"/>
      <c r="Y16" s="33"/>
      <c r="Z16" s="22"/>
      <c r="AA16" s="22"/>
      <c r="AB16" s="22"/>
      <c r="AC16" s="22"/>
      <c r="AD16" s="22"/>
      <c r="AE16" s="22"/>
      <c r="AF16" s="22"/>
      <c r="AG16" s="22"/>
      <c r="AH16" s="22"/>
      <c r="AI16" s="109"/>
      <c r="AJ16" s="33"/>
      <c r="AK16" s="22"/>
      <c r="AL16" s="22"/>
      <c r="AM16" s="22"/>
      <c r="AN16" s="22"/>
      <c r="AO16" s="22"/>
      <c r="AP16" s="22"/>
      <c r="AQ16" s="22"/>
      <c r="AR16" s="22"/>
      <c r="AS16" s="22"/>
      <c r="AT16" s="22"/>
      <c r="AU16" s="22"/>
      <c r="AV16" s="22"/>
      <c r="AW16" s="22"/>
      <c r="AX16" s="22"/>
      <c r="AY16" s="22"/>
      <c r="AZ16" s="22"/>
      <c r="BA16" s="22"/>
      <c r="BB16" s="22"/>
      <c r="BC16" s="22"/>
      <c r="BD16" s="22"/>
      <c r="BE16" s="22"/>
      <c r="BF16" s="22"/>
      <c r="BG16" s="33"/>
      <c r="BH16" s="22"/>
      <c r="BI16" s="22"/>
      <c r="BJ16" s="22"/>
      <c r="BK16" s="22"/>
      <c r="BL16" s="22"/>
      <c r="BM16" s="22"/>
      <c r="BN16" s="22"/>
      <c r="BO16" s="22"/>
      <c r="BP16" s="22"/>
      <c r="BQ16" s="109"/>
      <c r="BR16" s="109"/>
    </row>
    <row r="17" spans="1:75" s="2" customFormat="1" ht="18" customHeight="1">
      <c r="A17" s="33"/>
      <c r="B17" s="33"/>
      <c r="C17" s="22"/>
      <c r="D17" s="22"/>
      <c r="E17" s="22"/>
      <c r="F17" s="22"/>
      <c r="G17" s="22"/>
      <c r="H17" s="22"/>
      <c r="I17" s="22"/>
      <c r="J17" s="22"/>
      <c r="K17" s="22"/>
      <c r="L17" s="22"/>
      <c r="M17" s="22"/>
      <c r="N17" s="22"/>
      <c r="O17" s="22"/>
      <c r="P17" s="22"/>
      <c r="Q17" s="22"/>
      <c r="R17" s="22"/>
      <c r="S17" s="22"/>
      <c r="T17" s="22"/>
      <c r="U17" s="22"/>
      <c r="V17" s="22"/>
      <c r="W17" s="22"/>
      <c r="X17" s="22"/>
      <c r="Y17" s="33"/>
      <c r="Z17" s="22"/>
      <c r="AA17" s="22"/>
      <c r="AB17" s="22"/>
      <c r="AC17" s="22"/>
      <c r="AD17" s="22"/>
      <c r="AE17" s="22"/>
      <c r="AF17" s="22"/>
      <c r="AG17" s="22"/>
      <c r="AH17" s="22"/>
      <c r="AI17" s="109"/>
      <c r="AJ17" s="33"/>
      <c r="AK17" s="22"/>
      <c r="AL17" s="22"/>
      <c r="AM17" s="22"/>
      <c r="AN17" s="22"/>
      <c r="AO17" s="22"/>
      <c r="AP17" s="22"/>
      <c r="AQ17" s="22"/>
      <c r="AR17" s="22"/>
      <c r="AS17" s="22"/>
      <c r="AT17" s="22"/>
      <c r="AU17" s="22"/>
      <c r="AV17" s="22"/>
      <c r="AW17" s="22"/>
      <c r="AX17" s="22"/>
      <c r="AY17" s="22"/>
      <c r="AZ17" s="22"/>
      <c r="BA17" s="22"/>
      <c r="BB17" s="22"/>
      <c r="BC17" s="22"/>
      <c r="BD17" s="22"/>
      <c r="BE17" s="22"/>
      <c r="BF17" s="22"/>
      <c r="BG17" s="33"/>
      <c r="BH17" s="22"/>
      <c r="BI17" s="22"/>
      <c r="BJ17" s="22"/>
      <c r="BK17" s="22"/>
      <c r="BL17" s="22"/>
      <c r="BM17" s="22"/>
      <c r="BN17" s="22"/>
      <c r="BO17" s="22"/>
      <c r="BP17" s="22"/>
      <c r="BQ17" s="109"/>
      <c r="BR17" s="109"/>
    </row>
    <row r="18" spans="1:75" s="2" customFormat="1" ht="18" customHeight="1">
      <c r="A18" s="33"/>
      <c r="B18" s="33"/>
      <c r="C18" s="22"/>
      <c r="D18" s="22"/>
      <c r="E18" s="22"/>
      <c r="F18" s="22"/>
      <c r="G18" s="22"/>
      <c r="H18" s="22"/>
      <c r="I18" s="22"/>
      <c r="J18" s="22"/>
      <c r="K18" s="22"/>
      <c r="L18" s="22"/>
      <c r="M18" s="22"/>
      <c r="N18" s="22"/>
      <c r="O18" s="22"/>
      <c r="P18" s="22"/>
      <c r="Q18" s="22"/>
      <c r="R18" s="22"/>
      <c r="S18" s="22"/>
      <c r="T18" s="22"/>
      <c r="U18" s="22"/>
      <c r="V18" s="22"/>
      <c r="W18" s="22"/>
      <c r="X18" s="22"/>
      <c r="Y18" s="33"/>
      <c r="Z18" s="22"/>
      <c r="AA18" s="22"/>
      <c r="AB18" s="22"/>
      <c r="AC18" s="22"/>
      <c r="AD18" s="22"/>
      <c r="AE18" s="22"/>
      <c r="AF18" s="22"/>
      <c r="AG18" s="22"/>
      <c r="AH18" s="22"/>
      <c r="AI18" s="109"/>
      <c r="AJ18" s="33"/>
      <c r="AK18" s="22"/>
      <c r="AL18" s="22"/>
      <c r="AM18" s="22"/>
      <c r="AN18" s="22"/>
      <c r="AO18" s="22"/>
      <c r="AP18" s="22"/>
      <c r="AQ18" s="22"/>
      <c r="AR18" s="22"/>
      <c r="AS18" s="22"/>
      <c r="AT18" s="22"/>
      <c r="AU18" s="22"/>
      <c r="AV18" s="22"/>
      <c r="AW18" s="22"/>
      <c r="AX18" s="22"/>
      <c r="AY18" s="22"/>
      <c r="AZ18" s="22"/>
      <c r="BA18" s="22"/>
      <c r="BB18" s="22"/>
      <c r="BC18" s="22"/>
      <c r="BD18" s="22"/>
      <c r="BE18" s="22"/>
      <c r="BF18" s="22"/>
      <c r="BG18" s="33"/>
      <c r="BH18" s="22"/>
      <c r="BI18" s="22"/>
      <c r="BJ18" s="22"/>
      <c r="BK18" s="22"/>
      <c r="BL18" s="22"/>
      <c r="BM18" s="22"/>
      <c r="BN18" s="22"/>
      <c r="BO18" s="22"/>
      <c r="BP18" s="22"/>
      <c r="BQ18" s="109"/>
      <c r="BR18" s="109"/>
    </row>
    <row r="19" spans="1:75" s="2" customFormat="1" ht="18" customHeight="1">
      <c r="A19" s="33"/>
      <c r="B19" s="33"/>
      <c r="C19" s="22"/>
      <c r="D19" s="22"/>
      <c r="E19" s="22"/>
      <c r="F19" s="22"/>
      <c r="G19" s="22"/>
      <c r="H19" s="22"/>
      <c r="I19" s="22"/>
      <c r="J19" s="22"/>
      <c r="K19" s="22"/>
      <c r="L19" s="22"/>
      <c r="M19" s="22"/>
      <c r="N19" s="22"/>
      <c r="O19" s="22"/>
      <c r="P19" s="22"/>
      <c r="Q19" s="22"/>
      <c r="R19" s="22"/>
      <c r="S19" s="22"/>
      <c r="T19" s="22"/>
      <c r="U19" s="22"/>
      <c r="V19" s="22"/>
      <c r="W19" s="22"/>
      <c r="X19" s="22"/>
      <c r="Y19" s="265"/>
      <c r="Z19" s="126"/>
      <c r="AA19" s="126"/>
      <c r="AB19" s="126"/>
      <c r="AC19" s="126"/>
      <c r="AD19" s="126"/>
      <c r="AE19" s="126"/>
      <c r="AF19" s="126"/>
      <c r="AG19" s="126"/>
      <c r="AH19" s="126"/>
      <c r="AI19" s="127"/>
      <c r="AJ19" s="33"/>
      <c r="AK19" s="22"/>
      <c r="AL19" s="22"/>
      <c r="AM19" s="22"/>
      <c r="AN19" s="22"/>
      <c r="AO19" s="22"/>
      <c r="AP19" s="22"/>
      <c r="AQ19" s="22"/>
      <c r="AR19" s="22"/>
      <c r="AS19" s="22"/>
      <c r="AT19" s="22"/>
      <c r="AU19" s="22"/>
      <c r="AV19" s="22"/>
      <c r="AW19" s="22"/>
      <c r="AX19" s="22"/>
      <c r="AY19" s="22"/>
      <c r="AZ19" s="22"/>
      <c r="BA19" s="22"/>
      <c r="BB19" s="22"/>
      <c r="BC19" s="22"/>
      <c r="BD19" s="22"/>
      <c r="BE19" s="22"/>
      <c r="BF19" s="22"/>
      <c r="BG19" s="265"/>
      <c r="BH19" s="126"/>
      <c r="BI19" s="126"/>
      <c r="BJ19" s="126"/>
      <c r="BK19" s="126"/>
      <c r="BL19" s="126"/>
      <c r="BM19" s="126"/>
      <c r="BN19" s="126"/>
      <c r="BO19" s="126"/>
      <c r="BP19" s="126"/>
      <c r="BQ19" s="127"/>
      <c r="BR19" s="109"/>
    </row>
    <row r="20" spans="1:75" s="335" customFormat="1" ht="31.5" customHeight="1">
      <c r="A20" s="239"/>
      <c r="B20" s="1707" t="s">
        <v>275</v>
      </c>
      <c r="C20" s="1921"/>
      <c r="D20" s="1921"/>
      <c r="E20" s="1921"/>
      <c r="F20" s="1921"/>
      <c r="G20" s="1921"/>
      <c r="H20" s="1921"/>
      <c r="I20" s="1921"/>
      <c r="J20" s="1921"/>
      <c r="K20" s="1921"/>
      <c r="L20" s="1921"/>
      <c r="M20" s="1921"/>
      <c r="N20" s="1921"/>
      <c r="O20" s="1921"/>
      <c r="P20" s="1921"/>
      <c r="Q20" s="1921"/>
      <c r="R20" s="1921"/>
      <c r="S20" s="1921"/>
      <c r="T20" s="1921"/>
      <c r="U20" s="1921"/>
      <c r="V20" s="1921"/>
      <c r="W20" s="1921"/>
      <c r="X20" s="1921"/>
      <c r="Y20" s="1921"/>
      <c r="Z20" s="1921"/>
      <c r="AA20" s="1921"/>
      <c r="AB20" s="1921"/>
      <c r="AC20" s="1921"/>
      <c r="AD20" s="1921"/>
      <c r="AE20" s="1921"/>
      <c r="AF20" s="1921"/>
      <c r="AG20" s="1921"/>
      <c r="AH20" s="1921"/>
      <c r="AI20" s="1922"/>
      <c r="AJ20" s="419" t="s">
        <v>276</v>
      </c>
      <c r="AK20" s="420"/>
      <c r="AL20" s="420"/>
      <c r="AM20" s="420"/>
      <c r="AN20" s="420"/>
      <c r="AO20" s="420"/>
      <c r="AP20" s="420"/>
      <c r="AQ20" s="433"/>
      <c r="AR20" s="420"/>
      <c r="AS20" s="420"/>
      <c r="AT20" s="420"/>
      <c r="AU20" s="420"/>
      <c r="AV20" s="420"/>
      <c r="AW20" s="420"/>
      <c r="AX20" s="420"/>
      <c r="AY20" s="420"/>
      <c r="AZ20" s="420"/>
      <c r="BA20" s="420"/>
      <c r="BB20" s="420"/>
      <c r="BC20" s="420"/>
      <c r="BD20" s="420"/>
      <c r="BE20" s="420"/>
      <c r="BF20" s="420"/>
      <c r="BG20" s="420"/>
      <c r="BH20" s="420"/>
      <c r="BI20" s="420"/>
      <c r="BJ20" s="420"/>
      <c r="BK20" s="420"/>
      <c r="BL20" s="420"/>
      <c r="BM20" s="420"/>
      <c r="BN20" s="422"/>
      <c r="BO20" s="422"/>
      <c r="BP20" s="422"/>
      <c r="BQ20" s="434"/>
      <c r="BR20" s="242"/>
    </row>
    <row r="21" spans="1:75" s="335" customFormat="1" ht="19.5" customHeight="1">
      <c r="A21" s="239"/>
      <c r="B21" s="424" t="s">
        <v>277</v>
      </c>
      <c r="C21" s="425"/>
      <c r="D21" s="425"/>
      <c r="E21" s="425"/>
      <c r="F21" s="425"/>
      <c r="G21" s="425"/>
      <c r="H21" s="425"/>
      <c r="I21" s="425"/>
      <c r="J21" s="425"/>
      <c r="K21" s="425"/>
      <c r="L21" s="425"/>
      <c r="M21" s="425"/>
      <c r="N21" s="425"/>
      <c r="O21" s="425"/>
      <c r="P21" s="425"/>
      <c r="Q21" s="425"/>
      <c r="R21" s="425"/>
      <c r="S21" s="425"/>
      <c r="T21" s="425"/>
      <c r="U21" s="425"/>
      <c r="V21" s="425"/>
      <c r="W21" s="425"/>
      <c r="X21" s="425"/>
      <c r="Y21" s="425"/>
      <c r="Z21" s="425"/>
      <c r="AA21" s="425"/>
      <c r="AB21" s="425"/>
      <c r="AC21" s="425"/>
      <c r="AD21" s="425"/>
      <c r="AE21" s="425"/>
      <c r="AF21" s="426"/>
      <c r="AG21" s="426"/>
      <c r="AH21" s="426"/>
      <c r="AI21" s="426"/>
      <c r="AJ21" s="424" t="s">
        <v>278</v>
      </c>
      <c r="AK21" s="398"/>
      <c r="AL21" s="398"/>
      <c r="AM21" s="398"/>
      <c r="AN21" s="398"/>
      <c r="AO21" s="398"/>
      <c r="AP21" s="398"/>
      <c r="AQ21" s="398"/>
      <c r="AR21" s="435"/>
      <c r="AS21" s="398"/>
      <c r="AT21" s="398"/>
      <c r="AU21" s="398"/>
      <c r="AV21" s="398"/>
      <c r="AW21" s="398"/>
      <c r="AX21" s="398"/>
      <c r="AY21" s="398"/>
      <c r="AZ21" s="398"/>
      <c r="BA21" s="398"/>
      <c r="BB21" s="398"/>
      <c r="BC21" s="398"/>
      <c r="BD21" s="398"/>
      <c r="BE21" s="398"/>
      <c r="BF21" s="398"/>
      <c r="BG21" s="398"/>
      <c r="BH21" s="398"/>
      <c r="BI21" s="398"/>
      <c r="BJ21" s="398"/>
      <c r="BK21" s="398"/>
      <c r="BL21" s="398"/>
      <c r="BM21" s="398"/>
      <c r="BN21" s="430"/>
      <c r="BO21" s="430"/>
      <c r="BP21" s="430"/>
      <c r="BQ21" s="436"/>
      <c r="BR21" s="242"/>
      <c r="BW21" s="94"/>
    </row>
    <row r="22" spans="1:75" s="2" customFormat="1" ht="30" customHeight="1">
      <c r="A22" s="431"/>
      <c r="B22" s="1908" t="str">
        <f>B4</f>
        <v>Component
部件名称 Tên chi tiết</v>
      </c>
      <c r="C22" s="1909"/>
      <c r="D22" s="1909"/>
      <c r="E22" s="1909"/>
      <c r="F22" s="1909"/>
      <c r="G22" s="1909"/>
      <c r="H22" s="1910"/>
      <c r="I22" s="1923" t="s">
        <v>279</v>
      </c>
      <c r="J22" s="1924"/>
      <c r="K22" s="1924"/>
      <c r="L22" s="1924"/>
      <c r="M22" s="1924"/>
      <c r="N22" s="1924"/>
      <c r="O22" s="1924"/>
      <c r="P22" s="1924"/>
      <c r="Q22" s="1924"/>
      <c r="R22" s="1924"/>
      <c r="S22" s="1924"/>
      <c r="T22" s="1924"/>
      <c r="U22" s="1924"/>
      <c r="V22" s="1924"/>
      <c r="W22" s="1924"/>
      <c r="X22" s="1924"/>
      <c r="Y22" s="1924"/>
      <c r="Z22" s="1924"/>
      <c r="AA22" s="1924"/>
      <c r="AB22" s="1924"/>
      <c r="AC22" s="1924"/>
      <c r="AD22" s="1924"/>
      <c r="AE22" s="1924"/>
      <c r="AF22" s="1924"/>
      <c r="AG22" s="1924"/>
      <c r="AH22" s="1924"/>
      <c r="AI22" s="1925"/>
      <c r="AJ22" s="1926" t="str">
        <f>B22</f>
        <v>Component
部件名称 Tên chi tiết</v>
      </c>
      <c r="AK22" s="1927"/>
      <c r="AL22" s="1927"/>
      <c r="AM22" s="1927"/>
      <c r="AN22" s="1927"/>
      <c r="AO22" s="1927"/>
      <c r="AP22" s="1914"/>
      <c r="AQ22" s="1928" t="s">
        <v>280</v>
      </c>
      <c r="AR22" s="1929"/>
      <c r="AS22" s="1929"/>
      <c r="AT22" s="1929"/>
      <c r="AU22" s="1929"/>
      <c r="AV22" s="1929"/>
      <c r="AW22" s="1929"/>
      <c r="AX22" s="1929"/>
      <c r="AY22" s="1929"/>
      <c r="AZ22" s="1929"/>
      <c r="BA22" s="1929"/>
      <c r="BB22" s="1929"/>
      <c r="BC22" s="1929"/>
      <c r="BD22" s="1929"/>
      <c r="BE22" s="1929"/>
      <c r="BF22" s="1929"/>
      <c r="BG22" s="1929"/>
      <c r="BH22" s="1929"/>
      <c r="BI22" s="1929"/>
      <c r="BJ22" s="1929"/>
      <c r="BK22" s="1929"/>
      <c r="BL22" s="1929"/>
      <c r="BM22" s="1929"/>
      <c r="BN22" s="1929"/>
      <c r="BO22" s="1929"/>
      <c r="BP22" s="1929"/>
      <c r="BQ22" s="1930"/>
      <c r="BR22" s="437"/>
    </row>
    <row r="23" spans="1:75" s="2" customFormat="1" ht="18" customHeight="1">
      <c r="A23" s="33"/>
      <c r="B23" s="33"/>
      <c r="C23" s="22"/>
      <c r="D23" s="22"/>
      <c r="E23" s="22"/>
      <c r="F23" s="22"/>
      <c r="G23" s="22"/>
      <c r="H23" s="22"/>
      <c r="I23" s="22"/>
      <c r="J23" s="22"/>
      <c r="K23" s="22"/>
      <c r="L23" s="22"/>
      <c r="M23" s="22"/>
      <c r="N23" s="22"/>
      <c r="O23" s="22"/>
      <c r="P23" s="22"/>
      <c r="Q23" s="22"/>
      <c r="R23" s="22"/>
      <c r="S23" s="22"/>
      <c r="T23" s="22"/>
      <c r="U23" s="22"/>
      <c r="V23" s="22"/>
      <c r="W23" s="22"/>
      <c r="X23" s="22"/>
      <c r="Y23" s="22"/>
      <c r="Z23" s="22"/>
      <c r="AA23" s="22"/>
      <c r="AB23" s="22"/>
      <c r="AC23" s="22"/>
      <c r="AD23" s="22"/>
      <c r="AE23" s="22"/>
      <c r="AF23" s="22"/>
      <c r="AG23" s="22"/>
      <c r="AH23" s="22"/>
      <c r="AI23" s="22"/>
      <c r="AJ23" s="33"/>
      <c r="AK23" s="22"/>
      <c r="AL23" s="22"/>
      <c r="AM23" s="22"/>
      <c r="AN23" s="22"/>
      <c r="AO23" s="22"/>
      <c r="AP23" s="22"/>
      <c r="AQ23" s="22"/>
      <c r="AR23" s="22"/>
      <c r="AS23" s="22"/>
      <c r="AT23" s="22"/>
      <c r="AU23" s="22"/>
      <c r="AV23" s="22"/>
      <c r="AW23" s="22"/>
      <c r="AX23" s="22"/>
      <c r="AY23" s="22"/>
      <c r="AZ23" s="22"/>
      <c r="BA23" s="22"/>
      <c r="BB23" s="22"/>
      <c r="BC23" s="22"/>
      <c r="BD23" s="22"/>
      <c r="BE23" s="22"/>
      <c r="BF23" s="22"/>
      <c r="BG23" s="22"/>
      <c r="BH23" s="22"/>
      <c r="BI23" s="22"/>
      <c r="BJ23" s="22"/>
      <c r="BK23" s="22"/>
      <c r="BL23" s="22"/>
      <c r="BM23" s="22"/>
      <c r="BN23" s="22"/>
      <c r="BO23" s="22"/>
      <c r="BP23" s="22"/>
      <c r="BQ23" s="109"/>
      <c r="BR23" s="109"/>
    </row>
    <row r="24" spans="1:75" s="2" customFormat="1" ht="18" customHeight="1">
      <c r="A24" s="33"/>
      <c r="B24" s="33"/>
      <c r="C24" s="22"/>
      <c r="D24" s="22"/>
      <c r="E24" s="22"/>
      <c r="F24" s="22"/>
      <c r="G24" s="22"/>
      <c r="H24" s="22"/>
      <c r="I24" s="22"/>
      <c r="J24" s="22"/>
      <c r="K24" s="22"/>
      <c r="L24" s="22"/>
      <c r="M24" s="22"/>
      <c r="N24" s="22"/>
      <c r="O24" s="22"/>
      <c r="P24" s="22"/>
      <c r="Q24" s="22"/>
      <c r="R24" s="22"/>
      <c r="S24" s="22"/>
      <c r="T24" s="22"/>
      <c r="U24" s="22"/>
      <c r="V24" s="22"/>
      <c r="W24" s="22"/>
      <c r="X24" s="22"/>
      <c r="Y24" s="22"/>
      <c r="Z24" s="22"/>
      <c r="AA24" s="22"/>
      <c r="AB24" s="22"/>
      <c r="AC24" s="22"/>
      <c r="AD24" s="22"/>
      <c r="AE24" s="22"/>
      <c r="AF24" s="22"/>
      <c r="AG24" s="22"/>
      <c r="AH24" s="22"/>
      <c r="AI24" s="22"/>
      <c r="AJ24" s="33"/>
      <c r="AK24" s="22"/>
      <c r="AL24" s="22"/>
      <c r="AM24" s="22"/>
      <c r="AN24" s="22"/>
      <c r="AO24" s="22"/>
      <c r="AP24" s="22"/>
      <c r="AQ24" s="22"/>
      <c r="AR24" s="22"/>
      <c r="AS24" s="22"/>
      <c r="AT24" s="22"/>
      <c r="AU24" s="22"/>
      <c r="AV24" s="22"/>
      <c r="AW24" s="22"/>
      <c r="AX24" s="22"/>
      <c r="AY24" s="22"/>
      <c r="AZ24" s="22"/>
      <c r="BA24" s="22"/>
      <c r="BB24" s="22"/>
      <c r="BC24" s="22"/>
      <c r="BD24" s="22"/>
      <c r="BE24" s="22"/>
      <c r="BF24" s="22"/>
      <c r="BG24" s="22"/>
      <c r="BH24" s="22"/>
      <c r="BI24" s="22"/>
      <c r="BJ24" s="22"/>
      <c r="BK24" s="22"/>
      <c r="BL24" s="22"/>
      <c r="BM24" s="22"/>
      <c r="BN24" s="22"/>
      <c r="BO24" s="22"/>
      <c r="BP24" s="22"/>
      <c r="BQ24" s="109"/>
      <c r="BR24" s="109"/>
    </row>
    <row r="25" spans="1:75" s="2" customFormat="1" ht="18" customHeight="1">
      <c r="A25" s="33"/>
      <c r="B25" s="33"/>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33"/>
      <c r="AK25" s="22"/>
      <c r="AL25" s="22"/>
      <c r="AM25" s="22"/>
      <c r="AN25" s="22"/>
      <c r="BC25" s="22"/>
      <c r="BD25" s="22"/>
      <c r="BE25" s="22"/>
      <c r="BF25" s="22"/>
      <c r="BG25" s="22"/>
      <c r="BH25" s="22"/>
      <c r="BI25" s="22"/>
      <c r="BJ25" s="22"/>
      <c r="BK25" s="22"/>
      <c r="BL25" s="22"/>
      <c r="BM25" s="22"/>
      <c r="BN25" s="22"/>
      <c r="BO25" s="22"/>
      <c r="BP25" s="22"/>
      <c r="BQ25" s="109"/>
      <c r="BR25" s="109"/>
    </row>
    <row r="26" spans="1:75" s="2" customFormat="1" ht="18" customHeight="1">
      <c r="A26" s="33"/>
      <c r="B26" s="33"/>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22"/>
      <c r="AI26" s="22"/>
      <c r="AJ26" s="33"/>
      <c r="AK26" s="22"/>
      <c r="AL26" s="22"/>
      <c r="BE26" s="22"/>
      <c r="BF26" s="22"/>
      <c r="BG26" s="22"/>
      <c r="BH26" s="22"/>
      <c r="BI26" s="22"/>
      <c r="BJ26" s="22"/>
      <c r="BK26" s="22"/>
      <c r="BL26" s="22"/>
      <c r="BM26" s="22"/>
      <c r="BN26" s="22"/>
      <c r="BO26" s="22"/>
      <c r="BP26" s="22"/>
      <c r="BQ26" s="109"/>
      <c r="BR26" s="109"/>
    </row>
    <row r="27" spans="1:75" s="2" customFormat="1" ht="11.25" customHeight="1">
      <c r="A27" s="33"/>
      <c r="B27" s="33"/>
      <c r="C27" s="22"/>
      <c r="D27" s="22"/>
      <c r="E27" s="22"/>
      <c r="F27" s="22"/>
      <c r="G27" s="22"/>
      <c r="H27" s="22"/>
      <c r="I27" s="22"/>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22"/>
      <c r="AI27" s="22"/>
      <c r="AJ27" s="33"/>
      <c r="AK27" s="22"/>
      <c r="AL27" s="22"/>
      <c r="BE27" s="22"/>
      <c r="BF27" s="22"/>
      <c r="BG27" s="22"/>
      <c r="BH27" s="22"/>
      <c r="BI27" s="22"/>
      <c r="BJ27" s="22"/>
      <c r="BK27" s="22"/>
      <c r="BL27" s="22"/>
      <c r="BM27" s="22"/>
      <c r="BN27" s="22"/>
      <c r="BO27" s="22"/>
      <c r="BP27" s="22"/>
      <c r="BQ27" s="109"/>
      <c r="BR27" s="109"/>
    </row>
    <row r="28" spans="1:75" s="2" customFormat="1" ht="18" customHeight="1">
      <c r="A28" s="33"/>
      <c r="B28" s="33"/>
      <c r="C28" s="22"/>
      <c r="D28" s="22"/>
      <c r="E28" s="22"/>
      <c r="F28" s="22"/>
      <c r="G28" s="22"/>
      <c r="H28" s="22"/>
      <c r="I28" s="22"/>
      <c r="J28" s="22"/>
      <c r="K28" s="22"/>
      <c r="L28" s="22"/>
      <c r="M28" s="22"/>
      <c r="N28" s="22"/>
      <c r="O28" s="22"/>
      <c r="P28" s="22"/>
      <c r="Q28" s="22"/>
      <c r="R28" s="22"/>
      <c r="S28" s="22"/>
      <c r="T28" s="22"/>
      <c r="U28" s="22"/>
      <c r="V28" s="22"/>
      <c r="W28" s="22"/>
      <c r="X28" s="22"/>
      <c r="Y28" s="1587" t="str">
        <f>Y10</f>
        <v>Photo of Jig / Machine
机器/Jig 图片 Hình rập Jig/ máy</v>
      </c>
      <c r="Z28" s="1189"/>
      <c r="AA28" s="1189"/>
      <c r="AB28" s="1189"/>
      <c r="AC28" s="1189"/>
      <c r="AD28" s="1189"/>
      <c r="AE28" s="1189"/>
      <c r="AF28" s="1189"/>
      <c r="AG28" s="1189"/>
      <c r="AH28" s="1189"/>
      <c r="AI28" s="1918"/>
      <c r="AJ28" s="33"/>
      <c r="AK28" s="22"/>
      <c r="AL28" s="22"/>
      <c r="BE28" s="22"/>
      <c r="BF28" s="22"/>
      <c r="BG28" s="1587" t="str">
        <f>Y28</f>
        <v>Photo of Jig / Machine
机器/Jig 图片 Hình rập Jig/ máy</v>
      </c>
      <c r="BH28" s="1189"/>
      <c r="BI28" s="1189"/>
      <c r="BJ28" s="1189"/>
      <c r="BK28" s="1189"/>
      <c r="BL28" s="1189"/>
      <c r="BM28" s="1189"/>
      <c r="BN28" s="1189"/>
      <c r="BO28" s="1189"/>
      <c r="BP28" s="1189"/>
      <c r="BQ28" s="1918"/>
      <c r="BR28" s="109"/>
    </row>
    <row r="29" spans="1:75" s="2" customFormat="1" ht="13.5" customHeight="1">
      <c r="A29" s="33"/>
      <c r="B29" s="33"/>
      <c r="C29" s="22"/>
      <c r="D29" s="22"/>
      <c r="E29" s="22"/>
      <c r="F29" s="22"/>
      <c r="G29" s="22"/>
      <c r="H29" s="22"/>
      <c r="I29" s="22"/>
      <c r="J29" s="22"/>
      <c r="K29" s="22"/>
      <c r="L29" s="22"/>
      <c r="M29" s="22"/>
      <c r="N29" s="22"/>
      <c r="O29" s="22"/>
      <c r="P29" s="22"/>
      <c r="Q29" s="22"/>
      <c r="R29" s="22"/>
      <c r="S29" s="22"/>
      <c r="T29" s="22"/>
      <c r="U29" s="22"/>
      <c r="V29" s="22"/>
      <c r="W29" s="22"/>
      <c r="X29" s="22"/>
      <c r="Y29" s="1919"/>
      <c r="Z29" s="1674"/>
      <c r="AA29" s="1674"/>
      <c r="AB29" s="1674"/>
      <c r="AC29" s="1674"/>
      <c r="AD29" s="1674"/>
      <c r="AE29" s="1674"/>
      <c r="AF29" s="1674"/>
      <c r="AG29" s="1674"/>
      <c r="AH29" s="1674"/>
      <c r="AI29" s="1920"/>
      <c r="AJ29" s="33"/>
      <c r="AK29" s="22"/>
      <c r="AL29" s="22"/>
      <c r="BE29" s="22"/>
      <c r="BF29" s="22"/>
      <c r="BG29" s="1919"/>
      <c r="BH29" s="1674"/>
      <c r="BI29" s="1674"/>
      <c r="BJ29" s="1674"/>
      <c r="BK29" s="1674"/>
      <c r="BL29" s="1674"/>
      <c r="BM29" s="1674"/>
      <c r="BN29" s="1674"/>
      <c r="BO29" s="1674"/>
      <c r="BP29" s="1674"/>
      <c r="BQ29" s="1920"/>
      <c r="BR29" s="109"/>
    </row>
    <row r="30" spans="1:75" s="2" customFormat="1" ht="18" customHeight="1">
      <c r="A30" s="33"/>
      <c r="B30" s="33"/>
      <c r="C30" s="22"/>
      <c r="D30" s="22"/>
      <c r="E30" s="22"/>
      <c r="F30" s="22"/>
      <c r="G30" s="22"/>
      <c r="H30" s="22"/>
      <c r="I30" s="22"/>
      <c r="J30" s="22"/>
      <c r="K30" s="22"/>
      <c r="L30" s="22"/>
      <c r="M30" s="22"/>
      <c r="N30" s="22"/>
      <c r="O30" s="22"/>
      <c r="P30" s="22"/>
      <c r="Q30" s="22"/>
      <c r="R30" s="22"/>
      <c r="S30" s="22"/>
      <c r="T30" s="22"/>
      <c r="U30" s="22"/>
      <c r="V30" s="22"/>
      <c r="W30" s="22"/>
      <c r="X30" s="22"/>
      <c r="Y30" s="33"/>
      <c r="Z30" s="22"/>
      <c r="AA30" s="22"/>
      <c r="AB30" s="22"/>
      <c r="AC30" s="22"/>
      <c r="AD30" s="22"/>
      <c r="AE30" s="22"/>
      <c r="AF30" s="22"/>
      <c r="AG30" s="22"/>
      <c r="AH30" s="22"/>
      <c r="AI30" s="109"/>
      <c r="AJ30" s="33"/>
      <c r="AK30" s="22"/>
      <c r="AL30" s="22"/>
      <c r="BE30" s="22"/>
      <c r="BF30" s="22"/>
      <c r="BG30" s="33"/>
      <c r="BH30" s="22"/>
      <c r="BI30" s="22"/>
      <c r="BJ30" s="22"/>
      <c r="BK30" s="22"/>
      <c r="BL30" s="22"/>
      <c r="BM30" s="22"/>
      <c r="BN30" s="22"/>
      <c r="BO30" s="22"/>
      <c r="BP30" s="22"/>
      <c r="BQ30" s="109"/>
      <c r="BR30" s="109"/>
    </row>
    <row r="31" spans="1:75" s="2" customFormat="1" ht="18" customHeight="1">
      <c r="A31" s="33"/>
      <c r="B31" s="33"/>
      <c r="C31" s="22"/>
      <c r="D31" s="22"/>
      <c r="E31" s="22"/>
      <c r="F31" s="22"/>
      <c r="G31" s="22"/>
      <c r="H31" s="22"/>
      <c r="I31" s="22"/>
      <c r="J31" s="22"/>
      <c r="K31" s="22"/>
      <c r="L31" s="22"/>
      <c r="M31" s="22"/>
      <c r="N31" s="22"/>
      <c r="O31" s="22"/>
      <c r="P31" s="22"/>
      <c r="Q31" s="22"/>
      <c r="R31" s="22"/>
      <c r="S31" s="22"/>
      <c r="T31" s="22"/>
      <c r="U31" s="22"/>
      <c r="V31" s="22"/>
      <c r="W31" s="22"/>
      <c r="X31" s="22"/>
      <c r="Y31" s="33"/>
      <c r="Z31" s="22"/>
      <c r="AA31" s="22"/>
      <c r="AB31" s="22"/>
      <c r="AC31" s="22"/>
      <c r="AD31" s="22"/>
      <c r="AE31" s="22"/>
      <c r="AF31" s="22"/>
      <c r="AG31" s="22"/>
      <c r="AH31" s="22"/>
      <c r="AI31" s="109"/>
      <c r="AJ31" s="33"/>
      <c r="AK31" s="22"/>
      <c r="AL31" s="22"/>
      <c r="BE31" s="22"/>
      <c r="BF31" s="22"/>
      <c r="BG31" s="33"/>
      <c r="BH31" s="22"/>
      <c r="BI31" s="22"/>
      <c r="BJ31" s="22"/>
      <c r="BK31" s="22"/>
      <c r="BL31" s="22"/>
      <c r="BM31" s="22"/>
      <c r="BN31" s="22"/>
      <c r="BO31" s="22"/>
      <c r="BP31" s="22"/>
      <c r="BQ31" s="109"/>
      <c r="BR31" s="109"/>
    </row>
    <row r="32" spans="1:75" s="2" customFormat="1" ht="18" customHeight="1">
      <c r="A32" s="33"/>
      <c r="B32" s="33"/>
      <c r="C32" s="22"/>
      <c r="D32" s="22"/>
      <c r="E32" s="22"/>
      <c r="F32" s="22"/>
      <c r="G32" s="22"/>
      <c r="H32" s="22"/>
      <c r="I32" s="22"/>
      <c r="J32" s="22"/>
      <c r="K32" s="22"/>
      <c r="L32" s="22"/>
      <c r="M32" s="22"/>
      <c r="N32" s="22"/>
      <c r="O32" s="22"/>
      <c r="P32" s="22"/>
      <c r="Q32" s="22"/>
      <c r="R32" s="22"/>
      <c r="S32" s="22"/>
      <c r="T32" s="22"/>
      <c r="U32" s="22"/>
      <c r="V32" s="22"/>
      <c r="W32" s="22"/>
      <c r="X32" s="22"/>
      <c r="Y32" s="33"/>
      <c r="Z32" s="22"/>
      <c r="AA32" s="22"/>
      <c r="AB32" s="22"/>
      <c r="AC32" s="22"/>
      <c r="AD32" s="22"/>
      <c r="AE32" s="22"/>
      <c r="AF32" s="22"/>
      <c r="AG32" s="22"/>
      <c r="AH32" s="22"/>
      <c r="AI32" s="109"/>
      <c r="AJ32" s="33"/>
      <c r="AK32" s="22"/>
      <c r="AL32" s="22"/>
      <c r="BE32" s="22"/>
      <c r="BF32" s="22"/>
      <c r="BG32" s="33"/>
      <c r="BH32" s="22"/>
      <c r="BI32" s="22"/>
      <c r="BJ32" s="22"/>
      <c r="BK32" s="22"/>
      <c r="BL32" s="22"/>
      <c r="BM32" s="22"/>
      <c r="BN32" s="22"/>
      <c r="BO32" s="22"/>
      <c r="BP32" s="22"/>
      <c r="BQ32" s="109"/>
      <c r="BR32" s="109"/>
    </row>
    <row r="33" spans="1:70" s="2" customFormat="1" ht="18" customHeight="1">
      <c r="A33" s="33"/>
      <c r="B33" s="33"/>
      <c r="C33" s="22"/>
      <c r="D33" s="22"/>
      <c r="E33" s="22"/>
      <c r="F33" s="22"/>
      <c r="G33" s="22"/>
      <c r="H33" s="22"/>
      <c r="I33" s="22"/>
      <c r="J33" s="22"/>
      <c r="K33" s="22"/>
      <c r="L33" s="22"/>
      <c r="M33" s="22"/>
      <c r="N33" s="22"/>
      <c r="O33" s="22"/>
      <c r="P33" s="22"/>
      <c r="Q33" s="22"/>
      <c r="R33" s="22"/>
      <c r="S33" s="22"/>
      <c r="T33" s="22"/>
      <c r="U33" s="22"/>
      <c r="V33" s="22"/>
      <c r="W33" s="22"/>
      <c r="X33" s="22"/>
      <c r="Y33" s="33"/>
      <c r="Z33" s="22"/>
      <c r="AA33" s="22"/>
      <c r="AB33" s="22"/>
      <c r="AC33" s="22"/>
      <c r="AD33" s="22"/>
      <c r="AE33" s="22"/>
      <c r="AF33" s="22"/>
      <c r="AG33" s="22"/>
      <c r="AH33" s="22"/>
      <c r="AI33" s="109"/>
      <c r="AJ33" s="33"/>
      <c r="AK33" s="22"/>
      <c r="AL33" s="22"/>
      <c r="BE33" s="22"/>
      <c r="BF33" s="22"/>
      <c r="BG33" s="33"/>
      <c r="BH33" s="22"/>
      <c r="BI33" s="22"/>
      <c r="BJ33" s="22"/>
      <c r="BK33" s="22"/>
      <c r="BL33" s="22"/>
      <c r="BM33" s="22"/>
      <c r="BN33" s="22"/>
      <c r="BO33" s="22"/>
      <c r="BP33" s="22"/>
      <c r="BQ33" s="109"/>
      <c r="BR33" s="109"/>
    </row>
    <row r="34" spans="1:70" s="2" customFormat="1" ht="18" customHeight="1">
      <c r="A34" s="33"/>
      <c r="B34" s="33"/>
      <c r="C34" s="22"/>
      <c r="D34" s="22"/>
      <c r="E34" s="22"/>
      <c r="F34" s="22"/>
      <c r="G34" s="22"/>
      <c r="H34" s="22"/>
      <c r="I34" s="22"/>
      <c r="J34" s="22"/>
      <c r="K34" s="22"/>
      <c r="L34" s="22"/>
      <c r="M34" s="22"/>
      <c r="N34" s="22"/>
      <c r="O34" s="22"/>
      <c r="P34" s="22"/>
      <c r="Q34" s="22"/>
      <c r="R34" s="22"/>
      <c r="S34" s="22"/>
      <c r="T34" s="22"/>
      <c r="U34" s="22"/>
      <c r="V34" s="22"/>
      <c r="W34" s="22"/>
      <c r="X34" s="22"/>
      <c r="Y34" s="33"/>
      <c r="Z34" s="22"/>
      <c r="AA34" s="22"/>
      <c r="AB34" s="22"/>
      <c r="AC34" s="22"/>
      <c r="AD34" s="22"/>
      <c r="AE34" s="22"/>
      <c r="AF34" s="22"/>
      <c r="AG34" s="22"/>
      <c r="AH34" s="22"/>
      <c r="AI34" s="109"/>
      <c r="AJ34" s="33"/>
      <c r="AK34" s="22"/>
      <c r="AL34" s="22"/>
      <c r="AM34" s="22"/>
      <c r="AN34" s="22"/>
      <c r="BC34" s="22"/>
      <c r="BD34" s="22"/>
      <c r="BE34" s="22"/>
      <c r="BF34" s="22"/>
      <c r="BG34" s="33"/>
      <c r="BH34" s="22"/>
      <c r="BI34" s="22"/>
      <c r="BJ34" s="22"/>
      <c r="BK34" s="22"/>
      <c r="BL34" s="22"/>
      <c r="BM34" s="22"/>
      <c r="BN34" s="22"/>
      <c r="BO34" s="22"/>
      <c r="BP34" s="22"/>
      <c r="BQ34" s="109"/>
      <c r="BR34" s="109"/>
    </row>
    <row r="35" spans="1:70" s="2" customFormat="1" ht="18" customHeight="1">
      <c r="A35" s="33"/>
      <c r="B35" s="33"/>
      <c r="C35" s="22"/>
      <c r="D35" s="22"/>
      <c r="E35" s="22"/>
      <c r="F35" s="22"/>
      <c r="G35" s="22"/>
      <c r="H35" s="22"/>
      <c r="I35" s="22"/>
      <c r="J35" s="22"/>
      <c r="K35" s="22"/>
      <c r="L35" s="22"/>
      <c r="M35" s="22"/>
      <c r="N35" s="22"/>
      <c r="O35" s="22"/>
      <c r="P35" s="22"/>
      <c r="Q35" s="22"/>
      <c r="R35" s="22"/>
      <c r="S35" s="22"/>
      <c r="T35" s="22"/>
      <c r="U35" s="22"/>
      <c r="V35" s="22"/>
      <c r="W35" s="22"/>
      <c r="X35" s="22"/>
      <c r="Y35" s="33"/>
      <c r="Z35" s="22"/>
      <c r="AA35" s="22"/>
      <c r="AB35" s="22"/>
      <c r="AC35" s="22"/>
      <c r="AD35" s="22"/>
      <c r="AE35" s="22"/>
      <c r="AF35" s="22"/>
      <c r="AG35" s="22"/>
      <c r="AH35" s="22"/>
      <c r="AI35" s="109"/>
      <c r="AJ35" s="33"/>
      <c r="AK35" s="22"/>
      <c r="AL35" s="22"/>
      <c r="AM35" s="22"/>
      <c r="AN35" s="22"/>
      <c r="BC35" s="22"/>
      <c r="BD35" s="22"/>
      <c r="BE35" s="22"/>
      <c r="BF35" s="22"/>
      <c r="BG35" s="33"/>
      <c r="BH35" s="22"/>
      <c r="BI35" s="22"/>
      <c r="BJ35" s="22"/>
      <c r="BK35" s="22"/>
      <c r="BL35" s="22"/>
      <c r="BM35" s="22"/>
      <c r="BN35" s="22"/>
      <c r="BO35" s="22"/>
      <c r="BP35" s="22"/>
      <c r="BQ35" s="109"/>
      <c r="BR35" s="109"/>
    </row>
    <row r="36" spans="1:70" s="2" customFormat="1" ht="18" customHeight="1">
      <c r="A36" s="33"/>
      <c r="B36" s="33"/>
      <c r="C36" s="22"/>
      <c r="D36" s="22"/>
      <c r="E36" s="22"/>
      <c r="F36" s="22"/>
      <c r="G36" s="22"/>
      <c r="H36" s="22"/>
      <c r="I36" s="22"/>
      <c r="J36" s="22"/>
      <c r="K36" s="22"/>
      <c r="L36" s="22"/>
      <c r="M36" s="22"/>
      <c r="N36" s="22"/>
      <c r="O36" s="22"/>
      <c r="P36" s="22"/>
      <c r="Q36" s="22"/>
      <c r="R36" s="22"/>
      <c r="S36" s="22"/>
      <c r="T36" s="22"/>
      <c r="U36" s="22"/>
      <c r="V36" s="22"/>
      <c r="W36" s="22"/>
      <c r="X36" s="22"/>
      <c r="Y36" s="33"/>
      <c r="Z36" s="22"/>
      <c r="AA36" s="22"/>
      <c r="AB36" s="22"/>
      <c r="AC36" s="22"/>
      <c r="AD36" s="22"/>
      <c r="AE36" s="22"/>
      <c r="AF36" s="22"/>
      <c r="AG36" s="22"/>
      <c r="AH36" s="22"/>
      <c r="AI36" s="109"/>
      <c r="AJ36" s="33"/>
      <c r="AK36" s="22"/>
      <c r="AL36" s="22"/>
      <c r="AM36" s="22"/>
      <c r="AN36" s="22"/>
      <c r="AO36" s="22"/>
      <c r="AP36" s="22"/>
      <c r="AQ36" s="22"/>
      <c r="AR36" s="22"/>
      <c r="AS36" s="22"/>
      <c r="AT36" s="22"/>
      <c r="AU36" s="22"/>
      <c r="AV36" s="22"/>
      <c r="AW36" s="22"/>
      <c r="AX36" s="22"/>
      <c r="AY36" s="22"/>
      <c r="AZ36" s="22"/>
      <c r="BA36" s="22"/>
      <c r="BB36" s="22"/>
      <c r="BC36" s="22"/>
      <c r="BD36" s="22"/>
      <c r="BE36" s="22"/>
      <c r="BF36" s="22"/>
      <c r="BG36" s="33"/>
      <c r="BH36" s="22"/>
      <c r="BI36" s="22"/>
      <c r="BJ36" s="22"/>
      <c r="BK36" s="22"/>
      <c r="BL36" s="22"/>
      <c r="BM36" s="22"/>
      <c r="BN36" s="22"/>
      <c r="BO36" s="22"/>
      <c r="BP36" s="22"/>
      <c r="BQ36" s="109"/>
      <c r="BR36" s="109"/>
    </row>
    <row r="37" spans="1:70" s="2" customFormat="1" ht="18" customHeight="1">
      <c r="A37" s="33"/>
      <c r="B37" s="33"/>
      <c r="C37" s="22"/>
      <c r="D37" s="22"/>
      <c r="E37" s="22"/>
      <c r="F37" s="22"/>
      <c r="G37" s="22"/>
      <c r="H37" s="22"/>
      <c r="I37" s="22"/>
      <c r="J37" s="22"/>
      <c r="K37" s="22"/>
      <c r="L37" s="22"/>
      <c r="M37" s="22"/>
      <c r="N37" s="22"/>
      <c r="O37" s="22"/>
      <c r="P37" s="22"/>
      <c r="Q37" s="22"/>
      <c r="R37" s="22"/>
      <c r="S37" s="22"/>
      <c r="T37" s="22"/>
      <c r="U37" s="22"/>
      <c r="V37" s="22"/>
      <c r="W37" s="22"/>
      <c r="X37" s="22"/>
      <c r="Y37" s="265"/>
      <c r="Z37" s="126"/>
      <c r="AA37" s="126"/>
      <c r="AB37" s="126"/>
      <c r="AC37" s="126"/>
      <c r="AD37" s="126"/>
      <c r="AE37" s="126"/>
      <c r="AF37" s="126"/>
      <c r="AG37" s="126"/>
      <c r="AH37" s="126"/>
      <c r="AI37" s="127"/>
      <c r="AJ37" s="33"/>
      <c r="AK37" s="22"/>
      <c r="AL37" s="22"/>
      <c r="AM37" s="22"/>
      <c r="AN37" s="22"/>
      <c r="AO37" s="22"/>
      <c r="AP37" s="22"/>
      <c r="AQ37" s="22"/>
      <c r="AR37" s="22"/>
      <c r="AS37" s="22"/>
      <c r="AT37" s="22"/>
      <c r="AU37" s="22"/>
      <c r="AV37" s="22"/>
      <c r="AW37" s="22"/>
      <c r="AX37" s="22"/>
      <c r="AY37" s="22"/>
      <c r="AZ37" s="22"/>
      <c r="BA37" s="22"/>
      <c r="BB37" s="22"/>
      <c r="BC37" s="22"/>
      <c r="BD37" s="22"/>
      <c r="BE37" s="22"/>
      <c r="BF37" s="22"/>
      <c r="BG37" s="265"/>
      <c r="BH37" s="126"/>
      <c r="BI37" s="126"/>
      <c r="BJ37" s="126"/>
      <c r="BK37" s="126"/>
      <c r="BL37" s="126"/>
      <c r="BM37" s="126"/>
      <c r="BN37" s="126"/>
      <c r="BO37" s="126"/>
      <c r="BP37" s="126"/>
      <c r="BQ37" s="127"/>
      <c r="BR37" s="109"/>
    </row>
    <row r="38" spans="1:70" s="2" customFormat="1" ht="19.5" customHeight="1">
      <c r="A38" s="33"/>
      <c r="B38" s="1707" t="s">
        <v>281</v>
      </c>
      <c r="C38" s="1921"/>
      <c r="D38" s="1921"/>
      <c r="E38" s="1921"/>
      <c r="F38" s="1921"/>
      <c r="G38" s="1921"/>
      <c r="H38" s="1921"/>
      <c r="I38" s="1921"/>
      <c r="J38" s="1921"/>
      <c r="K38" s="1921"/>
      <c r="L38" s="1921"/>
      <c r="M38" s="1921"/>
      <c r="N38" s="1921"/>
      <c r="O38" s="1921"/>
      <c r="P38" s="1921"/>
      <c r="Q38" s="1921"/>
      <c r="R38" s="1921"/>
      <c r="S38" s="1921"/>
      <c r="T38" s="1921"/>
      <c r="U38" s="1921"/>
      <c r="V38" s="1921"/>
      <c r="W38" s="1921"/>
      <c r="X38" s="1921"/>
      <c r="Y38" s="1921"/>
      <c r="Z38" s="1921"/>
      <c r="AA38" s="1921"/>
      <c r="AB38" s="1921"/>
      <c r="AC38" s="1921"/>
      <c r="AD38" s="1921"/>
      <c r="AE38" s="1921"/>
      <c r="AF38" s="1921"/>
      <c r="AG38" s="1921"/>
      <c r="AH38" s="1921"/>
      <c r="AI38" s="1922"/>
      <c r="AJ38" s="419" t="s">
        <v>282</v>
      </c>
      <c r="AK38" s="420"/>
      <c r="AL38" s="420"/>
      <c r="AM38" s="420"/>
      <c r="AN38" s="420"/>
      <c r="AO38" s="420"/>
      <c r="AP38" s="420"/>
      <c r="AQ38" s="420"/>
      <c r="AR38" s="420"/>
      <c r="AS38" s="420"/>
      <c r="AT38" s="420"/>
      <c r="AU38" s="420"/>
      <c r="AV38" s="420"/>
      <c r="AW38" s="420"/>
      <c r="AX38" s="420"/>
      <c r="AY38" s="420"/>
      <c r="AZ38" s="420"/>
      <c r="BA38" s="420"/>
      <c r="BB38" s="420"/>
      <c r="BC38" s="420"/>
      <c r="BD38" s="420"/>
      <c r="BE38" s="420"/>
      <c r="BF38" s="420"/>
      <c r="BG38" s="420"/>
      <c r="BH38" s="420"/>
      <c r="BI38" s="420"/>
      <c r="BJ38" s="420"/>
      <c r="BK38" s="420"/>
      <c r="BL38" s="420"/>
      <c r="BM38" s="420"/>
      <c r="BN38" s="422"/>
      <c r="BO38" s="422"/>
      <c r="BP38" s="422"/>
      <c r="BQ38" s="434"/>
      <c r="BR38" s="109"/>
    </row>
    <row r="39" spans="1:70" s="2" customFormat="1" ht="19.5" customHeight="1">
      <c r="A39" s="33"/>
      <c r="B39" s="424" t="s">
        <v>278</v>
      </c>
      <c r="C39" s="425"/>
      <c r="D39" s="425"/>
      <c r="E39" s="425"/>
      <c r="F39" s="425"/>
      <c r="G39" s="425"/>
      <c r="H39" s="425"/>
      <c r="I39" s="425"/>
      <c r="J39" s="425"/>
      <c r="K39" s="425"/>
      <c r="L39" s="425"/>
      <c r="M39" s="425"/>
      <c r="N39" s="425"/>
      <c r="O39" s="425"/>
      <c r="P39" s="425"/>
      <c r="Q39" s="425"/>
      <c r="R39" s="425"/>
      <c r="S39" s="425"/>
      <c r="T39" s="425"/>
      <c r="U39" s="425"/>
      <c r="V39" s="425"/>
      <c r="W39" s="425"/>
      <c r="X39" s="425"/>
      <c r="Y39" s="425"/>
      <c r="Z39" s="425"/>
      <c r="AA39" s="425"/>
      <c r="AB39" s="425"/>
      <c r="AC39" s="425"/>
      <c r="AD39" s="425"/>
      <c r="AE39" s="425"/>
      <c r="AF39" s="426"/>
      <c r="AG39" s="426"/>
      <c r="AH39" s="426"/>
      <c r="AI39" s="426"/>
      <c r="AJ39" s="424" t="s">
        <v>278</v>
      </c>
      <c r="AK39" s="425"/>
      <c r="AL39" s="425"/>
      <c r="AM39" s="425"/>
      <c r="AN39" s="425"/>
      <c r="AO39" s="425"/>
      <c r="AP39" s="425"/>
      <c r="AQ39" s="425"/>
      <c r="AR39" s="425"/>
      <c r="AS39" s="425"/>
      <c r="AT39" s="425"/>
      <c r="AU39" s="425"/>
      <c r="AV39" s="398"/>
      <c r="AW39" s="398"/>
      <c r="AX39" s="398"/>
      <c r="AY39" s="398"/>
      <c r="AZ39" s="398"/>
      <c r="BA39" s="398"/>
      <c r="BB39" s="398"/>
      <c r="BC39" s="398"/>
      <c r="BD39" s="398"/>
      <c r="BE39" s="398"/>
      <c r="BF39" s="398"/>
      <c r="BG39" s="398"/>
      <c r="BH39" s="398"/>
      <c r="BI39" s="398"/>
      <c r="BJ39" s="398"/>
      <c r="BK39" s="398"/>
      <c r="BL39" s="398"/>
      <c r="BM39" s="398"/>
      <c r="BN39" s="430"/>
      <c r="BO39" s="430"/>
      <c r="BP39" s="430"/>
      <c r="BQ39" s="436"/>
      <c r="BR39" s="109"/>
    </row>
    <row r="40" spans="1:70" s="256" customFormat="1" ht="15.75" customHeight="1">
      <c r="A40" s="438"/>
      <c r="B40" s="367" t="s">
        <v>118</v>
      </c>
      <c r="C40" s="367"/>
      <c r="D40" s="367"/>
      <c r="E40" s="367"/>
      <c r="F40" s="367"/>
      <c r="G40" s="367"/>
      <c r="H40" s="367"/>
      <c r="I40" s="367"/>
      <c r="J40" s="367"/>
      <c r="K40" s="367"/>
      <c r="L40" s="367"/>
      <c r="M40" s="367"/>
      <c r="N40" s="367"/>
      <c r="O40" s="367"/>
      <c r="P40" s="367"/>
      <c r="Q40" s="367"/>
      <c r="R40" s="367"/>
      <c r="S40" s="367"/>
      <c r="T40" s="367"/>
      <c r="U40" s="367"/>
      <c r="V40" s="367"/>
      <c r="W40" s="367"/>
      <c r="X40" s="367"/>
      <c r="Y40" s="367"/>
      <c r="Z40" s="367"/>
      <c r="AA40" s="367"/>
      <c r="AB40" s="367"/>
      <c r="AC40" s="367"/>
      <c r="AD40" s="366"/>
      <c r="AE40" s="366"/>
      <c r="AF40" s="367" t="s">
        <v>119</v>
      </c>
      <c r="AG40" s="366"/>
      <c r="AH40" s="367"/>
      <c r="AI40" s="367"/>
      <c r="AJ40" s="366"/>
      <c r="AK40" s="366"/>
      <c r="AL40" s="367"/>
      <c r="AM40" s="367"/>
      <c r="AN40" s="367"/>
      <c r="AO40" s="367"/>
      <c r="AP40" s="367"/>
      <c r="AQ40" s="367"/>
      <c r="AR40" s="367"/>
      <c r="AS40" s="367"/>
      <c r="AT40" s="367"/>
      <c r="AU40" s="367"/>
      <c r="AV40" s="367"/>
      <c r="AW40" s="367"/>
      <c r="AX40" s="367"/>
      <c r="AY40" s="367"/>
      <c r="AZ40" s="367"/>
      <c r="BA40" s="367"/>
      <c r="BB40" s="367"/>
      <c r="BC40" s="367"/>
      <c r="BD40" s="366"/>
      <c r="BE40" s="367"/>
      <c r="BF40" s="366"/>
      <c r="BG40" s="367"/>
      <c r="BH40" s="367"/>
      <c r="BI40" s="367" t="str">
        <f>Index!BE44</f>
        <v>COMPILER: LIÊN/A-KT-WQ826</v>
      </c>
      <c r="BJ40" s="367"/>
      <c r="BK40" s="367"/>
      <c r="BL40" s="367"/>
      <c r="BM40" s="367"/>
      <c r="BN40" s="367"/>
      <c r="BO40" s="367"/>
      <c r="BP40" s="367"/>
      <c r="BQ40" s="367"/>
      <c r="BR40" s="259"/>
    </row>
  </sheetData>
  <mergeCells count="18">
    <mergeCell ref="Y28:AI29"/>
    <mergeCell ref="BG28:BQ29"/>
    <mergeCell ref="B38:AI38"/>
    <mergeCell ref="Y10:AI11"/>
    <mergeCell ref="BG10:BQ11"/>
    <mergeCell ref="B20:AI20"/>
    <mergeCell ref="B22:H22"/>
    <mergeCell ref="I22:AI22"/>
    <mergeCell ref="AJ22:AP22"/>
    <mergeCell ref="AQ22:BQ22"/>
    <mergeCell ref="B1:P1"/>
    <mergeCell ref="V1:AY3"/>
    <mergeCell ref="BL2:BN3"/>
    <mergeCell ref="BO2:BQ3"/>
    <mergeCell ref="B4:H4"/>
    <mergeCell ref="I4:AI4"/>
    <mergeCell ref="AJ4:AP4"/>
    <mergeCell ref="AQ4:BQ4"/>
  </mergeCells>
  <phoneticPr fontId="60" type="noConversion"/>
  <printOptions horizontalCentered="1" verticalCentered="1"/>
  <pageMargins left="0.19685039370078741" right="0.19685039370078741" top="0.59055118110236227" bottom="0.59055118110236227" header="0.19685039370078741" footer="0.11811023622047245"/>
  <pageSetup paperSize="9" scale="70" orientation="landscape" useFirstPageNumber="1" horizontalDpi="4294967295" verticalDpi="4294967295" r:id="rId1"/>
  <headerFooter>
    <oddHeader>&amp;L&amp;12NIKE-CONVERSE, INC. Confidential&amp;RVer.16.0
PB:1-0</oddHeader>
    <oddFooter>&amp;C&amp;"Arial,??"&amp;A</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K176"/>
  <sheetViews>
    <sheetView showGridLines="0" view="pageBreakPreview" zoomScale="80" zoomScaleNormal="60" workbookViewId="0">
      <selection activeCell="AG83" sqref="AG83"/>
    </sheetView>
  </sheetViews>
  <sheetFormatPr defaultColWidth="2.5703125" defaultRowHeight="14.25" customHeight="1"/>
  <cols>
    <col min="1" max="1" width="2.140625" style="61" customWidth="1"/>
    <col min="2" max="31" width="2.85546875" style="61" customWidth="1"/>
    <col min="32" max="32" width="4.42578125" style="61" customWidth="1"/>
    <col min="33" max="47" width="2.85546875" style="61" customWidth="1"/>
    <col min="48" max="48" width="5.85546875" style="61" customWidth="1"/>
    <col min="49" max="59" width="2.85546875" style="61" customWidth="1"/>
    <col min="60" max="61" width="2.42578125" style="439" customWidth="1"/>
    <col min="62" max="62" width="3.5703125" style="440" customWidth="1"/>
    <col min="63" max="63" width="2.140625" style="61" customWidth="1"/>
    <col min="64" max="64" width="2.5703125" style="61" customWidth="1"/>
    <col min="65" max="16384" width="2.5703125" style="61"/>
  </cols>
  <sheetData>
    <row r="1" spans="1:63" s="120" customFormat="1" ht="18.75" customHeight="1">
      <c r="A1" s="441"/>
      <c r="B1" s="1894" t="str">
        <f>'Second process'!B1:P1</f>
        <v>{{ModelType}}</v>
      </c>
      <c r="C1" s="1895"/>
      <c r="D1" s="1895"/>
      <c r="E1" s="1895"/>
      <c r="F1" s="1895"/>
      <c r="G1" s="1895"/>
      <c r="H1" s="1895"/>
      <c r="I1" s="1895"/>
      <c r="J1" s="1895"/>
      <c r="K1" s="1895"/>
      <c r="L1" s="1895"/>
      <c r="M1" s="1895"/>
      <c r="N1" s="1895"/>
      <c r="O1" s="1895"/>
      <c r="P1" s="1578"/>
      <c r="Q1" s="1176" t="s">
        <v>283</v>
      </c>
      <c r="R1" s="1176"/>
      <c r="S1" s="1176"/>
      <c r="T1" s="1176"/>
      <c r="U1" s="1176"/>
      <c r="V1" s="1176"/>
      <c r="W1" s="1176"/>
      <c r="X1" s="1176"/>
      <c r="Y1" s="1176"/>
      <c r="Z1" s="1176"/>
      <c r="AA1" s="1176"/>
      <c r="AB1" s="1176"/>
      <c r="AC1" s="1176"/>
      <c r="AD1" s="1176"/>
      <c r="AE1" s="1176"/>
      <c r="AF1" s="1176"/>
      <c r="AG1" s="1176"/>
      <c r="AH1" s="1176"/>
      <c r="AI1" s="1176"/>
      <c r="AJ1" s="1176"/>
      <c r="AK1" s="1176"/>
      <c r="AL1" s="1176"/>
      <c r="AM1" s="1176"/>
      <c r="AN1" s="1176"/>
      <c r="AO1" s="1176"/>
      <c r="AP1" s="1176"/>
      <c r="AQ1" s="1176"/>
      <c r="AR1" s="1176"/>
      <c r="AS1" s="1176"/>
      <c r="AT1" s="1176"/>
      <c r="AU1" s="1176"/>
      <c r="AV1" s="1176"/>
      <c r="AW1" s="442"/>
      <c r="AX1" s="442"/>
      <c r="AY1" s="442"/>
      <c r="AZ1" s="442"/>
      <c r="BA1" s="442"/>
      <c r="BB1" s="442"/>
      <c r="BC1" s="226"/>
      <c r="BD1" s="226"/>
      <c r="BE1" s="226"/>
      <c r="BF1" s="226"/>
      <c r="BG1" s="226"/>
      <c r="BH1" s="443"/>
      <c r="BI1" s="443"/>
      <c r="BJ1" s="444"/>
      <c r="BK1" s="228"/>
    </row>
    <row r="2" spans="1:63" s="120" customFormat="1" ht="18.75" customHeight="1">
      <c r="A2" s="229"/>
      <c r="B2" s="445" t="s">
        <v>69</v>
      </c>
      <c r="C2" s="264"/>
      <c r="D2" s="264"/>
      <c r="E2" s="264"/>
      <c r="F2" s="264"/>
      <c r="G2" s="264"/>
      <c r="H2" s="286" t="str">
        <f>'Second process'!I2</f>
        <v>{{ModelName}}</v>
      </c>
      <c r="I2" s="71"/>
      <c r="J2" s="71"/>
      <c r="K2" s="71"/>
      <c r="L2" s="71"/>
      <c r="M2" s="71"/>
      <c r="N2" s="71"/>
      <c r="O2" s="71"/>
      <c r="P2" s="233"/>
      <c r="Q2" s="1904"/>
      <c r="R2" s="1904"/>
      <c r="S2" s="1904"/>
      <c r="T2" s="1904"/>
      <c r="U2" s="1904"/>
      <c r="V2" s="1904"/>
      <c r="W2" s="1904"/>
      <c r="X2" s="1904"/>
      <c r="Y2" s="1904"/>
      <c r="Z2" s="1904"/>
      <c r="AA2" s="1904"/>
      <c r="AB2" s="1904"/>
      <c r="AC2" s="1904"/>
      <c r="AD2" s="1904"/>
      <c r="AE2" s="1904"/>
      <c r="AF2" s="1904"/>
      <c r="AG2" s="1904"/>
      <c r="AH2" s="1904"/>
      <c r="AI2" s="1904"/>
      <c r="AJ2" s="1904"/>
      <c r="AK2" s="1904"/>
      <c r="AL2" s="1904"/>
      <c r="AM2" s="1904"/>
      <c r="AN2" s="1904"/>
      <c r="AO2" s="1904"/>
      <c r="AP2" s="1904"/>
      <c r="AQ2" s="1904"/>
      <c r="AR2" s="1904"/>
      <c r="AS2" s="1904"/>
      <c r="AT2" s="1904"/>
      <c r="AU2" s="1904"/>
      <c r="AV2" s="1904"/>
      <c r="AW2" s="232"/>
      <c r="AX2" s="232"/>
      <c r="AY2" s="232"/>
      <c r="AZ2" s="232"/>
      <c r="BA2" s="232"/>
      <c r="BB2" s="232"/>
      <c r="BD2" s="233"/>
      <c r="BE2" s="1462" t="s">
        <v>122</v>
      </c>
      <c r="BF2" s="1462"/>
      <c r="BG2" s="1462"/>
      <c r="BH2" s="1931">
        <f>'Second process'!BO2+1</f>
        <v>9</v>
      </c>
      <c r="BI2" s="1931"/>
      <c r="BJ2" s="1325">
        <v>-1</v>
      </c>
      <c r="BK2" s="72"/>
    </row>
    <row r="3" spans="1:63" s="120" customFormat="1" ht="18.75" customHeight="1">
      <c r="A3" s="229"/>
      <c r="B3" s="234" t="s">
        <v>70</v>
      </c>
      <c r="C3" s="235"/>
      <c r="D3" s="235"/>
      <c r="E3" s="235"/>
      <c r="F3" s="235"/>
      <c r="G3" s="235"/>
      <c r="H3" s="235"/>
      <c r="I3" s="235"/>
      <c r="J3" s="235" t="str">
        <f>'Second process'!K3</f>
        <v>{{MaterialNumber}}</v>
      </c>
      <c r="K3" s="235"/>
      <c r="L3" s="235"/>
      <c r="M3" s="235"/>
      <c r="N3" s="235"/>
      <c r="O3" s="235"/>
      <c r="P3" s="238"/>
      <c r="Q3" s="1905"/>
      <c r="R3" s="1905"/>
      <c r="S3" s="1905"/>
      <c r="T3" s="1905"/>
      <c r="U3" s="1905"/>
      <c r="V3" s="1905"/>
      <c r="W3" s="1905"/>
      <c r="X3" s="1905"/>
      <c r="Y3" s="1905"/>
      <c r="Z3" s="1905"/>
      <c r="AA3" s="1905"/>
      <c r="AB3" s="1905"/>
      <c r="AC3" s="1905"/>
      <c r="AD3" s="1905"/>
      <c r="AE3" s="1905"/>
      <c r="AF3" s="1905"/>
      <c r="AG3" s="1905"/>
      <c r="AH3" s="1905"/>
      <c r="AI3" s="1905"/>
      <c r="AJ3" s="1905"/>
      <c r="AK3" s="1905"/>
      <c r="AL3" s="1905"/>
      <c r="AM3" s="1905"/>
      <c r="AN3" s="1905"/>
      <c r="AO3" s="1905"/>
      <c r="AP3" s="1905"/>
      <c r="AQ3" s="1905"/>
      <c r="AR3" s="1905"/>
      <c r="AS3" s="1905"/>
      <c r="AT3" s="1905"/>
      <c r="AU3" s="1905"/>
      <c r="AV3" s="1905"/>
      <c r="AW3" s="237"/>
      <c r="AX3" s="237"/>
      <c r="AY3" s="237"/>
      <c r="AZ3" s="237"/>
      <c r="BA3" s="237"/>
      <c r="BB3" s="237"/>
      <c r="BC3" s="235"/>
      <c r="BD3" s="238"/>
      <c r="BE3" s="1464"/>
      <c r="BF3" s="1464"/>
      <c r="BG3" s="1464"/>
      <c r="BH3" s="1585"/>
      <c r="BI3" s="1585"/>
      <c r="BJ3" s="1326"/>
      <c r="BK3" s="72"/>
    </row>
    <row r="4" spans="1:63" s="120" customFormat="1" ht="42" customHeight="1">
      <c r="A4" s="229"/>
      <c r="B4" s="1932" t="s">
        <v>164</v>
      </c>
      <c r="C4" s="1933"/>
      <c r="D4" s="1933"/>
      <c r="E4" s="1933"/>
      <c r="F4" s="1933"/>
      <c r="G4" s="1933"/>
      <c r="H4" s="1934"/>
      <c r="I4" s="1935" t="s">
        <v>284</v>
      </c>
      <c r="J4" s="1936"/>
      <c r="K4" s="1936"/>
      <c r="L4" s="1936"/>
      <c r="M4" s="1936"/>
      <c r="N4" s="1936"/>
      <c r="O4" s="1936"/>
      <c r="P4" s="1936"/>
      <c r="Q4" s="1936"/>
      <c r="R4" s="1936"/>
      <c r="S4" s="1936"/>
      <c r="T4" s="1936"/>
      <c r="U4" s="1936"/>
      <c r="V4" s="1936"/>
      <c r="W4" s="1936"/>
      <c r="X4" s="1936"/>
      <c r="Y4" s="1936"/>
      <c r="Z4" s="1936"/>
      <c r="AA4" s="1936"/>
      <c r="AB4" s="1936"/>
      <c r="AC4" s="1936"/>
      <c r="AD4" s="1936"/>
      <c r="AE4" s="1936"/>
      <c r="AF4" s="1936"/>
      <c r="AG4" s="1932" t="str">
        <f>B4</f>
        <v>Component
部件名称 Tên chi tiết</v>
      </c>
      <c r="AH4" s="1933"/>
      <c r="AI4" s="1933"/>
      <c r="AJ4" s="1933"/>
      <c r="AK4" s="1933"/>
      <c r="AL4" s="1933"/>
      <c r="AM4" s="1934"/>
      <c r="AN4" s="1935" t="s">
        <v>285</v>
      </c>
      <c r="AO4" s="1936"/>
      <c r="AP4" s="1936"/>
      <c r="AQ4" s="1936"/>
      <c r="AR4" s="1936"/>
      <c r="AS4" s="1936"/>
      <c r="AT4" s="1936"/>
      <c r="AU4" s="1936"/>
      <c r="AV4" s="1936"/>
      <c r="AW4" s="1936"/>
      <c r="AX4" s="1936"/>
      <c r="AY4" s="1936"/>
      <c r="AZ4" s="1936"/>
      <c r="BA4" s="1936"/>
      <c r="BB4" s="1936"/>
      <c r="BC4" s="1936"/>
      <c r="BD4" s="1936"/>
      <c r="BE4" s="1936"/>
      <c r="BF4" s="1936"/>
      <c r="BG4" s="1936"/>
      <c r="BH4" s="1936"/>
      <c r="BI4" s="1936"/>
      <c r="BJ4" s="1937"/>
      <c r="BK4" s="136"/>
    </row>
    <row r="5" spans="1:63" s="89" customFormat="1" ht="15.95" customHeight="1">
      <c r="A5" s="243"/>
      <c r="B5" s="243"/>
      <c r="C5" s="94"/>
      <c r="D5" s="94"/>
      <c r="E5" s="94"/>
      <c r="F5" s="94"/>
      <c r="G5" s="94"/>
      <c r="H5" s="94"/>
      <c r="I5" s="94"/>
      <c r="J5" s="94"/>
      <c r="K5" s="94"/>
      <c r="L5" s="94"/>
      <c r="M5" s="94"/>
      <c r="N5" s="94"/>
      <c r="O5" s="94"/>
      <c r="P5" s="94"/>
      <c r="Q5" s="94"/>
      <c r="R5" s="94"/>
      <c r="S5" s="94"/>
      <c r="T5" s="94"/>
      <c r="U5" s="94"/>
      <c r="V5" s="94"/>
      <c r="W5" s="94"/>
      <c r="X5" s="94"/>
      <c r="Y5" s="94"/>
      <c r="Z5" s="94"/>
      <c r="AA5" s="94"/>
      <c r="AB5" s="94"/>
      <c r="AC5" s="94"/>
      <c r="AD5" s="94"/>
      <c r="AE5" s="94"/>
      <c r="AF5" s="77"/>
      <c r="AG5" s="94"/>
      <c r="AH5" s="94"/>
      <c r="AI5" s="94"/>
      <c r="AJ5" s="94"/>
      <c r="AK5" s="94"/>
      <c r="AL5" s="94"/>
      <c r="AM5" s="94"/>
      <c r="AN5" s="94"/>
      <c r="AO5" s="94"/>
      <c r="AP5" s="94"/>
      <c r="AQ5" s="94"/>
      <c r="AR5" s="94"/>
      <c r="AS5" s="94"/>
      <c r="AT5" s="94"/>
      <c r="AU5" s="94"/>
      <c r="AV5" s="94"/>
      <c r="AW5" s="94"/>
      <c r="AX5" s="94"/>
      <c r="AY5" s="94"/>
      <c r="AZ5" s="94"/>
      <c r="BA5" s="94"/>
      <c r="BB5" s="94"/>
      <c r="BC5" s="94"/>
      <c r="BD5" s="94"/>
      <c r="BE5" s="94"/>
      <c r="BF5" s="94"/>
      <c r="BG5" s="94"/>
      <c r="BH5" s="446"/>
      <c r="BI5" s="446"/>
      <c r="BJ5" s="447"/>
      <c r="BK5" s="77"/>
    </row>
    <row r="6" spans="1:63" s="89" customFormat="1" ht="15.95" customHeight="1">
      <c r="A6" s="243"/>
      <c r="B6" s="243"/>
      <c r="C6" s="94"/>
      <c r="D6" s="448" t="s">
        <v>286</v>
      </c>
      <c r="E6" s="425"/>
      <c r="F6" s="425"/>
      <c r="G6" s="425"/>
      <c r="H6" s="425"/>
      <c r="I6" s="425"/>
      <c r="J6" s="425"/>
      <c r="K6" s="425"/>
      <c r="L6" s="425"/>
      <c r="M6" s="425"/>
      <c r="N6" s="425"/>
      <c r="O6" s="425"/>
      <c r="P6" s="425"/>
      <c r="Q6" s="425"/>
      <c r="R6" s="449"/>
      <c r="S6" s="1938" t="s">
        <v>15</v>
      </c>
      <c r="T6" s="1939"/>
      <c r="U6" s="1939"/>
      <c r="V6" s="1939"/>
      <c r="W6" s="1939"/>
      <c r="X6" s="1939"/>
      <c r="Y6" s="1939"/>
      <c r="Z6" s="1940"/>
      <c r="AD6" s="94"/>
      <c r="AE6" s="94"/>
      <c r="AF6" s="77"/>
      <c r="AG6" s="94"/>
      <c r="AH6" s="448" t="str">
        <f>D6</f>
        <v>Stitching margin 边距 Cách biên</v>
      </c>
      <c r="AI6" s="425"/>
      <c r="AJ6" s="425"/>
      <c r="AK6" s="425"/>
      <c r="AL6" s="425"/>
      <c r="AM6" s="425"/>
      <c r="AN6" s="425"/>
      <c r="AO6" s="425"/>
      <c r="AP6" s="425"/>
      <c r="AQ6" s="425"/>
      <c r="AR6" s="425"/>
      <c r="AS6" s="425"/>
      <c r="AT6" s="425"/>
      <c r="AU6" s="425"/>
      <c r="AV6" s="449"/>
      <c r="AW6" s="1938" t="s">
        <v>287</v>
      </c>
      <c r="AX6" s="1939"/>
      <c r="AY6" s="1939"/>
      <c r="AZ6" s="1939"/>
      <c r="BA6" s="1939"/>
      <c r="BB6" s="1939"/>
      <c r="BC6" s="1939"/>
      <c r="BD6" s="1940"/>
      <c r="BE6" s="450"/>
      <c r="BF6" s="451"/>
      <c r="BG6" s="94"/>
      <c r="BH6" s="446"/>
      <c r="BI6" s="446"/>
      <c r="BJ6" s="447"/>
      <c r="BK6" s="77"/>
    </row>
    <row r="7" spans="1:63" s="89" customFormat="1" ht="15.95" customHeight="1">
      <c r="A7" s="243"/>
      <c r="B7" s="243"/>
      <c r="C7" s="94"/>
      <c r="D7" s="448" t="s">
        <v>288</v>
      </c>
      <c r="E7" s="425"/>
      <c r="F7" s="425"/>
      <c r="G7" s="425"/>
      <c r="H7" s="425"/>
      <c r="I7" s="425"/>
      <c r="J7" s="425"/>
      <c r="K7" s="425"/>
      <c r="L7" s="425"/>
      <c r="M7" s="425"/>
      <c r="N7" s="425"/>
      <c r="O7" s="425"/>
      <c r="P7" s="425"/>
      <c r="Q7" s="425"/>
      <c r="R7" s="449"/>
      <c r="S7" s="1938" t="s">
        <v>289</v>
      </c>
      <c r="T7" s="1939"/>
      <c r="U7" s="1939"/>
      <c r="V7" s="1939"/>
      <c r="W7" s="1939"/>
      <c r="X7" s="1939"/>
      <c r="Y7" s="1939"/>
      <c r="Z7" s="1940"/>
      <c r="AA7" s="94"/>
      <c r="AB7" s="94"/>
      <c r="AC7" s="94"/>
      <c r="AD7" s="94"/>
      <c r="AE7" s="94"/>
      <c r="AF7" s="77"/>
      <c r="AG7" s="94"/>
      <c r="AH7" s="448" t="str">
        <f>D7</f>
        <v>Needle Type &amp; Size 针类与尺寸 Loại và kích cỡ kim</v>
      </c>
      <c r="AI7" s="425"/>
      <c r="AJ7" s="425"/>
      <c r="AK7" s="425"/>
      <c r="AL7" s="425"/>
      <c r="AM7" s="425"/>
      <c r="AN7" s="425"/>
      <c r="AO7" s="425"/>
      <c r="AP7" s="425"/>
      <c r="AQ7" s="425"/>
      <c r="AR7" s="425"/>
      <c r="AS7" s="425"/>
      <c r="AT7" s="425"/>
      <c r="AU7" s="425"/>
      <c r="AV7" s="449"/>
      <c r="AW7" s="1938" t="s">
        <v>289</v>
      </c>
      <c r="AX7" s="1939"/>
      <c r="AY7" s="1939"/>
      <c r="AZ7" s="1939"/>
      <c r="BA7" s="1939"/>
      <c r="BB7" s="1939"/>
      <c r="BC7" s="1939"/>
      <c r="BD7" s="1940"/>
      <c r="BE7" s="450"/>
      <c r="BF7" s="451"/>
      <c r="BG7" s="94"/>
      <c r="BH7" s="446"/>
      <c r="BI7" s="446"/>
      <c r="BJ7" s="447"/>
      <c r="BK7" s="77"/>
    </row>
    <row r="8" spans="1:63" s="89" customFormat="1" ht="15.95" customHeight="1">
      <c r="A8" s="243"/>
      <c r="B8" s="243"/>
      <c r="C8" s="94"/>
      <c r="D8" s="448" t="s">
        <v>290</v>
      </c>
      <c r="E8" s="425"/>
      <c r="F8" s="425"/>
      <c r="G8" s="425"/>
      <c r="H8" s="425"/>
      <c r="I8" s="425"/>
      <c r="J8" s="425"/>
      <c r="K8" s="425"/>
      <c r="L8" s="425"/>
      <c r="M8" s="425"/>
      <c r="N8" s="425"/>
      <c r="O8" s="425"/>
      <c r="P8" s="425"/>
      <c r="Q8" s="425"/>
      <c r="R8" s="449"/>
      <c r="S8" s="1938" t="s">
        <v>291</v>
      </c>
      <c r="T8" s="1939"/>
      <c r="U8" s="1939"/>
      <c r="V8" s="1939"/>
      <c r="W8" s="1939"/>
      <c r="X8" s="1939"/>
      <c r="Y8" s="1939"/>
      <c r="Z8" s="1940"/>
      <c r="AA8" s="94"/>
      <c r="AB8" s="94"/>
      <c r="AC8" s="94"/>
      <c r="AD8" s="94"/>
      <c r="AE8" s="94"/>
      <c r="AF8" s="77"/>
      <c r="AG8" s="94"/>
      <c r="AH8" s="448" t="str">
        <f>D8</f>
        <v>SPI (Stitch Per Inch) 针数/英寸
Số mũi/inch</v>
      </c>
      <c r="AI8" s="425"/>
      <c r="AJ8" s="425"/>
      <c r="AK8" s="425"/>
      <c r="AL8" s="425"/>
      <c r="AM8" s="425"/>
      <c r="AN8" s="425"/>
      <c r="AO8" s="425"/>
      <c r="AP8" s="425"/>
      <c r="AQ8" s="425"/>
      <c r="AR8" s="425"/>
      <c r="AS8" s="425"/>
      <c r="AT8" s="425"/>
      <c r="AU8" s="425"/>
      <c r="AV8" s="449"/>
      <c r="AW8" s="1938" t="s">
        <v>292</v>
      </c>
      <c r="AX8" s="1939"/>
      <c r="AY8" s="1939"/>
      <c r="AZ8" s="1939"/>
      <c r="BA8" s="1939"/>
      <c r="BB8" s="1939"/>
      <c r="BC8" s="1939"/>
      <c r="BD8" s="1940"/>
      <c r="BE8" s="450"/>
      <c r="BF8" s="451"/>
      <c r="BG8" s="94"/>
      <c r="BH8" s="446"/>
      <c r="BI8" s="446"/>
      <c r="BJ8" s="447"/>
      <c r="BK8" s="77"/>
    </row>
    <row r="9" spans="1:63" s="89" customFormat="1" ht="15.95" customHeight="1">
      <c r="A9" s="243"/>
      <c r="B9" s="243"/>
      <c r="C9" s="94"/>
      <c r="D9" s="94"/>
      <c r="E9" s="94"/>
      <c r="F9" s="94"/>
      <c r="G9" s="94"/>
      <c r="H9" s="94"/>
      <c r="I9" s="94"/>
      <c r="J9" s="94"/>
      <c r="K9" s="94"/>
      <c r="L9" s="94"/>
      <c r="M9" s="94"/>
      <c r="N9" s="94"/>
      <c r="O9" s="94"/>
      <c r="P9" s="94"/>
      <c r="Q9" s="94"/>
      <c r="R9" s="94"/>
      <c r="S9" s="94"/>
      <c r="T9" s="94"/>
      <c r="U9" s="94"/>
      <c r="V9" s="94"/>
      <c r="W9" s="94"/>
      <c r="X9" s="94"/>
      <c r="Y9" s="94"/>
      <c r="Z9" s="94"/>
      <c r="AA9" s="94"/>
      <c r="AB9" s="94"/>
      <c r="AC9" s="94"/>
      <c r="AD9" s="94"/>
      <c r="AE9" s="94"/>
      <c r="AF9" s="77"/>
      <c r="AG9" s="94"/>
      <c r="AH9" s="94"/>
      <c r="AI9" s="94"/>
      <c r="AJ9" s="94"/>
      <c r="AK9" s="94"/>
      <c r="AL9" s="94"/>
      <c r="AM9" s="94"/>
      <c r="AN9" s="94"/>
      <c r="AO9" s="94"/>
      <c r="AP9" s="94"/>
      <c r="AQ9" s="94"/>
      <c r="AR9" s="94"/>
      <c r="AS9" s="94"/>
      <c r="AT9" s="94"/>
      <c r="AU9" s="94"/>
      <c r="AV9" s="94"/>
      <c r="AW9" s="94"/>
      <c r="AX9" s="94"/>
      <c r="AY9" s="94"/>
      <c r="AZ9" s="94"/>
      <c r="BA9" s="94"/>
      <c r="BB9" s="94"/>
      <c r="BC9" s="94"/>
      <c r="BD9" s="94"/>
      <c r="BE9" s="94"/>
      <c r="BF9" s="94"/>
      <c r="BG9" s="94"/>
      <c r="BH9" s="446"/>
      <c r="BI9" s="446"/>
      <c r="BJ9" s="447"/>
      <c r="BK9" s="77"/>
    </row>
    <row r="10" spans="1:63" s="89" customFormat="1" ht="15.95" customHeight="1">
      <c r="A10" s="243"/>
      <c r="B10" s="243"/>
      <c r="C10" s="1941"/>
      <c r="D10" s="1941"/>
      <c r="E10" s="1941"/>
      <c r="F10" s="1941"/>
      <c r="G10" s="1941"/>
      <c r="H10" s="1941"/>
      <c r="I10" s="1941"/>
      <c r="J10" s="1941"/>
      <c r="K10" s="1941"/>
      <c r="L10" s="1941"/>
      <c r="M10" s="1941"/>
      <c r="N10" s="1941"/>
      <c r="O10" s="1941"/>
      <c r="P10" s="1941"/>
      <c r="Q10" s="1941"/>
      <c r="R10" s="1942"/>
      <c r="S10" s="1942"/>
      <c r="T10" s="1942"/>
      <c r="U10" s="1942"/>
      <c r="V10" s="1942"/>
      <c r="W10" s="1942"/>
      <c r="X10" s="1942"/>
      <c r="Y10" s="1942"/>
      <c r="Z10" s="1942"/>
      <c r="AA10" s="1942"/>
      <c r="AB10" s="1942"/>
      <c r="AC10" s="1942"/>
      <c r="AD10" s="94"/>
      <c r="AE10" s="94"/>
      <c r="AF10" s="77"/>
      <c r="AG10" s="94"/>
      <c r="AH10" s="94"/>
      <c r="AI10" s="94"/>
      <c r="AJ10" s="94"/>
      <c r="AK10" s="94"/>
      <c r="AL10" s="94"/>
      <c r="AM10" s="94"/>
      <c r="AN10" s="94"/>
      <c r="AO10" s="94"/>
      <c r="AP10" s="94"/>
      <c r="AQ10" s="94"/>
      <c r="AR10" s="94"/>
      <c r="AS10" s="94"/>
      <c r="AT10" s="94"/>
      <c r="AU10" s="94"/>
      <c r="AV10" s="94"/>
      <c r="AW10" s="94"/>
      <c r="AX10" s="94"/>
      <c r="AY10" s="94"/>
      <c r="AZ10" s="94"/>
      <c r="BA10" s="94"/>
      <c r="BB10" s="94"/>
      <c r="BC10" s="94"/>
      <c r="BD10" s="94"/>
      <c r="BE10" s="94"/>
      <c r="BF10" s="94"/>
      <c r="BG10" s="94"/>
      <c r="BH10" s="446"/>
      <c r="BI10" s="446"/>
      <c r="BJ10" s="447"/>
      <c r="BK10" s="77"/>
    </row>
    <row r="11" spans="1:63" s="89" customFormat="1" ht="15.95" customHeight="1">
      <c r="A11" s="243"/>
      <c r="B11" s="243"/>
      <c r="C11" s="1941"/>
      <c r="D11" s="1941"/>
      <c r="E11" s="1941"/>
      <c r="F11" s="1941"/>
      <c r="G11" s="1941"/>
      <c r="H11" s="1941"/>
      <c r="I11" s="1941"/>
      <c r="J11" s="1941"/>
      <c r="K11" s="1941"/>
      <c r="L11" s="1941"/>
      <c r="M11" s="1941"/>
      <c r="N11" s="1941"/>
      <c r="O11" s="1941"/>
      <c r="P11" s="1941"/>
      <c r="Q11" s="1941"/>
      <c r="R11" s="1942"/>
      <c r="S11" s="1942"/>
      <c r="T11" s="1942"/>
      <c r="U11" s="1942"/>
      <c r="V11" s="1942"/>
      <c r="W11" s="1942"/>
      <c r="X11" s="1942"/>
      <c r="Y11" s="1942"/>
      <c r="Z11" s="1942"/>
      <c r="AA11" s="1942"/>
      <c r="AB11" s="1942"/>
      <c r="AC11" s="1942"/>
      <c r="AD11" s="94"/>
      <c r="AE11" s="94"/>
      <c r="AF11" s="77"/>
      <c r="AG11" s="94"/>
      <c r="AH11" s="94"/>
      <c r="AI11" s="94"/>
      <c r="AJ11" s="94"/>
      <c r="AK11" s="94"/>
      <c r="AL11" s="94"/>
      <c r="AM11" s="94"/>
      <c r="AN11" s="94"/>
      <c r="AO11" s="94"/>
      <c r="AP11" s="94"/>
      <c r="AQ11" s="94"/>
      <c r="AR11" s="94"/>
      <c r="AS11" s="94"/>
      <c r="AT11" s="94"/>
      <c r="AU11" s="94"/>
      <c r="AV11" s="94"/>
      <c r="AW11" s="94"/>
      <c r="AX11" s="94"/>
      <c r="AY11" s="94"/>
      <c r="AZ11" s="94"/>
      <c r="BA11" s="94"/>
      <c r="BB11" s="94"/>
      <c r="BC11" s="94"/>
      <c r="BD11" s="94"/>
      <c r="BE11" s="94"/>
      <c r="BF11" s="94"/>
      <c r="BG11" s="94"/>
      <c r="BH11" s="446"/>
      <c r="BI11" s="446"/>
      <c r="BJ11" s="447"/>
      <c r="BK11" s="77"/>
    </row>
    <row r="12" spans="1:63" s="89" customFormat="1" ht="15.95" customHeight="1">
      <c r="A12" s="243"/>
      <c r="B12" s="243"/>
      <c r="C12" s="1941"/>
      <c r="D12" s="1941"/>
      <c r="E12" s="1941"/>
      <c r="F12" s="1941"/>
      <c r="G12" s="1941"/>
      <c r="H12" s="1941"/>
      <c r="I12" s="1941"/>
      <c r="J12" s="1941"/>
      <c r="K12" s="1941"/>
      <c r="L12" s="1941"/>
      <c r="M12" s="1941"/>
      <c r="N12" s="1941"/>
      <c r="O12" s="1941"/>
      <c r="P12" s="1941"/>
      <c r="Q12" s="1941"/>
      <c r="R12" s="1942"/>
      <c r="S12" s="1942"/>
      <c r="T12" s="1942"/>
      <c r="U12" s="1942"/>
      <c r="V12" s="1942"/>
      <c r="W12" s="1942"/>
      <c r="X12" s="1942"/>
      <c r="Y12" s="1942"/>
      <c r="Z12" s="1942"/>
      <c r="AA12" s="1942"/>
      <c r="AB12" s="1942"/>
      <c r="AC12" s="1942"/>
      <c r="AD12" s="94"/>
      <c r="AE12" s="94"/>
      <c r="AF12" s="77"/>
      <c r="AG12" s="94"/>
      <c r="AH12" s="94"/>
      <c r="AI12" s="94"/>
      <c r="AJ12" s="94"/>
      <c r="AK12" s="94"/>
      <c r="AL12" s="94"/>
      <c r="AM12" s="94"/>
      <c r="AN12" s="94"/>
      <c r="AO12" s="94"/>
      <c r="AP12" s="94"/>
      <c r="AQ12" s="94"/>
      <c r="AR12" s="94"/>
      <c r="AS12" s="94"/>
      <c r="AT12" s="94"/>
      <c r="AU12" s="94"/>
      <c r="AV12" s="94"/>
      <c r="AW12" s="94"/>
      <c r="AX12" s="94"/>
      <c r="AY12" s="94"/>
      <c r="AZ12" s="94"/>
      <c r="BA12" s="94"/>
      <c r="BB12" s="94"/>
      <c r="BC12" s="94"/>
      <c r="BD12" s="94"/>
      <c r="BE12" s="94"/>
      <c r="BF12" s="94"/>
      <c r="BG12" s="94"/>
      <c r="BH12" s="446"/>
      <c r="BI12" s="446"/>
      <c r="BJ12" s="447"/>
      <c r="BK12" s="77"/>
    </row>
    <row r="13" spans="1:63" s="89" customFormat="1" ht="15.95" customHeight="1">
      <c r="A13" s="243"/>
      <c r="B13" s="243"/>
      <c r="C13" s="1941"/>
      <c r="D13" s="1941"/>
      <c r="E13" s="1941"/>
      <c r="F13" s="1941"/>
      <c r="G13" s="1941"/>
      <c r="H13" s="1941"/>
      <c r="I13" s="1941"/>
      <c r="J13" s="1941"/>
      <c r="K13" s="1941"/>
      <c r="L13" s="1941"/>
      <c r="M13" s="1941"/>
      <c r="N13" s="1941"/>
      <c r="O13" s="1941"/>
      <c r="P13" s="1941"/>
      <c r="Q13" s="1941"/>
      <c r="R13" s="69"/>
      <c r="S13" s="69"/>
      <c r="T13" s="69"/>
      <c r="U13" s="69"/>
      <c r="AD13" s="94"/>
      <c r="AE13" s="94"/>
      <c r="AF13" s="77"/>
      <c r="AG13" s="94"/>
      <c r="AH13" s="94"/>
      <c r="AI13" s="94"/>
      <c r="AJ13" s="94"/>
      <c r="AK13" s="94"/>
      <c r="AL13" s="94"/>
      <c r="AM13" s="94"/>
      <c r="AN13" s="94"/>
      <c r="AO13" s="94"/>
      <c r="AP13" s="94"/>
      <c r="AQ13" s="94"/>
      <c r="AR13" s="94"/>
      <c r="AS13" s="94"/>
      <c r="AT13" s="94"/>
      <c r="AU13" s="94"/>
      <c r="AV13" s="94"/>
      <c r="AW13" s="94"/>
      <c r="AX13" s="94"/>
      <c r="AY13" s="94"/>
      <c r="AZ13" s="94"/>
      <c r="BA13" s="94"/>
      <c r="BB13" s="94"/>
      <c r="BC13" s="94"/>
      <c r="BD13" s="94"/>
      <c r="BE13" s="94"/>
      <c r="BF13" s="94"/>
      <c r="BG13" s="94"/>
      <c r="BH13" s="446"/>
      <c r="BI13" s="446"/>
      <c r="BJ13" s="447"/>
      <c r="BK13" s="77"/>
    </row>
    <row r="14" spans="1:63" s="89" customFormat="1" ht="15.95" customHeight="1">
      <c r="A14" s="243"/>
      <c r="B14" s="243"/>
      <c r="C14" s="1941"/>
      <c r="D14" s="1941"/>
      <c r="E14" s="1941"/>
      <c r="F14" s="1941"/>
      <c r="G14" s="1941"/>
      <c r="H14" s="1941"/>
      <c r="I14" s="1941"/>
      <c r="J14" s="1941"/>
      <c r="K14" s="1941"/>
      <c r="L14" s="1941"/>
      <c r="M14" s="1941"/>
      <c r="N14" s="1941"/>
      <c r="O14" s="1941"/>
      <c r="P14" s="1941"/>
      <c r="Q14" s="1941"/>
      <c r="R14" s="94"/>
      <c r="S14" s="94"/>
      <c r="T14" s="94"/>
      <c r="U14" s="94"/>
      <c r="V14" s="94"/>
      <c r="W14" s="94"/>
      <c r="X14" s="94"/>
      <c r="Y14" s="94"/>
      <c r="Z14" s="94"/>
      <c r="AA14" s="94"/>
      <c r="AB14" s="94"/>
      <c r="AC14" s="94"/>
      <c r="AD14" s="94"/>
      <c r="AE14" s="94"/>
      <c r="AF14" s="77"/>
      <c r="AG14" s="94"/>
      <c r="AH14" s="94"/>
      <c r="AI14" s="94"/>
      <c r="AJ14" s="94"/>
      <c r="AK14" s="94"/>
      <c r="AL14" s="94"/>
      <c r="AM14" s="94"/>
      <c r="AN14" s="94"/>
      <c r="AO14" s="94"/>
      <c r="AP14" s="94"/>
      <c r="AQ14" s="94"/>
      <c r="AR14" s="94"/>
      <c r="AS14" s="94"/>
      <c r="AT14" s="94"/>
      <c r="AU14" s="94"/>
      <c r="AV14" s="94"/>
      <c r="AW14" s="94"/>
      <c r="AX14" s="94"/>
      <c r="AY14" s="94"/>
      <c r="AZ14" s="94"/>
      <c r="BA14" s="94"/>
      <c r="BB14" s="94"/>
      <c r="BC14" s="94"/>
      <c r="BD14" s="94"/>
      <c r="BE14" s="94"/>
      <c r="BF14" s="94"/>
      <c r="BG14" s="94"/>
      <c r="BH14" s="446"/>
      <c r="BI14" s="446"/>
      <c r="BJ14" s="447"/>
      <c r="BK14" s="77"/>
    </row>
    <row r="15" spans="1:63" s="89" customFormat="1" ht="15.95" customHeight="1">
      <c r="A15" s="243"/>
      <c r="B15" s="243"/>
      <c r="C15" s="1941"/>
      <c r="D15" s="1941"/>
      <c r="E15" s="1941"/>
      <c r="F15" s="1941"/>
      <c r="G15" s="1941"/>
      <c r="H15" s="1941"/>
      <c r="I15" s="1941"/>
      <c r="J15" s="1941"/>
      <c r="K15" s="1941"/>
      <c r="L15" s="1941"/>
      <c r="M15" s="1941"/>
      <c r="N15" s="1941"/>
      <c r="O15" s="1941"/>
      <c r="P15" s="1941"/>
      <c r="Q15" s="1941"/>
      <c r="R15" s="94"/>
      <c r="S15" s="94"/>
      <c r="T15" s="94"/>
      <c r="U15" s="94"/>
      <c r="V15" s="94"/>
      <c r="W15" s="94"/>
      <c r="X15" s="94"/>
      <c r="Y15" s="94"/>
      <c r="Z15" s="94"/>
      <c r="AA15" s="94"/>
      <c r="AB15" s="94"/>
      <c r="AC15" s="94"/>
      <c r="AD15" s="94"/>
      <c r="AE15" s="94"/>
      <c r="AF15" s="77"/>
      <c r="AG15" s="94"/>
      <c r="AH15" s="94"/>
      <c r="AI15" s="94"/>
      <c r="AJ15" s="94"/>
      <c r="AK15" s="94"/>
      <c r="AL15" s="94"/>
      <c r="AM15" s="94"/>
      <c r="AN15" s="94"/>
      <c r="AO15" s="94"/>
      <c r="AP15" s="94"/>
      <c r="AQ15" s="94"/>
      <c r="AR15" s="94"/>
      <c r="AS15" s="94"/>
      <c r="AT15" s="94"/>
      <c r="AU15" s="94"/>
      <c r="AV15" s="94"/>
      <c r="AW15" s="94"/>
      <c r="AX15" s="94"/>
      <c r="AY15" s="94"/>
      <c r="AZ15" s="94"/>
      <c r="BA15" s="94"/>
      <c r="BB15" s="94"/>
      <c r="BC15" s="94"/>
      <c r="BD15" s="94"/>
      <c r="BE15" s="94"/>
      <c r="BF15" s="94"/>
      <c r="BG15" s="94"/>
      <c r="BH15" s="446"/>
      <c r="BI15" s="446"/>
      <c r="BJ15" s="447"/>
      <c r="BK15" s="77"/>
    </row>
    <row r="16" spans="1:63" s="89" customFormat="1" ht="15.95" customHeight="1">
      <c r="A16" s="243"/>
      <c r="B16" s="243"/>
      <c r="C16" s="94"/>
      <c r="D16" s="94"/>
      <c r="E16" s="94"/>
      <c r="F16" s="94"/>
      <c r="G16" s="94"/>
      <c r="H16" s="94"/>
      <c r="I16" s="94"/>
      <c r="J16" s="94"/>
      <c r="K16" s="94"/>
      <c r="L16" s="94"/>
      <c r="M16" s="94"/>
      <c r="N16" s="94"/>
      <c r="O16" s="94"/>
      <c r="P16" s="94"/>
      <c r="Q16" s="94"/>
      <c r="R16" s="94"/>
      <c r="S16" s="94"/>
      <c r="T16" s="94"/>
      <c r="U16" s="94"/>
      <c r="V16" s="94"/>
      <c r="W16" s="94"/>
      <c r="X16" s="94"/>
      <c r="Y16" s="94"/>
      <c r="Z16" s="94"/>
      <c r="AA16" s="94"/>
      <c r="AB16" s="94"/>
      <c r="AC16" s="94"/>
      <c r="AD16" s="94"/>
      <c r="AE16" s="94"/>
      <c r="AF16" s="77"/>
      <c r="AG16" s="94"/>
      <c r="AH16" s="94"/>
      <c r="AI16" s="94"/>
      <c r="AJ16" s="94"/>
      <c r="AK16" s="94"/>
      <c r="AL16" s="94"/>
      <c r="AM16" s="94"/>
      <c r="AN16" s="94"/>
      <c r="AO16" s="94"/>
      <c r="AP16" s="94"/>
      <c r="AQ16" s="94"/>
      <c r="AR16" s="94"/>
      <c r="AS16" s="94"/>
      <c r="AT16" s="94"/>
      <c r="AU16" s="94"/>
      <c r="AV16" s="94"/>
      <c r="AW16" s="94"/>
      <c r="AX16" s="94"/>
      <c r="AY16" s="94"/>
      <c r="AZ16" s="94"/>
      <c r="BA16" s="94"/>
      <c r="BB16" s="94"/>
      <c r="BC16" s="94"/>
      <c r="BD16" s="94"/>
      <c r="BE16" s="94"/>
      <c r="BF16" s="94"/>
      <c r="BG16" s="94"/>
      <c r="BH16" s="446"/>
      <c r="BI16" s="446"/>
      <c r="BJ16" s="447"/>
      <c r="BK16" s="77"/>
    </row>
    <row r="17" spans="1:63" s="89" customFormat="1" ht="15.95" customHeight="1">
      <c r="A17" s="243"/>
      <c r="B17" s="243"/>
      <c r="C17" s="94"/>
      <c r="D17" s="94"/>
      <c r="E17" s="94"/>
      <c r="F17" s="94"/>
      <c r="G17" s="94"/>
      <c r="H17" s="94"/>
      <c r="I17" s="94"/>
      <c r="J17" s="94"/>
      <c r="K17" s="94"/>
      <c r="L17" s="94"/>
      <c r="M17" s="94"/>
      <c r="N17" s="94"/>
      <c r="O17" s="94"/>
      <c r="P17" s="94"/>
      <c r="Q17" s="94"/>
      <c r="R17" s="94"/>
      <c r="S17" s="94"/>
      <c r="T17" s="94"/>
      <c r="U17" s="94"/>
      <c r="V17" s="94"/>
      <c r="W17" s="94"/>
      <c r="X17" s="94"/>
      <c r="Y17" s="94"/>
      <c r="Z17" s="94"/>
      <c r="AA17" s="94"/>
      <c r="AB17" s="94"/>
      <c r="AC17" s="94"/>
      <c r="AD17" s="94"/>
      <c r="AE17" s="94"/>
      <c r="AF17" s="77"/>
      <c r="AG17" s="94"/>
      <c r="AH17" s="94"/>
      <c r="AI17" s="94"/>
      <c r="AJ17" s="94"/>
      <c r="AK17" s="94"/>
      <c r="AL17" s="94"/>
      <c r="AM17" s="94"/>
      <c r="AN17" s="94"/>
      <c r="AO17" s="94"/>
      <c r="AP17" s="94"/>
      <c r="AQ17" s="94"/>
      <c r="AR17" s="94"/>
      <c r="AS17" s="94"/>
      <c r="AT17" s="94"/>
      <c r="AU17" s="94"/>
      <c r="AV17" s="94"/>
      <c r="AW17" s="94"/>
      <c r="AX17" s="94"/>
      <c r="AY17" s="94"/>
      <c r="AZ17" s="94"/>
      <c r="BA17" s="94"/>
      <c r="BB17" s="94"/>
      <c r="BC17" s="94"/>
      <c r="BD17" s="94"/>
      <c r="BE17" s="94"/>
      <c r="BF17" s="94"/>
      <c r="BG17" s="94"/>
      <c r="BH17" s="446"/>
      <c r="BI17" s="446"/>
      <c r="BJ17" s="447"/>
      <c r="BK17" s="77"/>
    </row>
    <row r="18" spans="1:63" s="89" customFormat="1" ht="15.95" customHeight="1">
      <c r="A18" s="243"/>
      <c r="B18" s="243"/>
      <c r="C18" s="94"/>
      <c r="D18" s="94"/>
      <c r="E18" s="94"/>
      <c r="F18" s="94"/>
      <c r="G18" s="94"/>
      <c r="H18" s="94"/>
      <c r="I18" s="94"/>
      <c r="J18" s="94"/>
      <c r="K18" s="94"/>
      <c r="L18" s="94"/>
      <c r="M18" s="94"/>
      <c r="N18" s="94"/>
      <c r="O18" s="94"/>
      <c r="P18" s="94"/>
      <c r="Q18" s="94"/>
      <c r="R18" s="94"/>
      <c r="S18" s="94"/>
      <c r="T18" s="94"/>
      <c r="U18" s="94"/>
      <c r="V18" s="94"/>
      <c r="W18" s="94"/>
      <c r="X18" s="94"/>
      <c r="Y18" s="94"/>
      <c r="Z18" s="94"/>
      <c r="AA18" s="94"/>
      <c r="AB18" s="94"/>
      <c r="AC18" s="94"/>
      <c r="AD18" s="94"/>
      <c r="AE18" s="94"/>
      <c r="AF18" s="77"/>
      <c r="AG18" s="94"/>
      <c r="AH18" s="94"/>
      <c r="AI18" s="94"/>
      <c r="AJ18" s="94"/>
      <c r="AK18" s="94"/>
      <c r="AL18" s="94"/>
      <c r="AM18" s="94"/>
      <c r="AN18" s="94"/>
      <c r="AO18" s="94"/>
      <c r="AP18" s="94"/>
      <c r="AQ18" s="94"/>
      <c r="AR18" s="94"/>
      <c r="AS18" s="94"/>
      <c r="AT18" s="94"/>
      <c r="AU18" s="94"/>
      <c r="AV18" s="94"/>
      <c r="AW18" s="94"/>
      <c r="AX18" s="94"/>
      <c r="AY18" s="94"/>
      <c r="AZ18" s="94"/>
      <c r="BA18" s="94"/>
      <c r="BB18" s="94"/>
      <c r="BC18" s="94"/>
      <c r="BD18" s="94"/>
      <c r="BE18" s="94"/>
      <c r="BF18" s="94"/>
      <c r="BG18" s="94"/>
      <c r="BH18" s="446"/>
      <c r="BI18" s="446"/>
      <c r="BJ18" s="447"/>
      <c r="BK18" s="77"/>
    </row>
    <row r="19" spans="1:63" s="89" customFormat="1" ht="15.95" customHeight="1">
      <c r="A19" s="243"/>
      <c r="B19" s="243"/>
      <c r="C19" s="94"/>
      <c r="D19" s="94"/>
      <c r="E19" s="94"/>
      <c r="F19" s="94"/>
      <c r="G19" s="94"/>
      <c r="H19" s="94"/>
      <c r="I19" s="94"/>
      <c r="J19" s="94"/>
      <c r="K19" s="94"/>
      <c r="L19" s="94"/>
      <c r="M19" s="94"/>
      <c r="N19" s="94"/>
      <c r="O19" s="94"/>
      <c r="P19" s="94"/>
      <c r="Q19" s="94"/>
      <c r="R19" s="94"/>
      <c r="S19" s="94"/>
      <c r="T19" s="94"/>
      <c r="U19" s="94"/>
      <c r="V19" s="94"/>
      <c r="W19" s="94"/>
      <c r="X19" s="94"/>
      <c r="Y19" s="94"/>
      <c r="Z19" s="94"/>
      <c r="AA19" s="94"/>
      <c r="AB19" s="94"/>
      <c r="AC19" s="94"/>
      <c r="AD19" s="94"/>
      <c r="AE19" s="94"/>
      <c r="AF19" s="77"/>
      <c r="AG19" s="94"/>
      <c r="AH19" s="94"/>
      <c r="AI19" s="94"/>
      <c r="AJ19" s="94"/>
      <c r="AK19" s="94"/>
      <c r="AL19" s="94"/>
      <c r="AM19" s="94"/>
      <c r="AN19" s="94"/>
      <c r="AO19" s="452" t="s">
        <v>293</v>
      </c>
      <c r="AP19" s="94"/>
      <c r="AQ19" s="94"/>
      <c r="AR19" s="94"/>
      <c r="AS19" s="94"/>
      <c r="AT19" s="94"/>
      <c r="AU19" s="94"/>
      <c r="AV19" s="94"/>
      <c r="AW19" s="94"/>
      <c r="AX19" s="94"/>
      <c r="AY19" s="94"/>
      <c r="AZ19" s="94"/>
      <c r="BA19" s="94"/>
      <c r="BB19" s="94"/>
      <c r="BC19" s="94"/>
      <c r="BD19" s="94"/>
      <c r="BE19" s="94"/>
      <c r="BF19" s="94"/>
      <c r="BG19" s="94"/>
      <c r="BH19" s="446"/>
      <c r="BI19" s="446"/>
      <c r="BJ19" s="447"/>
      <c r="BK19" s="77"/>
    </row>
    <row r="20" spans="1:63" s="89" customFormat="1" ht="15.95" customHeight="1">
      <c r="A20" s="243"/>
      <c r="B20" s="243"/>
      <c r="C20" s="94"/>
      <c r="D20" s="94"/>
      <c r="E20" s="94"/>
      <c r="F20" s="94"/>
      <c r="G20" s="94"/>
      <c r="H20" s="94"/>
      <c r="I20" s="94"/>
      <c r="J20" s="94"/>
      <c r="K20" s="94"/>
      <c r="L20" s="94"/>
      <c r="M20" s="94"/>
      <c r="N20" s="94"/>
      <c r="O20" s="94"/>
      <c r="P20" s="94"/>
      <c r="Q20" s="94"/>
      <c r="R20" s="94"/>
      <c r="S20" s="94"/>
      <c r="T20" s="94"/>
      <c r="U20" s="94"/>
      <c r="V20" s="94"/>
      <c r="W20" s="94"/>
      <c r="X20" s="94"/>
      <c r="Y20" s="94"/>
      <c r="Z20" s="94"/>
      <c r="AA20" s="94"/>
      <c r="AB20" s="1180" t="s">
        <v>171</v>
      </c>
      <c r="AC20" s="1943"/>
      <c r="AD20" s="1943"/>
      <c r="AE20" s="1943"/>
      <c r="AF20" s="1944"/>
      <c r="AG20" s="94"/>
      <c r="AH20" s="94"/>
      <c r="AI20" s="94"/>
      <c r="AJ20" s="94"/>
      <c r="AK20" s="94"/>
      <c r="AL20" s="94"/>
      <c r="AM20" s="94"/>
      <c r="AN20" s="94"/>
      <c r="AO20" s="94"/>
      <c r="AP20" s="94"/>
      <c r="AQ20" s="94"/>
      <c r="AR20" s="94"/>
      <c r="AS20" s="94"/>
      <c r="AT20" s="94"/>
      <c r="AU20" s="94"/>
      <c r="AV20" s="94"/>
      <c r="AW20" s="94"/>
      <c r="AX20" s="94"/>
      <c r="AY20" s="94"/>
      <c r="AZ20" s="94"/>
      <c r="BA20" s="94"/>
      <c r="BB20" s="94"/>
      <c r="BC20" s="94"/>
      <c r="BD20" s="94"/>
      <c r="BE20" s="94"/>
      <c r="BF20" s="1180" t="s">
        <v>171</v>
      </c>
      <c r="BG20" s="1943"/>
      <c r="BH20" s="1943"/>
      <c r="BI20" s="1943"/>
      <c r="BJ20" s="1944"/>
      <c r="BK20" s="77"/>
    </row>
    <row r="21" spans="1:63" s="89" customFormat="1" ht="15.95" customHeight="1">
      <c r="A21" s="243"/>
      <c r="B21" s="243"/>
      <c r="C21" s="94"/>
      <c r="D21" s="94"/>
      <c r="E21" s="94"/>
      <c r="F21" s="94"/>
      <c r="G21" s="94"/>
      <c r="H21" s="94"/>
      <c r="I21" s="94"/>
      <c r="J21" s="94"/>
      <c r="K21" s="94"/>
      <c r="L21" s="94"/>
      <c r="M21" s="94"/>
      <c r="N21" s="94"/>
      <c r="O21" s="94"/>
      <c r="P21" s="94"/>
      <c r="Q21" s="94"/>
      <c r="R21" s="94"/>
      <c r="S21" s="94"/>
      <c r="T21" s="94"/>
      <c r="U21" s="94"/>
      <c r="V21" s="94"/>
      <c r="W21" s="94"/>
      <c r="X21" s="94"/>
      <c r="Y21" s="94"/>
      <c r="Z21" s="94"/>
      <c r="AA21" s="94"/>
      <c r="AB21" s="1945" t="s">
        <v>294</v>
      </c>
      <c r="AC21" s="1946"/>
      <c r="AD21" s="1946"/>
      <c r="AE21" s="1946"/>
      <c r="AF21" s="1442"/>
      <c r="AG21" s="94"/>
      <c r="AH21" s="94"/>
      <c r="AI21" s="94"/>
      <c r="AJ21" s="94"/>
      <c r="AK21" s="94"/>
      <c r="AL21" s="94"/>
      <c r="AM21" s="94"/>
      <c r="AN21" s="94"/>
      <c r="AO21" s="94"/>
      <c r="AP21" s="94"/>
      <c r="AQ21" s="94"/>
      <c r="AR21" s="94"/>
      <c r="AS21" s="94"/>
      <c r="AT21" s="94"/>
      <c r="AU21" s="94"/>
      <c r="AV21" s="94"/>
      <c r="AW21" s="94"/>
      <c r="AX21" s="94"/>
      <c r="AY21" s="94"/>
      <c r="AZ21" s="94"/>
      <c r="BA21" s="94"/>
      <c r="BB21" s="94"/>
      <c r="BC21" s="94"/>
      <c r="BD21" s="94"/>
      <c r="BE21" s="94"/>
      <c r="BF21" s="1945" t="s">
        <v>295</v>
      </c>
      <c r="BG21" s="1946"/>
      <c r="BH21" s="1946"/>
      <c r="BI21" s="1946"/>
      <c r="BJ21" s="1442"/>
      <c r="BK21" s="77"/>
    </row>
    <row r="22" spans="1:63" s="89" customFormat="1" ht="15.95" customHeight="1">
      <c r="A22" s="243"/>
      <c r="B22" s="243"/>
      <c r="C22" s="94"/>
      <c r="D22" s="94"/>
      <c r="E22" s="94"/>
      <c r="F22" s="94"/>
      <c r="G22" s="94"/>
      <c r="H22" s="94"/>
      <c r="I22" s="94"/>
      <c r="J22" s="94"/>
      <c r="K22" s="94"/>
      <c r="L22" s="94"/>
      <c r="M22" s="94"/>
      <c r="N22" s="94"/>
      <c r="O22" s="94"/>
      <c r="P22" s="94"/>
      <c r="Q22" s="94"/>
      <c r="R22" s="94"/>
      <c r="S22" s="94"/>
      <c r="T22" s="94"/>
      <c r="U22" s="94"/>
      <c r="V22" s="94"/>
      <c r="W22" s="94"/>
      <c r="X22" s="94"/>
      <c r="Y22" s="94"/>
      <c r="Z22" s="94"/>
      <c r="AA22" s="94"/>
      <c r="AB22" s="1947" t="s">
        <v>296</v>
      </c>
      <c r="AC22" s="1640"/>
      <c r="AD22" s="1640"/>
      <c r="AE22" s="1640"/>
      <c r="AF22" s="1948"/>
      <c r="AG22" s="94"/>
      <c r="AH22" s="94"/>
      <c r="AI22" s="94"/>
      <c r="AJ22" s="94"/>
      <c r="AK22" s="94"/>
      <c r="AL22" s="94"/>
      <c r="AM22" s="94"/>
      <c r="AN22" s="94"/>
      <c r="AO22" s="94"/>
      <c r="AP22" s="94"/>
      <c r="AQ22" s="94"/>
      <c r="AR22" s="94"/>
      <c r="AS22" s="94"/>
      <c r="AT22" s="94"/>
      <c r="AU22" s="94"/>
      <c r="AV22" s="94"/>
      <c r="AW22" s="94"/>
      <c r="AX22" s="94"/>
      <c r="AY22" s="94"/>
      <c r="AZ22" s="94"/>
      <c r="BA22" s="94"/>
      <c r="BB22" s="94"/>
      <c r="BC22" s="94"/>
      <c r="BD22" s="94"/>
      <c r="BE22" s="94"/>
      <c r="BF22" s="1947" t="s">
        <v>297</v>
      </c>
      <c r="BG22" s="1640"/>
      <c r="BH22" s="1640"/>
      <c r="BI22" s="1640"/>
      <c r="BJ22" s="1948"/>
      <c r="BK22" s="77"/>
    </row>
    <row r="23" spans="1:63" s="89" customFormat="1" ht="15.95" customHeight="1">
      <c r="A23" s="243"/>
      <c r="B23" s="243"/>
      <c r="C23" s="94"/>
      <c r="D23" s="94"/>
      <c r="E23" s="94"/>
      <c r="F23" s="94"/>
      <c r="G23" s="94"/>
      <c r="H23" s="94"/>
      <c r="I23" s="94"/>
      <c r="J23" s="94"/>
      <c r="K23" s="94"/>
      <c r="L23" s="94"/>
      <c r="M23" s="94"/>
      <c r="N23" s="94"/>
      <c r="O23" s="94"/>
      <c r="P23" s="94"/>
      <c r="Q23" s="94"/>
      <c r="R23" s="94"/>
      <c r="S23" s="94"/>
      <c r="T23" s="94"/>
      <c r="U23" s="94"/>
      <c r="V23" s="94"/>
      <c r="W23" s="94"/>
      <c r="X23" s="94"/>
      <c r="Y23" s="94"/>
      <c r="Z23" s="94"/>
      <c r="AA23" s="94"/>
      <c r="AB23" s="1947"/>
      <c r="AC23" s="1640"/>
      <c r="AD23" s="1640"/>
      <c r="AE23" s="1640"/>
      <c r="AF23" s="1948"/>
      <c r="AG23" s="94"/>
      <c r="AH23" s="94"/>
      <c r="AI23" s="1191"/>
      <c r="AJ23" s="1191"/>
      <c r="AK23" s="1949"/>
      <c r="AL23" s="1949"/>
      <c r="AM23" s="1949"/>
      <c r="AN23" s="94"/>
      <c r="AO23" s="94"/>
      <c r="AP23" s="94"/>
      <c r="AQ23" s="94"/>
      <c r="AR23" s="94"/>
      <c r="AS23" s="94"/>
      <c r="AT23" s="94"/>
      <c r="AU23" s="94"/>
      <c r="AV23" s="94"/>
      <c r="AW23" s="94"/>
      <c r="AX23" s="94"/>
      <c r="AY23" s="94"/>
      <c r="AZ23" s="94"/>
      <c r="BA23" s="94"/>
      <c r="BB23" s="94"/>
      <c r="BC23" s="94"/>
      <c r="BD23" s="94"/>
      <c r="BE23" s="94"/>
      <c r="BF23" s="1947"/>
      <c r="BG23" s="1640"/>
      <c r="BH23" s="1640"/>
      <c r="BI23" s="1640"/>
      <c r="BJ23" s="1948"/>
      <c r="BK23" s="77"/>
    </row>
    <row r="24" spans="1:63" s="89" customFormat="1" ht="15.95" customHeight="1">
      <c r="A24" s="243"/>
      <c r="B24" s="243"/>
      <c r="C24" s="94"/>
      <c r="D24" s="94"/>
      <c r="E24" s="94"/>
      <c r="F24" s="94"/>
      <c r="G24" s="94"/>
      <c r="H24" s="94"/>
      <c r="I24" s="94"/>
      <c r="J24" s="94"/>
      <c r="K24" s="94"/>
      <c r="L24" s="94"/>
      <c r="M24" s="94"/>
      <c r="N24" s="94"/>
      <c r="O24" s="94"/>
      <c r="P24" s="94"/>
      <c r="Q24" s="94"/>
      <c r="R24" s="94"/>
      <c r="S24" s="94"/>
      <c r="T24" s="94"/>
      <c r="U24" s="94"/>
      <c r="V24" s="94"/>
      <c r="W24" s="94"/>
      <c r="X24" s="94"/>
      <c r="Y24" s="94"/>
      <c r="Z24" s="94"/>
      <c r="AA24" s="94"/>
      <c r="AB24" s="1947"/>
      <c r="AC24" s="1640"/>
      <c r="AD24" s="1640"/>
      <c r="AE24" s="1640"/>
      <c r="AF24" s="1948"/>
      <c r="AG24" s="94"/>
      <c r="AH24" s="94"/>
      <c r="AI24" s="1191"/>
      <c r="AJ24" s="1191"/>
      <c r="AK24" s="1949"/>
      <c r="AL24" s="1949"/>
      <c r="AM24" s="1949"/>
      <c r="AN24" s="94"/>
      <c r="AO24" s="94"/>
      <c r="AP24" s="94"/>
      <c r="AQ24" s="94"/>
      <c r="AR24" s="94"/>
      <c r="AS24" s="94"/>
      <c r="AT24" s="94"/>
      <c r="AU24" s="94"/>
      <c r="AV24" s="94"/>
      <c r="AW24" s="94"/>
      <c r="AX24" s="94"/>
      <c r="AY24" s="94"/>
      <c r="AZ24" s="94"/>
      <c r="BA24" s="94"/>
      <c r="BB24" s="94"/>
      <c r="BC24" s="94"/>
      <c r="BD24" s="94"/>
      <c r="BE24" s="94"/>
      <c r="BF24" s="1947"/>
      <c r="BG24" s="1640"/>
      <c r="BH24" s="1640"/>
      <c r="BI24" s="1640"/>
      <c r="BJ24" s="1948"/>
      <c r="BK24" s="77"/>
    </row>
    <row r="25" spans="1:63" s="89" customFormat="1" ht="15.95" customHeight="1">
      <c r="A25" s="243"/>
      <c r="B25" s="243"/>
      <c r="C25" s="94"/>
      <c r="D25" s="94"/>
      <c r="E25" s="94"/>
      <c r="F25" s="94"/>
      <c r="G25" s="94"/>
      <c r="H25" s="94"/>
      <c r="I25" s="94"/>
      <c r="J25" s="94"/>
      <c r="K25" s="94"/>
      <c r="L25" s="94"/>
      <c r="M25" s="94"/>
      <c r="N25" s="94"/>
      <c r="O25" s="94"/>
      <c r="P25" s="94"/>
      <c r="Q25" s="94"/>
      <c r="R25" s="94"/>
      <c r="S25" s="94"/>
      <c r="T25" s="94"/>
      <c r="U25" s="94"/>
      <c r="V25" s="94"/>
      <c r="W25" s="94"/>
      <c r="X25" s="94"/>
      <c r="Y25" s="94"/>
      <c r="Z25" s="94"/>
      <c r="AA25" s="94"/>
      <c r="AB25" s="1947"/>
      <c r="AC25" s="1640"/>
      <c r="AD25" s="1640"/>
      <c r="AE25" s="1640"/>
      <c r="AF25" s="1948"/>
      <c r="AG25" s="94"/>
      <c r="AH25" s="94"/>
      <c r="AI25" s="1191"/>
      <c r="AJ25" s="1191"/>
      <c r="AK25" s="1949"/>
      <c r="AL25" s="1949"/>
      <c r="AM25" s="1949"/>
      <c r="AN25" s="94"/>
      <c r="AO25" s="94"/>
      <c r="AP25" s="94"/>
      <c r="AQ25" s="94"/>
      <c r="AR25" s="94"/>
      <c r="AS25" s="94"/>
      <c r="AT25" s="94"/>
      <c r="AU25" s="94"/>
      <c r="AV25" s="94"/>
      <c r="AW25" s="94"/>
      <c r="AX25" s="94"/>
      <c r="AY25" s="94"/>
      <c r="AZ25" s="94"/>
      <c r="BA25" s="94"/>
      <c r="BB25" s="94"/>
      <c r="BC25" s="94"/>
      <c r="BD25" s="94"/>
      <c r="BE25" s="94"/>
      <c r="BF25" s="1947"/>
      <c r="BG25" s="1640"/>
      <c r="BH25" s="1640"/>
      <c r="BI25" s="1640"/>
      <c r="BJ25" s="1948"/>
      <c r="BK25" s="77"/>
    </row>
    <row r="26" spans="1:63" s="89" customFormat="1" ht="15.95" customHeight="1">
      <c r="A26" s="243"/>
      <c r="B26" s="243"/>
      <c r="C26" s="94"/>
      <c r="D26" s="94"/>
      <c r="E26" s="94"/>
      <c r="F26" s="94"/>
      <c r="G26" s="94"/>
      <c r="H26" s="94"/>
      <c r="I26" s="94"/>
      <c r="J26" s="94"/>
      <c r="K26" s="94"/>
      <c r="L26" s="94"/>
      <c r="M26" s="94"/>
      <c r="N26" s="94"/>
      <c r="O26" s="94"/>
      <c r="P26" s="94"/>
      <c r="Q26" s="94"/>
      <c r="R26" s="94"/>
      <c r="S26" s="94"/>
      <c r="T26" s="94"/>
      <c r="U26" s="94"/>
      <c r="V26" s="94"/>
      <c r="W26" s="94"/>
      <c r="X26" s="94"/>
      <c r="Y26" s="94"/>
      <c r="Z26" s="94"/>
      <c r="AA26" s="94"/>
      <c r="AB26" s="1947"/>
      <c r="AC26" s="1640"/>
      <c r="AD26" s="1640"/>
      <c r="AE26" s="1640"/>
      <c r="AF26" s="1948"/>
      <c r="AG26" s="94"/>
      <c r="AH26" s="94"/>
      <c r="AI26" s="94"/>
      <c r="AJ26" s="94"/>
      <c r="AK26" s="94"/>
      <c r="AL26" s="94"/>
      <c r="AM26" s="94"/>
      <c r="AN26" s="94"/>
      <c r="AO26" s="94"/>
      <c r="AP26" s="94"/>
      <c r="AQ26" s="94"/>
      <c r="AR26" s="94"/>
      <c r="AS26" s="94"/>
      <c r="AT26" s="94"/>
      <c r="AU26" s="94"/>
      <c r="AV26" s="94"/>
      <c r="AW26" s="94"/>
      <c r="AX26" s="94"/>
      <c r="AY26" s="94"/>
      <c r="AZ26" s="94"/>
      <c r="BA26" s="94"/>
      <c r="BB26" s="94"/>
      <c r="BC26" s="94"/>
      <c r="BD26" s="94"/>
      <c r="BE26" s="94"/>
      <c r="BF26" s="1947"/>
      <c r="BG26" s="1640"/>
      <c r="BH26" s="1640"/>
      <c r="BI26" s="1640"/>
      <c r="BJ26" s="1948"/>
      <c r="BK26" s="77"/>
    </row>
    <row r="27" spans="1:63" s="89" customFormat="1" ht="15.95" customHeight="1">
      <c r="A27" s="243"/>
      <c r="B27" s="243"/>
      <c r="C27" s="94"/>
      <c r="D27" s="94"/>
      <c r="E27" s="94"/>
      <c r="F27" s="94"/>
      <c r="G27" s="94"/>
      <c r="H27" s="94"/>
      <c r="I27" s="94"/>
      <c r="J27" s="94"/>
      <c r="K27" s="94"/>
      <c r="L27" s="94"/>
      <c r="M27" s="94"/>
      <c r="N27" s="94"/>
      <c r="O27" s="94"/>
      <c r="P27" s="94"/>
      <c r="Q27" s="94"/>
      <c r="R27" s="94"/>
      <c r="S27" s="94"/>
      <c r="T27" s="94"/>
      <c r="U27" s="94"/>
      <c r="V27" s="94"/>
      <c r="W27" s="94"/>
      <c r="X27" s="94"/>
      <c r="Y27" s="94"/>
      <c r="Z27" s="94"/>
      <c r="AA27" s="94"/>
      <c r="AB27" s="1947"/>
      <c r="AC27" s="1640"/>
      <c r="AD27" s="1640"/>
      <c r="AE27" s="1640"/>
      <c r="AF27" s="1948"/>
      <c r="AG27" s="94"/>
      <c r="AH27" s="94"/>
      <c r="AI27" s="94"/>
      <c r="AJ27" s="94"/>
      <c r="AK27" s="94"/>
      <c r="AL27" s="94"/>
      <c r="AM27" s="94"/>
      <c r="AN27" s="94"/>
      <c r="AO27" s="94"/>
      <c r="AP27" s="94"/>
      <c r="AQ27" s="94"/>
      <c r="AR27" s="94"/>
      <c r="AS27" s="94"/>
      <c r="AT27" s="94"/>
      <c r="AU27" s="94"/>
      <c r="AV27" s="94"/>
      <c r="AW27" s="94"/>
      <c r="AX27" s="94"/>
      <c r="AY27" s="94"/>
      <c r="AZ27" s="94"/>
      <c r="BA27" s="94"/>
      <c r="BB27" s="94"/>
      <c r="BC27" s="94"/>
      <c r="BD27" s="94"/>
      <c r="BE27" s="94"/>
      <c r="BF27" s="1947"/>
      <c r="BG27" s="1640"/>
      <c r="BH27" s="1640"/>
      <c r="BI27" s="1640"/>
      <c r="BJ27" s="1948"/>
      <c r="BK27" s="77"/>
    </row>
    <row r="28" spans="1:63" s="89" customFormat="1" ht="15.95" customHeight="1">
      <c r="A28" s="243"/>
      <c r="B28" s="243"/>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1947"/>
      <c r="AC28" s="1640"/>
      <c r="AD28" s="1640"/>
      <c r="AE28" s="1640"/>
      <c r="AF28" s="1948"/>
      <c r="AG28" s="94"/>
      <c r="AH28" s="94"/>
      <c r="AI28" s="94"/>
      <c r="AJ28" s="94"/>
      <c r="AK28" s="94"/>
      <c r="AL28" s="94"/>
      <c r="AM28" s="94"/>
      <c r="AN28" s="94"/>
      <c r="AO28" s="94"/>
      <c r="AP28" s="94"/>
      <c r="AQ28" s="94"/>
      <c r="AR28" s="94"/>
      <c r="AS28" s="94"/>
      <c r="AT28" s="94"/>
      <c r="AU28" s="94"/>
      <c r="AV28" s="94"/>
      <c r="AW28" s="94"/>
      <c r="AX28" s="94"/>
      <c r="AY28" s="94"/>
      <c r="AZ28" s="94"/>
      <c r="BA28" s="94"/>
      <c r="BB28" s="94"/>
      <c r="BC28" s="94"/>
      <c r="BD28" s="94"/>
      <c r="BE28" s="94"/>
      <c r="BF28" s="1947"/>
      <c r="BG28" s="1640"/>
      <c r="BH28" s="1640"/>
      <c r="BI28" s="1640"/>
      <c r="BJ28" s="1948"/>
      <c r="BK28" s="77"/>
    </row>
    <row r="29" spans="1:63" s="89" customFormat="1" ht="15.95" customHeight="1">
      <c r="A29" s="243"/>
      <c r="B29" s="243"/>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1947"/>
      <c r="AC29" s="1640"/>
      <c r="AD29" s="1640"/>
      <c r="AE29" s="1640"/>
      <c r="AF29" s="1948"/>
      <c r="AG29" s="94"/>
      <c r="AH29" s="94"/>
      <c r="AI29" s="94"/>
      <c r="AJ29" s="94"/>
      <c r="AK29" s="94"/>
      <c r="AL29" s="94"/>
      <c r="AM29" s="94"/>
      <c r="AN29" s="94"/>
      <c r="AO29" s="94"/>
      <c r="AP29" s="94"/>
      <c r="AQ29" s="94"/>
      <c r="AR29" s="94"/>
      <c r="AS29" s="94"/>
      <c r="AT29" s="94"/>
      <c r="AU29" s="94"/>
      <c r="AV29" s="94"/>
      <c r="AW29" s="94"/>
      <c r="AX29" s="94"/>
      <c r="AY29" s="94"/>
      <c r="AZ29" s="94"/>
      <c r="BA29" s="94"/>
      <c r="BB29" s="94"/>
      <c r="BC29" s="94"/>
      <c r="BD29" s="94"/>
      <c r="BE29" s="94"/>
      <c r="BF29" s="1947"/>
      <c r="BG29" s="1640"/>
      <c r="BH29" s="1640"/>
      <c r="BI29" s="1640"/>
      <c r="BJ29" s="1948"/>
      <c r="BK29" s="77"/>
    </row>
    <row r="30" spans="1:63" s="89" customFormat="1" ht="18.75" customHeight="1">
      <c r="A30" s="243"/>
      <c r="B30" s="1950" t="s">
        <v>298</v>
      </c>
      <c r="C30" s="1951"/>
      <c r="D30" s="1951"/>
      <c r="E30" s="1951"/>
      <c r="F30" s="1951"/>
      <c r="G30" s="1951"/>
      <c r="H30" s="1951"/>
      <c r="I30" s="1951"/>
      <c r="J30" s="1951"/>
      <c r="K30" s="1951"/>
      <c r="L30" s="1951"/>
      <c r="M30" s="1951"/>
      <c r="N30" s="1951"/>
      <c r="O30" s="1951"/>
      <c r="P30" s="1951"/>
      <c r="Q30" s="1951"/>
      <c r="R30" s="1951"/>
      <c r="S30" s="1951"/>
      <c r="T30" s="1951"/>
      <c r="U30" s="1951"/>
      <c r="V30" s="1951"/>
      <c r="W30" s="1951"/>
      <c r="X30" s="1951"/>
      <c r="Y30" s="1951"/>
      <c r="Z30" s="1951"/>
      <c r="AA30" s="1951"/>
      <c r="AB30" s="1951"/>
      <c r="AC30" s="1951"/>
      <c r="AD30" s="1951"/>
      <c r="AE30" s="1951"/>
      <c r="AF30" s="1952"/>
      <c r="AG30" s="1953" t="str">
        <f>B30</f>
        <v>Picture of the Jig 电脑版图片 Hình khuôn lập trình</v>
      </c>
      <c r="AH30" s="1951"/>
      <c r="AI30" s="1951"/>
      <c r="AJ30" s="1951"/>
      <c r="AK30" s="1951"/>
      <c r="AL30" s="1951"/>
      <c r="AM30" s="1951"/>
      <c r="AN30" s="1951"/>
      <c r="AO30" s="1951"/>
      <c r="AP30" s="1951"/>
      <c r="AQ30" s="1951"/>
      <c r="AR30" s="1951"/>
      <c r="AS30" s="1951"/>
      <c r="AT30" s="1951"/>
      <c r="AU30" s="1951"/>
      <c r="AV30" s="1951"/>
      <c r="AW30" s="1951"/>
      <c r="AX30" s="1951"/>
      <c r="AY30" s="1951"/>
      <c r="AZ30" s="1951"/>
      <c r="BA30" s="1951"/>
      <c r="BB30" s="1951"/>
      <c r="BC30" s="1951"/>
      <c r="BD30" s="1951"/>
      <c r="BE30" s="1951"/>
      <c r="BF30" s="1951"/>
      <c r="BG30" s="1951"/>
      <c r="BH30" s="1951"/>
      <c r="BI30" s="1951"/>
      <c r="BJ30" s="1952"/>
      <c r="BK30" s="77"/>
    </row>
    <row r="31" spans="1:63" s="89" customFormat="1" ht="15.95" customHeight="1">
      <c r="A31" s="243"/>
      <c r="B31" s="243"/>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c r="AE31" s="94"/>
      <c r="AF31" s="77"/>
      <c r="AG31" s="94"/>
      <c r="AH31" s="94"/>
      <c r="AI31" s="94"/>
      <c r="AJ31" s="94"/>
      <c r="AK31" s="94"/>
      <c r="AL31" s="94"/>
      <c r="AM31" s="94"/>
      <c r="AN31" s="94"/>
      <c r="AO31" s="94"/>
      <c r="AP31" s="94"/>
      <c r="AQ31" s="94"/>
      <c r="AR31" s="94"/>
      <c r="AS31" s="94"/>
      <c r="AT31" s="94"/>
      <c r="AU31" s="94"/>
      <c r="AV31" s="94"/>
      <c r="AW31" s="94"/>
      <c r="AX31" s="94"/>
      <c r="AY31" s="94"/>
      <c r="AZ31" s="94"/>
      <c r="BA31" s="94"/>
      <c r="BB31" s="94"/>
      <c r="BC31" s="94"/>
      <c r="BD31" s="94"/>
      <c r="BE31" s="94"/>
      <c r="BF31" s="94"/>
      <c r="BG31" s="94"/>
      <c r="BH31" s="446"/>
      <c r="BI31" s="446"/>
      <c r="BJ31" s="447"/>
      <c r="BK31" s="77"/>
    </row>
    <row r="32" spans="1:63" s="89" customFormat="1" ht="24" customHeight="1">
      <c r="A32" s="243"/>
      <c r="B32" s="243"/>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c r="AE32" s="94"/>
      <c r="AF32" s="77"/>
      <c r="AG32" s="94"/>
      <c r="AH32" s="94"/>
      <c r="AI32" s="94"/>
      <c r="AJ32" s="94"/>
      <c r="AK32" s="94"/>
      <c r="AL32" s="94"/>
      <c r="AM32" s="94"/>
      <c r="AN32" s="94"/>
      <c r="AO32" s="94"/>
      <c r="AP32" s="94"/>
      <c r="AQ32" s="94"/>
      <c r="AR32" s="94"/>
      <c r="AS32" s="94"/>
      <c r="AT32" s="94"/>
      <c r="AU32" s="94"/>
      <c r="AV32" s="94"/>
      <c r="AW32" s="94"/>
      <c r="AX32" s="94"/>
      <c r="AY32" s="94"/>
      <c r="AZ32" s="94"/>
      <c r="BA32" s="94"/>
      <c r="BB32" s="94"/>
      <c r="BC32" s="94"/>
      <c r="BD32" s="94"/>
      <c r="BE32" s="94"/>
      <c r="BF32" s="94"/>
      <c r="BG32" s="94"/>
      <c r="BH32" s="446"/>
      <c r="BI32" s="446"/>
      <c r="BJ32" s="447"/>
      <c r="BK32" s="77"/>
    </row>
    <row r="33" spans="1:63" s="89" customFormat="1" ht="15.95" customHeight="1">
      <c r="A33" s="243"/>
      <c r="B33" s="243"/>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c r="AE33" s="94"/>
      <c r="AF33" s="77"/>
      <c r="AG33" s="94"/>
      <c r="AH33" s="94"/>
      <c r="AI33" s="94"/>
      <c r="AJ33" s="94"/>
      <c r="AK33" s="94"/>
      <c r="AL33" s="94"/>
      <c r="AM33" s="94"/>
      <c r="AN33" s="94"/>
      <c r="AO33" s="94"/>
      <c r="AP33" s="94"/>
      <c r="AQ33" s="94"/>
      <c r="AR33" s="94"/>
      <c r="AS33" s="94"/>
      <c r="AT33" s="94"/>
      <c r="AU33" s="94"/>
      <c r="AV33" s="94"/>
      <c r="AW33" s="94"/>
      <c r="AX33" s="94"/>
      <c r="AY33" s="94"/>
      <c r="AZ33" s="94"/>
      <c r="BA33" s="94"/>
      <c r="BB33" s="94"/>
      <c r="BC33" s="94"/>
      <c r="BD33" s="94"/>
      <c r="BE33" s="94"/>
      <c r="BF33" s="94"/>
      <c r="BG33" s="94"/>
      <c r="BH33" s="446"/>
      <c r="BI33" s="446"/>
      <c r="BJ33" s="447"/>
      <c r="BK33" s="77"/>
    </row>
    <row r="34" spans="1:63" s="89" customFormat="1" ht="15.95" customHeight="1">
      <c r="A34" s="243"/>
      <c r="B34" s="243"/>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c r="AE34" s="94"/>
      <c r="AF34" s="77"/>
      <c r="AG34" s="94"/>
      <c r="AH34" s="94"/>
      <c r="AI34" s="94"/>
      <c r="AJ34" s="94"/>
      <c r="AK34" s="94"/>
      <c r="AL34" s="94"/>
      <c r="AM34" s="94"/>
      <c r="AN34" s="94"/>
      <c r="AO34" s="94"/>
      <c r="AP34" s="94"/>
      <c r="AQ34" s="94"/>
      <c r="AR34" s="94"/>
      <c r="AS34" s="94"/>
      <c r="AT34" s="94"/>
      <c r="AU34" s="94"/>
      <c r="AV34" s="94"/>
      <c r="AW34" s="94"/>
      <c r="AX34" s="94"/>
      <c r="AY34" s="94"/>
      <c r="AZ34" s="94"/>
      <c r="BA34" s="94"/>
      <c r="BB34" s="94"/>
      <c r="BC34" s="94"/>
      <c r="BD34" s="94"/>
      <c r="BE34" s="94"/>
      <c r="BF34" s="94"/>
      <c r="BG34" s="94"/>
      <c r="BH34" s="446"/>
      <c r="BI34" s="446"/>
      <c r="BJ34" s="447"/>
      <c r="BK34" s="77"/>
    </row>
    <row r="35" spans="1:63" s="89" customFormat="1" ht="15.95" customHeight="1">
      <c r="A35" s="243"/>
      <c r="B35" s="243"/>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c r="AE35" s="94"/>
      <c r="AF35" s="77"/>
      <c r="AG35" s="94"/>
      <c r="AH35" s="94"/>
      <c r="AI35" s="94"/>
      <c r="AJ35" s="94"/>
      <c r="AK35" s="94"/>
      <c r="AL35" s="94"/>
      <c r="AM35" s="94"/>
      <c r="AN35" s="94"/>
      <c r="AO35" s="94"/>
      <c r="AP35" s="94"/>
      <c r="AQ35" s="94"/>
      <c r="AR35" s="94"/>
      <c r="AS35" s="94"/>
      <c r="AT35" s="94"/>
      <c r="AU35" s="94"/>
      <c r="AV35" s="94"/>
      <c r="AW35" s="94"/>
      <c r="AX35" s="94"/>
      <c r="AY35" s="94"/>
      <c r="AZ35" s="94"/>
      <c r="BA35" s="94"/>
      <c r="BB35" s="94"/>
      <c r="BC35" s="94"/>
      <c r="BD35" s="94"/>
      <c r="BE35" s="94"/>
      <c r="BF35" s="94"/>
      <c r="BG35" s="94"/>
      <c r="BH35" s="446"/>
      <c r="BI35" s="446"/>
      <c r="BJ35" s="447"/>
      <c r="BK35" s="77"/>
    </row>
    <row r="36" spans="1:63" s="89" customFormat="1" ht="15.95" customHeight="1">
      <c r="A36" s="243"/>
      <c r="B36" s="243"/>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c r="AE36" s="94"/>
      <c r="AF36" s="77"/>
      <c r="AG36" s="94"/>
      <c r="AH36" s="94"/>
      <c r="AI36" s="94"/>
      <c r="AJ36" s="94"/>
      <c r="AK36" s="94"/>
      <c r="AL36" s="94"/>
      <c r="AM36" s="94"/>
      <c r="AN36" s="94"/>
      <c r="AO36" s="94"/>
      <c r="AP36" s="94"/>
      <c r="AQ36" s="94"/>
      <c r="AR36" s="94"/>
      <c r="AS36" s="94"/>
      <c r="AT36" s="94"/>
      <c r="AU36" s="94"/>
      <c r="AV36" s="94"/>
      <c r="AW36" s="94"/>
      <c r="AX36" s="94"/>
      <c r="AY36" s="94"/>
      <c r="AZ36" s="94"/>
      <c r="BA36" s="94"/>
      <c r="BB36" s="94"/>
      <c r="BC36" s="94"/>
      <c r="BD36" s="94"/>
      <c r="BE36" s="94"/>
      <c r="BF36" s="94"/>
      <c r="BG36" s="94"/>
      <c r="BH36" s="446"/>
      <c r="BI36" s="446"/>
      <c r="BJ36" s="447"/>
      <c r="BK36" s="77"/>
    </row>
    <row r="37" spans="1:63" s="89" customFormat="1" ht="15.95" customHeight="1">
      <c r="A37" s="243"/>
      <c r="B37" s="243"/>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c r="AE37" s="94"/>
      <c r="AF37" s="77"/>
      <c r="AG37" s="94"/>
      <c r="AH37" s="94"/>
      <c r="AI37" s="94"/>
      <c r="AJ37" s="94"/>
      <c r="AK37" s="94"/>
      <c r="AL37" s="94"/>
      <c r="AM37" s="94"/>
      <c r="AN37" s="94"/>
      <c r="AO37" s="94"/>
      <c r="AP37" s="94"/>
      <c r="AQ37" s="94"/>
      <c r="AR37" s="94"/>
      <c r="AS37" s="94"/>
      <c r="AT37" s="94"/>
      <c r="AU37" s="94"/>
      <c r="AV37" s="94"/>
      <c r="AW37" s="94"/>
      <c r="AX37" s="94"/>
      <c r="AY37" s="94"/>
      <c r="AZ37" s="94"/>
      <c r="BA37" s="94"/>
      <c r="BB37" s="94"/>
      <c r="BC37" s="94"/>
      <c r="BD37" s="94"/>
      <c r="BE37" s="94"/>
      <c r="BF37" s="94"/>
      <c r="BG37" s="94"/>
      <c r="BH37" s="446"/>
      <c r="BI37" s="446"/>
      <c r="BJ37" s="447"/>
      <c r="BK37" s="77"/>
    </row>
    <row r="38" spans="1:63" s="89" customFormat="1" ht="15.95" customHeight="1">
      <c r="A38" s="243"/>
      <c r="B38" s="243"/>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c r="AE38" s="94"/>
      <c r="AF38" s="77"/>
      <c r="AG38" s="94"/>
      <c r="AH38" s="94"/>
      <c r="AI38" s="94"/>
      <c r="AJ38" s="94"/>
      <c r="AK38" s="94"/>
      <c r="AL38" s="94"/>
      <c r="AM38" s="94"/>
      <c r="AN38" s="94"/>
      <c r="AO38" s="94"/>
      <c r="AP38" s="94"/>
      <c r="AQ38" s="94"/>
      <c r="AR38" s="94"/>
      <c r="AS38" s="94"/>
      <c r="AT38" s="94"/>
      <c r="AU38" s="94"/>
      <c r="AV38" s="94"/>
      <c r="AW38" s="94"/>
      <c r="AX38" s="94"/>
      <c r="AY38" s="94"/>
      <c r="AZ38" s="94"/>
      <c r="BA38" s="94"/>
      <c r="BB38" s="94"/>
      <c r="BC38" s="94"/>
      <c r="BD38" s="94"/>
      <c r="BE38" s="94"/>
      <c r="BF38" s="94"/>
      <c r="BG38" s="94"/>
      <c r="BH38" s="446"/>
      <c r="BI38" s="446"/>
      <c r="BJ38" s="447"/>
      <c r="BK38" s="77"/>
    </row>
    <row r="39" spans="1:63" s="89" customFormat="1" ht="15.95" customHeight="1">
      <c r="A39" s="243"/>
      <c r="B39" s="243"/>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c r="AE39" s="94"/>
      <c r="AF39" s="77"/>
      <c r="AG39" s="94"/>
      <c r="AH39" s="94"/>
      <c r="AI39" s="94"/>
      <c r="AJ39" s="94"/>
      <c r="AK39" s="94"/>
      <c r="AL39" s="94"/>
      <c r="AM39" s="94"/>
      <c r="AN39" s="94"/>
      <c r="AO39" s="94"/>
      <c r="AP39" s="94"/>
      <c r="AQ39" s="94"/>
      <c r="AR39" s="94"/>
      <c r="AS39" s="94"/>
      <c r="AT39" s="94"/>
      <c r="AU39" s="94"/>
      <c r="AV39" s="94"/>
      <c r="AW39" s="94"/>
      <c r="AX39" s="94"/>
      <c r="AY39" s="94"/>
      <c r="AZ39" s="94"/>
      <c r="BA39" s="94"/>
      <c r="BB39" s="94"/>
      <c r="BC39" s="94"/>
      <c r="BD39" s="94"/>
      <c r="BE39" s="94"/>
      <c r="BF39" s="94"/>
      <c r="BG39" s="94"/>
      <c r="BH39" s="446"/>
      <c r="BI39" s="446"/>
      <c r="BJ39" s="447"/>
      <c r="BK39" s="77"/>
    </row>
    <row r="40" spans="1:63" s="89" customFormat="1" ht="22.5" customHeight="1">
      <c r="A40" s="243"/>
      <c r="B40" s="243"/>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c r="AE40" s="94"/>
      <c r="AF40" s="77"/>
      <c r="AG40" s="94"/>
      <c r="AH40" s="94"/>
      <c r="AI40" s="94"/>
      <c r="AJ40" s="94"/>
      <c r="AK40" s="94"/>
      <c r="AL40" s="94"/>
      <c r="AM40" s="94"/>
      <c r="AN40" s="94"/>
      <c r="AO40" s="94"/>
      <c r="AP40" s="94"/>
      <c r="AQ40" s="94"/>
      <c r="AR40" s="94"/>
      <c r="AS40" s="94"/>
      <c r="AT40" s="94"/>
      <c r="AU40" s="94"/>
      <c r="AV40" s="94"/>
      <c r="AW40" s="94"/>
      <c r="AX40" s="94"/>
      <c r="AY40" s="94"/>
      <c r="AZ40" s="94"/>
      <c r="BA40" s="94"/>
      <c r="BB40" s="94"/>
      <c r="BC40" s="94"/>
      <c r="BD40" s="94"/>
      <c r="BE40" s="94"/>
      <c r="BF40" s="94"/>
      <c r="BG40" s="94"/>
      <c r="BH40" s="446"/>
      <c r="BI40" s="446"/>
      <c r="BJ40" s="447"/>
      <c r="BK40" s="77"/>
    </row>
    <row r="41" spans="1:63" s="89" customFormat="1" ht="15.95" customHeight="1">
      <c r="A41" s="243"/>
      <c r="B41" s="243"/>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c r="AE41" s="94"/>
      <c r="AF41" s="77"/>
      <c r="AG41" s="94"/>
      <c r="AH41" s="94"/>
      <c r="AI41" s="94"/>
      <c r="AJ41" s="94"/>
      <c r="AK41" s="94"/>
      <c r="AL41" s="94"/>
      <c r="AM41" s="94"/>
      <c r="AN41" s="94"/>
      <c r="AO41" s="94"/>
      <c r="AP41" s="94"/>
      <c r="AQ41" s="94"/>
      <c r="AR41" s="94"/>
      <c r="AS41" s="94"/>
      <c r="AT41" s="94"/>
      <c r="AU41" s="94"/>
      <c r="AV41" s="94"/>
      <c r="AW41" s="94"/>
      <c r="AX41" s="94"/>
      <c r="AY41" s="94"/>
      <c r="AZ41" s="94"/>
      <c r="BA41" s="94"/>
      <c r="BB41" s="94"/>
      <c r="BC41" s="94"/>
      <c r="BD41" s="94"/>
      <c r="BE41" s="94"/>
      <c r="BF41" s="94"/>
      <c r="BG41" s="94"/>
      <c r="BH41" s="446"/>
      <c r="BI41" s="446"/>
      <c r="BJ41" s="447"/>
      <c r="BK41" s="77"/>
    </row>
    <row r="42" spans="1:63" s="89" customFormat="1" ht="15.95" customHeight="1">
      <c r="A42" s="243"/>
      <c r="B42" s="243"/>
      <c r="C42" s="94"/>
      <c r="D42" s="94"/>
      <c r="E42" s="94"/>
      <c r="F42" s="94"/>
      <c r="G42" s="94"/>
      <c r="H42" s="94"/>
      <c r="I42" s="94"/>
      <c r="J42" s="94"/>
      <c r="K42" s="94"/>
      <c r="L42" s="94"/>
      <c r="M42" s="94"/>
      <c r="N42" s="94"/>
      <c r="O42" s="94"/>
      <c r="P42" s="94"/>
      <c r="Q42" s="94"/>
      <c r="R42" s="94"/>
      <c r="S42" s="94"/>
      <c r="T42" s="94"/>
      <c r="U42" s="94"/>
      <c r="V42" s="94"/>
      <c r="W42" s="94"/>
      <c r="X42" s="94"/>
      <c r="Y42" s="94"/>
      <c r="Z42" s="94"/>
      <c r="AA42" s="94"/>
      <c r="AB42" s="94"/>
      <c r="AC42" s="94"/>
      <c r="AD42" s="94"/>
      <c r="AE42" s="94"/>
      <c r="AF42" s="77"/>
      <c r="AG42" s="94"/>
      <c r="AH42" s="94"/>
      <c r="AI42" s="94"/>
      <c r="AJ42" s="94"/>
      <c r="AK42" s="94"/>
      <c r="AL42" s="94"/>
      <c r="AM42" s="94"/>
      <c r="AN42" s="94"/>
      <c r="AO42" s="94"/>
      <c r="AP42" s="94"/>
      <c r="AQ42" s="94"/>
      <c r="AR42" s="94"/>
      <c r="AS42" s="94"/>
      <c r="AT42" s="94"/>
      <c r="AU42" s="94"/>
      <c r="AV42" s="94"/>
      <c r="AW42" s="94"/>
      <c r="AX42" s="94"/>
      <c r="AY42" s="94"/>
      <c r="AZ42" s="94"/>
      <c r="BA42" s="94"/>
      <c r="BB42" s="94"/>
      <c r="BC42" s="94"/>
      <c r="BD42" s="94"/>
      <c r="BE42" s="94"/>
      <c r="BF42" s="94"/>
      <c r="BG42" s="94"/>
      <c r="BH42" s="446"/>
      <c r="BI42" s="446"/>
      <c r="BJ42" s="447"/>
      <c r="BK42" s="77"/>
    </row>
    <row r="43" spans="1:63" s="89" customFormat="1" ht="15.95" customHeight="1">
      <c r="A43" s="453"/>
      <c r="B43" s="93"/>
      <c r="C43" s="93"/>
      <c r="D43" s="93"/>
      <c r="E43" s="93"/>
      <c r="F43" s="93"/>
      <c r="G43" s="93"/>
      <c r="H43" s="93"/>
      <c r="I43" s="93"/>
      <c r="J43" s="93"/>
      <c r="K43" s="93"/>
      <c r="L43" s="93"/>
      <c r="M43" s="93"/>
      <c r="N43" s="93"/>
      <c r="O43" s="93"/>
      <c r="P43" s="93"/>
      <c r="Q43" s="93"/>
      <c r="R43" s="93"/>
      <c r="S43" s="93"/>
      <c r="T43" s="93"/>
      <c r="U43" s="93"/>
      <c r="V43" s="93"/>
      <c r="W43" s="93"/>
      <c r="X43" s="93"/>
      <c r="Y43" s="93"/>
      <c r="Z43" s="93"/>
      <c r="AA43" s="93"/>
      <c r="AB43" s="93"/>
      <c r="AC43" s="93"/>
      <c r="AD43" s="93"/>
      <c r="AE43" s="93"/>
      <c r="AF43" s="98"/>
      <c r="AG43" s="94"/>
      <c r="AH43" s="94"/>
      <c r="AI43" s="94"/>
      <c r="AJ43" s="94"/>
      <c r="AK43" s="94"/>
      <c r="AL43" s="94"/>
      <c r="AM43" s="94"/>
      <c r="AN43" s="94"/>
      <c r="AO43" s="94"/>
      <c r="AP43" s="94"/>
      <c r="AQ43" s="94"/>
      <c r="AR43" s="94"/>
      <c r="AS43" s="94"/>
      <c r="AT43" s="94"/>
      <c r="AU43" s="94"/>
      <c r="AV43" s="94"/>
      <c r="AW43" s="94"/>
      <c r="AX43" s="94"/>
      <c r="AY43" s="94"/>
      <c r="AZ43" s="94"/>
      <c r="BA43" s="94"/>
      <c r="BB43" s="94"/>
      <c r="BC43" s="94"/>
      <c r="BD43" s="94"/>
      <c r="BE43" s="94"/>
      <c r="BF43" s="94"/>
      <c r="BG43" s="94"/>
      <c r="BH43" s="446"/>
      <c r="BI43" s="454"/>
      <c r="BJ43" s="259"/>
      <c r="BK43" s="77"/>
    </row>
    <row r="44" spans="1:63" s="89" customFormat="1" ht="20.100000000000001" customHeight="1">
      <c r="A44" s="150"/>
      <c r="B44" s="455" t="s">
        <v>118</v>
      </c>
      <c r="C44" s="456"/>
      <c r="D44" s="456"/>
      <c r="E44" s="456"/>
      <c r="F44" s="456"/>
      <c r="G44" s="456"/>
      <c r="H44" s="456"/>
      <c r="I44" s="456"/>
      <c r="J44" s="456"/>
      <c r="K44" s="456"/>
      <c r="L44" s="456"/>
      <c r="M44" s="456"/>
      <c r="N44" s="456"/>
      <c r="O44" s="456"/>
      <c r="P44" s="456"/>
      <c r="Q44" s="456"/>
      <c r="R44" s="456"/>
      <c r="S44" s="456"/>
      <c r="T44" s="456"/>
      <c r="U44" s="456"/>
      <c r="V44" s="456"/>
      <c r="W44" s="456"/>
      <c r="X44" s="456"/>
      <c r="Y44" s="456"/>
      <c r="Z44" s="456"/>
      <c r="AA44" s="456"/>
      <c r="AB44" s="457"/>
      <c r="AC44" s="457"/>
      <c r="AD44" s="456"/>
      <c r="AE44" s="457" t="s">
        <v>119</v>
      </c>
      <c r="AF44" s="456"/>
      <c r="AG44" s="456"/>
      <c r="AH44" s="457"/>
      <c r="AI44" s="456"/>
      <c r="AJ44" s="456"/>
      <c r="AK44" s="456"/>
      <c r="AL44" s="456"/>
      <c r="AM44" s="456"/>
      <c r="AN44" s="456"/>
      <c r="AO44" s="456"/>
      <c r="AP44" s="456"/>
      <c r="AQ44" s="456"/>
      <c r="AR44" s="456"/>
      <c r="AS44" s="456"/>
      <c r="AT44" s="456"/>
      <c r="AU44" s="456"/>
      <c r="AV44" s="456"/>
      <c r="AW44" s="456"/>
      <c r="AX44" s="456"/>
      <c r="AY44" s="456"/>
      <c r="AZ44" s="457"/>
      <c r="BA44" s="456"/>
      <c r="BB44" s="457" t="str">
        <f>'Second process'!BI40</f>
        <v>COMPILER: LIÊN/A-KT-WQ826</v>
      </c>
      <c r="BC44" s="456"/>
      <c r="BD44" s="456"/>
      <c r="BE44" s="456"/>
      <c r="BF44" s="456"/>
      <c r="BG44" s="456"/>
      <c r="BH44" s="458"/>
      <c r="BI44" s="458"/>
      <c r="BJ44" s="455"/>
      <c r="BK44" s="98"/>
    </row>
    <row r="45" spans="1:63" s="89" customFormat="1" ht="18.75" customHeight="1">
      <c r="A45" s="459"/>
      <c r="B45" s="1894" t="str">
        <f>B1</f>
        <v>{{ModelType}}</v>
      </c>
      <c r="C45" s="1895"/>
      <c r="D45" s="1895"/>
      <c r="E45" s="1895"/>
      <c r="F45" s="1895"/>
      <c r="G45" s="1895"/>
      <c r="H45" s="1895"/>
      <c r="I45" s="1895"/>
      <c r="J45" s="1895"/>
      <c r="K45" s="1895"/>
      <c r="L45" s="1895"/>
      <c r="M45" s="1895"/>
      <c r="N45" s="1895"/>
      <c r="O45" s="1895"/>
      <c r="P45" s="1578"/>
      <c r="Q45" s="1176" t="s">
        <v>299</v>
      </c>
      <c r="R45" s="1176"/>
      <c r="S45" s="1176"/>
      <c r="T45" s="1176"/>
      <c r="U45" s="1176"/>
      <c r="V45" s="1176"/>
      <c r="W45" s="1176"/>
      <c r="X45" s="1176"/>
      <c r="Y45" s="1176"/>
      <c r="Z45" s="1176"/>
      <c r="AA45" s="1176"/>
      <c r="AB45" s="1176"/>
      <c r="AC45" s="1176"/>
      <c r="AD45" s="1176"/>
      <c r="AE45" s="1176"/>
      <c r="AF45" s="1176"/>
      <c r="AG45" s="1176"/>
      <c r="AH45" s="1176"/>
      <c r="AI45" s="1176"/>
      <c r="AJ45" s="1176"/>
      <c r="AK45" s="1176"/>
      <c r="AL45" s="1176"/>
      <c r="AM45" s="1176"/>
      <c r="AN45" s="1176"/>
      <c r="AO45" s="1176"/>
      <c r="AP45" s="1176"/>
      <c r="AQ45" s="1176"/>
      <c r="AR45" s="1176"/>
      <c r="AS45" s="1176"/>
      <c r="AT45" s="1176"/>
      <c r="AU45" s="1176"/>
      <c r="AV45" s="1176"/>
      <c r="AW45" s="442"/>
      <c r="AX45" s="442"/>
      <c r="AY45" s="442"/>
      <c r="AZ45" s="442"/>
      <c r="BA45" s="442"/>
      <c r="BB45" s="442"/>
      <c r="BC45" s="460"/>
      <c r="BD45" s="460"/>
      <c r="BE45" s="460"/>
      <c r="BF45" s="460"/>
      <c r="BG45" s="460"/>
      <c r="BH45" s="461"/>
      <c r="BI45" s="461"/>
      <c r="BJ45" s="462"/>
      <c r="BK45" s="463"/>
    </row>
    <row r="46" spans="1:63" s="89" customFormat="1" ht="18.75" customHeight="1">
      <c r="A46" s="243"/>
      <c r="B46" s="445" t="s">
        <v>69</v>
      </c>
      <c r="C46" s="264"/>
      <c r="D46" s="264"/>
      <c r="E46" s="264"/>
      <c r="F46" s="264"/>
      <c r="G46" s="264"/>
      <c r="H46" s="286" t="str">
        <f>H2</f>
        <v>{{ModelName}}</v>
      </c>
      <c r="I46" s="71"/>
      <c r="J46" s="71"/>
      <c r="K46" s="71"/>
      <c r="L46" s="71"/>
      <c r="M46" s="71"/>
      <c r="N46" s="71"/>
      <c r="O46" s="71"/>
      <c r="P46" s="233"/>
      <c r="Q46" s="1904"/>
      <c r="R46" s="1904"/>
      <c r="S46" s="1904"/>
      <c r="T46" s="1904"/>
      <c r="U46" s="1904"/>
      <c r="V46" s="1904"/>
      <c r="W46" s="1904"/>
      <c r="X46" s="1904"/>
      <c r="Y46" s="1904"/>
      <c r="Z46" s="1904"/>
      <c r="AA46" s="1904"/>
      <c r="AB46" s="1904"/>
      <c r="AC46" s="1904"/>
      <c r="AD46" s="1904"/>
      <c r="AE46" s="1904"/>
      <c r="AF46" s="1904"/>
      <c r="AG46" s="1904"/>
      <c r="AH46" s="1904"/>
      <c r="AI46" s="1904"/>
      <c r="AJ46" s="1904"/>
      <c r="AK46" s="1904"/>
      <c r="AL46" s="1904"/>
      <c r="AM46" s="1904"/>
      <c r="AN46" s="1904"/>
      <c r="AO46" s="1904"/>
      <c r="AP46" s="1904"/>
      <c r="AQ46" s="1904"/>
      <c r="AR46" s="1904"/>
      <c r="AS46" s="1904"/>
      <c r="AT46" s="1904"/>
      <c r="AU46" s="1904"/>
      <c r="AV46" s="1904"/>
      <c r="AW46" s="232"/>
      <c r="AX46" s="232"/>
      <c r="AY46" s="232"/>
      <c r="AZ46" s="232"/>
      <c r="BA46" s="232"/>
      <c r="BB46" s="232"/>
      <c r="BD46" s="287"/>
      <c r="BE46" s="1462" t="s">
        <v>122</v>
      </c>
      <c r="BF46" s="1462"/>
      <c r="BG46" s="1462"/>
      <c r="BH46" s="1931">
        <f>BH2</f>
        <v>9</v>
      </c>
      <c r="BI46" s="1931"/>
      <c r="BJ46" s="1325">
        <f>BJ2-1</f>
        <v>-2</v>
      </c>
      <c r="BK46" s="77"/>
    </row>
    <row r="47" spans="1:63" s="89" customFormat="1" ht="18.75" customHeight="1">
      <c r="A47" s="243"/>
      <c r="B47" s="234" t="s">
        <v>70</v>
      </c>
      <c r="C47" s="235"/>
      <c r="D47" s="235"/>
      <c r="E47" s="235"/>
      <c r="F47" s="235"/>
      <c r="G47" s="235"/>
      <c r="H47" s="235"/>
      <c r="I47" s="235"/>
      <c r="J47" s="235" t="str">
        <f>J3</f>
        <v>{{MaterialNumber}}</v>
      </c>
      <c r="K47" s="235"/>
      <c r="L47" s="235"/>
      <c r="M47" s="235"/>
      <c r="N47" s="235"/>
      <c r="O47" s="235"/>
      <c r="P47" s="238"/>
      <c r="Q47" s="1905"/>
      <c r="R47" s="1905"/>
      <c r="S47" s="1905"/>
      <c r="T47" s="1905"/>
      <c r="U47" s="1905"/>
      <c r="V47" s="1905"/>
      <c r="W47" s="1905"/>
      <c r="X47" s="1905"/>
      <c r="Y47" s="1905"/>
      <c r="Z47" s="1905"/>
      <c r="AA47" s="1905"/>
      <c r="AB47" s="1905"/>
      <c r="AC47" s="1905"/>
      <c r="AD47" s="1905"/>
      <c r="AE47" s="1905"/>
      <c r="AF47" s="1905"/>
      <c r="AG47" s="1905"/>
      <c r="AH47" s="1905"/>
      <c r="AI47" s="1905"/>
      <c r="AJ47" s="1905"/>
      <c r="AK47" s="1905"/>
      <c r="AL47" s="1905"/>
      <c r="AM47" s="1905"/>
      <c r="AN47" s="1905"/>
      <c r="AO47" s="1905"/>
      <c r="AP47" s="1905"/>
      <c r="AQ47" s="1905"/>
      <c r="AR47" s="1905"/>
      <c r="AS47" s="1905"/>
      <c r="AT47" s="1905"/>
      <c r="AU47" s="1905"/>
      <c r="AV47" s="1905"/>
      <c r="AW47" s="237"/>
      <c r="AX47" s="237"/>
      <c r="AY47" s="237"/>
      <c r="AZ47" s="237"/>
      <c r="BA47" s="237"/>
      <c r="BB47" s="237"/>
      <c r="BC47" s="290"/>
      <c r="BD47" s="291"/>
      <c r="BE47" s="1464"/>
      <c r="BF47" s="1464"/>
      <c r="BG47" s="1464"/>
      <c r="BH47" s="1585"/>
      <c r="BI47" s="1585"/>
      <c r="BJ47" s="1326"/>
      <c r="BK47" s="77"/>
    </row>
    <row r="48" spans="1:63" s="89" customFormat="1" ht="41.25" customHeight="1">
      <c r="A48" s="349"/>
      <c r="B48" s="1932" t="str">
        <f>B4</f>
        <v>Component
部件名称 Tên chi tiết</v>
      </c>
      <c r="C48" s="1933"/>
      <c r="D48" s="1933"/>
      <c r="E48" s="1933"/>
      <c r="F48" s="1933"/>
      <c r="G48" s="1933"/>
      <c r="H48" s="1934"/>
      <c r="I48" s="1954" t="s">
        <v>300</v>
      </c>
      <c r="J48" s="1955"/>
      <c r="K48" s="1955"/>
      <c r="L48" s="1955"/>
      <c r="M48" s="1955"/>
      <c r="N48" s="1955"/>
      <c r="O48" s="1955"/>
      <c r="P48" s="1955"/>
      <c r="Q48" s="1955"/>
      <c r="R48" s="1955"/>
      <c r="S48" s="1955"/>
      <c r="T48" s="1955"/>
      <c r="U48" s="1955"/>
      <c r="V48" s="1955"/>
      <c r="W48" s="1955"/>
      <c r="X48" s="1955"/>
      <c r="Y48" s="1955"/>
      <c r="Z48" s="1955"/>
      <c r="AA48" s="1955"/>
      <c r="AB48" s="1955"/>
      <c r="AC48" s="1955"/>
      <c r="AD48" s="1955"/>
      <c r="AE48" s="1955"/>
      <c r="AF48" s="1955"/>
      <c r="AG48" s="1932" t="str">
        <f>B48</f>
        <v>Component
部件名称 Tên chi tiết</v>
      </c>
      <c r="AH48" s="1933"/>
      <c r="AI48" s="1933"/>
      <c r="AJ48" s="1933"/>
      <c r="AK48" s="1933"/>
      <c r="AL48" s="1933"/>
      <c r="AM48" s="1934"/>
      <c r="AN48" s="1954" t="s">
        <v>301</v>
      </c>
      <c r="AO48" s="1955"/>
      <c r="AP48" s="1955"/>
      <c r="AQ48" s="1955"/>
      <c r="AR48" s="1955"/>
      <c r="AS48" s="1955"/>
      <c r="AT48" s="1955"/>
      <c r="AU48" s="1955"/>
      <c r="AV48" s="1955"/>
      <c r="AW48" s="1955"/>
      <c r="AX48" s="1955"/>
      <c r="AY48" s="1955"/>
      <c r="AZ48" s="1955"/>
      <c r="BA48" s="1955"/>
      <c r="BB48" s="1955"/>
      <c r="BC48" s="1955"/>
      <c r="BD48" s="1955"/>
      <c r="BE48" s="1955"/>
      <c r="BF48" s="1955"/>
      <c r="BG48" s="1955"/>
      <c r="BH48" s="1955"/>
      <c r="BI48" s="1955"/>
      <c r="BJ48" s="1956"/>
      <c r="BK48" s="358"/>
    </row>
    <row r="49" spans="1:63" s="89" customFormat="1" ht="15.95" customHeight="1">
      <c r="A49" s="243"/>
      <c r="B49" s="243"/>
      <c r="C49" s="94"/>
      <c r="D49" s="94"/>
      <c r="E49" s="94"/>
      <c r="F49" s="94"/>
      <c r="G49" s="94"/>
      <c r="H49" s="94"/>
      <c r="I49" s="94"/>
      <c r="J49" s="94"/>
      <c r="K49" s="94"/>
      <c r="L49" s="94"/>
      <c r="M49" s="94"/>
      <c r="N49" s="94"/>
      <c r="O49" s="94"/>
      <c r="P49" s="94"/>
      <c r="Q49" s="94"/>
      <c r="R49" s="94"/>
      <c r="S49" s="94"/>
      <c r="T49" s="94"/>
      <c r="U49" s="94"/>
      <c r="V49" s="94"/>
      <c r="W49" s="94"/>
      <c r="X49" s="94"/>
      <c r="Y49" s="94"/>
      <c r="Z49" s="94"/>
      <c r="AA49" s="94"/>
      <c r="AB49" s="94"/>
      <c r="AC49" s="94"/>
      <c r="AD49" s="94"/>
      <c r="AE49" s="94"/>
      <c r="AF49" s="77"/>
      <c r="AG49" s="94"/>
      <c r="AH49" s="94"/>
      <c r="AI49" s="94"/>
      <c r="AJ49" s="94"/>
      <c r="AK49" s="94"/>
      <c r="AL49" s="94"/>
      <c r="AM49" s="94"/>
      <c r="AN49" s="94"/>
      <c r="AO49" s="94"/>
      <c r="AP49" s="94"/>
      <c r="AQ49" s="94"/>
      <c r="AR49" s="94"/>
      <c r="AS49" s="94"/>
      <c r="AT49" s="94"/>
      <c r="AU49" s="94"/>
      <c r="AV49" s="94"/>
      <c r="AW49" s="94"/>
      <c r="AX49" s="94"/>
      <c r="AY49" s="94"/>
      <c r="AZ49" s="94"/>
      <c r="BA49" s="94"/>
      <c r="BB49" s="94"/>
      <c r="BC49" s="94"/>
      <c r="BD49" s="94"/>
      <c r="BE49" s="94"/>
      <c r="BF49" s="94"/>
      <c r="BG49" s="94"/>
      <c r="BH49" s="446"/>
      <c r="BI49" s="446"/>
      <c r="BJ49" s="447"/>
      <c r="BK49" s="77"/>
    </row>
    <row r="50" spans="1:63" s="89" customFormat="1" ht="15.95" customHeight="1">
      <c r="A50" s="243"/>
      <c r="B50" s="243"/>
      <c r="C50" s="94"/>
      <c r="D50" s="448" t="str">
        <f>D6</f>
        <v>Stitching margin 边距 Cách biên</v>
      </c>
      <c r="E50" s="425"/>
      <c r="F50" s="425"/>
      <c r="G50" s="425"/>
      <c r="H50" s="425"/>
      <c r="I50" s="425"/>
      <c r="J50" s="425"/>
      <c r="K50" s="425"/>
      <c r="L50" s="425"/>
      <c r="M50" s="425"/>
      <c r="N50" s="425"/>
      <c r="O50" s="425"/>
      <c r="P50" s="425"/>
      <c r="Q50" s="425"/>
      <c r="R50" s="449"/>
      <c r="S50" s="1957" t="s">
        <v>302</v>
      </c>
      <c r="T50" s="1958"/>
      <c r="U50" s="1958"/>
      <c r="V50" s="1958"/>
      <c r="W50" s="1958"/>
      <c r="X50" s="1958"/>
      <c r="Y50" s="1958"/>
      <c r="Z50" s="1959"/>
      <c r="AD50" s="94"/>
      <c r="AE50" s="94"/>
      <c r="AF50" s="77"/>
      <c r="AG50" s="94"/>
      <c r="AH50" s="448" t="str">
        <f>D50</f>
        <v>Stitching margin 边距 Cách biên</v>
      </c>
      <c r="AI50" s="425"/>
      <c r="AJ50" s="425"/>
      <c r="AK50" s="425"/>
      <c r="AL50" s="425"/>
      <c r="AM50" s="425"/>
      <c r="AN50" s="425"/>
      <c r="AO50" s="425"/>
      <c r="AP50" s="425"/>
      <c r="AQ50" s="425"/>
      <c r="AR50" s="425"/>
      <c r="AS50" s="425"/>
      <c r="AT50" s="425"/>
      <c r="AU50" s="425"/>
      <c r="AV50" s="449"/>
      <c r="AW50" s="1938" t="s">
        <v>302</v>
      </c>
      <c r="AX50" s="1939"/>
      <c r="AY50" s="1939"/>
      <c r="AZ50" s="1939"/>
      <c r="BA50" s="1939"/>
      <c r="BB50" s="1939"/>
      <c r="BC50" s="1939"/>
      <c r="BD50" s="1940"/>
      <c r="BE50" s="450"/>
      <c r="BF50" s="451"/>
      <c r="BG50" s="94"/>
      <c r="BH50" s="446"/>
      <c r="BI50" s="446"/>
      <c r="BJ50" s="447"/>
      <c r="BK50" s="77"/>
    </row>
    <row r="51" spans="1:63" s="89" customFormat="1" ht="15.95" customHeight="1">
      <c r="A51" s="243"/>
      <c r="B51" s="243"/>
      <c r="C51" s="94"/>
      <c r="D51" s="448" t="str">
        <f>D7</f>
        <v>Needle Type &amp; Size 针类与尺寸 Loại và kích cỡ kim</v>
      </c>
      <c r="E51" s="425"/>
      <c r="F51" s="425"/>
      <c r="G51" s="425"/>
      <c r="H51" s="425"/>
      <c r="I51" s="425"/>
      <c r="J51" s="425"/>
      <c r="K51" s="425"/>
      <c r="L51" s="425"/>
      <c r="M51" s="425"/>
      <c r="N51" s="425"/>
      <c r="O51" s="425"/>
      <c r="P51" s="425"/>
      <c r="Q51" s="425"/>
      <c r="R51" s="449"/>
      <c r="S51" s="1957" t="s">
        <v>303</v>
      </c>
      <c r="T51" s="1958"/>
      <c r="U51" s="1958"/>
      <c r="V51" s="1958"/>
      <c r="W51" s="1958"/>
      <c r="X51" s="1958"/>
      <c r="Y51" s="1958"/>
      <c r="Z51" s="1959"/>
      <c r="AA51" s="94"/>
      <c r="AB51" s="94"/>
      <c r="AC51" s="94"/>
      <c r="AD51" s="94"/>
      <c r="AE51" s="94"/>
      <c r="AF51" s="77"/>
      <c r="AG51" s="94"/>
      <c r="AH51" s="448" t="str">
        <f>D51</f>
        <v>Needle Type &amp; Size 针类与尺寸 Loại và kích cỡ kim</v>
      </c>
      <c r="AI51" s="425"/>
      <c r="AJ51" s="425"/>
      <c r="AK51" s="425"/>
      <c r="AL51" s="425"/>
      <c r="AM51" s="425"/>
      <c r="AN51" s="425"/>
      <c r="AO51" s="425"/>
      <c r="AP51" s="425"/>
      <c r="AQ51" s="425"/>
      <c r="AR51" s="425"/>
      <c r="AS51" s="425"/>
      <c r="AT51" s="425"/>
      <c r="AU51" s="425"/>
      <c r="AV51" s="449"/>
      <c r="AW51" s="1938" t="s">
        <v>289</v>
      </c>
      <c r="AX51" s="1939"/>
      <c r="AY51" s="1939"/>
      <c r="AZ51" s="1939"/>
      <c r="BA51" s="1939"/>
      <c r="BB51" s="1939"/>
      <c r="BC51" s="1939"/>
      <c r="BD51" s="1940"/>
      <c r="BE51" s="450"/>
      <c r="BF51" s="451"/>
      <c r="BG51" s="94"/>
      <c r="BH51" s="446"/>
      <c r="BI51" s="446"/>
      <c r="BJ51" s="447"/>
      <c r="BK51" s="77"/>
    </row>
    <row r="52" spans="1:63" s="89" customFormat="1" ht="15.95" customHeight="1">
      <c r="A52" s="243"/>
      <c r="B52" s="243"/>
      <c r="C52" s="94"/>
      <c r="D52" s="448" t="str">
        <f>D8</f>
        <v>SPI (Stitch Per Inch) 针数/英寸
Số mũi/inch</v>
      </c>
      <c r="E52" s="425"/>
      <c r="F52" s="425"/>
      <c r="G52" s="425"/>
      <c r="H52" s="425"/>
      <c r="I52" s="425"/>
      <c r="J52" s="425"/>
      <c r="K52" s="425"/>
      <c r="L52" s="425"/>
      <c r="M52" s="425"/>
      <c r="N52" s="425"/>
      <c r="O52" s="425"/>
      <c r="P52" s="425"/>
      <c r="Q52" s="425"/>
      <c r="R52" s="449"/>
      <c r="S52" s="1960" t="s">
        <v>304</v>
      </c>
      <c r="T52" s="1958"/>
      <c r="U52" s="1958"/>
      <c r="V52" s="1958"/>
      <c r="W52" s="1958"/>
      <c r="X52" s="1958"/>
      <c r="Y52" s="1958"/>
      <c r="Z52" s="1959"/>
      <c r="AA52" s="94"/>
      <c r="AB52" s="94"/>
      <c r="AC52" s="94"/>
      <c r="AD52" s="94"/>
      <c r="AE52" s="94"/>
      <c r="AF52" s="77"/>
      <c r="AG52" s="94"/>
      <c r="AH52" s="448" t="str">
        <f>D52</f>
        <v>SPI (Stitch Per Inch) 针数/英寸
Số mũi/inch</v>
      </c>
      <c r="AI52" s="425"/>
      <c r="AJ52" s="425"/>
      <c r="AK52" s="425"/>
      <c r="AL52" s="425"/>
      <c r="AM52" s="425"/>
      <c r="AN52" s="425"/>
      <c r="AO52" s="425"/>
      <c r="AP52" s="425"/>
      <c r="AQ52" s="425"/>
      <c r="AR52" s="425"/>
      <c r="AS52" s="425"/>
      <c r="AT52" s="425"/>
      <c r="AU52" s="425"/>
      <c r="AV52" s="449"/>
      <c r="AW52" s="1961" t="s">
        <v>304</v>
      </c>
      <c r="AX52" s="1939"/>
      <c r="AY52" s="1939"/>
      <c r="AZ52" s="1939"/>
      <c r="BA52" s="1939"/>
      <c r="BB52" s="1939"/>
      <c r="BC52" s="1939"/>
      <c r="BD52" s="1940"/>
      <c r="BE52" s="450"/>
      <c r="BF52" s="451"/>
      <c r="BG52" s="94"/>
      <c r="BH52" s="446"/>
      <c r="BI52" s="446"/>
      <c r="BJ52" s="447"/>
      <c r="BK52" s="77"/>
    </row>
    <row r="53" spans="1:63" s="89" customFormat="1" ht="15.95" customHeight="1">
      <c r="A53" s="243"/>
      <c r="B53" s="243"/>
      <c r="C53" s="94"/>
      <c r="D53" s="94"/>
      <c r="E53" s="94"/>
      <c r="F53" s="94"/>
      <c r="G53" s="94"/>
      <c r="H53" s="94"/>
      <c r="I53" s="94"/>
      <c r="J53" s="94"/>
      <c r="K53" s="94"/>
      <c r="L53" s="94"/>
      <c r="M53" s="94"/>
      <c r="N53" s="94"/>
      <c r="O53" s="94"/>
      <c r="P53" s="94"/>
      <c r="Q53" s="94"/>
      <c r="R53" s="94"/>
      <c r="S53" s="94"/>
      <c r="T53" s="94"/>
      <c r="U53" s="94"/>
      <c r="V53" s="94"/>
      <c r="W53" s="94"/>
      <c r="X53" s="94"/>
      <c r="Y53" s="94"/>
      <c r="Z53" s="94"/>
      <c r="AA53" s="94"/>
      <c r="AB53" s="94"/>
      <c r="AC53" s="94"/>
      <c r="AD53" s="94"/>
      <c r="AE53" s="94"/>
      <c r="AF53" s="77"/>
      <c r="AG53" s="94"/>
      <c r="AH53" s="94"/>
      <c r="AI53" s="94"/>
      <c r="AJ53" s="94"/>
      <c r="AK53" s="94"/>
      <c r="AL53" s="94"/>
      <c r="AM53" s="94"/>
      <c r="AN53" s="94"/>
      <c r="AO53" s="94"/>
      <c r="AP53" s="94"/>
      <c r="AQ53" s="94"/>
      <c r="AR53" s="94"/>
      <c r="AS53" s="94"/>
      <c r="AT53" s="94"/>
      <c r="AU53" s="94"/>
      <c r="AV53" s="94"/>
      <c r="AW53" s="94"/>
      <c r="AX53" s="94"/>
      <c r="AY53" s="94"/>
      <c r="AZ53" s="94"/>
      <c r="BA53" s="94"/>
      <c r="BB53" s="94"/>
      <c r="BC53" s="94"/>
      <c r="BD53" s="94"/>
      <c r="BE53" s="94"/>
      <c r="BF53" s="94"/>
      <c r="BG53" s="94"/>
      <c r="BH53" s="446"/>
      <c r="BI53" s="446"/>
      <c r="BJ53" s="447"/>
      <c r="BK53" s="77"/>
    </row>
    <row r="54" spans="1:63" s="89" customFormat="1" ht="15.95" customHeight="1">
      <c r="A54" s="243"/>
      <c r="B54" s="243"/>
      <c r="C54" s="94"/>
      <c r="D54" s="94"/>
      <c r="E54" s="94"/>
      <c r="F54" s="94"/>
      <c r="G54" s="94"/>
      <c r="H54" s="94"/>
      <c r="I54" s="94"/>
      <c r="J54" s="94"/>
      <c r="K54" s="94"/>
      <c r="L54" s="94"/>
      <c r="M54" s="94"/>
      <c r="N54" s="94"/>
      <c r="O54" s="94"/>
      <c r="P54" s="94"/>
      <c r="Q54" s="94"/>
      <c r="R54" s="94"/>
      <c r="S54" s="94"/>
      <c r="T54" s="94"/>
      <c r="U54" s="94"/>
      <c r="V54" s="94"/>
      <c r="W54" s="94"/>
      <c r="X54" s="1962" t="s">
        <v>305</v>
      </c>
      <c r="Y54" s="1191"/>
      <c r="Z54" s="1191"/>
      <c r="AA54" s="1191"/>
      <c r="AB54" s="1191"/>
      <c r="AC54" s="1191"/>
      <c r="AD54" s="1191"/>
      <c r="AE54" s="1191"/>
      <c r="AF54" s="1963"/>
      <c r="AG54" s="94"/>
      <c r="AH54" s="94"/>
      <c r="AI54" s="94"/>
      <c r="AJ54" s="94"/>
      <c r="AK54" s="94"/>
      <c r="AL54" s="94"/>
      <c r="AM54" s="94"/>
      <c r="AN54" s="94"/>
      <c r="AO54" s="94"/>
      <c r="AP54" s="94"/>
      <c r="AQ54" s="94"/>
      <c r="AR54" s="94"/>
      <c r="AS54" s="1942" t="s">
        <v>306</v>
      </c>
      <c r="AT54" s="1942"/>
      <c r="AU54" s="1942"/>
      <c r="AV54" s="1942"/>
      <c r="AW54" s="1942"/>
      <c r="AX54" s="1942"/>
      <c r="AY54" s="1942"/>
      <c r="AZ54" s="1942"/>
      <c r="BA54" s="1942"/>
      <c r="BB54" s="1942"/>
      <c r="BC54" s="1942"/>
      <c r="BD54" s="1942"/>
      <c r="BE54" s="1942"/>
      <c r="BF54" s="1942"/>
      <c r="BG54" s="1942"/>
      <c r="BH54" s="1942"/>
      <c r="BI54" s="446"/>
      <c r="BJ54" s="447"/>
      <c r="BK54" s="77"/>
    </row>
    <row r="55" spans="1:63" s="89" customFormat="1" ht="15.95" customHeight="1">
      <c r="A55" s="243"/>
      <c r="B55" s="243"/>
      <c r="C55" s="94"/>
      <c r="D55" s="94"/>
      <c r="E55" s="94"/>
      <c r="F55" s="94"/>
      <c r="G55" s="94"/>
      <c r="H55" s="94"/>
      <c r="I55" s="94"/>
      <c r="J55" s="94"/>
      <c r="K55" s="94"/>
      <c r="L55" s="94"/>
      <c r="M55" s="94"/>
      <c r="N55" s="94"/>
      <c r="O55" s="94"/>
      <c r="P55" s="94"/>
      <c r="Q55" s="94"/>
      <c r="R55" s="94"/>
      <c r="S55" s="94"/>
      <c r="T55" s="94"/>
      <c r="U55" s="94"/>
      <c r="V55" s="94"/>
      <c r="W55" s="94"/>
      <c r="X55" s="1191"/>
      <c r="Y55" s="1191"/>
      <c r="Z55" s="1191"/>
      <c r="AA55" s="1191"/>
      <c r="AB55" s="1191"/>
      <c r="AC55" s="1191"/>
      <c r="AD55" s="1191"/>
      <c r="AE55" s="1191"/>
      <c r="AF55" s="1963"/>
      <c r="AG55" s="94"/>
      <c r="AH55" s="94"/>
      <c r="AI55" s="94"/>
      <c r="AJ55" s="94"/>
      <c r="AK55" s="94"/>
      <c r="AL55" s="94"/>
      <c r="AM55" s="94"/>
      <c r="AN55" s="94"/>
      <c r="AO55" s="94"/>
      <c r="AP55" s="94"/>
      <c r="AQ55" s="94"/>
      <c r="AR55" s="94"/>
      <c r="AS55" s="1942"/>
      <c r="AT55" s="1942"/>
      <c r="AU55" s="1942"/>
      <c r="AV55" s="1942"/>
      <c r="AW55" s="1942"/>
      <c r="AX55" s="1942"/>
      <c r="AY55" s="1942"/>
      <c r="AZ55" s="1942"/>
      <c r="BA55" s="1942"/>
      <c r="BB55" s="1942"/>
      <c r="BC55" s="1942"/>
      <c r="BD55" s="1942"/>
      <c r="BE55" s="1942"/>
      <c r="BF55" s="1942"/>
      <c r="BG55" s="1942"/>
      <c r="BH55" s="1942"/>
      <c r="BI55" s="446"/>
      <c r="BJ55" s="447"/>
      <c r="BK55" s="77"/>
    </row>
    <row r="56" spans="1:63" s="89" customFormat="1" ht="15.95" customHeight="1">
      <c r="A56" s="243"/>
      <c r="B56" s="243"/>
      <c r="C56" s="94"/>
      <c r="D56" s="94"/>
      <c r="E56" s="94"/>
      <c r="F56" s="94"/>
      <c r="G56" s="94"/>
      <c r="H56" s="94"/>
      <c r="I56" s="94"/>
      <c r="J56" s="94"/>
      <c r="K56" s="94"/>
      <c r="L56" s="94"/>
      <c r="M56" s="94"/>
      <c r="N56" s="94"/>
      <c r="O56" s="94"/>
      <c r="P56" s="94"/>
      <c r="Q56" s="94"/>
      <c r="R56" s="94"/>
      <c r="S56" s="94"/>
      <c r="T56" s="94"/>
      <c r="U56" s="94"/>
      <c r="V56" s="94"/>
      <c r="W56" s="94"/>
      <c r="X56" s="1191"/>
      <c r="Y56" s="1191"/>
      <c r="Z56" s="1191"/>
      <c r="AA56" s="1191"/>
      <c r="AB56" s="1191"/>
      <c r="AC56" s="1191"/>
      <c r="AD56" s="1191"/>
      <c r="AE56" s="1191"/>
      <c r="AF56" s="1963"/>
      <c r="AG56" s="94"/>
      <c r="AH56" s="94"/>
      <c r="AI56" s="94"/>
      <c r="AJ56" s="94"/>
      <c r="AK56" s="94"/>
      <c r="AL56" s="94"/>
      <c r="AM56" s="94"/>
      <c r="AN56" s="94"/>
      <c r="AO56" s="94"/>
      <c r="AP56" s="94"/>
      <c r="AQ56" s="94"/>
      <c r="AR56" s="94"/>
      <c r="AS56" s="1942"/>
      <c r="AT56" s="1942"/>
      <c r="AU56" s="1942"/>
      <c r="AV56" s="1942"/>
      <c r="AW56" s="1942"/>
      <c r="AX56" s="1942"/>
      <c r="AY56" s="1942"/>
      <c r="AZ56" s="1942"/>
      <c r="BA56" s="1942"/>
      <c r="BB56" s="1942"/>
      <c r="BC56" s="1942"/>
      <c r="BD56" s="1942"/>
      <c r="BE56" s="1942"/>
      <c r="BF56" s="1942"/>
      <c r="BG56" s="1942"/>
      <c r="BH56" s="1942"/>
      <c r="BI56" s="446"/>
      <c r="BJ56" s="447"/>
      <c r="BK56" s="77"/>
    </row>
    <row r="57" spans="1:63" s="89" customFormat="1" ht="15.95" customHeight="1">
      <c r="A57" s="243"/>
      <c r="B57" s="243"/>
      <c r="C57" s="94"/>
      <c r="D57" s="94"/>
      <c r="E57" s="94"/>
      <c r="F57" s="94"/>
      <c r="G57" s="94"/>
      <c r="H57" s="94"/>
      <c r="I57" s="94"/>
      <c r="J57" s="94"/>
      <c r="K57" s="94"/>
      <c r="L57" s="94"/>
      <c r="M57" s="94"/>
      <c r="N57" s="94"/>
      <c r="O57" s="94"/>
      <c r="P57" s="94"/>
      <c r="Q57" s="94"/>
      <c r="R57" s="94"/>
      <c r="S57" s="94"/>
      <c r="T57" s="94"/>
      <c r="U57" s="94"/>
      <c r="V57" s="94"/>
      <c r="W57" s="94"/>
      <c r="X57" s="1191"/>
      <c r="Y57" s="1191"/>
      <c r="Z57" s="1191"/>
      <c r="AA57" s="1191"/>
      <c r="AB57" s="1191"/>
      <c r="AC57" s="1191"/>
      <c r="AD57" s="1191"/>
      <c r="AE57" s="1191"/>
      <c r="AF57" s="1963"/>
      <c r="AG57" s="94"/>
      <c r="AH57" s="94"/>
      <c r="AI57" s="94"/>
      <c r="AJ57" s="94"/>
      <c r="AK57" s="94"/>
      <c r="AL57" s="94"/>
      <c r="AM57" s="94"/>
      <c r="AN57" s="94"/>
      <c r="AO57" s="94"/>
      <c r="AP57" s="94"/>
      <c r="AQ57" s="94"/>
      <c r="AR57" s="94"/>
      <c r="AS57" s="94"/>
      <c r="AT57" s="94"/>
      <c r="AU57" s="94"/>
      <c r="AV57" s="94"/>
      <c r="AW57" s="94"/>
      <c r="AX57" s="94"/>
      <c r="AY57" s="94"/>
      <c r="AZ57" s="94"/>
      <c r="BA57" s="94"/>
      <c r="BB57" s="94"/>
      <c r="BC57" s="94"/>
      <c r="BD57" s="94"/>
      <c r="BE57" s="94"/>
      <c r="BF57" s="94"/>
      <c r="BG57" s="94"/>
      <c r="BH57" s="446"/>
      <c r="BI57" s="446"/>
      <c r="BJ57" s="447"/>
      <c r="BK57" s="77"/>
    </row>
    <row r="58" spans="1:63" s="89" customFormat="1" ht="15.95" customHeight="1">
      <c r="A58" s="243"/>
      <c r="B58" s="243"/>
      <c r="C58" s="94"/>
      <c r="D58" s="94"/>
      <c r="E58" s="94"/>
      <c r="F58" s="94"/>
      <c r="G58" s="94"/>
      <c r="H58" s="94"/>
      <c r="I58" s="94"/>
      <c r="J58" s="94"/>
      <c r="K58" s="94"/>
      <c r="L58" s="94"/>
      <c r="M58" s="94"/>
      <c r="N58" s="94"/>
      <c r="O58" s="94"/>
      <c r="P58" s="94"/>
      <c r="Q58" s="94"/>
      <c r="R58" s="94"/>
      <c r="S58" s="94"/>
      <c r="T58" s="94"/>
      <c r="U58" s="94"/>
      <c r="V58" s="94"/>
      <c r="W58" s="94"/>
      <c r="X58" s="1191"/>
      <c r="Y58" s="1191"/>
      <c r="Z58" s="1191"/>
      <c r="AA58" s="1191"/>
      <c r="AB58" s="1191"/>
      <c r="AC58" s="1191"/>
      <c r="AD58" s="1191"/>
      <c r="AE58" s="1191"/>
      <c r="AF58" s="1963"/>
      <c r="AG58" s="94"/>
      <c r="AH58" s="94"/>
      <c r="AI58" s="94"/>
      <c r="AJ58" s="94"/>
      <c r="AK58" s="94"/>
      <c r="AL58" s="94"/>
      <c r="AM58" s="94"/>
      <c r="AN58" s="94"/>
      <c r="AO58" s="94"/>
      <c r="AP58" s="94"/>
      <c r="AQ58" s="94"/>
      <c r="AR58" s="94"/>
      <c r="AS58" s="94"/>
      <c r="AT58" s="94"/>
      <c r="AU58" s="94"/>
      <c r="AV58" s="94"/>
      <c r="AW58" s="94"/>
      <c r="AX58" s="94"/>
      <c r="AY58" s="94"/>
      <c r="AZ58" s="94"/>
      <c r="BA58" s="94"/>
      <c r="BB58" s="94"/>
      <c r="BC58" s="94"/>
      <c r="BD58" s="94"/>
      <c r="BE58" s="94"/>
      <c r="BF58" s="94"/>
      <c r="BG58" s="94"/>
      <c r="BH58" s="446"/>
      <c r="BI58" s="446"/>
      <c r="BJ58" s="447"/>
      <c r="BK58" s="77"/>
    </row>
    <row r="59" spans="1:63" s="89" customFormat="1" ht="15.95" customHeight="1">
      <c r="A59" s="243"/>
      <c r="B59" s="243"/>
      <c r="C59" s="94"/>
      <c r="D59" s="94"/>
      <c r="E59" s="94"/>
      <c r="F59" s="94"/>
      <c r="G59" s="94"/>
      <c r="H59" s="94"/>
      <c r="I59" s="94"/>
      <c r="J59" s="94"/>
      <c r="K59" s="94"/>
      <c r="L59" s="94"/>
      <c r="M59" s="94"/>
      <c r="N59" s="94"/>
      <c r="O59" s="94"/>
      <c r="P59" s="94"/>
      <c r="Q59" s="94"/>
      <c r="R59" s="94"/>
      <c r="S59" s="94"/>
      <c r="T59" s="94"/>
      <c r="U59" s="94"/>
      <c r="V59" s="94"/>
      <c r="W59" s="94"/>
      <c r="X59" s="1191"/>
      <c r="Y59" s="1191"/>
      <c r="Z59" s="1191"/>
      <c r="AA59" s="1191"/>
      <c r="AB59" s="1191"/>
      <c r="AC59" s="1191"/>
      <c r="AD59" s="1191"/>
      <c r="AE59" s="1191"/>
      <c r="AF59" s="1963"/>
      <c r="AG59" s="94"/>
      <c r="AH59" s="94"/>
      <c r="AI59" s="94"/>
      <c r="AJ59" s="94"/>
      <c r="AK59" s="94"/>
      <c r="AL59" s="94"/>
      <c r="AM59" s="94"/>
      <c r="AN59" s="94"/>
      <c r="AO59" s="94"/>
      <c r="AP59" s="94"/>
      <c r="AQ59" s="94"/>
      <c r="AR59" s="94"/>
      <c r="AS59" s="94"/>
      <c r="AT59" s="94"/>
      <c r="AU59" s="94"/>
      <c r="AV59" s="94"/>
      <c r="AW59" s="94"/>
      <c r="AX59" s="94"/>
      <c r="AY59" s="94"/>
      <c r="AZ59" s="94"/>
      <c r="BA59" s="94"/>
      <c r="BB59" s="94"/>
      <c r="BC59" s="94"/>
      <c r="BD59" s="94"/>
      <c r="BE59" s="94"/>
      <c r="BF59" s="94"/>
      <c r="BG59" s="94"/>
      <c r="BH59" s="446"/>
      <c r="BI59" s="446"/>
      <c r="BJ59" s="447"/>
      <c r="BK59" s="77"/>
    </row>
    <row r="60" spans="1:63" s="89" customFormat="1" ht="15.95" customHeight="1">
      <c r="A60" s="243"/>
      <c r="B60" s="243"/>
      <c r="C60" s="94"/>
      <c r="D60" s="94"/>
      <c r="E60" s="94"/>
      <c r="F60" s="94"/>
      <c r="G60" s="94"/>
      <c r="H60" s="94"/>
      <c r="I60" s="94"/>
      <c r="J60" s="94"/>
      <c r="K60" s="94"/>
      <c r="L60" s="94"/>
      <c r="M60" s="94"/>
      <c r="N60" s="94"/>
      <c r="O60" s="94"/>
      <c r="P60" s="94"/>
      <c r="Q60" s="94"/>
      <c r="R60" s="94"/>
      <c r="S60" s="94"/>
      <c r="T60" s="94"/>
      <c r="U60" s="94"/>
      <c r="V60" s="94"/>
      <c r="W60" s="94"/>
      <c r="X60" s="94"/>
      <c r="Y60" s="94"/>
      <c r="Z60" s="94"/>
      <c r="AA60" s="94"/>
      <c r="AB60" s="94"/>
      <c r="AC60" s="94"/>
      <c r="AD60" s="94"/>
      <c r="AE60" s="94"/>
      <c r="AF60" s="77"/>
      <c r="AG60" s="94"/>
      <c r="AH60" s="94"/>
      <c r="AI60" s="94"/>
      <c r="AJ60" s="94"/>
      <c r="AK60" s="94"/>
      <c r="AL60" s="94"/>
      <c r="AM60" s="94"/>
      <c r="AN60" s="94"/>
      <c r="AO60" s="94"/>
      <c r="AP60" s="94"/>
      <c r="AQ60" s="94"/>
      <c r="AR60" s="94"/>
      <c r="AS60" s="94"/>
      <c r="AT60" s="94"/>
      <c r="AU60" s="94"/>
      <c r="AV60" s="94"/>
      <c r="AW60" s="94"/>
      <c r="AX60" s="94"/>
      <c r="AY60" s="94"/>
      <c r="AZ60" s="94"/>
      <c r="BA60" s="94"/>
      <c r="BB60" s="94"/>
      <c r="BC60" s="94"/>
      <c r="BD60" s="94"/>
      <c r="BE60" s="94"/>
      <c r="BF60" s="94"/>
      <c r="BG60" s="94"/>
      <c r="BH60" s="446"/>
      <c r="BI60" s="446"/>
      <c r="BJ60" s="447"/>
      <c r="BK60" s="77"/>
    </row>
    <row r="61" spans="1:63" s="89" customFormat="1" ht="15.95" customHeight="1">
      <c r="A61" s="243"/>
      <c r="B61" s="243"/>
      <c r="C61" s="94"/>
      <c r="D61" s="94"/>
      <c r="E61" s="94"/>
      <c r="F61" s="94"/>
      <c r="G61" s="94"/>
      <c r="H61" s="94"/>
      <c r="I61" s="94"/>
      <c r="J61" s="94"/>
      <c r="K61" s="94"/>
      <c r="L61" s="94"/>
      <c r="M61" s="94"/>
      <c r="N61" s="94"/>
      <c r="O61" s="94"/>
      <c r="P61" s="94"/>
      <c r="Q61" s="94"/>
      <c r="R61" s="94"/>
      <c r="S61" s="94"/>
      <c r="T61" s="94"/>
      <c r="U61" s="94"/>
      <c r="V61" s="94"/>
      <c r="W61" s="94"/>
      <c r="X61" s="94"/>
      <c r="Y61" s="94"/>
      <c r="Z61" s="94"/>
      <c r="AA61" s="94"/>
      <c r="AB61" s="94"/>
      <c r="AC61" s="94"/>
      <c r="AD61" s="94"/>
      <c r="AE61" s="94"/>
      <c r="AF61" s="77"/>
      <c r="AG61" s="94"/>
      <c r="AH61" s="94"/>
      <c r="AI61" s="94"/>
      <c r="AJ61" s="94"/>
      <c r="AK61" s="94"/>
      <c r="AL61" s="94"/>
      <c r="AM61" s="94"/>
      <c r="AN61" s="94"/>
      <c r="AO61" s="94"/>
      <c r="AP61" s="94"/>
      <c r="AQ61" s="94"/>
      <c r="AR61" s="94"/>
      <c r="AS61" s="94"/>
      <c r="AT61" s="94"/>
      <c r="AU61" s="94"/>
      <c r="AV61" s="94"/>
      <c r="AW61" s="94"/>
      <c r="AX61" s="94"/>
      <c r="AY61" s="94"/>
      <c r="AZ61" s="94"/>
      <c r="BA61" s="94"/>
      <c r="BB61" s="94"/>
      <c r="BC61" s="94"/>
      <c r="BD61" s="94"/>
      <c r="BE61" s="94"/>
      <c r="BF61" s="94"/>
      <c r="BG61" s="94"/>
      <c r="BH61" s="446"/>
      <c r="BI61" s="446"/>
      <c r="BJ61" s="447"/>
      <c r="BK61" s="77"/>
    </row>
    <row r="62" spans="1:63" s="89" customFormat="1" ht="15.95" customHeight="1">
      <c r="A62" s="243"/>
      <c r="B62" s="243"/>
      <c r="C62" s="94"/>
      <c r="D62" s="94"/>
      <c r="E62" s="94"/>
      <c r="F62" s="94"/>
      <c r="G62" s="94"/>
      <c r="H62" s="94"/>
      <c r="I62" s="94"/>
      <c r="J62" s="94"/>
      <c r="K62" s="94"/>
      <c r="L62" s="94"/>
      <c r="M62" s="94"/>
      <c r="N62" s="94"/>
      <c r="O62" s="94"/>
      <c r="P62" s="94"/>
      <c r="Q62" s="94"/>
      <c r="R62" s="94"/>
      <c r="S62" s="94"/>
      <c r="T62" s="94"/>
      <c r="U62" s="94"/>
      <c r="V62" s="94"/>
      <c r="W62" s="94"/>
      <c r="X62" s="94"/>
      <c r="Y62" s="94"/>
      <c r="Z62" s="94"/>
      <c r="AA62" s="94"/>
      <c r="AB62" s="94"/>
      <c r="AC62" s="94"/>
      <c r="AD62" s="94"/>
      <c r="AE62" s="94"/>
      <c r="AF62" s="77"/>
      <c r="AG62" s="94"/>
      <c r="AH62" s="94"/>
      <c r="AI62" s="94"/>
      <c r="AJ62" s="94"/>
      <c r="AK62" s="94"/>
      <c r="AL62" s="94"/>
      <c r="AM62" s="94"/>
      <c r="AN62" s="94"/>
      <c r="AO62" s="94"/>
      <c r="AP62" s="94"/>
      <c r="AQ62" s="94"/>
      <c r="AR62" s="94"/>
      <c r="AS62" s="94"/>
      <c r="AT62" s="94"/>
      <c r="AU62" s="94"/>
      <c r="AV62" s="94"/>
      <c r="AW62" s="94"/>
      <c r="AX62" s="94"/>
      <c r="AY62" s="94"/>
      <c r="AZ62" s="94"/>
      <c r="BA62" s="94"/>
      <c r="BB62" s="94"/>
      <c r="BC62" s="94"/>
      <c r="BD62" s="94"/>
      <c r="BE62" s="94"/>
      <c r="BF62" s="94"/>
      <c r="BG62" s="94"/>
      <c r="BH62" s="446"/>
      <c r="BI62" s="446"/>
      <c r="BJ62" s="447"/>
      <c r="BK62" s="77"/>
    </row>
    <row r="63" spans="1:63" s="89" customFormat="1" ht="15.95" customHeight="1">
      <c r="A63" s="243"/>
      <c r="B63" s="243"/>
      <c r="C63" s="94"/>
      <c r="D63" s="94"/>
      <c r="E63" s="94"/>
      <c r="F63" s="94"/>
      <c r="G63" s="94"/>
      <c r="H63" s="94"/>
      <c r="I63" s="94"/>
      <c r="J63" s="94"/>
      <c r="K63" s="94"/>
      <c r="L63" s="94"/>
      <c r="M63" s="94"/>
      <c r="N63" s="94"/>
      <c r="O63" s="94"/>
      <c r="P63" s="94"/>
      <c r="Q63" s="94"/>
      <c r="R63" s="94"/>
      <c r="S63" s="94"/>
      <c r="T63" s="94"/>
      <c r="U63" s="94"/>
      <c r="V63" s="94"/>
      <c r="W63" s="94"/>
      <c r="X63" s="94"/>
      <c r="Y63" s="94"/>
      <c r="Z63" s="94"/>
      <c r="AA63" s="94"/>
      <c r="AB63" s="94"/>
      <c r="AC63" s="94"/>
      <c r="AD63" s="94"/>
      <c r="AE63" s="94"/>
      <c r="AF63" s="77"/>
      <c r="AG63" s="94"/>
      <c r="AH63" s="94"/>
      <c r="AI63" s="94"/>
      <c r="AJ63" s="94"/>
      <c r="AK63" s="94"/>
      <c r="AL63" s="94"/>
      <c r="AM63" s="94"/>
      <c r="AN63" s="94"/>
      <c r="AO63" s="94"/>
      <c r="AP63" s="94"/>
      <c r="AQ63" s="94"/>
      <c r="AR63" s="94"/>
      <c r="AS63" s="94"/>
      <c r="AT63" s="94"/>
      <c r="AU63" s="94"/>
      <c r="AV63" s="94"/>
      <c r="AW63" s="94"/>
      <c r="AX63" s="94"/>
      <c r="AY63" s="94"/>
      <c r="AZ63" s="94"/>
      <c r="BA63" s="94"/>
      <c r="BB63" s="94"/>
      <c r="BC63" s="94"/>
      <c r="BD63" s="94"/>
      <c r="BE63" s="94"/>
      <c r="BF63" s="94"/>
      <c r="BG63" s="94"/>
      <c r="BH63" s="446"/>
      <c r="BI63" s="446"/>
      <c r="BJ63" s="447"/>
      <c r="BK63" s="77"/>
    </row>
    <row r="64" spans="1:63" s="89" customFormat="1" ht="15.95" customHeight="1">
      <c r="A64" s="243"/>
      <c r="B64" s="243"/>
      <c r="C64" s="94"/>
      <c r="D64" s="94"/>
      <c r="E64" s="94"/>
      <c r="F64" s="94"/>
      <c r="G64" s="94"/>
      <c r="H64" s="94"/>
      <c r="I64" s="94"/>
      <c r="J64" s="94"/>
      <c r="K64" s="94"/>
      <c r="L64" s="94"/>
      <c r="M64" s="94"/>
      <c r="N64" s="94"/>
      <c r="O64" s="94"/>
      <c r="P64" s="94"/>
      <c r="Q64" s="94"/>
      <c r="R64" s="94"/>
      <c r="S64" s="94"/>
      <c r="T64" s="94"/>
      <c r="U64" s="94"/>
      <c r="V64" s="94"/>
      <c r="W64" s="94"/>
      <c r="X64" s="94"/>
      <c r="Y64" s="94"/>
      <c r="Z64" s="94"/>
      <c r="AA64" s="94"/>
      <c r="AB64" s="1180" t="s">
        <v>171</v>
      </c>
      <c r="AC64" s="1943"/>
      <c r="AD64" s="1943"/>
      <c r="AE64" s="1943"/>
      <c r="AF64" s="1944"/>
      <c r="AG64" s="94"/>
      <c r="AH64" s="94"/>
      <c r="AI64" s="94"/>
      <c r="AJ64" s="94"/>
      <c r="AK64" s="94"/>
      <c r="AL64" s="94"/>
      <c r="AM64" s="94"/>
      <c r="AN64" s="94"/>
      <c r="AO64" s="94"/>
      <c r="AP64" s="94"/>
      <c r="AQ64" s="94"/>
      <c r="AR64" s="94"/>
      <c r="AS64" s="94"/>
      <c r="AT64" s="94"/>
      <c r="AU64" s="94"/>
      <c r="AV64" s="94"/>
      <c r="AW64" s="94"/>
      <c r="AX64" s="94"/>
      <c r="AY64" s="94"/>
      <c r="AZ64" s="94"/>
      <c r="BA64" s="94"/>
      <c r="BB64" s="94"/>
      <c r="BC64" s="94"/>
      <c r="BD64" s="94"/>
      <c r="BE64" s="94"/>
      <c r="BF64" s="1180" t="s">
        <v>171</v>
      </c>
      <c r="BG64" s="1943"/>
      <c r="BH64" s="1943"/>
      <c r="BI64" s="1943"/>
      <c r="BJ64" s="1944"/>
      <c r="BK64" s="77"/>
    </row>
    <row r="65" spans="1:63" s="89" customFormat="1" ht="15.95" customHeight="1">
      <c r="A65" s="243"/>
      <c r="B65" s="243"/>
      <c r="C65" s="94"/>
      <c r="D65" s="94"/>
      <c r="E65" s="94"/>
      <c r="F65" s="94"/>
      <c r="G65" s="94"/>
      <c r="H65" s="94"/>
      <c r="I65" s="94"/>
      <c r="J65" s="94"/>
      <c r="K65" s="94"/>
      <c r="L65" s="94"/>
      <c r="M65" s="94"/>
      <c r="N65" s="94"/>
      <c r="O65" s="94"/>
      <c r="P65" s="94"/>
      <c r="Q65" s="94"/>
      <c r="R65" s="94"/>
      <c r="S65" s="94"/>
      <c r="T65" s="94"/>
      <c r="U65" s="94"/>
      <c r="V65" s="94"/>
      <c r="W65" s="94"/>
      <c r="X65" s="94"/>
      <c r="Y65" s="94"/>
      <c r="Z65" s="94"/>
      <c r="AA65" s="94"/>
      <c r="AB65" s="1945" t="s">
        <v>30</v>
      </c>
      <c r="AC65" s="1946"/>
      <c r="AD65" s="1946"/>
      <c r="AE65" s="1946"/>
      <c r="AF65" s="1442"/>
      <c r="AG65" s="94"/>
      <c r="AH65" s="94"/>
      <c r="AI65" s="94"/>
      <c r="AJ65" s="94"/>
      <c r="AK65" s="94"/>
      <c r="AL65" s="94"/>
      <c r="AM65" s="94"/>
      <c r="AN65" s="94"/>
      <c r="AO65" s="94"/>
      <c r="AP65" s="94"/>
      <c r="AQ65" s="94"/>
      <c r="AR65" s="94"/>
      <c r="AS65" s="94"/>
      <c r="AT65" s="94"/>
      <c r="AU65" s="94"/>
      <c r="AV65" s="94"/>
      <c r="AW65" s="94"/>
      <c r="AX65" s="94"/>
      <c r="AY65" s="94"/>
      <c r="AZ65" s="94"/>
      <c r="BA65" s="94"/>
      <c r="BB65" s="94"/>
      <c r="BC65" s="94"/>
      <c r="BD65" s="94"/>
      <c r="BE65" s="94"/>
      <c r="BF65" s="1945" t="s">
        <v>30</v>
      </c>
      <c r="BG65" s="1946"/>
      <c r="BH65" s="1946"/>
      <c r="BI65" s="1946"/>
      <c r="BJ65" s="1442"/>
      <c r="BK65" s="77"/>
    </row>
    <row r="66" spans="1:63" s="89" customFormat="1" ht="15.95" customHeight="1">
      <c r="A66" s="243"/>
      <c r="B66" s="243"/>
      <c r="C66" s="94"/>
      <c r="D66" s="94"/>
      <c r="E66" s="94"/>
      <c r="F66" s="94"/>
      <c r="G66" s="94"/>
      <c r="H66" s="94"/>
      <c r="I66" s="94"/>
      <c r="J66" s="94"/>
      <c r="K66" s="94"/>
      <c r="L66" s="94"/>
      <c r="M66" s="94"/>
      <c r="N66" s="94"/>
      <c r="O66" s="94"/>
      <c r="P66" s="94"/>
      <c r="Q66" s="94"/>
      <c r="R66" s="94"/>
      <c r="S66" s="94"/>
      <c r="T66" s="94"/>
      <c r="U66" s="94"/>
      <c r="V66" s="94"/>
      <c r="W66" s="94"/>
      <c r="X66" s="94"/>
      <c r="Y66" s="94"/>
      <c r="Z66" s="94"/>
      <c r="AA66" s="94"/>
      <c r="AB66" s="1947"/>
      <c r="AC66" s="1640"/>
      <c r="AD66" s="1640"/>
      <c r="AE66" s="1640"/>
      <c r="AF66" s="1948"/>
      <c r="AG66" s="94"/>
      <c r="AH66" s="94"/>
      <c r="AI66" s="94"/>
      <c r="AJ66" s="94"/>
      <c r="AK66" s="94"/>
      <c r="AL66" s="94"/>
      <c r="AM66" s="94"/>
      <c r="AN66" s="94"/>
      <c r="AO66" s="94"/>
      <c r="AP66" s="94"/>
      <c r="AQ66" s="94"/>
      <c r="AR66" s="94"/>
      <c r="AS66" s="94"/>
      <c r="AT66" s="94"/>
      <c r="AU66" s="94"/>
      <c r="AV66" s="94"/>
      <c r="AW66" s="94"/>
      <c r="AX66" s="94"/>
      <c r="AY66" s="94"/>
      <c r="AZ66" s="94"/>
      <c r="BA66" s="94"/>
      <c r="BB66" s="94"/>
      <c r="BC66" s="94"/>
      <c r="BD66" s="94"/>
      <c r="BE66" s="94"/>
      <c r="BF66" s="1947"/>
      <c r="BG66" s="1640"/>
      <c r="BH66" s="1640"/>
      <c r="BI66" s="1640"/>
      <c r="BJ66" s="1948"/>
      <c r="BK66" s="77"/>
    </row>
    <row r="67" spans="1:63" s="89" customFormat="1" ht="15.95" customHeight="1">
      <c r="A67" s="243"/>
      <c r="B67" s="243"/>
      <c r="C67" s="94"/>
      <c r="D67" s="94"/>
      <c r="E67" s="94"/>
      <c r="F67" s="94"/>
      <c r="G67" s="94"/>
      <c r="H67" s="94"/>
      <c r="I67" s="94"/>
      <c r="J67" s="94"/>
      <c r="K67" s="94"/>
      <c r="L67" s="94"/>
      <c r="M67" s="94"/>
      <c r="N67" s="94"/>
      <c r="O67" s="94"/>
      <c r="P67" s="94"/>
      <c r="Q67" s="94"/>
      <c r="R67" s="94"/>
      <c r="S67" s="94"/>
      <c r="T67" s="94"/>
      <c r="U67" s="94"/>
      <c r="V67" s="94"/>
      <c r="W67" s="94"/>
      <c r="X67" s="94"/>
      <c r="Y67" s="94"/>
      <c r="Z67" s="94"/>
      <c r="AA67" s="94"/>
      <c r="AB67" s="1947"/>
      <c r="AC67" s="1640"/>
      <c r="AD67" s="1640"/>
      <c r="AE67" s="1640"/>
      <c r="AF67" s="1948"/>
      <c r="AG67" s="94"/>
      <c r="AH67" s="94"/>
      <c r="AI67" s="94"/>
      <c r="AJ67" s="94"/>
      <c r="AK67" s="94"/>
      <c r="AL67" s="94"/>
      <c r="AM67" s="94"/>
      <c r="AN67" s="94"/>
      <c r="AO67" s="94"/>
      <c r="AP67" s="94"/>
      <c r="AQ67" s="94"/>
      <c r="AR67" s="94"/>
      <c r="AS67" s="94"/>
      <c r="AT67" s="94"/>
      <c r="AU67" s="94"/>
      <c r="AV67" s="94"/>
      <c r="AW67" s="94"/>
      <c r="AX67" s="94"/>
      <c r="AY67" s="94"/>
      <c r="AZ67" s="94"/>
      <c r="BA67" s="94"/>
      <c r="BB67" s="94"/>
      <c r="BC67" s="94"/>
      <c r="BD67" s="94"/>
      <c r="BE67" s="94"/>
      <c r="BF67" s="1947"/>
      <c r="BG67" s="1640"/>
      <c r="BH67" s="1640"/>
      <c r="BI67" s="1640"/>
      <c r="BJ67" s="1948"/>
      <c r="BK67" s="77"/>
    </row>
    <row r="68" spans="1:63" s="89" customFormat="1" ht="15.95" customHeight="1">
      <c r="A68" s="243"/>
      <c r="B68" s="243"/>
      <c r="C68" s="94"/>
      <c r="D68" s="94"/>
      <c r="E68" s="94"/>
      <c r="F68" s="94"/>
      <c r="G68" s="94"/>
      <c r="H68" s="94"/>
      <c r="I68" s="94"/>
      <c r="J68" s="94"/>
      <c r="K68" s="94"/>
      <c r="L68" s="94"/>
      <c r="M68" s="94"/>
      <c r="N68" s="94"/>
      <c r="O68" s="94"/>
      <c r="P68" s="94"/>
      <c r="Q68" s="94"/>
      <c r="R68" s="94"/>
      <c r="S68" s="94"/>
      <c r="T68" s="94"/>
      <c r="U68" s="94"/>
      <c r="V68" s="94"/>
      <c r="W68" s="94"/>
      <c r="X68" s="94"/>
      <c r="Y68" s="94"/>
      <c r="Z68" s="94"/>
      <c r="AA68" s="94"/>
      <c r="AB68" s="1947"/>
      <c r="AC68" s="1640"/>
      <c r="AD68" s="1640"/>
      <c r="AE68" s="1640"/>
      <c r="AF68" s="1948"/>
      <c r="AG68" s="94"/>
      <c r="AH68" s="94"/>
      <c r="AI68" s="94"/>
      <c r="AJ68" s="94"/>
      <c r="AK68" s="94"/>
      <c r="AL68" s="94"/>
      <c r="AM68" s="94"/>
      <c r="AN68" s="94"/>
      <c r="AO68" s="94"/>
      <c r="AP68" s="94"/>
      <c r="AQ68" s="94"/>
      <c r="AR68" s="94"/>
      <c r="AS68" s="94"/>
      <c r="AT68" s="94"/>
      <c r="AU68" s="94"/>
      <c r="AV68" s="94"/>
      <c r="AW68" s="94"/>
      <c r="AX68" s="94"/>
      <c r="AY68" s="94"/>
      <c r="AZ68" s="94"/>
      <c r="BA68" s="94"/>
      <c r="BB68" s="94"/>
      <c r="BC68" s="94"/>
      <c r="BD68" s="94"/>
      <c r="BE68" s="94"/>
      <c r="BF68" s="1947"/>
      <c r="BG68" s="1640"/>
      <c r="BH68" s="1640"/>
      <c r="BI68" s="1640"/>
      <c r="BJ68" s="1948"/>
      <c r="BK68" s="77"/>
    </row>
    <row r="69" spans="1:63" s="89" customFormat="1" ht="15.95" customHeight="1">
      <c r="A69" s="243"/>
      <c r="B69" s="243"/>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1947"/>
      <c r="AC69" s="1640"/>
      <c r="AD69" s="1640"/>
      <c r="AE69" s="1640"/>
      <c r="AF69" s="1948"/>
      <c r="AG69" s="94"/>
      <c r="AH69" s="94"/>
      <c r="AI69" s="94"/>
      <c r="AJ69" s="94"/>
      <c r="AK69" s="94"/>
      <c r="AL69" s="94"/>
      <c r="AM69" s="94"/>
      <c r="AN69" s="94"/>
      <c r="AO69" s="94"/>
      <c r="AP69" s="94"/>
      <c r="AQ69" s="94"/>
      <c r="AR69" s="94"/>
      <c r="AS69" s="94"/>
      <c r="AT69" s="94"/>
      <c r="AU69" s="94"/>
      <c r="AV69" s="94"/>
      <c r="AW69" s="94"/>
      <c r="AX69" s="94"/>
      <c r="AY69" s="94"/>
      <c r="AZ69" s="94"/>
      <c r="BA69" s="94"/>
      <c r="BB69" s="94"/>
      <c r="BC69" s="94"/>
      <c r="BD69" s="94"/>
      <c r="BE69" s="94"/>
      <c r="BF69" s="1947"/>
      <c r="BG69" s="1640"/>
      <c r="BH69" s="1640"/>
      <c r="BI69" s="1640"/>
      <c r="BJ69" s="1948"/>
      <c r="BK69" s="77"/>
    </row>
    <row r="70" spans="1:63" s="89" customFormat="1" ht="15.95" customHeight="1">
      <c r="A70" s="243"/>
      <c r="B70" s="243"/>
      <c r="C70" s="94"/>
      <c r="D70" s="94"/>
      <c r="E70" s="94"/>
      <c r="F70" s="94"/>
      <c r="G70" s="94"/>
      <c r="H70" s="94"/>
      <c r="I70" s="94"/>
      <c r="J70" s="94"/>
      <c r="K70" s="94"/>
      <c r="L70" s="94"/>
      <c r="M70" s="94"/>
      <c r="N70" s="94"/>
      <c r="O70" s="94"/>
      <c r="P70" s="94"/>
      <c r="Q70" s="94"/>
      <c r="R70" s="94"/>
      <c r="S70" s="94"/>
      <c r="T70" s="94"/>
      <c r="U70" s="94"/>
      <c r="V70" s="94"/>
      <c r="W70" s="94"/>
      <c r="X70" s="94"/>
      <c r="Y70" s="94"/>
      <c r="Z70" s="94"/>
      <c r="AA70" s="94"/>
      <c r="AB70" s="1947"/>
      <c r="AC70" s="1640"/>
      <c r="AD70" s="1640"/>
      <c r="AE70" s="1640"/>
      <c r="AF70" s="1948"/>
      <c r="AG70" s="1964" t="s">
        <v>307</v>
      </c>
      <c r="AH70" s="1191"/>
      <c r="AI70" s="1191"/>
      <c r="AJ70" s="1191"/>
      <c r="AK70" s="1191"/>
      <c r="AL70" s="1191"/>
      <c r="AM70" s="1191"/>
      <c r="AN70" s="1191"/>
      <c r="AO70" s="1191"/>
      <c r="AP70" s="1191"/>
      <c r="AQ70" s="1191"/>
      <c r="AR70" s="94"/>
      <c r="AS70" s="94"/>
      <c r="AT70" s="94"/>
      <c r="AU70" s="94"/>
      <c r="AV70" s="94"/>
      <c r="AW70" s="94"/>
      <c r="AX70" s="94"/>
      <c r="AY70" s="94"/>
      <c r="AZ70" s="94"/>
      <c r="BA70" s="94"/>
      <c r="BB70" s="94"/>
      <c r="BC70" s="94"/>
      <c r="BD70" s="94"/>
      <c r="BE70" s="94"/>
      <c r="BF70" s="1947"/>
      <c r="BG70" s="1640"/>
      <c r="BH70" s="1640"/>
      <c r="BI70" s="1640"/>
      <c r="BJ70" s="1948"/>
      <c r="BK70" s="77"/>
    </row>
    <row r="71" spans="1:63" s="89" customFormat="1" ht="15.95" customHeight="1">
      <c r="A71" s="243"/>
      <c r="B71" s="243"/>
      <c r="C71" s="94"/>
      <c r="D71" s="94"/>
      <c r="E71" s="94"/>
      <c r="F71" s="94"/>
      <c r="G71" s="94"/>
      <c r="H71" s="94"/>
      <c r="I71" s="94"/>
      <c r="J71" s="94"/>
      <c r="K71" s="94"/>
      <c r="L71" s="94"/>
      <c r="M71" s="94"/>
      <c r="N71" s="94"/>
      <c r="O71" s="94"/>
      <c r="P71" s="94"/>
      <c r="Q71" s="94"/>
      <c r="R71" s="94"/>
      <c r="S71" s="94"/>
      <c r="T71" s="94"/>
      <c r="U71" s="94"/>
      <c r="V71" s="94"/>
      <c r="W71" s="94"/>
      <c r="X71" s="94"/>
      <c r="Y71" s="94"/>
      <c r="Z71" s="94"/>
      <c r="AA71" s="94"/>
      <c r="AB71" s="1947"/>
      <c r="AC71" s="1640"/>
      <c r="AD71" s="1640"/>
      <c r="AE71" s="1640"/>
      <c r="AF71" s="1948"/>
      <c r="AG71" s="1629"/>
      <c r="AH71" s="1191"/>
      <c r="AI71" s="1191"/>
      <c r="AJ71" s="1191"/>
      <c r="AK71" s="1191"/>
      <c r="AL71" s="1191"/>
      <c r="AM71" s="1191"/>
      <c r="AN71" s="1191"/>
      <c r="AO71" s="1191"/>
      <c r="AP71" s="1191"/>
      <c r="AQ71" s="1191"/>
      <c r="AR71" s="94"/>
      <c r="AS71" s="94"/>
      <c r="AT71" s="94"/>
      <c r="AU71" s="94"/>
      <c r="AV71" s="94"/>
      <c r="AW71" s="94"/>
      <c r="AX71" s="94"/>
      <c r="AY71" s="94"/>
      <c r="AZ71" s="94"/>
      <c r="BA71" s="94"/>
      <c r="BB71" s="94"/>
      <c r="BC71" s="94"/>
      <c r="BD71" s="94"/>
      <c r="BE71" s="94"/>
      <c r="BF71" s="1947"/>
      <c r="BG71" s="1640"/>
      <c r="BH71" s="1640"/>
      <c r="BI71" s="1640"/>
      <c r="BJ71" s="1948"/>
      <c r="BK71" s="77"/>
    </row>
    <row r="72" spans="1:63" s="89" customFormat="1" ht="15.95" customHeight="1">
      <c r="A72" s="243"/>
      <c r="B72" s="243"/>
      <c r="C72" s="94"/>
      <c r="D72" s="94"/>
      <c r="E72" s="94"/>
      <c r="F72" s="94"/>
      <c r="G72" s="94"/>
      <c r="H72" s="94"/>
      <c r="I72" s="94"/>
      <c r="J72" s="94"/>
      <c r="K72" s="94"/>
      <c r="L72" s="94"/>
      <c r="M72" s="94"/>
      <c r="N72" s="94"/>
      <c r="O72" s="94"/>
      <c r="P72" s="94"/>
      <c r="Q72" s="94"/>
      <c r="R72" s="94"/>
      <c r="S72" s="94"/>
      <c r="T72" s="94"/>
      <c r="U72" s="94"/>
      <c r="V72" s="94"/>
      <c r="W72" s="94"/>
      <c r="X72" s="94"/>
      <c r="Y72" s="94"/>
      <c r="Z72" s="94"/>
      <c r="AA72" s="94"/>
      <c r="AB72" s="1947"/>
      <c r="AC72" s="1640"/>
      <c r="AD72" s="1640"/>
      <c r="AE72" s="1640"/>
      <c r="AF72" s="1948"/>
      <c r="AG72" s="1629"/>
      <c r="AH72" s="1191"/>
      <c r="AI72" s="1191"/>
      <c r="AJ72" s="1191"/>
      <c r="AK72" s="1191"/>
      <c r="AL72" s="1191"/>
      <c r="AM72" s="1191"/>
      <c r="AN72" s="1191"/>
      <c r="AO72" s="1191"/>
      <c r="AP72" s="1191"/>
      <c r="AQ72" s="1191"/>
      <c r="AR72" s="94"/>
      <c r="AS72" s="94"/>
      <c r="AT72" s="94"/>
      <c r="AU72" s="94"/>
      <c r="AV72" s="94"/>
      <c r="AW72" s="94"/>
      <c r="AX72" s="94"/>
      <c r="AY72" s="94"/>
      <c r="AZ72" s="94"/>
      <c r="BA72" s="94"/>
      <c r="BB72" s="94"/>
      <c r="BC72" s="94"/>
      <c r="BD72" s="94"/>
      <c r="BE72" s="94"/>
      <c r="BF72" s="1947"/>
      <c r="BG72" s="1640"/>
      <c r="BH72" s="1640"/>
      <c r="BI72" s="1640"/>
      <c r="BJ72" s="1948"/>
      <c r="BK72" s="77"/>
    </row>
    <row r="73" spans="1:63" s="89" customFormat="1" ht="15.95" customHeight="1">
      <c r="A73" s="243"/>
      <c r="B73" s="243"/>
      <c r="C73" s="94"/>
      <c r="D73" s="94"/>
      <c r="E73" s="94"/>
      <c r="F73" s="94"/>
      <c r="G73" s="94"/>
      <c r="H73" s="94"/>
      <c r="I73" s="94"/>
      <c r="J73" s="94"/>
      <c r="K73" s="94"/>
      <c r="L73" s="94"/>
      <c r="M73" s="94"/>
      <c r="N73" s="94"/>
      <c r="O73" s="94"/>
      <c r="P73" s="94"/>
      <c r="Q73" s="94"/>
      <c r="R73" s="94"/>
      <c r="S73" s="94"/>
      <c r="T73" s="94"/>
      <c r="U73" s="94"/>
      <c r="V73" s="94"/>
      <c r="W73" s="94"/>
      <c r="X73" s="94"/>
      <c r="Y73" s="94"/>
      <c r="Z73" s="94"/>
      <c r="AA73" s="94"/>
      <c r="AB73" s="1947"/>
      <c r="AC73" s="1640"/>
      <c r="AD73" s="1640"/>
      <c r="AE73" s="1640"/>
      <c r="AF73" s="1948"/>
      <c r="AG73" s="1965"/>
      <c r="AH73" s="1200"/>
      <c r="AI73" s="1200"/>
      <c r="AJ73" s="1200"/>
      <c r="AK73" s="1200"/>
      <c r="AL73" s="1200"/>
      <c r="AM73" s="1200"/>
      <c r="AN73" s="1200"/>
      <c r="AO73" s="1200"/>
      <c r="AP73" s="1200"/>
      <c r="AQ73" s="1200"/>
      <c r="AR73" s="94"/>
      <c r="AS73" s="94"/>
      <c r="AT73" s="94"/>
      <c r="AU73" s="94"/>
      <c r="AV73" s="94"/>
      <c r="AW73" s="94"/>
      <c r="AX73" s="94"/>
      <c r="AY73" s="94"/>
      <c r="AZ73" s="94"/>
      <c r="BA73" s="94"/>
      <c r="BB73" s="94"/>
      <c r="BC73" s="94"/>
      <c r="BD73" s="94"/>
      <c r="BE73" s="94"/>
      <c r="BF73" s="1947"/>
      <c r="BG73" s="1640"/>
      <c r="BH73" s="1640"/>
      <c r="BI73" s="1640"/>
      <c r="BJ73" s="1948"/>
      <c r="BK73" s="77"/>
    </row>
    <row r="74" spans="1:63" s="89" customFormat="1" ht="18.75" customHeight="1">
      <c r="A74" s="243"/>
      <c r="B74" s="1950" t="s">
        <v>298</v>
      </c>
      <c r="C74" s="1951"/>
      <c r="D74" s="1951"/>
      <c r="E74" s="1951"/>
      <c r="F74" s="1951"/>
      <c r="G74" s="1951"/>
      <c r="H74" s="1951"/>
      <c r="I74" s="1951"/>
      <c r="J74" s="1951"/>
      <c r="K74" s="1951"/>
      <c r="L74" s="1951"/>
      <c r="M74" s="1951"/>
      <c r="N74" s="1951"/>
      <c r="O74" s="1951"/>
      <c r="P74" s="1951"/>
      <c r="Q74" s="1951"/>
      <c r="R74" s="1951"/>
      <c r="S74" s="1951"/>
      <c r="T74" s="1951"/>
      <c r="U74" s="1951"/>
      <c r="V74" s="1951"/>
      <c r="W74" s="1951"/>
      <c r="X74" s="1951"/>
      <c r="Y74" s="1951"/>
      <c r="Z74" s="1951"/>
      <c r="AA74" s="1951"/>
      <c r="AB74" s="1951"/>
      <c r="AC74" s="1951"/>
      <c r="AD74" s="1951"/>
      <c r="AE74" s="1951"/>
      <c r="AF74" s="1952"/>
      <c r="AG74" s="1953" t="s">
        <v>298</v>
      </c>
      <c r="AH74" s="1951"/>
      <c r="AI74" s="1951"/>
      <c r="AJ74" s="1951"/>
      <c r="AK74" s="1951"/>
      <c r="AL74" s="1951"/>
      <c r="AM74" s="1951"/>
      <c r="AN74" s="1951"/>
      <c r="AO74" s="1951"/>
      <c r="AP74" s="1951"/>
      <c r="AQ74" s="1951"/>
      <c r="AR74" s="1951"/>
      <c r="AS74" s="1951"/>
      <c r="AT74" s="1951"/>
      <c r="AU74" s="1951"/>
      <c r="AV74" s="1951"/>
      <c r="AW74" s="1951"/>
      <c r="AX74" s="1951"/>
      <c r="AY74" s="1951"/>
      <c r="AZ74" s="1951"/>
      <c r="BA74" s="1951"/>
      <c r="BB74" s="1951"/>
      <c r="BC74" s="1951"/>
      <c r="BD74" s="1951"/>
      <c r="BE74" s="1951"/>
      <c r="BF74" s="1951"/>
      <c r="BG74" s="1951"/>
      <c r="BH74" s="1951"/>
      <c r="BI74" s="1951"/>
      <c r="BJ74" s="1952"/>
      <c r="BK74" s="77"/>
    </row>
    <row r="75" spans="1:63" s="89" customFormat="1" ht="15.95" customHeight="1">
      <c r="A75" s="243"/>
      <c r="B75" s="243"/>
      <c r="C75" s="94"/>
      <c r="D75" s="94"/>
      <c r="E75" s="94"/>
      <c r="F75" s="94"/>
      <c r="G75" s="94"/>
      <c r="H75" s="94"/>
      <c r="I75" s="94"/>
      <c r="J75" s="94"/>
      <c r="K75" s="94"/>
      <c r="L75" s="94"/>
      <c r="M75" s="94"/>
      <c r="N75" s="94"/>
      <c r="O75" s="94"/>
      <c r="P75" s="94"/>
      <c r="Q75" s="94"/>
      <c r="R75" s="94"/>
      <c r="S75" s="94"/>
      <c r="T75" s="94"/>
      <c r="U75" s="94"/>
      <c r="V75" s="94"/>
      <c r="W75" s="94"/>
      <c r="X75" s="94"/>
      <c r="Y75" s="94"/>
      <c r="Z75" s="94"/>
      <c r="AA75" s="94"/>
      <c r="AB75" s="94"/>
      <c r="AC75" s="94"/>
      <c r="AD75" s="94"/>
      <c r="AE75" s="94"/>
      <c r="AF75" s="77"/>
      <c r="AG75" s="94"/>
      <c r="AH75" s="94"/>
      <c r="AI75" s="94"/>
      <c r="AJ75" s="94"/>
      <c r="AK75" s="94"/>
      <c r="AL75" s="94"/>
      <c r="AM75" s="94"/>
      <c r="AN75" s="94"/>
      <c r="AO75" s="94"/>
      <c r="AP75" s="94"/>
      <c r="AQ75" s="94"/>
      <c r="AR75" s="94"/>
      <c r="AS75" s="94"/>
      <c r="AT75" s="94"/>
      <c r="AU75" s="94"/>
      <c r="AV75" s="94"/>
      <c r="AW75" s="94"/>
      <c r="AX75" s="94"/>
      <c r="AY75" s="94"/>
      <c r="AZ75" s="94"/>
      <c r="BA75" s="94"/>
      <c r="BB75" s="94"/>
      <c r="BC75" s="94"/>
      <c r="BD75" s="94"/>
      <c r="BE75" s="94"/>
      <c r="BF75" s="94"/>
      <c r="BG75" s="94"/>
      <c r="BH75" s="446"/>
      <c r="BI75" s="446"/>
      <c r="BJ75" s="447"/>
      <c r="BK75" s="77"/>
    </row>
    <row r="76" spans="1:63" s="89" customFormat="1" ht="24" customHeight="1">
      <c r="A76" s="243"/>
      <c r="B76" s="243"/>
      <c r="C76" s="94"/>
      <c r="D76" s="94"/>
      <c r="E76" s="94"/>
      <c r="F76" s="94"/>
      <c r="G76" s="94"/>
      <c r="H76" s="94"/>
      <c r="I76" s="94"/>
      <c r="J76" s="94"/>
      <c r="K76" s="94"/>
      <c r="L76" s="94"/>
      <c r="M76" s="94"/>
      <c r="N76" s="94"/>
      <c r="O76" s="94"/>
      <c r="P76" s="94"/>
      <c r="Q76" s="94"/>
      <c r="R76" s="94"/>
      <c r="S76" s="94"/>
      <c r="T76" s="94"/>
      <c r="U76" s="94"/>
      <c r="V76" s="94"/>
      <c r="W76" s="94"/>
      <c r="X76" s="94"/>
      <c r="Y76" s="94"/>
      <c r="Z76" s="94"/>
      <c r="AA76" s="94"/>
      <c r="AB76" s="94"/>
      <c r="AC76" s="94"/>
      <c r="AD76" s="94"/>
      <c r="AE76" s="94"/>
      <c r="AF76" s="77"/>
      <c r="AG76" s="94"/>
      <c r="AH76" s="94"/>
      <c r="AI76" s="94"/>
      <c r="AJ76" s="94"/>
      <c r="AK76" s="94"/>
      <c r="AL76" s="94"/>
      <c r="AM76" s="94"/>
      <c r="AN76" s="94"/>
      <c r="AO76" s="94"/>
      <c r="AP76" s="94"/>
      <c r="AQ76" s="94"/>
      <c r="AR76" s="94"/>
      <c r="AS76" s="94"/>
      <c r="AT76" s="94"/>
      <c r="AU76" s="94"/>
      <c r="AV76" s="94"/>
      <c r="AW76" s="94"/>
      <c r="AX76" s="94"/>
      <c r="AY76" s="94"/>
      <c r="AZ76" s="94"/>
      <c r="BA76" s="94"/>
      <c r="BB76" s="94"/>
      <c r="BC76" s="94"/>
      <c r="BD76" s="94"/>
      <c r="BE76" s="94"/>
      <c r="BF76" s="94"/>
      <c r="BG76" s="94"/>
      <c r="BH76" s="446"/>
      <c r="BI76" s="446"/>
      <c r="BJ76" s="447"/>
      <c r="BK76" s="77"/>
    </row>
    <row r="77" spans="1:63" s="89" customFormat="1" ht="15.95" customHeight="1">
      <c r="A77" s="243"/>
      <c r="B77" s="243"/>
      <c r="C77" s="94"/>
      <c r="D77" s="94"/>
      <c r="E77" s="94"/>
      <c r="F77" s="94"/>
      <c r="G77" s="94"/>
      <c r="H77" s="94"/>
      <c r="I77" s="94"/>
      <c r="J77" s="94"/>
      <c r="K77" s="94"/>
      <c r="L77" s="94"/>
      <c r="M77" s="94"/>
      <c r="N77" s="94"/>
      <c r="O77" s="94"/>
      <c r="P77" s="94"/>
      <c r="Q77" s="94"/>
      <c r="R77" s="94"/>
      <c r="S77" s="94"/>
      <c r="T77" s="94"/>
      <c r="U77" s="94"/>
      <c r="V77" s="94"/>
      <c r="W77" s="94"/>
      <c r="X77" s="94"/>
      <c r="Y77" s="94"/>
      <c r="Z77" s="94"/>
      <c r="AA77" s="94"/>
      <c r="AB77" s="94"/>
      <c r="AC77" s="94"/>
      <c r="AD77" s="94"/>
      <c r="AE77" s="94"/>
      <c r="AF77" s="77"/>
      <c r="AG77" s="94"/>
      <c r="AH77" s="94"/>
      <c r="AI77" s="94"/>
      <c r="AJ77" s="94"/>
      <c r="AK77" s="94"/>
      <c r="AL77" s="94"/>
      <c r="AM77" s="94"/>
      <c r="AN77" s="94"/>
      <c r="AO77" s="94"/>
      <c r="AP77" s="94"/>
      <c r="AQ77" s="94"/>
      <c r="AR77" s="94"/>
      <c r="AS77" s="94"/>
      <c r="AT77" s="94"/>
      <c r="AU77" s="94"/>
      <c r="AV77" s="94"/>
      <c r="AW77" s="94"/>
      <c r="AX77" s="94"/>
      <c r="AY77" s="94"/>
      <c r="AZ77" s="94"/>
      <c r="BA77" s="94"/>
      <c r="BB77" s="94"/>
      <c r="BC77" s="94"/>
      <c r="BD77" s="94"/>
      <c r="BE77" s="94"/>
      <c r="BF77" s="94"/>
      <c r="BG77" s="94"/>
      <c r="BH77" s="446"/>
      <c r="BI77" s="446"/>
      <c r="BJ77" s="447"/>
      <c r="BK77" s="77"/>
    </row>
    <row r="78" spans="1:63" s="89" customFormat="1" ht="15.95" customHeight="1">
      <c r="A78" s="243"/>
      <c r="B78" s="243"/>
      <c r="C78" s="94"/>
      <c r="D78" s="94"/>
      <c r="E78" s="94"/>
      <c r="F78" s="94"/>
      <c r="G78" s="94"/>
      <c r="H78" s="94"/>
      <c r="I78" s="94"/>
      <c r="J78" s="94"/>
      <c r="K78" s="94"/>
      <c r="L78" s="94"/>
      <c r="M78" s="94"/>
      <c r="N78" s="94"/>
      <c r="O78" s="94"/>
      <c r="P78" s="94"/>
      <c r="Q78" s="94"/>
      <c r="R78" s="94"/>
      <c r="S78" s="94"/>
      <c r="T78" s="94"/>
      <c r="U78" s="94"/>
      <c r="V78" s="94"/>
      <c r="W78" s="94"/>
      <c r="X78" s="94"/>
      <c r="Y78" s="94"/>
      <c r="Z78" s="94"/>
      <c r="AA78" s="94"/>
      <c r="AB78" s="94"/>
      <c r="AC78" s="94"/>
      <c r="AD78" s="94"/>
      <c r="AE78" s="94"/>
      <c r="AF78" s="77"/>
      <c r="AG78" s="94"/>
      <c r="AH78" s="94"/>
      <c r="AI78" s="94"/>
      <c r="AJ78" s="94"/>
      <c r="AK78" s="94"/>
      <c r="AL78" s="94"/>
      <c r="AM78" s="94"/>
      <c r="AN78" s="94"/>
      <c r="AO78" s="94"/>
      <c r="AP78" s="94"/>
      <c r="AQ78" s="94"/>
      <c r="AR78" s="94"/>
      <c r="AS78" s="94"/>
      <c r="AT78" s="94"/>
      <c r="AU78" s="94"/>
      <c r="AV78" s="94"/>
      <c r="AW78" s="94"/>
      <c r="AX78" s="94"/>
      <c r="AY78" s="94"/>
      <c r="AZ78" s="94"/>
      <c r="BA78" s="94"/>
      <c r="BB78" s="94"/>
      <c r="BC78" s="94"/>
      <c r="BD78" s="94"/>
      <c r="BE78" s="94"/>
      <c r="BF78" s="94"/>
      <c r="BG78" s="94"/>
      <c r="BH78" s="446"/>
      <c r="BI78" s="446"/>
      <c r="BJ78" s="447"/>
      <c r="BK78" s="77"/>
    </row>
    <row r="79" spans="1:63" s="89" customFormat="1" ht="15.95" customHeight="1">
      <c r="A79" s="243"/>
      <c r="B79" s="243"/>
      <c r="C79" s="94"/>
      <c r="D79" s="94"/>
      <c r="E79" s="94"/>
      <c r="F79" s="94"/>
      <c r="G79" s="94"/>
      <c r="H79" s="94"/>
      <c r="I79" s="94"/>
      <c r="J79" s="94"/>
      <c r="K79" s="94"/>
      <c r="L79" s="94"/>
      <c r="M79" s="94"/>
      <c r="N79" s="94"/>
      <c r="O79" s="94"/>
      <c r="P79" s="94"/>
      <c r="Q79" s="94"/>
      <c r="R79" s="94"/>
      <c r="S79" s="94"/>
      <c r="T79" s="94"/>
      <c r="U79" s="94"/>
      <c r="V79" s="94"/>
      <c r="W79" s="94"/>
      <c r="X79" s="94"/>
      <c r="Y79" s="94"/>
      <c r="Z79" s="94"/>
      <c r="AA79" s="94"/>
      <c r="AB79" s="94"/>
      <c r="AC79" s="94"/>
      <c r="AD79" s="94"/>
      <c r="AE79" s="94"/>
      <c r="AF79" s="77"/>
      <c r="AG79" s="94"/>
      <c r="AH79" s="94"/>
      <c r="AI79" s="94"/>
      <c r="AJ79" s="94"/>
      <c r="AK79" s="94"/>
      <c r="AL79" s="94"/>
      <c r="AM79" s="94"/>
      <c r="AN79" s="94"/>
      <c r="AO79" s="94"/>
      <c r="AP79" s="94"/>
      <c r="AQ79" s="94"/>
      <c r="AR79" s="94"/>
      <c r="AS79" s="94"/>
      <c r="AT79" s="94"/>
      <c r="AU79" s="94"/>
      <c r="AV79" s="94"/>
      <c r="AW79" s="94"/>
      <c r="AX79" s="94"/>
      <c r="AY79" s="94"/>
      <c r="AZ79" s="94"/>
      <c r="BA79" s="94"/>
      <c r="BB79" s="94"/>
      <c r="BC79" s="94"/>
      <c r="BD79" s="94"/>
      <c r="BE79" s="94"/>
      <c r="BF79" s="94"/>
      <c r="BG79" s="94"/>
      <c r="BH79" s="446"/>
      <c r="BI79" s="446"/>
      <c r="BJ79" s="447"/>
      <c r="BK79" s="77"/>
    </row>
    <row r="80" spans="1:63" s="89" customFormat="1" ht="15.95" customHeight="1">
      <c r="A80" s="243"/>
      <c r="B80" s="243"/>
      <c r="C80" s="94"/>
      <c r="D80" s="94"/>
      <c r="E80" s="94"/>
      <c r="F80" s="94"/>
      <c r="G80" s="94"/>
      <c r="H80" s="94"/>
      <c r="I80" s="94"/>
      <c r="J80" s="94"/>
      <c r="K80" s="94"/>
      <c r="L80" s="94"/>
      <c r="M80" s="94"/>
      <c r="N80" s="94"/>
      <c r="O80" s="94"/>
      <c r="P80" s="94"/>
      <c r="Q80" s="94"/>
      <c r="R80" s="94"/>
      <c r="S80" s="94"/>
      <c r="T80" s="94"/>
      <c r="U80" s="94"/>
      <c r="V80" s="94"/>
      <c r="W80" s="94"/>
      <c r="X80" s="94"/>
      <c r="Y80" s="94"/>
      <c r="Z80" s="94"/>
      <c r="AA80" s="94"/>
      <c r="AB80" s="94"/>
      <c r="AC80" s="94"/>
      <c r="AD80" s="94"/>
      <c r="AE80" s="94"/>
      <c r="AF80" s="77"/>
      <c r="AG80" s="94"/>
      <c r="AH80" s="94"/>
      <c r="AI80" s="94"/>
      <c r="AJ80" s="94"/>
      <c r="AK80" s="94"/>
      <c r="AL80" s="94"/>
      <c r="AM80" s="94"/>
      <c r="AN80" s="94"/>
      <c r="AO80" s="94"/>
      <c r="AP80" s="94"/>
      <c r="AQ80" s="94"/>
      <c r="AR80" s="94"/>
      <c r="AS80" s="94"/>
      <c r="AT80" s="94"/>
      <c r="AU80" s="94"/>
      <c r="AV80" s="94"/>
      <c r="AW80" s="94"/>
      <c r="AX80" s="94"/>
      <c r="AY80" s="94"/>
      <c r="AZ80" s="94"/>
      <c r="BA80" s="94"/>
      <c r="BB80" s="94"/>
      <c r="BC80" s="94"/>
      <c r="BD80" s="94"/>
      <c r="BE80" s="94"/>
      <c r="BF80" s="94"/>
      <c r="BG80" s="94"/>
      <c r="BH80" s="446"/>
      <c r="BI80" s="446"/>
      <c r="BJ80" s="447"/>
      <c r="BK80" s="77"/>
    </row>
    <row r="81" spans="1:63" s="89" customFormat="1" ht="15.95" customHeight="1">
      <c r="A81" s="243"/>
      <c r="B81" s="243"/>
      <c r="C81" s="94"/>
      <c r="D81" s="94"/>
      <c r="E81" s="94"/>
      <c r="F81" s="94"/>
      <c r="G81" s="94"/>
      <c r="H81" s="94"/>
      <c r="I81" s="94"/>
      <c r="J81" s="94"/>
      <c r="K81" s="94"/>
      <c r="L81" s="94"/>
      <c r="M81" s="94"/>
      <c r="N81" s="94"/>
      <c r="O81" s="94"/>
      <c r="P81" s="94"/>
      <c r="Q81" s="94"/>
      <c r="R81" s="94"/>
      <c r="S81" s="94"/>
      <c r="T81" s="94"/>
      <c r="U81" s="94"/>
      <c r="V81" s="94"/>
      <c r="W81" s="94"/>
      <c r="X81" s="94"/>
      <c r="Y81" s="94"/>
      <c r="Z81" s="94"/>
      <c r="AA81" s="94"/>
      <c r="AB81" s="94"/>
      <c r="AC81" s="94"/>
      <c r="AD81" s="94"/>
      <c r="AE81" s="94"/>
      <c r="AF81" s="77"/>
      <c r="AG81" s="94"/>
      <c r="AH81" s="94"/>
      <c r="AI81" s="94"/>
      <c r="AJ81" s="94"/>
      <c r="AK81" s="94"/>
      <c r="AL81" s="94"/>
      <c r="AM81" s="94"/>
      <c r="AN81" s="94"/>
      <c r="AO81" s="94"/>
      <c r="AP81" s="94"/>
      <c r="AQ81" s="94"/>
      <c r="AR81" s="94"/>
      <c r="AS81" s="94"/>
      <c r="AT81" s="94"/>
      <c r="AU81" s="94"/>
      <c r="AV81" s="94"/>
      <c r="AW81" s="94"/>
      <c r="AX81" s="94"/>
      <c r="AY81" s="94"/>
      <c r="AZ81" s="94"/>
      <c r="BA81" s="94"/>
      <c r="BB81" s="94"/>
      <c r="BC81" s="94"/>
      <c r="BD81" s="94"/>
      <c r="BE81" s="94"/>
      <c r="BF81" s="94"/>
      <c r="BG81" s="94"/>
      <c r="BH81" s="446"/>
      <c r="BI81" s="446"/>
      <c r="BJ81" s="447"/>
      <c r="BK81" s="77"/>
    </row>
    <row r="82" spans="1:63" s="89" customFormat="1" ht="15.95" customHeight="1">
      <c r="A82" s="243"/>
      <c r="B82" s="243"/>
      <c r="C82" s="94"/>
      <c r="D82" s="94"/>
      <c r="E82" s="94"/>
      <c r="F82" s="94"/>
      <c r="G82" s="94"/>
      <c r="H82" s="94"/>
      <c r="I82" s="94"/>
      <c r="J82" s="94"/>
      <c r="K82" s="94"/>
      <c r="L82" s="94"/>
      <c r="M82" s="94"/>
      <c r="N82" s="94"/>
      <c r="O82" s="94"/>
      <c r="P82" s="94"/>
      <c r="Q82" s="94"/>
      <c r="R82" s="94"/>
      <c r="S82" s="94"/>
      <c r="T82" s="94"/>
      <c r="U82" s="94"/>
      <c r="V82" s="94"/>
      <c r="W82" s="94"/>
      <c r="X82" s="94"/>
      <c r="Y82" s="94"/>
      <c r="Z82" s="94"/>
      <c r="AA82" s="94"/>
      <c r="AB82" s="94"/>
      <c r="AC82" s="94"/>
      <c r="AD82" s="94"/>
      <c r="AE82" s="94"/>
      <c r="AF82" s="77"/>
      <c r="AG82" s="94"/>
      <c r="AH82" s="94"/>
      <c r="AI82" s="94"/>
      <c r="AJ82" s="94"/>
      <c r="AK82" s="94"/>
      <c r="AL82" s="94"/>
      <c r="AM82" s="94"/>
      <c r="AN82" s="94"/>
      <c r="AO82" s="94"/>
      <c r="AP82" s="94"/>
      <c r="AQ82" s="94"/>
      <c r="AR82" s="94"/>
      <c r="AS82" s="94"/>
      <c r="AT82" s="94"/>
      <c r="AU82" s="94"/>
      <c r="AV82" s="94"/>
      <c r="AW82" s="94"/>
      <c r="AX82" s="94"/>
      <c r="AY82" s="94"/>
      <c r="AZ82" s="94"/>
      <c r="BA82" s="94"/>
      <c r="BB82" s="94"/>
      <c r="BC82" s="94"/>
      <c r="BD82" s="94"/>
      <c r="BE82" s="94"/>
      <c r="BF82" s="94"/>
      <c r="BG82" s="94"/>
      <c r="BH82" s="446"/>
      <c r="BI82" s="446"/>
      <c r="BJ82" s="447"/>
      <c r="BK82" s="77"/>
    </row>
    <row r="83" spans="1:63" s="89" customFormat="1" ht="15.95" customHeight="1">
      <c r="A83" s="243"/>
      <c r="B83" s="243"/>
      <c r="C83" s="94"/>
      <c r="D83" s="94"/>
      <c r="E83" s="94"/>
      <c r="F83" s="94"/>
      <c r="G83" s="94"/>
      <c r="H83" s="94"/>
      <c r="I83" s="94"/>
      <c r="J83" s="94"/>
      <c r="K83" s="94"/>
      <c r="L83" s="94"/>
      <c r="M83" s="94"/>
      <c r="N83" s="94"/>
      <c r="O83" s="94"/>
      <c r="P83" s="94"/>
      <c r="Q83" s="94"/>
      <c r="R83" s="94"/>
      <c r="S83" s="94"/>
      <c r="T83" s="94"/>
      <c r="U83" s="94"/>
      <c r="V83" s="94"/>
      <c r="W83" s="94"/>
      <c r="X83" s="94"/>
      <c r="Y83" s="94"/>
      <c r="Z83" s="94"/>
      <c r="AA83" s="94"/>
      <c r="AB83" s="94"/>
      <c r="AC83" s="94"/>
      <c r="AD83" s="94"/>
      <c r="AE83" s="94"/>
      <c r="AF83" s="77"/>
      <c r="AG83" s="94"/>
      <c r="AH83" s="94"/>
      <c r="AI83" s="94"/>
      <c r="AJ83" s="94"/>
      <c r="AK83" s="94"/>
      <c r="AL83" s="94"/>
      <c r="AM83" s="94"/>
      <c r="AN83" s="94"/>
      <c r="AO83" s="94"/>
      <c r="AP83" s="94"/>
      <c r="AQ83" s="94"/>
      <c r="AR83" s="94"/>
      <c r="AS83" s="94"/>
      <c r="AT83" s="94"/>
      <c r="AU83" s="94"/>
      <c r="AV83" s="94"/>
      <c r="AW83" s="94"/>
      <c r="AX83" s="94"/>
      <c r="AY83" s="94"/>
      <c r="AZ83" s="94"/>
      <c r="BA83" s="94"/>
      <c r="BB83" s="94"/>
      <c r="BC83" s="94"/>
      <c r="BD83" s="94"/>
      <c r="BE83" s="94"/>
      <c r="BF83" s="94"/>
      <c r="BG83" s="94"/>
      <c r="BH83" s="446"/>
      <c r="BI83" s="446"/>
      <c r="BJ83" s="447"/>
      <c r="BK83" s="77"/>
    </row>
    <row r="84" spans="1:63" s="89" customFormat="1" ht="22.5" customHeight="1">
      <c r="A84" s="243"/>
      <c r="B84" s="243"/>
      <c r="C84" s="94"/>
      <c r="D84" s="94"/>
      <c r="E84" s="94"/>
      <c r="F84" s="94"/>
      <c r="G84" s="94"/>
      <c r="H84" s="94"/>
      <c r="I84" s="94"/>
      <c r="J84" s="94"/>
      <c r="K84" s="94"/>
      <c r="L84" s="94"/>
      <c r="M84" s="94"/>
      <c r="N84" s="94"/>
      <c r="O84" s="94"/>
      <c r="P84" s="94"/>
      <c r="Q84" s="94"/>
      <c r="R84" s="94"/>
      <c r="S84" s="94"/>
      <c r="T84" s="94"/>
      <c r="U84" s="94"/>
      <c r="V84" s="94"/>
      <c r="W84" s="94"/>
      <c r="X84" s="94"/>
      <c r="Y84" s="94"/>
      <c r="Z84" s="94"/>
      <c r="AA84" s="94"/>
      <c r="AB84" s="94"/>
      <c r="AC84" s="94"/>
      <c r="AD84" s="94"/>
      <c r="AE84" s="94"/>
      <c r="AF84" s="77"/>
      <c r="AG84" s="94"/>
      <c r="AH84" s="94"/>
      <c r="AI84" s="94"/>
      <c r="AJ84" s="94"/>
      <c r="AK84" s="94"/>
      <c r="AL84" s="94"/>
      <c r="AM84" s="94"/>
      <c r="AN84" s="94"/>
      <c r="AO84" s="94"/>
      <c r="AP84" s="94"/>
      <c r="AQ84" s="94"/>
      <c r="AR84" s="94"/>
      <c r="AS84" s="94"/>
      <c r="AT84" s="94"/>
      <c r="AU84" s="94"/>
      <c r="AV84" s="94"/>
      <c r="AW84" s="94"/>
      <c r="AX84" s="94"/>
      <c r="AY84" s="94"/>
      <c r="AZ84" s="94"/>
      <c r="BA84" s="94"/>
      <c r="BB84" s="94"/>
      <c r="BC84" s="94"/>
      <c r="BD84" s="94"/>
      <c r="BE84" s="94"/>
      <c r="BF84" s="94"/>
      <c r="BG84" s="94"/>
      <c r="BH84" s="446"/>
      <c r="BI84" s="446"/>
      <c r="BJ84" s="447"/>
      <c r="BK84" s="77"/>
    </row>
    <row r="85" spans="1:63" s="89" customFormat="1" ht="15.95" customHeight="1">
      <c r="A85" s="243"/>
      <c r="B85" s="243"/>
      <c r="C85" s="94"/>
      <c r="D85" s="94"/>
      <c r="E85" s="94"/>
      <c r="F85" s="94"/>
      <c r="G85" s="94"/>
      <c r="H85" s="94"/>
      <c r="I85" s="94"/>
      <c r="J85" s="94"/>
      <c r="K85" s="94"/>
      <c r="L85" s="94"/>
      <c r="M85" s="94"/>
      <c r="N85" s="94"/>
      <c r="O85" s="94"/>
      <c r="P85" s="94"/>
      <c r="Q85" s="94"/>
      <c r="R85" s="94"/>
      <c r="S85" s="94"/>
      <c r="T85" s="94"/>
      <c r="U85" s="94"/>
      <c r="V85" s="94"/>
      <c r="W85" s="94"/>
      <c r="X85" s="94"/>
      <c r="Y85" s="94"/>
      <c r="Z85" s="94"/>
      <c r="AA85" s="94"/>
      <c r="AB85" s="94"/>
      <c r="AC85" s="94"/>
      <c r="AD85" s="94"/>
      <c r="AE85" s="94"/>
      <c r="AF85" s="77"/>
      <c r="AG85" s="94"/>
      <c r="AH85" s="94"/>
      <c r="AI85" s="94"/>
      <c r="AJ85" s="94"/>
      <c r="AK85" s="94"/>
      <c r="AL85" s="94"/>
      <c r="AM85" s="94"/>
      <c r="AN85" s="94"/>
      <c r="AO85" s="94"/>
      <c r="AP85" s="94"/>
      <c r="AQ85" s="94"/>
      <c r="AR85" s="94"/>
      <c r="AS85" s="94"/>
      <c r="AT85" s="94"/>
      <c r="AU85" s="94"/>
      <c r="AV85" s="94"/>
      <c r="AW85" s="94"/>
      <c r="AX85" s="94"/>
      <c r="AY85" s="94"/>
      <c r="AZ85" s="94"/>
      <c r="BA85" s="94"/>
      <c r="BB85" s="94"/>
      <c r="BC85" s="94"/>
      <c r="BD85" s="94"/>
      <c r="BE85" s="94"/>
      <c r="BF85" s="94"/>
      <c r="BG85" s="94"/>
      <c r="BH85" s="446"/>
      <c r="BI85" s="446"/>
      <c r="BJ85" s="447"/>
      <c r="BK85" s="77"/>
    </row>
    <row r="86" spans="1:63" s="89" customFormat="1" ht="15.95" customHeight="1">
      <c r="A86" s="243"/>
      <c r="B86" s="243"/>
      <c r="C86" s="94"/>
      <c r="D86" s="94"/>
      <c r="E86" s="94"/>
      <c r="F86" s="94"/>
      <c r="G86" s="94"/>
      <c r="H86" s="94"/>
      <c r="I86" s="94"/>
      <c r="J86" s="94"/>
      <c r="K86" s="94"/>
      <c r="L86" s="94"/>
      <c r="M86" s="94"/>
      <c r="N86" s="94"/>
      <c r="O86" s="94"/>
      <c r="P86" s="94"/>
      <c r="Q86" s="94"/>
      <c r="R86" s="94"/>
      <c r="S86" s="94"/>
      <c r="T86" s="94"/>
      <c r="U86" s="94"/>
      <c r="V86" s="94"/>
      <c r="W86" s="94"/>
      <c r="X86" s="94"/>
      <c r="Y86" s="94"/>
      <c r="Z86" s="94"/>
      <c r="AA86" s="94"/>
      <c r="AB86" s="94"/>
      <c r="AC86" s="94"/>
      <c r="AD86" s="94"/>
      <c r="AE86" s="94"/>
      <c r="AF86" s="77"/>
      <c r="AG86" s="94"/>
      <c r="AH86" s="94"/>
      <c r="AI86" s="94"/>
      <c r="AJ86" s="94"/>
      <c r="AK86" s="94"/>
      <c r="AL86" s="94"/>
      <c r="AM86" s="94"/>
      <c r="AN86" s="94"/>
      <c r="AO86" s="94"/>
      <c r="AP86" s="94"/>
      <c r="AQ86" s="94"/>
      <c r="AR86" s="94"/>
      <c r="AS86" s="94"/>
      <c r="AT86" s="94"/>
      <c r="AU86" s="94"/>
      <c r="AV86" s="94"/>
      <c r="AW86" s="94"/>
      <c r="AX86" s="94"/>
      <c r="AY86" s="94"/>
      <c r="AZ86" s="94"/>
      <c r="BA86" s="94"/>
      <c r="BB86" s="94"/>
      <c r="BC86" s="94"/>
      <c r="BD86" s="94"/>
      <c r="BE86" s="94"/>
      <c r="BF86" s="94"/>
      <c r="BG86" s="94"/>
      <c r="BH86" s="446"/>
      <c r="BI86" s="446"/>
      <c r="BJ86" s="447"/>
      <c r="BK86" s="77"/>
    </row>
    <row r="87" spans="1:63" s="89" customFormat="1" ht="15.95" customHeight="1">
      <c r="A87" s="453"/>
      <c r="B87" s="93"/>
      <c r="C87" s="93"/>
      <c r="D87" s="93"/>
      <c r="E87" s="93"/>
      <c r="F87" s="93"/>
      <c r="G87" s="93"/>
      <c r="H87" s="93"/>
      <c r="I87" s="93"/>
      <c r="J87" s="93"/>
      <c r="K87" s="93"/>
      <c r="L87" s="93"/>
      <c r="M87" s="93"/>
      <c r="N87" s="93"/>
      <c r="O87" s="93"/>
      <c r="P87" s="93"/>
      <c r="Q87" s="93"/>
      <c r="R87" s="93"/>
      <c r="S87" s="93"/>
      <c r="T87" s="93"/>
      <c r="U87" s="93"/>
      <c r="V87" s="93"/>
      <c r="W87" s="93"/>
      <c r="X87" s="93"/>
      <c r="Y87" s="93"/>
      <c r="Z87" s="93"/>
      <c r="AA87" s="93"/>
      <c r="AB87" s="93"/>
      <c r="AC87" s="93"/>
      <c r="AD87" s="93"/>
      <c r="AE87" s="93"/>
      <c r="AF87" s="98"/>
      <c r="AG87" s="94"/>
      <c r="AH87" s="94"/>
      <c r="AI87" s="94"/>
      <c r="AJ87" s="94"/>
      <c r="AK87" s="94"/>
      <c r="AL87" s="94"/>
      <c r="AM87" s="94"/>
      <c r="AN87" s="94"/>
      <c r="AO87" s="94"/>
      <c r="AP87" s="94"/>
      <c r="AQ87" s="94"/>
      <c r="AR87" s="94"/>
      <c r="AS87" s="94"/>
      <c r="AT87" s="94"/>
      <c r="AU87" s="94"/>
      <c r="AV87" s="94"/>
      <c r="AW87" s="94"/>
      <c r="AX87" s="94"/>
      <c r="AY87" s="94"/>
      <c r="AZ87" s="94"/>
      <c r="BA87" s="94"/>
      <c r="BB87" s="94"/>
      <c r="BC87" s="94"/>
      <c r="BD87" s="94"/>
      <c r="BE87" s="94"/>
      <c r="BF87" s="94"/>
      <c r="BG87" s="94"/>
      <c r="BH87" s="446"/>
      <c r="BI87" s="454"/>
      <c r="BJ87" s="259"/>
      <c r="BK87" s="77"/>
    </row>
    <row r="88" spans="1:63" s="89" customFormat="1" ht="20.100000000000001" customHeight="1">
      <c r="A88" s="150"/>
      <c r="B88" s="455" t="s">
        <v>118</v>
      </c>
      <c r="C88" s="456"/>
      <c r="D88" s="456"/>
      <c r="E88" s="456"/>
      <c r="F88" s="456"/>
      <c r="G88" s="456"/>
      <c r="H88" s="456"/>
      <c r="I88" s="456"/>
      <c r="J88" s="456"/>
      <c r="K88" s="456"/>
      <c r="L88" s="456"/>
      <c r="M88" s="456"/>
      <c r="N88" s="456"/>
      <c r="O88" s="456"/>
      <c r="P88" s="456"/>
      <c r="Q88" s="456"/>
      <c r="R88" s="456"/>
      <c r="S88" s="456"/>
      <c r="T88" s="456"/>
      <c r="U88" s="456"/>
      <c r="V88" s="456"/>
      <c r="W88" s="456"/>
      <c r="X88" s="456"/>
      <c r="Y88" s="456"/>
      <c r="Z88" s="456"/>
      <c r="AA88" s="456"/>
      <c r="AB88" s="457"/>
      <c r="AC88" s="457"/>
      <c r="AD88" s="456"/>
      <c r="AE88" s="457" t="s">
        <v>119</v>
      </c>
      <c r="AF88" s="456"/>
      <c r="AG88" s="456"/>
      <c r="AH88" s="457"/>
      <c r="AI88" s="456"/>
      <c r="AJ88" s="456"/>
      <c r="AK88" s="456"/>
      <c r="AL88" s="456"/>
      <c r="AM88" s="456"/>
      <c r="AN88" s="456"/>
      <c r="AO88" s="456"/>
      <c r="AP88" s="456"/>
      <c r="AQ88" s="456"/>
      <c r="AR88" s="456"/>
      <c r="AS88" s="456"/>
      <c r="AT88" s="456"/>
      <c r="AU88" s="456"/>
      <c r="AV88" s="456"/>
      <c r="AW88" s="456"/>
      <c r="AX88" s="456"/>
      <c r="AY88" s="456"/>
      <c r="AZ88" s="457"/>
      <c r="BA88" s="456"/>
      <c r="BB88" s="457" t="str">
        <f>BB44</f>
        <v>COMPILER: LIÊN/A-KT-WQ826</v>
      </c>
      <c r="BC88" s="456"/>
      <c r="BD88" s="456"/>
      <c r="BE88" s="456"/>
      <c r="BF88" s="456"/>
      <c r="BG88" s="456"/>
      <c r="BH88" s="458"/>
      <c r="BI88" s="458"/>
      <c r="BJ88" s="455"/>
      <c r="BK88" s="98"/>
    </row>
    <row r="89" spans="1:63" s="89" customFormat="1" ht="18.75" customHeight="1">
      <c r="A89" s="459"/>
      <c r="B89" s="1894" t="str">
        <f>B45</f>
        <v>{{ModelType}}</v>
      </c>
      <c r="C89" s="1895"/>
      <c r="D89" s="1895"/>
      <c r="E89" s="1895"/>
      <c r="F89" s="1895"/>
      <c r="G89" s="1895"/>
      <c r="H89" s="1895"/>
      <c r="I89" s="1895"/>
      <c r="J89" s="1895"/>
      <c r="K89" s="1895"/>
      <c r="L89" s="1895"/>
      <c r="M89" s="1895"/>
      <c r="N89" s="1895"/>
      <c r="O89" s="1895"/>
      <c r="P89" s="1578"/>
      <c r="Q89" s="1176" t="s">
        <v>308</v>
      </c>
      <c r="R89" s="1176"/>
      <c r="S89" s="1176"/>
      <c r="T89" s="1176"/>
      <c r="U89" s="1176"/>
      <c r="V89" s="1176"/>
      <c r="W89" s="1176"/>
      <c r="X89" s="1176"/>
      <c r="Y89" s="1176"/>
      <c r="Z89" s="1176"/>
      <c r="AA89" s="1176"/>
      <c r="AB89" s="1176"/>
      <c r="AC89" s="1176"/>
      <c r="AD89" s="1176"/>
      <c r="AE89" s="1176"/>
      <c r="AF89" s="1176"/>
      <c r="AG89" s="1176"/>
      <c r="AH89" s="1176"/>
      <c r="AI89" s="1176"/>
      <c r="AJ89" s="1176"/>
      <c r="AK89" s="1176"/>
      <c r="AL89" s="1176"/>
      <c r="AM89" s="1176"/>
      <c r="AN89" s="1176"/>
      <c r="AO89" s="1176"/>
      <c r="AP89" s="1176"/>
      <c r="AQ89" s="1176"/>
      <c r="AR89" s="1176"/>
      <c r="AS89" s="1176"/>
      <c r="AT89" s="1176"/>
      <c r="AU89" s="1176"/>
      <c r="AV89" s="1176"/>
      <c r="AW89" s="442"/>
      <c r="AX89" s="442"/>
      <c r="AY89" s="442"/>
      <c r="AZ89" s="442"/>
      <c r="BA89" s="442"/>
      <c r="BB89" s="442"/>
      <c r="BC89" s="460"/>
      <c r="BD89" s="460"/>
      <c r="BE89" s="460"/>
      <c r="BF89" s="460"/>
      <c r="BG89" s="460"/>
      <c r="BH89" s="461"/>
      <c r="BI89" s="461"/>
      <c r="BJ89" s="462"/>
      <c r="BK89" s="463"/>
    </row>
    <row r="90" spans="1:63" s="89" customFormat="1" ht="18.75" customHeight="1">
      <c r="A90" s="243"/>
      <c r="B90" s="445" t="s">
        <v>69</v>
      </c>
      <c r="C90" s="264"/>
      <c r="D90" s="264"/>
      <c r="E90" s="264"/>
      <c r="F90" s="264"/>
      <c r="G90" s="264"/>
      <c r="H90" s="286" t="str">
        <f>H46</f>
        <v>{{ModelName}}</v>
      </c>
      <c r="I90" s="71"/>
      <c r="J90" s="71"/>
      <c r="K90" s="71"/>
      <c r="L90" s="71"/>
      <c r="M90" s="71"/>
      <c r="N90" s="71"/>
      <c r="O90" s="71"/>
      <c r="P90" s="233"/>
      <c r="Q90" s="1904"/>
      <c r="R90" s="1904"/>
      <c r="S90" s="1904"/>
      <c r="T90" s="1904"/>
      <c r="U90" s="1904"/>
      <c r="V90" s="1904"/>
      <c r="W90" s="1904"/>
      <c r="X90" s="1904"/>
      <c r="Y90" s="1904"/>
      <c r="Z90" s="1904"/>
      <c r="AA90" s="1904"/>
      <c r="AB90" s="1904"/>
      <c r="AC90" s="1904"/>
      <c r="AD90" s="1904"/>
      <c r="AE90" s="1904"/>
      <c r="AF90" s="1904"/>
      <c r="AG90" s="1904"/>
      <c r="AH90" s="1904"/>
      <c r="AI90" s="1904"/>
      <c r="AJ90" s="1904"/>
      <c r="AK90" s="1904"/>
      <c r="AL90" s="1904"/>
      <c r="AM90" s="1904"/>
      <c r="AN90" s="1904"/>
      <c r="AO90" s="1904"/>
      <c r="AP90" s="1904"/>
      <c r="AQ90" s="1904"/>
      <c r="AR90" s="1904"/>
      <c r="AS90" s="1904"/>
      <c r="AT90" s="1904"/>
      <c r="AU90" s="1904"/>
      <c r="AV90" s="1904"/>
      <c r="AW90" s="232"/>
      <c r="AX90" s="232"/>
      <c r="AY90" s="232"/>
      <c r="AZ90" s="232"/>
      <c r="BA90" s="232"/>
      <c r="BB90" s="232"/>
      <c r="BD90" s="287"/>
      <c r="BE90" s="1462" t="s">
        <v>122</v>
      </c>
      <c r="BF90" s="1462"/>
      <c r="BG90" s="1462"/>
      <c r="BH90" s="1931">
        <f>BH46</f>
        <v>9</v>
      </c>
      <c r="BI90" s="1931"/>
      <c r="BJ90" s="1325">
        <f>BJ46-1</f>
        <v>-3</v>
      </c>
      <c r="BK90" s="77"/>
    </row>
    <row r="91" spans="1:63" s="89" customFormat="1" ht="18.75" customHeight="1">
      <c r="A91" s="243"/>
      <c r="B91" s="234" t="s">
        <v>70</v>
      </c>
      <c r="C91" s="235"/>
      <c r="D91" s="235"/>
      <c r="E91" s="235"/>
      <c r="F91" s="235"/>
      <c r="G91" s="235"/>
      <c r="H91" s="235"/>
      <c r="I91" s="235"/>
      <c r="J91" s="235" t="str">
        <f>J47</f>
        <v>{{MaterialNumber}}</v>
      </c>
      <c r="K91" s="235"/>
      <c r="L91" s="235"/>
      <c r="M91" s="235"/>
      <c r="N91" s="235"/>
      <c r="O91" s="235"/>
      <c r="P91" s="238"/>
      <c r="Q91" s="1905"/>
      <c r="R91" s="1905"/>
      <c r="S91" s="1905"/>
      <c r="T91" s="1905"/>
      <c r="U91" s="1905"/>
      <c r="V91" s="1905"/>
      <c r="W91" s="1905"/>
      <c r="X91" s="1905"/>
      <c r="Y91" s="1905"/>
      <c r="Z91" s="1905"/>
      <c r="AA91" s="1905"/>
      <c r="AB91" s="1905"/>
      <c r="AC91" s="1905"/>
      <c r="AD91" s="1905"/>
      <c r="AE91" s="1905"/>
      <c r="AF91" s="1905"/>
      <c r="AG91" s="1905"/>
      <c r="AH91" s="1905"/>
      <c r="AI91" s="1905"/>
      <c r="AJ91" s="1905"/>
      <c r="AK91" s="1905"/>
      <c r="AL91" s="1905"/>
      <c r="AM91" s="1905"/>
      <c r="AN91" s="1905"/>
      <c r="AO91" s="1905"/>
      <c r="AP91" s="1905"/>
      <c r="AQ91" s="1905"/>
      <c r="AR91" s="1905"/>
      <c r="AS91" s="1905"/>
      <c r="AT91" s="1905"/>
      <c r="AU91" s="1905"/>
      <c r="AV91" s="1905"/>
      <c r="AW91" s="237"/>
      <c r="AX91" s="237"/>
      <c r="AY91" s="237"/>
      <c r="AZ91" s="237"/>
      <c r="BA91" s="237"/>
      <c r="BB91" s="237"/>
      <c r="BC91" s="290"/>
      <c r="BD91" s="291"/>
      <c r="BE91" s="1464"/>
      <c r="BF91" s="1464"/>
      <c r="BG91" s="1464"/>
      <c r="BH91" s="1585"/>
      <c r="BI91" s="1585"/>
      <c r="BJ91" s="1326"/>
      <c r="BK91" s="77"/>
    </row>
    <row r="92" spans="1:63" s="89" customFormat="1" ht="34.5" customHeight="1">
      <c r="A92" s="349"/>
      <c r="B92" s="1932" t="str">
        <f>B48</f>
        <v>Component
部件名称 Tên chi tiết</v>
      </c>
      <c r="C92" s="1933"/>
      <c r="D92" s="1933"/>
      <c r="E92" s="1933"/>
      <c r="F92" s="1933"/>
      <c r="G92" s="1933"/>
      <c r="H92" s="1934"/>
      <c r="I92" s="1954" t="s">
        <v>309</v>
      </c>
      <c r="J92" s="1955"/>
      <c r="K92" s="1955"/>
      <c r="L92" s="1955"/>
      <c r="M92" s="1955"/>
      <c r="N92" s="1955"/>
      <c r="O92" s="1955"/>
      <c r="P92" s="1955"/>
      <c r="Q92" s="1955"/>
      <c r="R92" s="1955"/>
      <c r="S92" s="1955"/>
      <c r="T92" s="1955"/>
      <c r="U92" s="1955"/>
      <c r="V92" s="1955"/>
      <c r="W92" s="1955"/>
      <c r="X92" s="1955"/>
      <c r="Y92" s="1955"/>
      <c r="Z92" s="1955"/>
      <c r="AA92" s="1955"/>
      <c r="AB92" s="1955"/>
      <c r="AC92" s="1955"/>
      <c r="AD92" s="1955"/>
      <c r="AE92" s="1955"/>
      <c r="AF92" s="1955"/>
      <c r="AG92" s="1932" t="str">
        <f>B92</f>
        <v>Component
部件名称 Tên chi tiết</v>
      </c>
      <c r="AH92" s="1933"/>
      <c r="AI92" s="1933"/>
      <c r="AJ92" s="1933"/>
      <c r="AK92" s="1933"/>
      <c r="AL92" s="1933"/>
      <c r="AM92" s="1934"/>
      <c r="AN92" s="1954" t="s">
        <v>310</v>
      </c>
      <c r="AO92" s="1955"/>
      <c r="AP92" s="1955"/>
      <c r="AQ92" s="1955"/>
      <c r="AR92" s="1955"/>
      <c r="AS92" s="1955"/>
      <c r="AT92" s="1955"/>
      <c r="AU92" s="1955"/>
      <c r="AV92" s="1955"/>
      <c r="AW92" s="1955"/>
      <c r="AX92" s="1955"/>
      <c r="AY92" s="1955"/>
      <c r="AZ92" s="1955"/>
      <c r="BA92" s="1955"/>
      <c r="BB92" s="1955"/>
      <c r="BC92" s="1955"/>
      <c r="BD92" s="1955"/>
      <c r="BE92" s="1955"/>
      <c r="BF92" s="1955"/>
      <c r="BG92" s="1955"/>
      <c r="BH92" s="1955"/>
      <c r="BI92" s="1955"/>
      <c r="BJ92" s="1956"/>
      <c r="BK92" s="358"/>
    </row>
    <row r="93" spans="1:63" s="89" customFormat="1" ht="15.95" customHeight="1">
      <c r="A93" s="243"/>
      <c r="B93" s="243"/>
      <c r="C93" s="94"/>
      <c r="D93" s="94"/>
      <c r="E93" s="94"/>
      <c r="F93" s="94"/>
      <c r="G93" s="94"/>
      <c r="H93" s="94"/>
      <c r="I93" s="94"/>
      <c r="J93" s="94"/>
      <c r="K93" s="94"/>
      <c r="L93" s="94"/>
      <c r="M93" s="94"/>
      <c r="N93" s="94"/>
      <c r="O93" s="94"/>
      <c r="P93" s="94"/>
      <c r="Q93" s="94"/>
      <c r="R93" s="94"/>
      <c r="S93" s="94"/>
      <c r="T93" s="94"/>
      <c r="U93" s="94"/>
      <c r="V93" s="94"/>
      <c r="W93" s="94"/>
      <c r="X93" s="94"/>
      <c r="Y93" s="94"/>
      <c r="Z93" s="94"/>
      <c r="AA93" s="94"/>
      <c r="AB93" s="94"/>
      <c r="AC93" s="94"/>
      <c r="AD93" s="94"/>
      <c r="AE93" s="94"/>
      <c r="AF93" s="77"/>
      <c r="AG93" s="94"/>
      <c r="AH93" s="94"/>
      <c r="AI93" s="94"/>
      <c r="AJ93" s="94"/>
      <c r="AK93" s="94"/>
      <c r="AL93" s="94"/>
      <c r="AM93" s="94"/>
      <c r="AN93" s="94"/>
      <c r="AO93" s="94"/>
      <c r="AP93" s="94"/>
      <c r="AQ93" s="94"/>
      <c r="AR93" s="94"/>
      <c r="AS93" s="94"/>
      <c r="AT93" s="94"/>
      <c r="AU93" s="94"/>
      <c r="AV93" s="94"/>
      <c r="AW93" s="94"/>
      <c r="AX93" s="94"/>
      <c r="AY93" s="94"/>
      <c r="AZ93" s="94"/>
      <c r="BA93" s="94"/>
      <c r="BB93" s="94"/>
      <c r="BC93" s="94"/>
      <c r="BD93" s="94"/>
      <c r="BE93" s="94"/>
      <c r="BF93" s="94"/>
      <c r="BG93" s="94"/>
      <c r="BH93" s="446"/>
      <c r="BI93" s="446"/>
      <c r="BJ93" s="447"/>
      <c r="BK93" s="77"/>
    </row>
    <row r="94" spans="1:63" s="89" customFormat="1" ht="15.95" customHeight="1">
      <c r="A94" s="243"/>
      <c r="B94" s="243"/>
      <c r="C94" s="94"/>
      <c r="D94" s="448" t="str">
        <f>D50</f>
        <v>Stitching margin 边距 Cách biên</v>
      </c>
      <c r="E94" s="425"/>
      <c r="F94" s="425"/>
      <c r="G94" s="425"/>
      <c r="H94" s="425"/>
      <c r="I94" s="425"/>
      <c r="J94" s="425"/>
      <c r="K94" s="425"/>
      <c r="L94" s="425"/>
      <c r="M94" s="425"/>
      <c r="N94" s="425"/>
      <c r="O94" s="425"/>
      <c r="P94" s="425"/>
      <c r="Q94" s="425"/>
      <c r="R94" s="449"/>
      <c r="S94" s="1957" t="s">
        <v>287</v>
      </c>
      <c r="T94" s="1958"/>
      <c r="U94" s="1958"/>
      <c r="V94" s="1958"/>
      <c r="W94" s="1958"/>
      <c r="X94" s="1958"/>
      <c r="Y94" s="1958"/>
      <c r="Z94" s="1959"/>
      <c r="AD94" s="94"/>
      <c r="AE94" s="94"/>
      <c r="AF94" s="77"/>
      <c r="AG94" s="94"/>
      <c r="AH94" s="448" t="str">
        <f>D94</f>
        <v>Stitching margin 边距 Cách biên</v>
      </c>
      <c r="AI94" s="425"/>
      <c r="AJ94" s="425"/>
      <c r="AK94" s="425"/>
      <c r="AL94" s="425"/>
      <c r="AM94" s="425"/>
      <c r="AN94" s="425"/>
      <c r="AO94" s="425"/>
      <c r="AP94" s="425"/>
      <c r="AQ94" s="425"/>
      <c r="AR94" s="425"/>
      <c r="AS94" s="425"/>
      <c r="AT94" s="425"/>
      <c r="AU94" s="425"/>
      <c r="AV94" s="449"/>
      <c r="AW94" s="1938" t="s">
        <v>302</v>
      </c>
      <c r="AX94" s="1939"/>
      <c r="AY94" s="1939"/>
      <c r="AZ94" s="1939"/>
      <c r="BA94" s="1939"/>
      <c r="BB94" s="1939"/>
      <c r="BC94" s="1939"/>
      <c r="BD94" s="1939"/>
      <c r="BE94" s="1939"/>
      <c r="BF94" s="1940"/>
      <c r="BG94" s="94"/>
      <c r="BH94" s="446"/>
      <c r="BI94" s="446"/>
      <c r="BJ94" s="447"/>
      <c r="BK94" s="77"/>
    </row>
    <row r="95" spans="1:63" s="89" customFormat="1" ht="15.95" customHeight="1">
      <c r="A95" s="243"/>
      <c r="B95" s="243"/>
      <c r="C95" s="94"/>
      <c r="D95" s="448" t="str">
        <f>D51</f>
        <v>Needle Type &amp; Size 针类与尺寸 Loại và kích cỡ kim</v>
      </c>
      <c r="E95" s="425"/>
      <c r="F95" s="425"/>
      <c r="G95" s="425"/>
      <c r="H95" s="425"/>
      <c r="I95" s="425"/>
      <c r="J95" s="425"/>
      <c r="K95" s="425"/>
      <c r="L95" s="425"/>
      <c r="M95" s="425"/>
      <c r="N95" s="425"/>
      <c r="O95" s="425"/>
      <c r="P95" s="425"/>
      <c r="Q95" s="425"/>
      <c r="R95" s="449"/>
      <c r="S95" s="1957" t="s">
        <v>303</v>
      </c>
      <c r="T95" s="1958"/>
      <c r="U95" s="1958"/>
      <c r="V95" s="1958"/>
      <c r="W95" s="1958"/>
      <c r="X95" s="1958"/>
      <c r="Y95" s="1958"/>
      <c r="Z95" s="1959"/>
      <c r="AA95" s="94"/>
      <c r="AB95" s="94"/>
      <c r="AC95" s="94"/>
      <c r="AD95" s="94"/>
      <c r="AE95" s="94"/>
      <c r="AF95" s="77"/>
      <c r="AG95" s="94"/>
      <c r="AH95" s="448" t="str">
        <f>D95</f>
        <v>Needle Type &amp; Size 针类与尺寸 Loại và kích cỡ kim</v>
      </c>
      <c r="AI95" s="425"/>
      <c r="AJ95" s="425"/>
      <c r="AK95" s="425"/>
      <c r="AL95" s="425"/>
      <c r="AM95" s="425"/>
      <c r="AN95" s="425"/>
      <c r="AO95" s="425"/>
      <c r="AP95" s="425"/>
      <c r="AQ95" s="425"/>
      <c r="AR95" s="425"/>
      <c r="AS95" s="425"/>
      <c r="AT95" s="425"/>
      <c r="AU95" s="425"/>
      <c r="AV95" s="449"/>
      <c r="AW95" s="1938" t="s">
        <v>311</v>
      </c>
      <c r="AX95" s="1939"/>
      <c r="AY95" s="1939"/>
      <c r="AZ95" s="1939"/>
      <c r="BA95" s="1939"/>
      <c r="BB95" s="1939"/>
      <c r="BC95" s="1939"/>
      <c r="BD95" s="1939"/>
      <c r="BE95" s="1939"/>
      <c r="BF95" s="1940"/>
      <c r="BG95" s="94"/>
      <c r="BH95" s="446"/>
      <c r="BI95" s="446"/>
      <c r="BJ95" s="447"/>
      <c r="BK95" s="77"/>
    </row>
    <row r="96" spans="1:63" s="89" customFormat="1" ht="15.95" customHeight="1">
      <c r="A96" s="243"/>
      <c r="B96" s="243"/>
      <c r="C96" s="94"/>
      <c r="D96" s="448" t="str">
        <f>D52</f>
        <v>SPI (Stitch Per Inch) 针数/英寸
Số mũi/inch</v>
      </c>
      <c r="E96" s="425"/>
      <c r="F96" s="425"/>
      <c r="G96" s="425"/>
      <c r="H96" s="425"/>
      <c r="I96" s="425"/>
      <c r="J96" s="425"/>
      <c r="K96" s="425"/>
      <c r="L96" s="425"/>
      <c r="M96" s="425"/>
      <c r="N96" s="425"/>
      <c r="O96" s="425"/>
      <c r="P96" s="425"/>
      <c r="Q96" s="425"/>
      <c r="R96" s="449"/>
      <c r="S96" s="1960" t="s">
        <v>292</v>
      </c>
      <c r="T96" s="1958"/>
      <c r="U96" s="1958"/>
      <c r="V96" s="1958"/>
      <c r="W96" s="1958"/>
      <c r="X96" s="1958"/>
      <c r="Y96" s="1958"/>
      <c r="Z96" s="1959"/>
      <c r="AA96" s="94"/>
      <c r="AB96" s="94"/>
      <c r="AC96" s="94"/>
      <c r="AD96" s="94"/>
      <c r="AE96" s="94"/>
      <c r="AF96" s="77"/>
      <c r="AG96" s="94"/>
      <c r="AH96" s="448" t="str">
        <f>D96</f>
        <v>SPI (Stitch Per Inch) 针数/英寸
Số mũi/inch</v>
      </c>
      <c r="AI96" s="425"/>
      <c r="AJ96" s="425"/>
      <c r="AK96" s="425"/>
      <c r="AL96" s="425"/>
      <c r="AM96" s="425"/>
      <c r="AN96" s="425"/>
      <c r="AO96" s="425"/>
      <c r="AP96" s="425"/>
      <c r="AQ96" s="425"/>
      <c r="AR96" s="425"/>
      <c r="AS96" s="425"/>
      <c r="AT96" s="425"/>
      <c r="AU96" s="425"/>
      <c r="AV96" s="449"/>
      <c r="AW96" s="1966" t="s">
        <v>304</v>
      </c>
      <c r="AX96" s="1967"/>
      <c r="AY96" s="1967"/>
      <c r="AZ96" s="1967"/>
      <c r="BA96" s="1967"/>
      <c r="BB96" s="1967"/>
      <c r="BC96" s="1967"/>
      <c r="BD96" s="1967"/>
      <c r="BE96" s="1967"/>
      <c r="BF96" s="1968"/>
      <c r="BG96" s="94"/>
      <c r="BH96" s="446"/>
      <c r="BI96" s="446"/>
      <c r="BJ96" s="447"/>
      <c r="BK96" s="77"/>
    </row>
    <row r="97" spans="1:63" s="89" customFormat="1" ht="15.95" customHeight="1">
      <c r="A97" s="243"/>
      <c r="B97" s="243"/>
      <c r="C97" s="94"/>
      <c r="D97" s="94"/>
      <c r="E97" s="94"/>
      <c r="F97" s="94"/>
      <c r="G97" s="94"/>
      <c r="H97" s="94"/>
      <c r="I97" s="94"/>
      <c r="J97" s="94"/>
      <c r="K97" s="94"/>
      <c r="L97" s="94"/>
      <c r="M97" s="94"/>
      <c r="N97" s="94"/>
      <c r="O97" s="94"/>
      <c r="P97" s="94"/>
      <c r="Q97" s="94"/>
      <c r="R97" s="94"/>
      <c r="S97" s="94"/>
      <c r="T97" s="94"/>
      <c r="U97" s="94"/>
      <c r="V97" s="94"/>
      <c r="W97" s="94"/>
      <c r="X97" s="94"/>
      <c r="Y97" s="94"/>
      <c r="Z97" s="94"/>
      <c r="AA97" s="94"/>
      <c r="AB97" s="94"/>
      <c r="AC97" s="94"/>
      <c r="AD97" s="94"/>
      <c r="AE97" s="94"/>
      <c r="AF97" s="77"/>
      <c r="AG97" s="94"/>
      <c r="AH97" s="94"/>
      <c r="AI97" s="94"/>
      <c r="AJ97" s="94"/>
      <c r="AK97" s="94"/>
      <c r="AL97" s="94"/>
      <c r="AM97" s="94"/>
      <c r="AN97" s="94"/>
      <c r="AO97" s="94"/>
      <c r="AP97" s="94"/>
      <c r="AQ97" s="94"/>
      <c r="AR97" s="94"/>
      <c r="AS97" s="94"/>
      <c r="AT97" s="94"/>
      <c r="AU97" s="94"/>
      <c r="AV97" s="94"/>
      <c r="AW97" s="94"/>
      <c r="AX97" s="94"/>
      <c r="AY97" s="94"/>
      <c r="AZ97" s="94"/>
      <c r="BA97" s="94"/>
      <c r="BB97" s="94"/>
      <c r="BC97" s="94"/>
      <c r="BD97" s="94"/>
      <c r="BE97" s="94"/>
      <c r="BF97" s="94"/>
      <c r="BG97" s="94"/>
      <c r="BH97" s="446"/>
      <c r="BI97" s="446"/>
      <c r="BJ97" s="447"/>
      <c r="BK97" s="77"/>
    </row>
    <row r="98" spans="1:63" s="89" customFormat="1" ht="15.95" customHeight="1">
      <c r="A98" s="243"/>
      <c r="B98" s="243"/>
      <c r="C98" s="94"/>
      <c r="D98" s="94"/>
      <c r="E98" s="94"/>
      <c r="F98" s="94"/>
      <c r="G98" s="94"/>
      <c r="H98" s="94"/>
      <c r="I98" s="94"/>
      <c r="J98" s="94"/>
      <c r="K98" s="94"/>
      <c r="L98" s="94"/>
      <c r="M98" s="1962"/>
      <c r="N98" s="1962"/>
      <c r="O98" s="1962"/>
      <c r="P98" s="1962"/>
      <c r="Q98" s="1962"/>
      <c r="R98" s="1962"/>
      <c r="S98" s="1962"/>
      <c r="T98" s="1962"/>
      <c r="U98" s="1962"/>
      <c r="V98" s="1962"/>
      <c r="W98" s="1962"/>
      <c r="X98" s="1962"/>
      <c r="Y98" s="1962"/>
      <c r="Z98" s="1962"/>
      <c r="AA98" s="1962"/>
      <c r="AB98" s="1962"/>
      <c r="AC98" s="1962"/>
      <c r="AD98" s="1962"/>
      <c r="AE98" s="1962"/>
      <c r="AF98" s="77"/>
      <c r="AG98" s="94"/>
      <c r="AH98" s="94"/>
      <c r="AI98" s="94"/>
      <c r="AJ98" s="94"/>
      <c r="AK98" s="94"/>
      <c r="AL98" s="94"/>
      <c r="AM98" s="94"/>
      <c r="AN98" s="94"/>
      <c r="AO98" s="94"/>
      <c r="AP98" s="1825" t="s">
        <v>312</v>
      </c>
      <c r="AQ98" s="1825"/>
      <c r="AR98" s="1825"/>
      <c r="AS98" s="1825"/>
      <c r="AT98" s="1825"/>
      <c r="AU98" s="1825"/>
      <c r="AV98" s="1825"/>
      <c r="AW98" s="1825"/>
      <c r="AX98" s="1825"/>
      <c r="AY98" s="1825"/>
      <c r="AZ98" s="1825"/>
      <c r="BA98" s="1825"/>
      <c r="BB98" s="1825"/>
      <c r="BC98" s="1825"/>
      <c r="BD98" s="1825"/>
      <c r="BE98" s="1825"/>
      <c r="BF98" s="1825"/>
      <c r="BG98" s="1825"/>
      <c r="BH98" s="1825"/>
      <c r="BI98" s="446"/>
      <c r="BJ98" s="447"/>
      <c r="BK98" s="77"/>
    </row>
    <row r="99" spans="1:63" s="89" customFormat="1" ht="15.95" customHeight="1">
      <c r="A99" s="243"/>
      <c r="B99" s="243"/>
      <c r="C99" s="94"/>
      <c r="D99" s="94"/>
      <c r="E99" s="94"/>
      <c r="F99" s="94"/>
      <c r="G99" s="94"/>
      <c r="H99" s="94"/>
      <c r="I99" s="94"/>
      <c r="J99" s="94"/>
      <c r="K99" s="94"/>
      <c r="L99" s="94"/>
      <c r="M99" s="1962"/>
      <c r="N99" s="1962"/>
      <c r="O99" s="1962"/>
      <c r="P99" s="1962"/>
      <c r="Q99" s="1962"/>
      <c r="R99" s="1962"/>
      <c r="S99" s="1962"/>
      <c r="T99" s="1962"/>
      <c r="U99" s="1962"/>
      <c r="V99" s="1962"/>
      <c r="W99" s="1962"/>
      <c r="X99" s="1962"/>
      <c r="Y99" s="1962"/>
      <c r="Z99" s="1962"/>
      <c r="AA99" s="1962"/>
      <c r="AB99" s="1962"/>
      <c r="AC99" s="1962"/>
      <c r="AD99" s="1962"/>
      <c r="AE99" s="1962"/>
      <c r="AF99" s="77"/>
      <c r="AG99" s="94"/>
      <c r="AH99" s="94"/>
      <c r="AI99" s="94"/>
      <c r="AJ99" s="94"/>
      <c r="AK99" s="94"/>
      <c r="AL99" s="94"/>
      <c r="AM99" s="94"/>
      <c r="AN99" s="94"/>
      <c r="AO99" s="94"/>
      <c r="AP99" s="1825"/>
      <c r="AQ99" s="1825"/>
      <c r="AR99" s="1825"/>
      <c r="AS99" s="1825"/>
      <c r="AT99" s="1825"/>
      <c r="AU99" s="1825"/>
      <c r="AV99" s="1825"/>
      <c r="AW99" s="1825"/>
      <c r="AX99" s="1825"/>
      <c r="AY99" s="1825"/>
      <c r="AZ99" s="1825"/>
      <c r="BA99" s="1825"/>
      <c r="BB99" s="1825"/>
      <c r="BC99" s="1825"/>
      <c r="BD99" s="1825"/>
      <c r="BE99" s="1825"/>
      <c r="BF99" s="1825"/>
      <c r="BG99" s="1825"/>
      <c r="BH99" s="1825"/>
      <c r="BI99" s="446"/>
      <c r="BJ99" s="447"/>
      <c r="BK99" s="77"/>
    </row>
    <row r="100" spans="1:63" s="89" customFormat="1" ht="15.95" customHeight="1">
      <c r="A100" s="243"/>
      <c r="B100" s="243"/>
      <c r="C100" s="94"/>
      <c r="D100" s="94"/>
      <c r="E100" s="94"/>
      <c r="F100" s="94"/>
      <c r="G100" s="94"/>
      <c r="H100" s="94"/>
      <c r="I100" s="94"/>
      <c r="J100" s="94"/>
      <c r="K100" s="94"/>
      <c r="L100" s="94"/>
      <c r="M100" s="1962"/>
      <c r="N100" s="1962"/>
      <c r="O100" s="1962"/>
      <c r="P100" s="1962"/>
      <c r="Q100" s="1962"/>
      <c r="R100" s="1962"/>
      <c r="S100" s="1962"/>
      <c r="T100" s="1962"/>
      <c r="U100" s="1962"/>
      <c r="V100" s="1962"/>
      <c r="W100" s="1962"/>
      <c r="X100" s="1962"/>
      <c r="Y100" s="1962"/>
      <c r="Z100" s="1962"/>
      <c r="AA100" s="1962"/>
      <c r="AB100" s="1962"/>
      <c r="AC100" s="1962"/>
      <c r="AD100" s="1962"/>
      <c r="AE100" s="1962"/>
      <c r="AF100" s="77"/>
      <c r="AG100" s="94"/>
      <c r="AH100" s="94"/>
      <c r="AI100" s="94"/>
      <c r="AJ100" s="94"/>
      <c r="AK100" s="94"/>
      <c r="AL100" s="94"/>
      <c r="AM100" s="94"/>
      <c r="AN100" s="94"/>
      <c r="AO100" s="94"/>
      <c r="AP100" s="1825"/>
      <c r="AQ100" s="1825"/>
      <c r="AR100" s="1825"/>
      <c r="AS100" s="1825"/>
      <c r="AT100" s="1825"/>
      <c r="AU100" s="1825"/>
      <c r="AV100" s="1825"/>
      <c r="AW100" s="1825"/>
      <c r="AX100" s="1825"/>
      <c r="AY100" s="1825"/>
      <c r="AZ100" s="1825"/>
      <c r="BA100" s="1825"/>
      <c r="BB100" s="1825"/>
      <c r="BC100" s="1825"/>
      <c r="BD100" s="1825"/>
      <c r="BE100" s="1825"/>
      <c r="BF100" s="1825"/>
      <c r="BG100" s="1825"/>
      <c r="BH100" s="1825"/>
      <c r="BI100" s="446"/>
      <c r="BJ100" s="447"/>
      <c r="BK100" s="77"/>
    </row>
    <row r="101" spans="1:63" s="89" customFormat="1" ht="15.95" customHeight="1">
      <c r="A101" s="243"/>
      <c r="B101" s="243"/>
      <c r="C101" s="94"/>
      <c r="D101" s="94"/>
      <c r="E101" s="94"/>
      <c r="F101" s="94"/>
      <c r="G101" s="94"/>
      <c r="H101" s="94"/>
      <c r="I101" s="94"/>
      <c r="J101" s="94"/>
      <c r="K101" s="94"/>
      <c r="L101" s="94"/>
      <c r="M101" s="1962"/>
      <c r="N101" s="1962"/>
      <c r="O101" s="1962"/>
      <c r="P101" s="1962"/>
      <c r="Q101" s="1962"/>
      <c r="R101" s="1962"/>
      <c r="S101" s="1962"/>
      <c r="T101" s="1962"/>
      <c r="U101" s="1962"/>
      <c r="V101" s="1962"/>
      <c r="W101" s="1962"/>
      <c r="X101" s="1962"/>
      <c r="Y101" s="1962"/>
      <c r="Z101" s="1962"/>
      <c r="AA101" s="1962"/>
      <c r="AB101" s="1962"/>
      <c r="AC101" s="1962"/>
      <c r="AD101" s="1962"/>
      <c r="AE101" s="1962"/>
      <c r="AF101" s="77"/>
      <c r="AG101" s="94"/>
      <c r="AH101" s="94"/>
      <c r="AI101" s="94"/>
      <c r="AJ101" s="94"/>
      <c r="AK101" s="94"/>
      <c r="AL101" s="94"/>
      <c r="AM101" s="94"/>
      <c r="AN101" s="94"/>
      <c r="AO101" s="94"/>
      <c r="AP101" s="1825"/>
      <c r="AQ101" s="1825"/>
      <c r="AR101" s="1825"/>
      <c r="AS101" s="1825"/>
      <c r="AT101" s="1825"/>
      <c r="AU101" s="1825"/>
      <c r="AV101" s="1825"/>
      <c r="AW101" s="1825"/>
      <c r="AX101" s="1825"/>
      <c r="AY101" s="1825"/>
      <c r="AZ101" s="1825"/>
      <c r="BA101" s="1825"/>
      <c r="BB101" s="1825"/>
      <c r="BC101" s="1825"/>
      <c r="BD101" s="1825"/>
      <c r="BE101" s="1825"/>
      <c r="BF101" s="1825"/>
      <c r="BG101" s="1825"/>
      <c r="BH101" s="1825"/>
      <c r="BI101" s="446"/>
      <c r="BJ101" s="447"/>
      <c r="BK101" s="77"/>
    </row>
    <row r="102" spans="1:63" s="89" customFormat="1" ht="15.95" customHeight="1">
      <c r="A102" s="243"/>
      <c r="B102" s="243"/>
      <c r="C102" s="94"/>
      <c r="D102" s="94"/>
      <c r="E102" s="94"/>
      <c r="F102" s="94"/>
      <c r="G102" s="94"/>
      <c r="H102" s="94"/>
      <c r="I102" s="94"/>
      <c r="J102" s="94"/>
      <c r="K102" s="94"/>
      <c r="L102" s="94"/>
      <c r="M102" s="94"/>
      <c r="N102" s="94"/>
      <c r="O102" s="94"/>
      <c r="P102" s="94"/>
      <c r="Q102" s="94"/>
      <c r="R102" s="94"/>
      <c r="S102" s="94"/>
      <c r="T102" s="94"/>
      <c r="U102" s="94"/>
      <c r="V102" s="94"/>
      <c r="W102" s="1962" t="s">
        <v>313</v>
      </c>
      <c r="X102" s="1962"/>
      <c r="Y102" s="1962"/>
      <c r="Z102" s="1962"/>
      <c r="AA102" s="1962"/>
      <c r="AB102" s="1962"/>
      <c r="AC102" s="1962"/>
      <c r="AD102" s="1962"/>
      <c r="AE102" s="1962"/>
      <c r="AF102" s="1969"/>
      <c r="AG102" s="94"/>
      <c r="AH102" s="94"/>
      <c r="AI102" s="94"/>
      <c r="AJ102" s="94"/>
      <c r="AK102" s="94"/>
      <c r="AL102" s="94"/>
      <c r="AM102" s="94"/>
      <c r="AN102" s="94"/>
      <c r="AO102" s="94"/>
      <c r="AP102" s="94"/>
      <c r="AQ102" s="94"/>
      <c r="AR102" s="94"/>
      <c r="AS102" s="94"/>
      <c r="AT102" s="94"/>
      <c r="AU102" s="94"/>
      <c r="AV102" s="94"/>
      <c r="AW102" s="94"/>
      <c r="AX102" s="94"/>
      <c r="AY102" s="94"/>
      <c r="AZ102" s="94"/>
      <c r="BA102" s="94"/>
      <c r="BB102" s="94"/>
      <c r="BC102" s="94"/>
      <c r="BD102" s="94"/>
      <c r="BE102" s="94"/>
      <c r="BF102" s="94"/>
      <c r="BG102" s="94"/>
      <c r="BH102" s="446"/>
      <c r="BI102" s="446"/>
      <c r="BJ102" s="447"/>
      <c r="BK102" s="77"/>
    </row>
    <row r="103" spans="1:63" s="89" customFormat="1" ht="15.95" customHeight="1">
      <c r="A103" s="243"/>
      <c r="B103" s="243"/>
      <c r="C103" s="94"/>
      <c r="D103" s="94"/>
      <c r="E103" s="94"/>
      <c r="F103" s="94"/>
      <c r="G103" s="94"/>
      <c r="H103" s="94"/>
      <c r="I103" s="94"/>
      <c r="J103" s="94"/>
      <c r="K103" s="94"/>
      <c r="L103" s="94"/>
      <c r="M103" s="94"/>
      <c r="N103" s="94"/>
      <c r="O103" s="94"/>
      <c r="P103" s="94"/>
      <c r="Q103" s="94"/>
      <c r="R103" s="94"/>
      <c r="S103" s="94"/>
      <c r="T103" s="94"/>
      <c r="U103" s="94"/>
      <c r="V103" s="94"/>
      <c r="W103" s="1962"/>
      <c r="X103" s="1962"/>
      <c r="Y103" s="1962"/>
      <c r="Z103" s="1962"/>
      <c r="AA103" s="1962"/>
      <c r="AB103" s="1962"/>
      <c r="AC103" s="1962"/>
      <c r="AD103" s="1962"/>
      <c r="AE103" s="1962"/>
      <c r="AF103" s="1969"/>
      <c r="AG103" s="94"/>
      <c r="AH103" s="94"/>
      <c r="AI103" s="94"/>
      <c r="AJ103" s="94"/>
      <c r="AK103" s="94"/>
      <c r="AL103" s="94"/>
      <c r="AM103" s="94"/>
      <c r="AN103" s="94"/>
      <c r="AO103" s="94"/>
      <c r="AP103" s="94"/>
      <c r="AQ103" s="94"/>
      <c r="AR103" s="94"/>
      <c r="AS103" s="94"/>
      <c r="AT103" s="94"/>
      <c r="AU103" s="94"/>
      <c r="AV103" s="94"/>
      <c r="AW103" s="94"/>
      <c r="AX103" s="94"/>
      <c r="AY103" s="94"/>
      <c r="AZ103" s="94"/>
      <c r="BA103" s="94"/>
      <c r="BB103" s="94"/>
      <c r="BC103" s="94"/>
      <c r="BD103" s="94"/>
      <c r="BE103" s="94"/>
      <c r="BF103" s="94"/>
      <c r="BG103" s="94"/>
      <c r="BH103" s="446"/>
      <c r="BI103" s="446"/>
      <c r="BJ103" s="447"/>
      <c r="BK103" s="77"/>
    </row>
    <row r="104" spans="1:63" s="89" customFormat="1" ht="15.95" customHeight="1">
      <c r="A104" s="243"/>
      <c r="B104" s="243"/>
      <c r="C104" s="94"/>
      <c r="D104" s="94"/>
      <c r="E104" s="94"/>
      <c r="F104" s="94"/>
      <c r="G104" s="94"/>
      <c r="H104" s="94"/>
      <c r="I104" s="94"/>
      <c r="J104" s="94"/>
      <c r="K104" s="94"/>
      <c r="L104" s="94"/>
      <c r="M104" s="94"/>
      <c r="N104" s="94"/>
      <c r="O104" s="94"/>
      <c r="P104" s="94"/>
      <c r="Q104" s="94"/>
      <c r="R104" s="94"/>
      <c r="S104" s="94"/>
      <c r="T104" s="94"/>
      <c r="U104" s="94"/>
      <c r="V104" s="94"/>
      <c r="W104" s="1962"/>
      <c r="X104" s="1962"/>
      <c r="Y104" s="1962"/>
      <c r="Z104" s="1962"/>
      <c r="AA104" s="1962"/>
      <c r="AB104" s="1962"/>
      <c r="AC104" s="1962"/>
      <c r="AD104" s="1962"/>
      <c r="AE104" s="1962"/>
      <c r="AF104" s="1969"/>
      <c r="AG104" s="94"/>
      <c r="AH104" s="94"/>
      <c r="AI104" s="94"/>
      <c r="AJ104" s="94"/>
      <c r="AK104" s="94"/>
      <c r="AL104" s="94"/>
      <c r="AM104" s="94"/>
      <c r="AN104" s="94"/>
      <c r="AO104" s="94"/>
      <c r="AP104" s="94"/>
      <c r="AQ104" s="94"/>
      <c r="AR104" s="94"/>
      <c r="AS104" s="94"/>
      <c r="AT104" s="94"/>
      <c r="AU104" s="94"/>
      <c r="AV104" s="94"/>
      <c r="AW104" s="94"/>
      <c r="AX104" s="94"/>
      <c r="AY104" s="94"/>
      <c r="AZ104" s="94"/>
      <c r="BA104" s="94"/>
      <c r="BB104" s="94"/>
      <c r="BC104" s="94"/>
      <c r="BD104" s="94"/>
      <c r="BE104" s="94"/>
      <c r="BF104" s="94"/>
      <c r="BG104" s="94"/>
      <c r="BH104" s="446"/>
      <c r="BI104" s="446"/>
      <c r="BJ104" s="447"/>
      <c r="BK104" s="77"/>
    </row>
    <row r="105" spans="1:63" s="89" customFormat="1" ht="15.95" customHeight="1">
      <c r="A105" s="243"/>
      <c r="B105" s="243"/>
      <c r="C105" s="94"/>
      <c r="D105" s="94"/>
      <c r="E105" s="94"/>
      <c r="F105" s="94"/>
      <c r="G105" s="94"/>
      <c r="H105" s="94"/>
      <c r="I105" s="94"/>
      <c r="J105" s="94"/>
      <c r="K105" s="94"/>
      <c r="L105" s="94"/>
      <c r="M105" s="94"/>
      <c r="N105" s="94"/>
      <c r="O105" s="94"/>
      <c r="P105" s="94"/>
      <c r="Q105" s="94"/>
      <c r="R105" s="94"/>
      <c r="S105" s="94"/>
      <c r="T105" s="94"/>
      <c r="U105" s="94"/>
      <c r="V105" s="94"/>
      <c r="W105" s="1962"/>
      <c r="X105" s="1962"/>
      <c r="Y105" s="1962"/>
      <c r="Z105" s="1962"/>
      <c r="AA105" s="1962"/>
      <c r="AB105" s="1962"/>
      <c r="AC105" s="1962"/>
      <c r="AD105" s="1962"/>
      <c r="AE105" s="1962"/>
      <c r="AF105" s="1969"/>
      <c r="AG105" s="94"/>
      <c r="AH105" s="94"/>
      <c r="AI105" s="94"/>
      <c r="AJ105" s="94"/>
      <c r="AK105" s="94"/>
      <c r="AL105" s="94"/>
      <c r="AM105" s="94"/>
      <c r="AN105" s="94"/>
      <c r="AO105" s="94"/>
      <c r="AP105" s="94"/>
      <c r="AQ105" s="94"/>
      <c r="AR105" s="94"/>
      <c r="AS105" s="94"/>
      <c r="AT105" s="94"/>
      <c r="AU105" s="94"/>
      <c r="AV105" s="94"/>
      <c r="AW105" s="94"/>
      <c r="AX105" s="94"/>
      <c r="AY105" s="94"/>
      <c r="AZ105" s="94"/>
      <c r="BA105" s="94"/>
      <c r="BB105" s="94"/>
      <c r="BC105" s="94"/>
      <c r="BD105" s="94"/>
      <c r="BE105" s="94"/>
      <c r="BF105" s="94"/>
      <c r="BG105" s="94"/>
      <c r="BH105" s="446"/>
      <c r="BI105" s="446"/>
      <c r="BJ105" s="447"/>
      <c r="BK105" s="77"/>
    </row>
    <row r="106" spans="1:63" s="89" customFormat="1" ht="15.95" customHeight="1">
      <c r="A106" s="243"/>
      <c r="B106" s="243"/>
      <c r="C106" s="94"/>
      <c r="D106" s="94"/>
      <c r="E106" s="94"/>
      <c r="F106" s="94"/>
      <c r="G106" s="94"/>
      <c r="H106" s="94"/>
      <c r="I106" s="94"/>
      <c r="J106" s="94"/>
      <c r="K106" s="94"/>
      <c r="L106" s="94"/>
      <c r="M106" s="94"/>
      <c r="N106" s="94"/>
      <c r="O106" s="94"/>
      <c r="P106" s="94"/>
      <c r="Q106" s="94"/>
      <c r="R106" s="94"/>
      <c r="S106" s="94"/>
      <c r="T106" s="94"/>
      <c r="U106" s="94"/>
      <c r="V106" s="94"/>
      <c r="W106" s="1962"/>
      <c r="X106" s="1962"/>
      <c r="Y106" s="1962"/>
      <c r="Z106" s="1962"/>
      <c r="AA106" s="1962"/>
      <c r="AB106" s="1962"/>
      <c r="AC106" s="1962"/>
      <c r="AD106" s="1962"/>
      <c r="AE106" s="1962"/>
      <c r="AF106" s="1969"/>
      <c r="AG106" s="94"/>
      <c r="AH106" s="94"/>
      <c r="AI106" s="94"/>
      <c r="AJ106" s="94"/>
      <c r="AK106" s="94"/>
      <c r="AL106" s="94"/>
      <c r="AM106" s="94"/>
      <c r="AN106" s="94"/>
      <c r="AO106" s="94"/>
      <c r="AP106" s="94"/>
      <c r="AQ106" s="94"/>
      <c r="AR106" s="94"/>
      <c r="AS106" s="94"/>
      <c r="AT106" s="94"/>
      <c r="AU106" s="94"/>
      <c r="AV106" s="94"/>
      <c r="AW106" s="94"/>
      <c r="AX106" s="94"/>
      <c r="AY106" s="94"/>
      <c r="AZ106" s="94"/>
      <c r="BA106" s="94"/>
      <c r="BB106" s="94"/>
      <c r="BC106" s="94"/>
      <c r="BD106" s="94"/>
      <c r="BE106" s="94"/>
      <c r="BF106" s="94"/>
      <c r="BG106" s="94"/>
      <c r="BH106" s="446"/>
      <c r="BI106" s="446"/>
      <c r="BJ106" s="447"/>
      <c r="BK106" s="77"/>
    </row>
    <row r="107" spans="1:63" s="89" customFormat="1" ht="15.95" customHeight="1">
      <c r="A107" s="243"/>
      <c r="B107" s="243"/>
      <c r="C107" s="94"/>
      <c r="D107" s="94"/>
      <c r="E107" s="94"/>
      <c r="F107" s="94"/>
      <c r="G107" s="94"/>
      <c r="H107" s="94"/>
      <c r="I107" s="94"/>
      <c r="J107" s="94"/>
      <c r="K107" s="94"/>
      <c r="L107" s="94"/>
      <c r="M107" s="94"/>
      <c r="N107" s="94"/>
      <c r="O107" s="94"/>
      <c r="P107" s="94"/>
      <c r="Q107" s="94"/>
      <c r="R107" s="94"/>
      <c r="S107" s="94"/>
      <c r="T107" s="94"/>
      <c r="U107" s="94"/>
      <c r="V107" s="94"/>
      <c r="W107" s="94"/>
      <c r="X107" s="94"/>
      <c r="Y107" s="94"/>
      <c r="Z107" s="94"/>
      <c r="AA107" s="94"/>
      <c r="AB107" s="94"/>
      <c r="AC107" s="94"/>
      <c r="AD107" s="94"/>
      <c r="AE107" s="94"/>
      <c r="AF107" s="77"/>
      <c r="AG107" s="94"/>
      <c r="AH107" s="94"/>
      <c r="AI107" s="94"/>
      <c r="AJ107" s="94"/>
      <c r="AK107" s="94"/>
      <c r="AL107" s="94"/>
      <c r="AM107" s="94"/>
      <c r="AN107" s="94"/>
      <c r="AO107" s="94"/>
      <c r="AP107" s="94"/>
      <c r="AQ107" s="94"/>
      <c r="AR107" s="94"/>
      <c r="AS107" s="94"/>
      <c r="AT107" s="94"/>
      <c r="AU107" s="94"/>
      <c r="AV107" s="94"/>
      <c r="AW107" s="94"/>
      <c r="AX107" s="94"/>
      <c r="AY107" s="94"/>
      <c r="AZ107" s="94"/>
      <c r="BA107" s="94"/>
      <c r="BB107" s="94"/>
      <c r="BC107" s="94"/>
      <c r="BD107" s="94"/>
      <c r="BE107" s="94"/>
      <c r="BF107" s="94"/>
      <c r="BG107" s="94"/>
      <c r="BH107" s="446"/>
      <c r="BI107" s="446"/>
      <c r="BJ107" s="447"/>
      <c r="BK107" s="77"/>
    </row>
    <row r="108" spans="1:63" s="89" customFormat="1" ht="15.95" customHeight="1">
      <c r="A108" s="243"/>
      <c r="B108" s="243"/>
      <c r="C108" s="94"/>
      <c r="D108" s="94"/>
      <c r="E108" s="94"/>
      <c r="F108" s="94"/>
      <c r="G108" s="94"/>
      <c r="H108" s="94"/>
      <c r="I108" s="94"/>
      <c r="J108" s="94"/>
      <c r="K108" s="94"/>
      <c r="L108" s="94"/>
      <c r="M108" s="94"/>
      <c r="N108" s="94"/>
      <c r="O108" s="94"/>
      <c r="P108" s="94"/>
      <c r="Q108" s="94"/>
      <c r="R108" s="94"/>
      <c r="S108" s="94"/>
      <c r="T108" s="94"/>
      <c r="U108" s="94"/>
      <c r="V108" s="94"/>
      <c r="W108" s="94"/>
      <c r="X108" s="94"/>
      <c r="Y108" s="94"/>
      <c r="Z108" s="94"/>
      <c r="AA108" s="94"/>
      <c r="AB108" s="1180" t="s">
        <v>171</v>
      </c>
      <c r="AC108" s="1943"/>
      <c r="AD108" s="1943"/>
      <c r="AE108" s="1943"/>
      <c r="AF108" s="1944"/>
      <c r="AG108" s="94"/>
      <c r="AH108" s="94"/>
      <c r="AI108" s="94"/>
      <c r="AJ108" s="94"/>
      <c r="AK108" s="94"/>
      <c r="AL108" s="94"/>
      <c r="AM108" s="94"/>
      <c r="AN108" s="94"/>
      <c r="AO108" s="94"/>
      <c r="AP108" s="94"/>
      <c r="AQ108" s="94"/>
      <c r="AR108" s="94"/>
      <c r="AS108" s="94"/>
      <c r="AT108" s="94"/>
      <c r="AU108" s="94"/>
      <c r="AV108" s="94"/>
      <c r="AW108" s="94"/>
      <c r="AX108" s="94"/>
      <c r="AY108" s="94"/>
      <c r="AZ108" s="94"/>
      <c r="BA108" s="94"/>
      <c r="BB108" s="94"/>
      <c r="BC108" s="94"/>
      <c r="BD108" s="94"/>
      <c r="BE108" s="94"/>
      <c r="BF108" s="1180" t="s">
        <v>171</v>
      </c>
      <c r="BG108" s="1943"/>
      <c r="BH108" s="1943"/>
      <c r="BI108" s="1943"/>
      <c r="BJ108" s="1944"/>
      <c r="BK108" s="77"/>
    </row>
    <row r="109" spans="1:63" s="89" customFormat="1" ht="15.95" customHeight="1">
      <c r="A109" s="243"/>
      <c r="B109" s="243"/>
      <c r="C109" s="94"/>
      <c r="D109" s="94"/>
      <c r="E109" s="94"/>
      <c r="F109" s="94"/>
      <c r="G109" s="94"/>
      <c r="H109" s="94"/>
      <c r="I109" s="94"/>
      <c r="J109" s="94"/>
      <c r="K109" s="94"/>
      <c r="L109" s="94"/>
      <c r="M109" s="94"/>
      <c r="N109" s="94"/>
      <c r="O109" s="94"/>
      <c r="P109" s="94"/>
      <c r="Q109" s="94"/>
      <c r="R109" s="94"/>
      <c r="S109" s="94"/>
      <c r="T109" s="94"/>
      <c r="U109" s="94"/>
      <c r="V109" s="94"/>
      <c r="W109" s="94"/>
      <c r="X109" s="94"/>
      <c r="Y109" s="94"/>
      <c r="Z109" s="94"/>
      <c r="AA109" s="94"/>
      <c r="AB109" s="1945" t="s">
        <v>30</v>
      </c>
      <c r="AC109" s="1946"/>
      <c r="AD109" s="1946"/>
      <c r="AE109" s="1946"/>
      <c r="AF109" s="1442"/>
      <c r="AG109" s="94"/>
      <c r="AH109" s="94"/>
      <c r="AI109" s="94"/>
      <c r="AJ109" s="94"/>
      <c r="AK109" s="94"/>
      <c r="AL109" s="94"/>
      <c r="AM109" s="94"/>
      <c r="AN109" s="94"/>
      <c r="AO109" s="94"/>
      <c r="AP109" s="94"/>
      <c r="AQ109" s="94"/>
      <c r="AR109" s="94"/>
      <c r="AS109" s="94"/>
      <c r="AT109" s="94"/>
      <c r="AU109" s="94"/>
      <c r="AV109" s="94"/>
      <c r="AW109" s="94"/>
      <c r="AX109" s="94"/>
      <c r="AY109" s="94"/>
      <c r="AZ109" s="94"/>
      <c r="BA109" s="94"/>
      <c r="BB109" s="94"/>
      <c r="BC109" s="94"/>
      <c r="BD109" s="94"/>
      <c r="BE109" s="94"/>
      <c r="BF109" s="1945" t="s">
        <v>30</v>
      </c>
      <c r="BG109" s="1946"/>
      <c r="BH109" s="1946"/>
      <c r="BI109" s="1946"/>
      <c r="BJ109" s="1442"/>
      <c r="BK109" s="77"/>
    </row>
    <row r="110" spans="1:63" s="89" customFormat="1" ht="15.95" customHeight="1">
      <c r="A110" s="243"/>
      <c r="B110" s="243"/>
      <c r="C110" s="94"/>
      <c r="D110" s="94"/>
      <c r="E110" s="94"/>
      <c r="F110" s="94"/>
      <c r="G110" s="94"/>
      <c r="H110" s="94"/>
      <c r="I110" s="94"/>
      <c r="J110" s="94"/>
      <c r="K110" s="94"/>
      <c r="L110" s="94"/>
      <c r="M110" s="94"/>
      <c r="N110" s="94"/>
      <c r="O110" s="94"/>
      <c r="P110" s="94"/>
      <c r="Q110" s="94"/>
      <c r="R110" s="94"/>
      <c r="S110" s="94"/>
      <c r="T110" s="94"/>
      <c r="U110" s="94"/>
      <c r="V110" s="94"/>
      <c r="W110" s="94"/>
      <c r="X110" s="94"/>
      <c r="Y110" s="94"/>
      <c r="Z110" s="94"/>
      <c r="AA110" s="94"/>
      <c r="AB110" s="1947"/>
      <c r="AC110" s="1640"/>
      <c r="AD110" s="1640"/>
      <c r="AE110" s="1640"/>
      <c r="AF110" s="1948"/>
      <c r="AG110" s="94"/>
      <c r="AH110" s="94"/>
      <c r="AI110" s="94"/>
      <c r="AJ110" s="94"/>
      <c r="AK110" s="94"/>
      <c r="AL110" s="94"/>
      <c r="AM110" s="94"/>
      <c r="AN110" s="94"/>
      <c r="AO110" s="94"/>
      <c r="AP110" s="94"/>
      <c r="AQ110" s="94"/>
      <c r="AR110" s="94"/>
      <c r="AS110" s="94"/>
      <c r="AT110" s="94"/>
      <c r="AU110" s="94"/>
      <c r="AV110" s="94"/>
      <c r="AW110" s="94"/>
      <c r="AX110" s="94"/>
      <c r="AY110" s="94"/>
      <c r="AZ110" s="94"/>
      <c r="BA110" s="94"/>
      <c r="BB110" s="94"/>
      <c r="BC110" s="94"/>
      <c r="BD110" s="94"/>
      <c r="BE110" s="94"/>
      <c r="BF110" s="1947"/>
      <c r="BG110" s="1640"/>
      <c r="BH110" s="1640"/>
      <c r="BI110" s="1640"/>
      <c r="BJ110" s="1948"/>
      <c r="BK110" s="77"/>
    </row>
    <row r="111" spans="1:63" s="89" customFormat="1" ht="15.95" customHeight="1">
      <c r="A111" s="243"/>
      <c r="B111" s="243"/>
      <c r="C111" s="94"/>
      <c r="D111" s="94"/>
      <c r="E111" s="94"/>
      <c r="F111" s="94"/>
      <c r="G111" s="94"/>
      <c r="H111" s="94"/>
      <c r="I111" s="94"/>
      <c r="J111" s="94"/>
      <c r="K111" s="94"/>
      <c r="L111" s="94"/>
      <c r="M111" s="94"/>
      <c r="N111" s="94"/>
      <c r="O111" s="94"/>
      <c r="P111" s="94"/>
      <c r="Q111" s="94"/>
      <c r="R111" s="94"/>
      <c r="S111" s="94"/>
      <c r="T111" s="94"/>
      <c r="U111" s="94"/>
      <c r="V111" s="94"/>
      <c r="W111" s="94"/>
      <c r="X111" s="94"/>
      <c r="Y111" s="94"/>
      <c r="Z111" s="94"/>
      <c r="AA111" s="94"/>
      <c r="AB111" s="1947"/>
      <c r="AC111" s="1640"/>
      <c r="AD111" s="1640"/>
      <c r="AE111" s="1640"/>
      <c r="AF111" s="1948"/>
      <c r="AG111" s="94"/>
      <c r="AH111" s="94"/>
      <c r="AI111" s="94"/>
      <c r="AJ111" s="94"/>
      <c r="AK111" s="94"/>
      <c r="AL111" s="94"/>
      <c r="AM111" s="94"/>
      <c r="AN111" s="94"/>
      <c r="AO111" s="94"/>
      <c r="AP111" s="94"/>
      <c r="AQ111" s="94"/>
      <c r="AR111" s="94"/>
      <c r="AS111" s="94"/>
      <c r="AT111" s="94"/>
      <c r="AU111" s="94"/>
      <c r="AV111" s="94"/>
      <c r="AW111" s="94"/>
      <c r="AX111" s="94"/>
      <c r="AY111" s="94"/>
      <c r="AZ111" s="94"/>
      <c r="BA111" s="94"/>
      <c r="BB111" s="94"/>
      <c r="BC111" s="94"/>
      <c r="BD111" s="94"/>
      <c r="BE111" s="94"/>
      <c r="BF111" s="1947"/>
      <c r="BG111" s="1640"/>
      <c r="BH111" s="1640"/>
      <c r="BI111" s="1640"/>
      <c r="BJ111" s="1948"/>
      <c r="BK111" s="77"/>
    </row>
    <row r="112" spans="1:63" s="89" customFormat="1" ht="15.95" customHeight="1">
      <c r="A112" s="243"/>
      <c r="B112" s="243"/>
      <c r="C112" s="94"/>
      <c r="D112" s="94"/>
      <c r="E112" s="94"/>
      <c r="F112" s="94"/>
      <c r="G112" s="94"/>
      <c r="H112" s="94"/>
      <c r="I112" s="94"/>
      <c r="J112" s="94"/>
      <c r="K112" s="94"/>
      <c r="L112" s="94"/>
      <c r="M112" s="94"/>
      <c r="N112" s="94"/>
      <c r="O112" s="94"/>
      <c r="P112" s="94"/>
      <c r="Q112" s="94"/>
      <c r="R112" s="94"/>
      <c r="S112" s="94"/>
      <c r="T112" s="94"/>
      <c r="U112" s="94"/>
      <c r="V112" s="94"/>
      <c r="W112" s="94"/>
      <c r="X112" s="94"/>
      <c r="Y112" s="94"/>
      <c r="Z112" s="94"/>
      <c r="AA112" s="94"/>
      <c r="AB112" s="1947"/>
      <c r="AC112" s="1640"/>
      <c r="AD112" s="1640"/>
      <c r="AE112" s="1640"/>
      <c r="AF112" s="1948"/>
      <c r="AG112" s="94"/>
      <c r="AH112" s="94"/>
      <c r="AI112" s="94"/>
      <c r="AJ112" s="94"/>
      <c r="AK112" s="94"/>
      <c r="AL112" s="94"/>
      <c r="AM112" s="94"/>
      <c r="AN112" s="94"/>
      <c r="AO112" s="94"/>
      <c r="AP112" s="94"/>
      <c r="AQ112" s="94"/>
      <c r="AR112" s="94"/>
      <c r="AS112" s="94"/>
      <c r="AT112" s="94"/>
      <c r="AU112" s="94"/>
      <c r="AV112" s="94"/>
      <c r="AW112" s="94"/>
      <c r="AX112" s="94"/>
      <c r="AY112" s="94"/>
      <c r="AZ112" s="94"/>
      <c r="BA112" s="94"/>
      <c r="BB112" s="94"/>
      <c r="BC112" s="94"/>
      <c r="BD112" s="94"/>
      <c r="BE112" s="94"/>
      <c r="BF112" s="1947"/>
      <c r="BG112" s="1640"/>
      <c r="BH112" s="1640"/>
      <c r="BI112" s="1640"/>
      <c r="BJ112" s="1948"/>
      <c r="BK112" s="77"/>
    </row>
    <row r="113" spans="1:63" s="89" customFormat="1" ht="15.95" customHeight="1">
      <c r="A113" s="243"/>
      <c r="B113" s="243"/>
      <c r="C113" s="94"/>
      <c r="D113" s="94"/>
      <c r="E113" s="94"/>
      <c r="F113" s="94"/>
      <c r="G113" s="94"/>
      <c r="H113" s="94"/>
      <c r="I113" s="94"/>
      <c r="J113" s="94"/>
      <c r="K113" s="94"/>
      <c r="L113" s="94"/>
      <c r="M113" s="94"/>
      <c r="N113" s="94"/>
      <c r="O113" s="94"/>
      <c r="P113" s="94"/>
      <c r="Q113" s="94"/>
      <c r="R113" s="94"/>
      <c r="S113" s="94"/>
      <c r="T113" s="94"/>
      <c r="U113" s="94"/>
      <c r="V113" s="94"/>
      <c r="W113" s="94"/>
      <c r="X113" s="94"/>
      <c r="Y113" s="94"/>
      <c r="Z113" s="94"/>
      <c r="AA113" s="94"/>
      <c r="AB113" s="1947"/>
      <c r="AC113" s="1640"/>
      <c r="AD113" s="1640"/>
      <c r="AE113" s="1640"/>
      <c r="AF113" s="1948"/>
      <c r="AG113" s="94"/>
      <c r="AH113" s="94"/>
      <c r="AI113" s="94"/>
      <c r="AJ113" s="94"/>
      <c r="AK113" s="94"/>
      <c r="AL113" s="94"/>
      <c r="AM113" s="94"/>
      <c r="AN113" s="94"/>
      <c r="AO113" s="94"/>
      <c r="AP113" s="94"/>
      <c r="AQ113" s="94"/>
      <c r="AR113" s="94"/>
      <c r="AS113" s="94"/>
      <c r="AT113" s="94"/>
      <c r="AU113" s="94"/>
      <c r="AV113" s="94"/>
      <c r="AW113" s="94"/>
      <c r="AX113" s="94"/>
      <c r="AY113" s="94"/>
      <c r="AZ113" s="94"/>
      <c r="BA113" s="94"/>
      <c r="BB113" s="94"/>
      <c r="BC113" s="94"/>
      <c r="BD113" s="94"/>
      <c r="BE113" s="94"/>
      <c r="BF113" s="1947"/>
      <c r="BG113" s="1640"/>
      <c r="BH113" s="1640"/>
      <c r="BI113" s="1640"/>
      <c r="BJ113" s="1948"/>
      <c r="BK113" s="77"/>
    </row>
    <row r="114" spans="1:63" s="89" customFormat="1" ht="15.95" customHeight="1">
      <c r="A114" s="243"/>
      <c r="B114" s="243"/>
      <c r="C114" s="94"/>
      <c r="D114" s="94"/>
      <c r="E114" s="94"/>
      <c r="F114" s="94"/>
      <c r="G114" s="94"/>
      <c r="H114" s="94"/>
      <c r="I114" s="94"/>
      <c r="J114" s="94"/>
      <c r="K114" s="94"/>
      <c r="L114" s="94"/>
      <c r="M114" s="94"/>
      <c r="N114" s="94"/>
      <c r="O114" s="94"/>
      <c r="P114" s="94"/>
      <c r="Q114" s="94"/>
      <c r="R114" s="94"/>
      <c r="S114" s="94"/>
      <c r="T114" s="94"/>
      <c r="U114" s="94"/>
      <c r="V114" s="94"/>
      <c r="W114" s="94"/>
      <c r="X114" s="94"/>
      <c r="Y114" s="94"/>
      <c r="Z114" s="94"/>
      <c r="AA114" s="94"/>
      <c r="AB114" s="1947"/>
      <c r="AC114" s="1640"/>
      <c r="AD114" s="1640"/>
      <c r="AE114" s="1640"/>
      <c r="AF114" s="1948"/>
      <c r="AG114" s="94"/>
      <c r="AH114" s="94"/>
      <c r="AI114" s="94"/>
      <c r="AJ114" s="94"/>
      <c r="AK114" s="94"/>
      <c r="AL114" s="94"/>
      <c r="AM114" s="94"/>
      <c r="AN114" s="94"/>
      <c r="AO114" s="94"/>
      <c r="AP114" s="94"/>
      <c r="AQ114" s="94"/>
      <c r="AR114" s="94"/>
      <c r="AS114" s="94"/>
      <c r="AT114" s="94"/>
      <c r="AU114" s="94"/>
      <c r="AV114" s="94"/>
      <c r="AW114" s="94"/>
      <c r="AX114" s="94"/>
      <c r="AY114" s="94"/>
      <c r="AZ114" s="94"/>
      <c r="BA114" s="94"/>
      <c r="BB114" s="94"/>
      <c r="BC114" s="94"/>
      <c r="BD114" s="94"/>
      <c r="BE114" s="94"/>
      <c r="BF114" s="1947"/>
      <c r="BG114" s="1640"/>
      <c r="BH114" s="1640"/>
      <c r="BI114" s="1640"/>
      <c r="BJ114" s="1948"/>
      <c r="BK114" s="77"/>
    </row>
    <row r="115" spans="1:63" s="89" customFormat="1" ht="15.95" customHeight="1">
      <c r="A115" s="243"/>
      <c r="B115" s="243"/>
      <c r="C115" s="94"/>
      <c r="D115" s="94"/>
      <c r="E115" s="94"/>
      <c r="F115" s="94"/>
      <c r="G115" s="94"/>
      <c r="H115" s="94"/>
      <c r="I115" s="94"/>
      <c r="J115" s="94"/>
      <c r="K115" s="94"/>
      <c r="L115" s="94"/>
      <c r="M115" s="94"/>
      <c r="N115" s="94"/>
      <c r="O115" s="94"/>
      <c r="P115" s="94"/>
      <c r="Q115" s="94"/>
      <c r="R115" s="94"/>
      <c r="S115" s="94"/>
      <c r="T115" s="94"/>
      <c r="U115" s="94"/>
      <c r="V115" s="94"/>
      <c r="W115" s="94"/>
      <c r="X115" s="94"/>
      <c r="Y115" s="94"/>
      <c r="Z115" s="94"/>
      <c r="AA115" s="94"/>
      <c r="AB115" s="1947"/>
      <c r="AC115" s="1640"/>
      <c r="AD115" s="1640"/>
      <c r="AE115" s="1640"/>
      <c r="AF115" s="1948"/>
      <c r="AG115" s="94"/>
      <c r="AH115" s="94"/>
      <c r="AI115" s="94"/>
      <c r="AJ115" s="94"/>
      <c r="AK115" s="94"/>
      <c r="AL115" s="94"/>
      <c r="AM115" s="94"/>
      <c r="AN115" s="94"/>
      <c r="AO115" s="94"/>
      <c r="AP115" s="94"/>
      <c r="AQ115" s="94"/>
      <c r="AR115" s="94"/>
      <c r="AS115" s="94"/>
      <c r="AT115" s="94"/>
      <c r="AU115" s="94"/>
      <c r="AV115" s="94"/>
      <c r="AW115" s="94"/>
      <c r="AX115" s="94"/>
      <c r="AY115" s="94"/>
      <c r="AZ115" s="94"/>
      <c r="BA115" s="94"/>
      <c r="BB115" s="94"/>
      <c r="BC115" s="94"/>
      <c r="BD115" s="94"/>
      <c r="BE115" s="94"/>
      <c r="BF115" s="1947"/>
      <c r="BG115" s="1640"/>
      <c r="BH115" s="1640"/>
      <c r="BI115" s="1640"/>
      <c r="BJ115" s="1948"/>
      <c r="BK115" s="77"/>
    </row>
    <row r="116" spans="1:63" s="89" customFormat="1" ht="15.95" customHeight="1">
      <c r="A116" s="243"/>
      <c r="B116" s="243"/>
      <c r="C116" s="94"/>
      <c r="D116" s="94"/>
      <c r="E116" s="94"/>
      <c r="F116" s="94"/>
      <c r="G116" s="94"/>
      <c r="H116" s="94"/>
      <c r="I116" s="94"/>
      <c r="J116" s="94"/>
      <c r="K116" s="94"/>
      <c r="L116" s="94"/>
      <c r="M116" s="94"/>
      <c r="N116" s="94"/>
      <c r="O116" s="94"/>
      <c r="P116" s="94"/>
      <c r="Q116" s="94"/>
      <c r="R116" s="94"/>
      <c r="S116" s="94"/>
      <c r="T116" s="94"/>
      <c r="U116" s="94"/>
      <c r="V116" s="94"/>
      <c r="W116" s="94"/>
      <c r="X116" s="94"/>
      <c r="Y116" s="94"/>
      <c r="Z116" s="94"/>
      <c r="AA116" s="94"/>
      <c r="AB116" s="1947"/>
      <c r="AC116" s="1640"/>
      <c r="AD116" s="1640"/>
      <c r="AE116" s="1640"/>
      <c r="AF116" s="1948"/>
      <c r="AG116" s="94"/>
      <c r="AH116" s="94"/>
      <c r="AI116" s="94"/>
      <c r="AJ116" s="94"/>
      <c r="AK116" s="94"/>
      <c r="AL116" s="94"/>
      <c r="AM116" s="94"/>
      <c r="AN116" s="94"/>
      <c r="AO116" s="94"/>
      <c r="AP116" s="94"/>
      <c r="AQ116" s="94"/>
      <c r="AR116" s="94"/>
      <c r="AS116" s="94"/>
      <c r="AT116" s="94"/>
      <c r="AU116" s="94"/>
      <c r="AV116" s="94"/>
      <c r="AW116" s="94"/>
      <c r="AX116" s="94"/>
      <c r="AY116" s="94"/>
      <c r="AZ116" s="94"/>
      <c r="BA116" s="94"/>
      <c r="BB116" s="94"/>
      <c r="BC116" s="94"/>
      <c r="BD116" s="94"/>
      <c r="BE116" s="94"/>
      <c r="BF116" s="1947"/>
      <c r="BG116" s="1640"/>
      <c r="BH116" s="1640"/>
      <c r="BI116" s="1640"/>
      <c r="BJ116" s="1948"/>
      <c r="BK116" s="77"/>
    </row>
    <row r="117" spans="1:63" s="89" customFormat="1" ht="15.95" customHeight="1">
      <c r="A117" s="243"/>
      <c r="B117" s="243"/>
      <c r="C117" s="94"/>
      <c r="D117" s="94"/>
      <c r="E117" s="94"/>
      <c r="F117" s="94"/>
      <c r="G117" s="94"/>
      <c r="H117" s="94"/>
      <c r="I117" s="94"/>
      <c r="J117" s="94"/>
      <c r="K117" s="94"/>
      <c r="L117" s="94"/>
      <c r="M117" s="94"/>
      <c r="N117" s="94"/>
      <c r="O117" s="94"/>
      <c r="P117" s="94"/>
      <c r="Q117" s="94"/>
      <c r="R117" s="94"/>
      <c r="S117" s="94"/>
      <c r="T117" s="94"/>
      <c r="U117" s="94"/>
      <c r="V117" s="94"/>
      <c r="W117" s="94"/>
      <c r="X117" s="94"/>
      <c r="Y117" s="94"/>
      <c r="Z117" s="94"/>
      <c r="AA117" s="94"/>
      <c r="AB117" s="1947"/>
      <c r="AC117" s="1640"/>
      <c r="AD117" s="1640"/>
      <c r="AE117" s="1640"/>
      <c r="AF117" s="1948"/>
      <c r="AG117" s="94"/>
      <c r="AH117" s="94"/>
      <c r="AI117" s="94"/>
      <c r="AJ117" s="94"/>
      <c r="AK117" s="94"/>
      <c r="AL117" s="94"/>
      <c r="AM117" s="94"/>
      <c r="AN117" s="94"/>
      <c r="AO117" s="94"/>
      <c r="AP117" s="94"/>
      <c r="AQ117" s="94"/>
      <c r="AR117" s="94"/>
      <c r="AS117" s="94"/>
      <c r="AT117" s="94"/>
      <c r="AU117" s="94"/>
      <c r="AV117" s="94"/>
      <c r="AW117" s="94"/>
      <c r="AX117" s="94"/>
      <c r="AY117" s="94"/>
      <c r="AZ117" s="94"/>
      <c r="BA117" s="94"/>
      <c r="BB117" s="94"/>
      <c r="BC117" s="94"/>
      <c r="BD117" s="94"/>
      <c r="BE117" s="94"/>
      <c r="BF117" s="1947"/>
      <c r="BG117" s="1640"/>
      <c r="BH117" s="1640"/>
      <c r="BI117" s="1640"/>
      <c r="BJ117" s="1948"/>
      <c r="BK117" s="77"/>
    </row>
    <row r="118" spans="1:63" s="89" customFormat="1" ht="18.75" customHeight="1">
      <c r="A118" s="243"/>
      <c r="B118" s="1950" t="s">
        <v>298</v>
      </c>
      <c r="C118" s="1951"/>
      <c r="D118" s="1951"/>
      <c r="E118" s="1951"/>
      <c r="F118" s="1951"/>
      <c r="G118" s="1951"/>
      <c r="H118" s="1951"/>
      <c r="I118" s="1951"/>
      <c r="J118" s="1951"/>
      <c r="K118" s="1951"/>
      <c r="L118" s="1951"/>
      <c r="M118" s="1951"/>
      <c r="N118" s="1951"/>
      <c r="O118" s="1951"/>
      <c r="P118" s="1951"/>
      <c r="Q118" s="1951"/>
      <c r="R118" s="1951"/>
      <c r="S118" s="1951"/>
      <c r="T118" s="1951"/>
      <c r="U118" s="1951"/>
      <c r="V118" s="1951"/>
      <c r="W118" s="1951"/>
      <c r="X118" s="1951"/>
      <c r="Y118" s="1951"/>
      <c r="Z118" s="1951"/>
      <c r="AA118" s="1951"/>
      <c r="AB118" s="1951"/>
      <c r="AC118" s="1951"/>
      <c r="AD118" s="1951"/>
      <c r="AE118" s="1951"/>
      <c r="AF118" s="1952"/>
      <c r="AG118" s="1953" t="s">
        <v>298</v>
      </c>
      <c r="AH118" s="1951"/>
      <c r="AI118" s="1951"/>
      <c r="AJ118" s="1951"/>
      <c r="AK118" s="1951"/>
      <c r="AL118" s="1951"/>
      <c r="AM118" s="1951"/>
      <c r="AN118" s="1951"/>
      <c r="AO118" s="1951"/>
      <c r="AP118" s="1951"/>
      <c r="AQ118" s="1951"/>
      <c r="AR118" s="1951"/>
      <c r="AS118" s="1951"/>
      <c r="AT118" s="1951"/>
      <c r="AU118" s="1951"/>
      <c r="AV118" s="1951"/>
      <c r="AW118" s="1951"/>
      <c r="AX118" s="1951"/>
      <c r="AY118" s="1951"/>
      <c r="AZ118" s="1951"/>
      <c r="BA118" s="1951"/>
      <c r="BB118" s="1951"/>
      <c r="BC118" s="1951"/>
      <c r="BD118" s="1951"/>
      <c r="BE118" s="1951"/>
      <c r="BF118" s="1951"/>
      <c r="BG118" s="1951"/>
      <c r="BH118" s="1951"/>
      <c r="BI118" s="1951"/>
      <c r="BJ118" s="1952"/>
      <c r="BK118" s="77"/>
    </row>
    <row r="119" spans="1:63" s="89" customFormat="1" ht="15.95" customHeight="1">
      <c r="A119" s="243"/>
      <c r="B119" s="243"/>
      <c r="C119" s="94"/>
      <c r="D119" s="94"/>
      <c r="E119" s="94"/>
      <c r="F119" s="94"/>
      <c r="G119" s="94"/>
      <c r="H119" s="94"/>
      <c r="I119" s="94"/>
      <c r="J119" s="94"/>
      <c r="K119" s="94"/>
      <c r="L119" s="94"/>
      <c r="M119" s="94"/>
      <c r="N119" s="94"/>
      <c r="O119" s="94"/>
      <c r="P119" s="94"/>
      <c r="Q119" s="94"/>
      <c r="R119" s="94"/>
      <c r="S119" s="94"/>
      <c r="T119" s="94"/>
      <c r="U119" s="94"/>
      <c r="V119" s="94"/>
      <c r="W119" s="94"/>
      <c r="X119" s="94"/>
      <c r="Y119" s="94"/>
      <c r="Z119" s="94"/>
      <c r="AA119" s="94"/>
      <c r="AB119" s="94"/>
      <c r="AC119" s="94"/>
      <c r="AD119" s="94"/>
      <c r="AE119" s="94"/>
      <c r="AF119" s="77"/>
      <c r="AG119" s="94"/>
      <c r="AH119" s="94"/>
      <c r="AI119" s="94"/>
      <c r="AJ119" s="94"/>
      <c r="AK119" s="94"/>
      <c r="AL119" s="94"/>
      <c r="AM119" s="94"/>
      <c r="AN119" s="94"/>
      <c r="AO119" s="94"/>
      <c r="AP119" s="94"/>
      <c r="AQ119" s="94"/>
      <c r="AR119" s="94"/>
      <c r="AS119" s="94"/>
      <c r="AT119" s="94"/>
      <c r="AU119" s="94"/>
      <c r="AV119" s="94"/>
      <c r="AW119" s="94"/>
      <c r="AX119" s="94"/>
      <c r="AY119" s="94"/>
      <c r="AZ119" s="94"/>
      <c r="BA119" s="94"/>
      <c r="BB119" s="94"/>
      <c r="BC119" s="94"/>
      <c r="BD119" s="94"/>
      <c r="BE119" s="94"/>
      <c r="BF119" s="94"/>
      <c r="BG119" s="94"/>
      <c r="BH119" s="446"/>
      <c r="BI119" s="446"/>
      <c r="BJ119" s="447"/>
      <c r="BK119" s="77"/>
    </row>
    <row r="120" spans="1:63" s="89" customFormat="1" ht="24" customHeight="1">
      <c r="A120" s="243"/>
      <c r="B120" s="243"/>
      <c r="C120" s="94"/>
      <c r="D120" s="94"/>
      <c r="E120" s="94"/>
      <c r="F120" s="94"/>
      <c r="G120" s="94"/>
      <c r="H120" s="94"/>
      <c r="I120" s="94"/>
      <c r="J120" s="94"/>
      <c r="K120" s="94"/>
      <c r="L120" s="94"/>
      <c r="M120" s="94"/>
      <c r="N120" s="94"/>
      <c r="O120" s="94"/>
      <c r="P120" s="94"/>
      <c r="Q120" s="94"/>
      <c r="R120" s="94"/>
      <c r="S120" s="94"/>
      <c r="T120" s="94"/>
      <c r="U120" s="94"/>
      <c r="V120" s="94"/>
      <c r="W120" s="94"/>
      <c r="X120" s="94"/>
      <c r="Y120" s="94"/>
      <c r="Z120" s="94"/>
      <c r="AA120" s="94"/>
      <c r="AB120" s="94"/>
      <c r="AC120" s="94"/>
      <c r="AD120" s="94"/>
      <c r="AE120" s="94"/>
      <c r="AF120" s="77"/>
      <c r="AG120" s="94"/>
      <c r="AH120" s="94"/>
      <c r="AI120" s="94"/>
      <c r="AJ120" s="94"/>
      <c r="AK120" s="94"/>
      <c r="AL120" s="94"/>
      <c r="AM120" s="94"/>
      <c r="AN120" s="94"/>
      <c r="AO120" s="94"/>
      <c r="AP120" s="94"/>
      <c r="AQ120" s="94"/>
      <c r="AR120" s="94"/>
      <c r="AS120" s="94"/>
      <c r="AT120" s="94"/>
      <c r="AU120" s="94"/>
      <c r="AV120" s="94"/>
      <c r="AW120" s="94"/>
      <c r="AX120" s="94"/>
      <c r="AY120" s="94"/>
      <c r="AZ120" s="94"/>
      <c r="BA120" s="94"/>
      <c r="BB120" s="94"/>
      <c r="BC120" s="94"/>
      <c r="BD120" s="94"/>
      <c r="BE120" s="94"/>
      <c r="BF120" s="94"/>
      <c r="BG120" s="94"/>
      <c r="BH120" s="446"/>
      <c r="BI120" s="446"/>
      <c r="BJ120" s="447"/>
      <c r="BK120" s="77"/>
    </row>
    <row r="121" spans="1:63" s="89" customFormat="1" ht="15.95" customHeight="1">
      <c r="A121" s="243"/>
      <c r="B121" s="243"/>
      <c r="C121" s="94"/>
      <c r="D121" s="94"/>
      <c r="E121" s="94"/>
      <c r="F121" s="94"/>
      <c r="G121" s="94"/>
      <c r="H121" s="94"/>
      <c r="I121" s="94"/>
      <c r="J121" s="94"/>
      <c r="K121" s="94"/>
      <c r="L121" s="94"/>
      <c r="M121" s="94"/>
      <c r="N121" s="94"/>
      <c r="O121" s="94"/>
      <c r="P121" s="94"/>
      <c r="Q121" s="94"/>
      <c r="R121" s="94"/>
      <c r="S121" s="94"/>
      <c r="T121" s="94"/>
      <c r="U121" s="94"/>
      <c r="V121" s="94"/>
      <c r="W121" s="94"/>
      <c r="X121" s="94"/>
      <c r="Y121" s="94"/>
      <c r="Z121" s="94"/>
      <c r="AA121" s="94"/>
      <c r="AB121" s="94"/>
      <c r="AC121" s="94"/>
      <c r="AD121" s="94"/>
      <c r="AE121" s="94"/>
      <c r="AF121" s="77"/>
      <c r="AG121" s="94"/>
      <c r="AH121" s="94"/>
      <c r="AI121" s="94"/>
      <c r="AJ121" s="94"/>
      <c r="AK121" s="94"/>
      <c r="AL121" s="94"/>
      <c r="AM121" s="94"/>
      <c r="AN121" s="94"/>
      <c r="AO121" s="94"/>
      <c r="AP121" s="94"/>
      <c r="AQ121" s="94"/>
      <c r="AR121" s="94"/>
      <c r="AS121" s="94"/>
      <c r="AT121" s="94"/>
      <c r="AU121" s="94"/>
      <c r="AV121" s="94"/>
      <c r="AW121" s="94"/>
      <c r="AX121" s="94"/>
      <c r="AY121" s="94"/>
      <c r="AZ121" s="94"/>
      <c r="BA121" s="94"/>
      <c r="BB121" s="94"/>
      <c r="BC121" s="94"/>
      <c r="BD121" s="94"/>
      <c r="BE121" s="94"/>
      <c r="BF121" s="94"/>
      <c r="BG121" s="94"/>
      <c r="BH121" s="446"/>
      <c r="BI121" s="446"/>
      <c r="BJ121" s="447"/>
      <c r="BK121" s="77"/>
    </row>
    <row r="122" spans="1:63" s="89" customFormat="1" ht="15.95" customHeight="1">
      <c r="A122" s="243"/>
      <c r="B122" s="243"/>
      <c r="C122" s="94"/>
      <c r="D122" s="94"/>
      <c r="E122" s="94"/>
      <c r="F122" s="94"/>
      <c r="G122" s="94"/>
      <c r="H122" s="94"/>
      <c r="I122" s="94"/>
      <c r="J122" s="94"/>
      <c r="K122" s="94"/>
      <c r="L122" s="94"/>
      <c r="M122" s="94"/>
      <c r="N122" s="94"/>
      <c r="O122" s="94"/>
      <c r="P122" s="94"/>
      <c r="Q122" s="94"/>
      <c r="R122" s="94"/>
      <c r="S122" s="94"/>
      <c r="T122" s="94"/>
      <c r="U122" s="94"/>
      <c r="V122" s="94"/>
      <c r="W122" s="94"/>
      <c r="X122" s="94"/>
      <c r="Y122" s="94"/>
      <c r="Z122" s="94"/>
      <c r="AA122" s="94"/>
      <c r="AB122" s="94"/>
      <c r="AC122" s="94"/>
      <c r="AD122" s="94"/>
      <c r="AE122" s="94"/>
      <c r="AF122" s="77"/>
      <c r="AG122" s="94"/>
      <c r="AH122" s="94"/>
      <c r="AI122" s="94"/>
      <c r="AJ122" s="94"/>
      <c r="AK122" s="94"/>
      <c r="AL122" s="94"/>
      <c r="AM122" s="94"/>
      <c r="AN122" s="94"/>
      <c r="AO122" s="94"/>
      <c r="AP122" s="94"/>
      <c r="AQ122" s="94"/>
      <c r="AR122" s="94"/>
      <c r="AS122" s="94"/>
      <c r="AT122" s="94"/>
      <c r="AU122" s="94"/>
      <c r="AV122" s="94"/>
      <c r="AW122" s="94"/>
      <c r="AX122" s="94"/>
      <c r="AY122" s="94"/>
      <c r="AZ122" s="94"/>
      <c r="BA122" s="94"/>
      <c r="BB122" s="94"/>
      <c r="BC122" s="94"/>
      <c r="BD122" s="94"/>
      <c r="BE122" s="94"/>
      <c r="BF122" s="94"/>
      <c r="BG122" s="94"/>
      <c r="BH122" s="446"/>
      <c r="BI122" s="446"/>
      <c r="BJ122" s="447"/>
      <c r="BK122" s="77"/>
    </row>
    <row r="123" spans="1:63" s="89" customFormat="1" ht="15.95" customHeight="1">
      <c r="A123" s="243"/>
      <c r="B123" s="243"/>
      <c r="C123" s="94"/>
      <c r="D123" s="94"/>
      <c r="E123" s="94"/>
      <c r="F123" s="94"/>
      <c r="G123" s="94"/>
      <c r="H123" s="94"/>
      <c r="I123" s="94"/>
      <c r="J123" s="94"/>
      <c r="K123" s="94"/>
      <c r="L123" s="94"/>
      <c r="M123" s="94"/>
      <c r="N123" s="94"/>
      <c r="O123" s="94"/>
      <c r="P123" s="94"/>
      <c r="Q123" s="94"/>
      <c r="R123" s="94"/>
      <c r="S123" s="94"/>
      <c r="T123" s="94"/>
      <c r="U123" s="94"/>
      <c r="V123" s="94"/>
      <c r="W123" s="94"/>
      <c r="X123" s="94"/>
      <c r="Y123" s="94"/>
      <c r="Z123" s="94"/>
      <c r="AA123" s="94"/>
      <c r="AB123" s="94"/>
      <c r="AC123" s="94"/>
      <c r="AD123" s="94"/>
      <c r="AE123" s="94"/>
      <c r="AF123" s="77"/>
      <c r="AG123" s="94"/>
      <c r="AH123" s="94"/>
      <c r="AI123" s="94"/>
      <c r="AJ123" s="94"/>
      <c r="AK123" s="94"/>
      <c r="AL123" s="94"/>
      <c r="AM123" s="94"/>
      <c r="AN123" s="94"/>
      <c r="AO123" s="94"/>
      <c r="AP123" s="94"/>
      <c r="AQ123" s="94"/>
      <c r="AR123" s="94"/>
      <c r="AS123" s="94"/>
      <c r="AT123" s="94"/>
      <c r="AU123" s="94"/>
      <c r="AV123" s="94"/>
      <c r="AW123" s="94"/>
      <c r="AX123" s="94"/>
      <c r="AY123" s="94"/>
      <c r="AZ123" s="94"/>
      <c r="BA123" s="94"/>
      <c r="BB123" s="94"/>
      <c r="BC123" s="94"/>
      <c r="BD123" s="94"/>
      <c r="BE123" s="94"/>
      <c r="BF123" s="94"/>
      <c r="BG123" s="94"/>
      <c r="BH123" s="446"/>
      <c r="BI123" s="446"/>
      <c r="BJ123" s="447"/>
      <c r="BK123" s="77"/>
    </row>
    <row r="124" spans="1:63" s="89" customFormat="1" ht="15.95" customHeight="1">
      <c r="A124" s="243"/>
      <c r="B124" s="243"/>
      <c r="C124" s="94"/>
      <c r="D124" s="94"/>
      <c r="E124" s="94"/>
      <c r="F124" s="94"/>
      <c r="G124" s="94"/>
      <c r="H124" s="94"/>
      <c r="I124" s="94"/>
      <c r="J124" s="94"/>
      <c r="K124" s="94"/>
      <c r="L124" s="94"/>
      <c r="M124" s="94"/>
      <c r="N124" s="94"/>
      <c r="O124" s="94"/>
      <c r="P124" s="94"/>
      <c r="Q124" s="94"/>
      <c r="R124" s="94"/>
      <c r="S124" s="94"/>
      <c r="T124" s="94"/>
      <c r="U124" s="94"/>
      <c r="V124" s="94"/>
      <c r="W124" s="94"/>
      <c r="X124" s="94"/>
      <c r="Y124" s="94"/>
      <c r="Z124" s="94"/>
      <c r="AA124" s="94"/>
      <c r="AB124" s="94"/>
      <c r="AC124" s="94"/>
      <c r="AD124" s="94"/>
      <c r="AE124" s="94"/>
      <c r="AF124" s="77"/>
      <c r="AG124" s="94"/>
      <c r="AH124" s="94"/>
      <c r="AI124" s="94"/>
      <c r="AJ124" s="94"/>
      <c r="AK124" s="94"/>
      <c r="AL124" s="94"/>
      <c r="AM124" s="94"/>
      <c r="AN124" s="94"/>
      <c r="AO124" s="94"/>
      <c r="AP124" s="94"/>
      <c r="AQ124" s="94"/>
      <c r="AR124" s="94"/>
      <c r="AS124" s="94"/>
      <c r="AT124" s="94"/>
      <c r="AU124" s="94"/>
      <c r="AV124" s="94"/>
      <c r="AW124" s="94"/>
      <c r="AX124" s="94"/>
      <c r="AY124" s="94"/>
      <c r="AZ124" s="94"/>
      <c r="BA124" s="94"/>
      <c r="BB124" s="94"/>
      <c r="BC124" s="94"/>
      <c r="BD124" s="94"/>
      <c r="BE124" s="94"/>
      <c r="BF124" s="94"/>
      <c r="BG124" s="94"/>
      <c r="BH124" s="446"/>
      <c r="BI124" s="446"/>
      <c r="BJ124" s="447"/>
      <c r="BK124" s="77"/>
    </row>
    <row r="125" spans="1:63" s="89" customFormat="1" ht="15.95" customHeight="1">
      <c r="A125" s="243"/>
      <c r="B125" s="243"/>
      <c r="C125" s="94"/>
      <c r="D125" s="94"/>
      <c r="E125" s="94"/>
      <c r="F125" s="94"/>
      <c r="G125" s="94"/>
      <c r="H125" s="94"/>
      <c r="I125" s="94"/>
      <c r="J125" s="94"/>
      <c r="K125" s="94"/>
      <c r="L125" s="94"/>
      <c r="M125" s="94"/>
      <c r="N125" s="94"/>
      <c r="O125" s="94"/>
      <c r="P125" s="94"/>
      <c r="Q125" s="94"/>
      <c r="R125" s="94"/>
      <c r="S125" s="94"/>
      <c r="T125" s="94"/>
      <c r="U125" s="94"/>
      <c r="V125" s="94"/>
      <c r="W125" s="94"/>
      <c r="X125" s="94"/>
      <c r="Y125" s="94"/>
      <c r="Z125" s="94"/>
      <c r="AA125" s="94"/>
      <c r="AB125" s="94"/>
      <c r="AC125" s="94"/>
      <c r="AD125" s="94"/>
      <c r="AE125" s="94"/>
      <c r="AF125" s="77"/>
      <c r="AG125" s="94"/>
      <c r="AH125" s="94"/>
      <c r="AI125" s="94"/>
      <c r="AJ125" s="94"/>
      <c r="AK125" s="94"/>
      <c r="AL125" s="94"/>
      <c r="AM125" s="94"/>
      <c r="AN125" s="94"/>
      <c r="AO125" s="94"/>
      <c r="AP125" s="94"/>
      <c r="AQ125" s="94"/>
      <c r="AR125" s="94"/>
      <c r="AS125" s="94"/>
      <c r="AT125" s="94"/>
      <c r="AU125" s="94"/>
      <c r="AV125" s="94"/>
      <c r="AW125" s="94"/>
      <c r="AX125" s="94"/>
      <c r="AY125" s="94"/>
      <c r="AZ125" s="94"/>
      <c r="BA125" s="94"/>
      <c r="BB125" s="94"/>
      <c r="BC125" s="94"/>
      <c r="BD125" s="94"/>
      <c r="BE125" s="94"/>
      <c r="BF125" s="94"/>
      <c r="BG125" s="94"/>
      <c r="BH125" s="446"/>
      <c r="BI125" s="446"/>
      <c r="BJ125" s="447"/>
      <c r="BK125" s="77"/>
    </row>
    <row r="126" spans="1:63" s="89" customFormat="1" ht="15.95" customHeight="1">
      <c r="A126" s="243"/>
      <c r="B126" s="243"/>
      <c r="C126" s="94"/>
      <c r="D126" s="94"/>
      <c r="E126" s="94"/>
      <c r="F126" s="94"/>
      <c r="G126" s="94"/>
      <c r="H126" s="94"/>
      <c r="I126" s="94"/>
      <c r="J126" s="94"/>
      <c r="K126" s="94"/>
      <c r="L126" s="94"/>
      <c r="M126" s="94"/>
      <c r="N126" s="94"/>
      <c r="O126" s="94"/>
      <c r="P126" s="94"/>
      <c r="Q126" s="94"/>
      <c r="R126" s="94"/>
      <c r="S126" s="94"/>
      <c r="T126" s="94"/>
      <c r="U126" s="94"/>
      <c r="V126" s="94"/>
      <c r="W126" s="94"/>
      <c r="X126" s="94"/>
      <c r="Y126" s="94"/>
      <c r="Z126" s="94"/>
      <c r="AA126" s="94"/>
      <c r="AB126" s="94"/>
      <c r="AC126" s="94"/>
      <c r="AD126" s="94"/>
      <c r="AE126" s="94"/>
      <c r="AF126" s="77"/>
      <c r="AG126" s="94"/>
      <c r="AH126" s="94"/>
      <c r="AI126" s="94"/>
      <c r="AJ126" s="94"/>
      <c r="AK126" s="94"/>
      <c r="AL126" s="94"/>
      <c r="AM126" s="94"/>
      <c r="AN126" s="94"/>
      <c r="AO126" s="94"/>
      <c r="AP126" s="94"/>
      <c r="AQ126" s="94"/>
      <c r="AR126" s="94"/>
      <c r="AS126" s="94"/>
      <c r="AT126" s="94"/>
      <c r="AU126" s="94"/>
      <c r="AV126" s="94"/>
      <c r="AW126" s="94"/>
      <c r="AX126" s="94"/>
      <c r="AY126" s="94"/>
      <c r="AZ126" s="94"/>
      <c r="BA126" s="94"/>
      <c r="BB126" s="94"/>
      <c r="BC126" s="94"/>
      <c r="BD126" s="94"/>
      <c r="BE126" s="94"/>
      <c r="BF126" s="94"/>
      <c r="BG126" s="94"/>
      <c r="BH126" s="446"/>
      <c r="BI126" s="446"/>
      <c r="BJ126" s="447"/>
      <c r="BK126" s="77"/>
    </row>
    <row r="127" spans="1:63" s="89" customFormat="1" ht="15.95" customHeight="1">
      <c r="A127" s="243"/>
      <c r="B127" s="243"/>
      <c r="C127" s="94"/>
      <c r="D127" s="94"/>
      <c r="E127" s="94"/>
      <c r="F127" s="94"/>
      <c r="G127" s="94"/>
      <c r="H127" s="94"/>
      <c r="I127" s="94"/>
      <c r="J127" s="94"/>
      <c r="K127" s="94"/>
      <c r="L127" s="94"/>
      <c r="M127" s="94"/>
      <c r="N127" s="94"/>
      <c r="O127" s="94"/>
      <c r="P127" s="94"/>
      <c r="Q127" s="94"/>
      <c r="R127" s="94"/>
      <c r="S127" s="94"/>
      <c r="T127" s="94"/>
      <c r="U127" s="94"/>
      <c r="V127" s="94"/>
      <c r="W127" s="94"/>
      <c r="X127" s="94"/>
      <c r="Y127" s="94"/>
      <c r="Z127" s="94"/>
      <c r="AA127" s="94"/>
      <c r="AB127" s="94"/>
      <c r="AC127" s="94"/>
      <c r="AD127" s="94"/>
      <c r="AE127" s="94"/>
      <c r="AF127" s="77"/>
      <c r="AG127" s="94"/>
      <c r="AH127" s="94"/>
      <c r="AI127" s="94"/>
      <c r="AJ127" s="94"/>
      <c r="AK127" s="94"/>
      <c r="AL127" s="94"/>
      <c r="AM127" s="94"/>
      <c r="AN127" s="94"/>
      <c r="AO127" s="94"/>
      <c r="AP127" s="94"/>
      <c r="AQ127" s="94"/>
      <c r="AR127" s="94"/>
      <c r="AS127" s="94"/>
      <c r="AT127" s="94"/>
      <c r="AU127" s="94"/>
      <c r="AV127" s="94"/>
      <c r="AW127" s="94"/>
      <c r="AX127" s="94"/>
      <c r="AY127" s="94"/>
      <c r="AZ127" s="94"/>
      <c r="BA127" s="94"/>
      <c r="BB127" s="94"/>
      <c r="BC127" s="94"/>
      <c r="BD127" s="94"/>
      <c r="BE127" s="94"/>
      <c r="BF127" s="94"/>
      <c r="BG127" s="94"/>
      <c r="BH127" s="446"/>
      <c r="BI127" s="446"/>
      <c r="BJ127" s="447"/>
      <c r="BK127" s="77"/>
    </row>
    <row r="128" spans="1:63" s="89" customFormat="1" ht="22.5" customHeight="1">
      <c r="A128" s="243"/>
      <c r="B128" s="243"/>
      <c r="C128" s="94"/>
      <c r="D128" s="94"/>
      <c r="E128" s="94"/>
      <c r="F128" s="94"/>
      <c r="G128" s="94"/>
      <c r="H128" s="94"/>
      <c r="I128" s="94"/>
      <c r="J128" s="94"/>
      <c r="K128" s="94"/>
      <c r="L128" s="94"/>
      <c r="M128" s="94"/>
      <c r="N128" s="94"/>
      <c r="O128" s="94"/>
      <c r="P128" s="94"/>
      <c r="Q128" s="94"/>
      <c r="R128" s="94"/>
      <c r="S128" s="94"/>
      <c r="T128" s="94"/>
      <c r="U128" s="94"/>
      <c r="V128" s="94"/>
      <c r="W128" s="94"/>
      <c r="X128" s="94"/>
      <c r="Y128" s="94"/>
      <c r="Z128" s="94"/>
      <c r="AA128" s="94"/>
      <c r="AB128" s="94"/>
      <c r="AC128" s="94"/>
      <c r="AD128" s="94"/>
      <c r="AE128" s="94"/>
      <c r="AF128" s="77"/>
      <c r="AG128" s="94"/>
      <c r="AH128" s="94"/>
      <c r="AI128" s="94"/>
      <c r="AJ128" s="94"/>
      <c r="AK128" s="94"/>
      <c r="AL128" s="94"/>
      <c r="AM128" s="94"/>
      <c r="AN128" s="94"/>
      <c r="AO128" s="94"/>
      <c r="AP128" s="94"/>
      <c r="AQ128" s="94"/>
      <c r="AR128" s="94"/>
      <c r="AS128" s="94"/>
      <c r="AT128" s="94"/>
      <c r="AU128" s="94"/>
      <c r="AV128" s="94"/>
      <c r="AW128" s="94"/>
      <c r="AX128" s="94"/>
      <c r="AY128" s="94"/>
      <c r="AZ128" s="94"/>
      <c r="BA128" s="94"/>
      <c r="BB128" s="94"/>
      <c r="BC128" s="94"/>
      <c r="BD128" s="94"/>
      <c r="BE128" s="94"/>
      <c r="BF128" s="94"/>
      <c r="BG128" s="94"/>
      <c r="BH128" s="446"/>
      <c r="BI128" s="446"/>
      <c r="BJ128" s="447"/>
      <c r="BK128" s="77"/>
    </row>
    <row r="129" spans="1:63" s="89" customFormat="1" ht="15.95" customHeight="1">
      <c r="A129" s="243"/>
      <c r="B129" s="243"/>
      <c r="C129" s="94"/>
      <c r="D129" s="94"/>
      <c r="E129" s="94"/>
      <c r="F129" s="94"/>
      <c r="G129" s="94"/>
      <c r="H129" s="94"/>
      <c r="I129" s="94"/>
      <c r="J129" s="94"/>
      <c r="K129" s="94"/>
      <c r="L129" s="94"/>
      <c r="M129" s="94"/>
      <c r="N129" s="94"/>
      <c r="O129" s="94"/>
      <c r="P129" s="94"/>
      <c r="Q129" s="94"/>
      <c r="R129" s="94"/>
      <c r="S129" s="94"/>
      <c r="T129" s="94"/>
      <c r="U129" s="94"/>
      <c r="V129" s="94"/>
      <c r="W129" s="94"/>
      <c r="X129" s="94"/>
      <c r="Y129" s="94"/>
      <c r="Z129" s="94"/>
      <c r="AA129" s="94"/>
      <c r="AB129" s="94"/>
      <c r="AC129" s="94"/>
      <c r="AD129" s="94"/>
      <c r="AE129" s="94"/>
      <c r="AF129" s="77"/>
      <c r="AG129" s="94"/>
      <c r="AH129" s="94"/>
      <c r="AI129" s="94"/>
      <c r="AJ129" s="94"/>
      <c r="AK129" s="94"/>
      <c r="AL129" s="94"/>
      <c r="AM129" s="94"/>
      <c r="AN129" s="94"/>
      <c r="AO129" s="94"/>
      <c r="AP129" s="94"/>
      <c r="AQ129" s="94"/>
      <c r="AR129" s="94"/>
      <c r="AS129" s="94"/>
      <c r="AT129" s="94"/>
      <c r="AU129" s="94"/>
      <c r="AV129" s="94"/>
      <c r="AW129" s="94"/>
      <c r="AX129" s="94"/>
      <c r="AY129" s="94"/>
      <c r="AZ129" s="94"/>
      <c r="BA129" s="94"/>
      <c r="BB129" s="94"/>
      <c r="BC129" s="94"/>
      <c r="BD129" s="94"/>
      <c r="BE129" s="94"/>
      <c r="BF129" s="94"/>
      <c r="BG129" s="94"/>
      <c r="BH129" s="446"/>
      <c r="BI129" s="446"/>
      <c r="BJ129" s="447"/>
      <c r="BK129" s="77"/>
    </row>
    <row r="130" spans="1:63" s="89" customFormat="1" ht="15.95" customHeight="1">
      <c r="A130" s="243"/>
      <c r="B130" s="243"/>
      <c r="C130" s="94"/>
      <c r="D130" s="94"/>
      <c r="E130" s="94"/>
      <c r="F130" s="94"/>
      <c r="G130" s="94"/>
      <c r="H130" s="94"/>
      <c r="I130" s="94"/>
      <c r="J130" s="94"/>
      <c r="K130" s="94"/>
      <c r="L130" s="94"/>
      <c r="M130" s="94"/>
      <c r="N130" s="94"/>
      <c r="O130" s="94"/>
      <c r="P130" s="94"/>
      <c r="Q130" s="94"/>
      <c r="R130" s="94"/>
      <c r="S130" s="94"/>
      <c r="T130" s="94"/>
      <c r="U130" s="94"/>
      <c r="V130" s="94"/>
      <c r="W130" s="94"/>
      <c r="X130" s="94"/>
      <c r="Y130" s="94"/>
      <c r="Z130" s="94"/>
      <c r="AA130" s="94"/>
      <c r="AB130" s="94"/>
      <c r="AC130" s="94"/>
      <c r="AD130" s="94"/>
      <c r="AE130" s="94"/>
      <c r="AF130" s="77"/>
      <c r="AG130" s="94"/>
      <c r="AH130" s="94"/>
      <c r="AI130" s="94"/>
      <c r="AJ130" s="94"/>
      <c r="AK130" s="94"/>
      <c r="AL130" s="94"/>
      <c r="AM130" s="94"/>
      <c r="AN130" s="94"/>
      <c r="AO130" s="94"/>
      <c r="AP130" s="94"/>
      <c r="AQ130" s="94"/>
      <c r="AR130" s="94"/>
      <c r="AS130" s="94"/>
      <c r="AT130" s="94"/>
      <c r="AU130" s="94"/>
      <c r="AV130" s="94"/>
      <c r="AW130" s="94"/>
      <c r="AX130" s="94"/>
      <c r="AY130" s="94"/>
      <c r="AZ130" s="94"/>
      <c r="BA130" s="94"/>
      <c r="BB130" s="94"/>
      <c r="BC130" s="94"/>
      <c r="BD130" s="94"/>
      <c r="BE130" s="94"/>
      <c r="BF130" s="94"/>
      <c r="BG130" s="94"/>
      <c r="BH130" s="446"/>
      <c r="BI130" s="446"/>
      <c r="BJ130" s="447"/>
      <c r="BK130" s="77"/>
    </row>
    <row r="131" spans="1:63" s="89" customFormat="1" ht="15.95" customHeight="1">
      <c r="A131" s="453"/>
      <c r="B131" s="93"/>
      <c r="C131" s="93"/>
      <c r="D131" s="93"/>
      <c r="E131" s="93"/>
      <c r="F131" s="93"/>
      <c r="G131" s="93"/>
      <c r="H131" s="93"/>
      <c r="I131" s="93"/>
      <c r="J131" s="93"/>
      <c r="K131" s="93"/>
      <c r="L131" s="93"/>
      <c r="M131" s="93"/>
      <c r="N131" s="93"/>
      <c r="O131" s="93"/>
      <c r="P131" s="93"/>
      <c r="Q131" s="93"/>
      <c r="R131" s="93"/>
      <c r="S131" s="93"/>
      <c r="T131" s="93"/>
      <c r="U131" s="93"/>
      <c r="V131" s="93"/>
      <c r="W131" s="93"/>
      <c r="X131" s="93"/>
      <c r="Y131" s="93"/>
      <c r="Z131" s="93"/>
      <c r="AA131" s="93"/>
      <c r="AB131" s="93"/>
      <c r="AC131" s="93"/>
      <c r="AD131" s="93"/>
      <c r="AE131" s="93"/>
      <c r="AF131" s="98"/>
      <c r="AG131" s="94"/>
      <c r="AH131" s="94"/>
      <c r="AI131" s="94"/>
      <c r="AJ131" s="94"/>
      <c r="AK131" s="94"/>
      <c r="AL131" s="94"/>
      <c r="AM131" s="94"/>
      <c r="AN131" s="94"/>
      <c r="AO131" s="94"/>
      <c r="AP131" s="94"/>
      <c r="AQ131" s="94"/>
      <c r="AR131" s="94"/>
      <c r="AS131" s="94"/>
      <c r="AT131" s="94"/>
      <c r="AU131" s="94"/>
      <c r="AV131" s="94"/>
      <c r="AW131" s="94"/>
      <c r="AX131" s="94"/>
      <c r="AY131" s="94"/>
      <c r="AZ131" s="94"/>
      <c r="BA131" s="94"/>
      <c r="BB131" s="94"/>
      <c r="BC131" s="94"/>
      <c r="BD131" s="94"/>
      <c r="BE131" s="94"/>
      <c r="BF131" s="94"/>
      <c r="BG131" s="94"/>
      <c r="BH131" s="446"/>
      <c r="BI131" s="454"/>
      <c r="BJ131" s="259"/>
      <c r="BK131" s="77"/>
    </row>
    <row r="132" spans="1:63" s="89" customFormat="1" ht="20.100000000000001" customHeight="1">
      <c r="A132" s="150"/>
      <c r="B132" s="455" t="s">
        <v>118</v>
      </c>
      <c r="C132" s="456"/>
      <c r="D132" s="456"/>
      <c r="E132" s="456"/>
      <c r="F132" s="456"/>
      <c r="G132" s="456"/>
      <c r="H132" s="456"/>
      <c r="I132" s="456"/>
      <c r="J132" s="456"/>
      <c r="K132" s="456"/>
      <c r="L132" s="456"/>
      <c r="M132" s="456"/>
      <c r="N132" s="456"/>
      <c r="O132" s="456"/>
      <c r="P132" s="456"/>
      <c r="Q132" s="456"/>
      <c r="R132" s="456"/>
      <c r="S132" s="456"/>
      <c r="T132" s="456"/>
      <c r="U132" s="456"/>
      <c r="V132" s="456"/>
      <c r="W132" s="456"/>
      <c r="X132" s="456"/>
      <c r="Y132" s="456"/>
      <c r="Z132" s="456"/>
      <c r="AA132" s="456"/>
      <c r="AB132" s="457"/>
      <c r="AC132" s="457"/>
      <c r="AD132" s="456"/>
      <c r="AE132" s="457" t="s">
        <v>119</v>
      </c>
      <c r="AF132" s="456"/>
      <c r="AG132" s="456"/>
      <c r="AH132" s="457"/>
      <c r="AI132" s="456"/>
      <c r="AJ132" s="456"/>
      <c r="AK132" s="456"/>
      <c r="AL132" s="456"/>
      <c r="AM132" s="456"/>
      <c r="AN132" s="456"/>
      <c r="AO132" s="456"/>
      <c r="AP132" s="456"/>
      <c r="AQ132" s="456"/>
      <c r="AR132" s="456"/>
      <c r="AS132" s="456"/>
      <c r="AT132" s="456"/>
      <c r="AU132" s="456"/>
      <c r="AV132" s="456"/>
      <c r="AW132" s="456"/>
      <c r="AX132" s="456"/>
      <c r="AY132" s="456"/>
      <c r="AZ132" s="457"/>
      <c r="BA132" s="456"/>
      <c r="BB132" s="457" t="str">
        <f>BB88</f>
        <v>COMPILER: LIÊN/A-KT-WQ826</v>
      </c>
      <c r="BC132" s="456"/>
      <c r="BD132" s="456"/>
      <c r="BE132" s="456"/>
      <c r="BF132" s="456"/>
      <c r="BG132" s="456"/>
      <c r="BH132" s="458"/>
      <c r="BI132" s="458"/>
      <c r="BJ132" s="455"/>
      <c r="BK132" s="98"/>
    </row>
    <row r="133" spans="1:63" s="89" customFormat="1" ht="18.75" customHeight="1">
      <c r="A133" s="459"/>
      <c r="B133" s="1894" t="str">
        <f>B89</f>
        <v>{{ModelType}}</v>
      </c>
      <c r="C133" s="1895"/>
      <c r="D133" s="1895"/>
      <c r="E133" s="1895"/>
      <c r="F133" s="1895"/>
      <c r="G133" s="1895"/>
      <c r="H133" s="1895"/>
      <c r="I133" s="1895"/>
      <c r="J133" s="1895"/>
      <c r="K133" s="1895"/>
      <c r="L133" s="1895"/>
      <c r="M133" s="1895"/>
      <c r="N133" s="1895"/>
      <c r="O133" s="1895"/>
      <c r="P133" s="1578"/>
      <c r="Q133" s="1176" t="s">
        <v>314</v>
      </c>
      <c r="R133" s="1176"/>
      <c r="S133" s="1176"/>
      <c r="T133" s="1176"/>
      <c r="U133" s="1176"/>
      <c r="V133" s="1176"/>
      <c r="W133" s="1176"/>
      <c r="X133" s="1176"/>
      <c r="Y133" s="1176"/>
      <c r="Z133" s="1176"/>
      <c r="AA133" s="1176"/>
      <c r="AB133" s="1176"/>
      <c r="AC133" s="1176"/>
      <c r="AD133" s="1176"/>
      <c r="AE133" s="1176"/>
      <c r="AF133" s="1176"/>
      <c r="AG133" s="1176"/>
      <c r="AH133" s="1176"/>
      <c r="AI133" s="1176"/>
      <c r="AJ133" s="1176"/>
      <c r="AK133" s="1176"/>
      <c r="AL133" s="1176"/>
      <c r="AM133" s="1176"/>
      <c r="AN133" s="1176"/>
      <c r="AO133" s="1176"/>
      <c r="AP133" s="1176"/>
      <c r="AQ133" s="1176"/>
      <c r="AR133" s="1176"/>
      <c r="AS133" s="1176"/>
      <c r="AT133" s="1176"/>
      <c r="AU133" s="1176"/>
      <c r="AV133" s="1176"/>
      <c r="AW133" s="442"/>
      <c r="AX133" s="442"/>
      <c r="AY133" s="442"/>
      <c r="AZ133" s="442"/>
      <c r="BA133" s="442"/>
      <c r="BB133" s="442"/>
      <c r="BC133" s="460"/>
      <c r="BD133" s="460"/>
      <c r="BE133" s="460"/>
      <c r="BF133" s="460"/>
      <c r="BG133" s="460"/>
      <c r="BH133" s="461"/>
      <c r="BI133" s="461"/>
      <c r="BJ133" s="462"/>
      <c r="BK133" s="463"/>
    </row>
    <row r="134" spans="1:63" s="89" customFormat="1" ht="18.75" customHeight="1">
      <c r="A134" s="243"/>
      <c r="B134" s="445" t="s">
        <v>69</v>
      </c>
      <c r="C134" s="264"/>
      <c r="D134" s="264"/>
      <c r="E134" s="264"/>
      <c r="F134" s="264"/>
      <c r="G134" s="264"/>
      <c r="H134" s="286" t="str">
        <f>H90</f>
        <v>{{ModelName}}</v>
      </c>
      <c r="I134" s="71"/>
      <c r="J134" s="71"/>
      <c r="K134" s="71"/>
      <c r="L134" s="71"/>
      <c r="M134" s="71"/>
      <c r="N134" s="71"/>
      <c r="O134" s="71"/>
      <c r="P134" s="233"/>
      <c r="Q134" s="1904"/>
      <c r="R134" s="1904"/>
      <c r="S134" s="1904"/>
      <c r="T134" s="1904"/>
      <c r="U134" s="1904"/>
      <c r="V134" s="1904"/>
      <c r="W134" s="1904"/>
      <c r="X134" s="1904"/>
      <c r="Y134" s="1904"/>
      <c r="Z134" s="1904"/>
      <c r="AA134" s="1904"/>
      <c r="AB134" s="1904"/>
      <c r="AC134" s="1904"/>
      <c r="AD134" s="1904"/>
      <c r="AE134" s="1904"/>
      <c r="AF134" s="1904"/>
      <c r="AG134" s="1904"/>
      <c r="AH134" s="1904"/>
      <c r="AI134" s="1904"/>
      <c r="AJ134" s="1904"/>
      <c r="AK134" s="1904"/>
      <c r="AL134" s="1904"/>
      <c r="AM134" s="1904"/>
      <c r="AN134" s="1904"/>
      <c r="AO134" s="1904"/>
      <c r="AP134" s="1904"/>
      <c r="AQ134" s="1904"/>
      <c r="AR134" s="1904"/>
      <c r="AS134" s="1904"/>
      <c r="AT134" s="1904"/>
      <c r="AU134" s="1904"/>
      <c r="AV134" s="1904"/>
      <c r="AW134" s="232"/>
      <c r="AX134" s="232"/>
      <c r="AY134" s="232"/>
      <c r="AZ134" s="232"/>
      <c r="BA134" s="232"/>
      <c r="BB134" s="232"/>
      <c r="BD134" s="287"/>
      <c r="BE134" s="1462" t="s">
        <v>122</v>
      </c>
      <c r="BF134" s="1462"/>
      <c r="BG134" s="1462"/>
      <c r="BH134" s="1931">
        <f>BH90</f>
        <v>9</v>
      </c>
      <c r="BI134" s="1931"/>
      <c r="BJ134" s="1325">
        <f>BJ90-1</f>
        <v>-4</v>
      </c>
      <c r="BK134" s="77"/>
    </row>
    <row r="135" spans="1:63" s="89" customFormat="1" ht="18.75" customHeight="1">
      <c r="A135" s="243"/>
      <c r="B135" s="234" t="s">
        <v>70</v>
      </c>
      <c r="C135" s="235"/>
      <c r="D135" s="235"/>
      <c r="E135" s="235"/>
      <c r="F135" s="235"/>
      <c r="G135" s="235"/>
      <c r="H135" s="235"/>
      <c r="I135" s="235"/>
      <c r="J135" s="235" t="str">
        <f>J91</f>
        <v>{{MaterialNumber}}</v>
      </c>
      <c r="K135" s="235"/>
      <c r="L135" s="235"/>
      <c r="M135" s="235"/>
      <c r="N135" s="235"/>
      <c r="O135" s="235"/>
      <c r="P135" s="238"/>
      <c r="Q135" s="1905"/>
      <c r="R135" s="1905"/>
      <c r="S135" s="1905"/>
      <c r="T135" s="1905"/>
      <c r="U135" s="1905"/>
      <c r="V135" s="1905"/>
      <c r="W135" s="1905"/>
      <c r="X135" s="1905"/>
      <c r="Y135" s="1905"/>
      <c r="Z135" s="1905"/>
      <c r="AA135" s="1905"/>
      <c r="AB135" s="1905"/>
      <c r="AC135" s="1905"/>
      <c r="AD135" s="1905"/>
      <c r="AE135" s="1905"/>
      <c r="AF135" s="1905"/>
      <c r="AG135" s="1905"/>
      <c r="AH135" s="1905"/>
      <c r="AI135" s="1905"/>
      <c r="AJ135" s="1905"/>
      <c r="AK135" s="1905"/>
      <c r="AL135" s="1905"/>
      <c r="AM135" s="1905"/>
      <c r="AN135" s="1905"/>
      <c r="AO135" s="1905"/>
      <c r="AP135" s="1905"/>
      <c r="AQ135" s="1905"/>
      <c r="AR135" s="1905"/>
      <c r="AS135" s="1905"/>
      <c r="AT135" s="1905"/>
      <c r="AU135" s="1905"/>
      <c r="AV135" s="1905"/>
      <c r="AW135" s="237"/>
      <c r="AX135" s="237"/>
      <c r="AY135" s="237"/>
      <c r="AZ135" s="237"/>
      <c r="BA135" s="237"/>
      <c r="BB135" s="237"/>
      <c r="BC135" s="290"/>
      <c r="BD135" s="291"/>
      <c r="BE135" s="1464"/>
      <c r="BF135" s="1464"/>
      <c r="BG135" s="1464"/>
      <c r="BH135" s="1585"/>
      <c r="BI135" s="1585"/>
      <c r="BJ135" s="1326"/>
      <c r="BK135" s="77"/>
    </row>
    <row r="136" spans="1:63" s="89" customFormat="1" ht="36" customHeight="1">
      <c r="A136" s="349"/>
      <c r="B136" s="1932" t="str">
        <f>B92</f>
        <v>Component
部件名称 Tên chi tiết</v>
      </c>
      <c r="C136" s="1933"/>
      <c r="D136" s="1933"/>
      <c r="E136" s="1933"/>
      <c r="F136" s="1933"/>
      <c r="G136" s="1933"/>
      <c r="H136" s="1934"/>
      <c r="I136" s="1954" t="s">
        <v>315</v>
      </c>
      <c r="J136" s="1955"/>
      <c r="K136" s="1955"/>
      <c r="L136" s="1955"/>
      <c r="M136" s="1955"/>
      <c r="N136" s="1955"/>
      <c r="O136" s="1955"/>
      <c r="P136" s="1955"/>
      <c r="Q136" s="1955"/>
      <c r="R136" s="1955"/>
      <c r="S136" s="1955"/>
      <c r="T136" s="1955"/>
      <c r="U136" s="1955"/>
      <c r="V136" s="1955"/>
      <c r="W136" s="1955"/>
      <c r="X136" s="1955"/>
      <c r="Y136" s="1955"/>
      <c r="Z136" s="1955"/>
      <c r="AA136" s="1955"/>
      <c r="AB136" s="1955"/>
      <c r="AC136" s="1955"/>
      <c r="AD136" s="1955"/>
      <c r="AE136" s="1955"/>
      <c r="AF136" s="1955"/>
      <c r="AG136" s="1932"/>
      <c r="AH136" s="1933"/>
      <c r="AI136" s="1933"/>
      <c r="AJ136" s="1933"/>
      <c r="AK136" s="1933"/>
      <c r="AL136" s="1933"/>
      <c r="AM136" s="1934"/>
      <c r="AN136" s="465"/>
      <c r="AO136" s="466"/>
      <c r="AP136" s="466"/>
      <c r="AQ136" s="466"/>
      <c r="AR136" s="466"/>
      <c r="AS136" s="466"/>
      <c r="AT136" s="466"/>
      <c r="AU136" s="466"/>
      <c r="AV136" s="466"/>
      <c r="AW136" s="466"/>
      <c r="AX136" s="466"/>
      <c r="AY136" s="466"/>
      <c r="AZ136" s="466"/>
      <c r="BA136" s="466"/>
      <c r="BB136" s="466"/>
      <c r="BC136" s="466"/>
      <c r="BD136" s="466"/>
      <c r="BE136" s="466"/>
      <c r="BF136" s="466"/>
      <c r="BG136" s="466"/>
      <c r="BH136" s="466"/>
      <c r="BI136" s="466"/>
      <c r="BJ136" s="467"/>
      <c r="BK136" s="358"/>
    </row>
    <row r="137" spans="1:63" s="89" customFormat="1" ht="15.95" customHeight="1">
      <c r="A137" s="243"/>
      <c r="B137" s="243"/>
      <c r="C137" s="94"/>
      <c r="D137" s="94"/>
      <c r="E137" s="94"/>
      <c r="F137" s="94"/>
      <c r="G137" s="94"/>
      <c r="H137" s="94"/>
      <c r="I137" s="94"/>
      <c r="J137" s="94"/>
      <c r="K137" s="94"/>
      <c r="L137" s="94"/>
      <c r="M137" s="94"/>
      <c r="N137" s="94"/>
      <c r="O137" s="94"/>
      <c r="P137" s="94"/>
      <c r="Q137" s="94"/>
      <c r="R137" s="94"/>
      <c r="S137" s="94"/>
      <c r="T137" s="94"/>
      <c r="U137" s="94"/>
      <c r="V137" s="94"/>
      <c r="W137" s="94"/>
      <c r="X137" s="94"/>
      <c r="Y137" s="94"/>
      <c r="Z137" s="94"/>
      <c r="AA137" s="94"/>
      <c r="AB137" s="94"/>
      <c r="AC137" s="94"/>
      <c r="AD137" s="94"/>
      <c r="AE137" s="94"/>
      <c r="AF137" s="77"/>
      <c r="AG137" s="94"/>
      <c r="AH137" s="94"/>
      <c r="AI137" s="94"/>
      <c r="AJ137" s="94"/>
      <c r="AK137" s="94"/>
      <c r="AL137" s="94"/>
      <c r="AM137" s="94"/>
      <c r="AN137" s="94"/>
      <c r="AO137" s="94"/>
      <c r="AP137" s="94"/>
      <c r="AQ137" s="94"/>
      <c r="AR137" s="94"/>
      <c r="AS137" s="94"/>
      <c r="AT137" s="94"/>
      <c r="AU137" s="94"/>
      <c r="AV137" s="94"/>
      <c r="AW137" s="94"/>
      <c r="AX137" s="94"/>
      <c r="AY137" s="94"/>
      <c r="AZ137" s="94"/>
      <c r="BA137" s="94"/>
      <c r="BB137" s="94"/>
      <c r="BC137" s="94"/>
      <c r="BD137" s="94"/>
      <c r="BE137" s="94"/>
      <c r="BF137" s="94"/>
      <c r="BG137" s="94"/>
      <c r="BH137" s="446"/>
      <c r="BI137" s="446"/>
      <c r="BJ137" s="447"/>
      <c r="BK137" s="77"/>
    </row>
    <row r="138" spans="1:63" s="89" customFormat="1" ht="15.95" customHeight="1">
      <c r="A138" s="243"/>
      <c r="B138" s="243"/>
      <c r="C138" s="94"/>
      <c r="D138" s="448" t="str">
        <f>D94</f>
        <v>Stitching margin 边距 Cách biên</v>
      </c>
      <c r="E138" s="425"/>
      <c r="F138" s="425"/>
      <c r="G138" s="425"/>
      <c r="H138" s="425"/>
      <c r="I138" s="425"/>
      <c r="J138" s="425"/>
      <c r="K138" s="425"/>
      <c r="L138" s="425"/>
      <c r="M138" s="425"/>
      <c r="N138" s="425"/>
      <c r="O138" s="425"/>
      <c r="P138" s="425"/>
      <c r="Q138" s="425"/>
      <c r="R138" s="449"/>
      <c r="S138" s="1957" t="s">
        <v>287</v>
      </c>
      <c r="T138" s="1958"/>
      <c r="U138" s="1958"/>
      <c r="V138" s="1958"/>
      <c r="W138" s="1958"/>
      <c r="X138" s="1958"/>
      <c r="Y138" s="1958"/>
      <c r="Z138" s="1959"/>
      <c r="AD138" s="94"/>
      <c r="AE138" s="94"/>
      <c r="AF138" s="77"/>
      <c r="AG138" s="94"/>
      <c r="AH138" s="448"/>
      <c r="AI138" s="425"/>
      <c r="AJ138" s="425"/>
      <c r="AK138" s="425"/>
      <c r="AL138" s="425"/>
      <c r="AM138" s="425"/>
      <c r="AN138" s="425"/>
      <c r="AO138" s="425"/>
      <c r="AP138" s="425"/>
      <c r="AQ138" s="425"/>
      <c r="AR138" s="425"/>
      <c r="AS138" s="425"/>
      <c r="AT138" s="425"/>
      <c r="AU138" s="425"/>
      <c r="AV138" s="449"/>
      <c r="AW138" s="1957"/>
      <c r="AX138" s="1958"/>
      <c r="AY138" s="1958"/>
      <c r="AZ138" s="1958"/>
      <c r="BA138" s="1958"/>
      <c r="BB138" s="1958"/>
      <c r="BC138" s="1958"/>
      <c r="BD138" s="1959"/>
      <c r="BE138" s="450"/>
      <c r="BF138" s="451"/>
      <c r="BG138" s="94"/>
      <c r="BH138" s="446"/>
      <c r="BI138" s="446"/>
      <c r="BJ138" s="447"/>
      <c r="BK138" s="77"/>
    </row>
    <row r="139" spans="1:63" s="89" customFormat="1" ht="15.95" customHeight="1">
      <c r="A139" s="243"/>
      <c r="B139" s="243"/>
      <c r="C139" s="94"/>
      <c r="D139" s="448" t="str">
        <f>D95</f>
        <v>Needle Type &amp; Size 针类与尺寸 Loại và kích cỡ kim</v>
      </c>
      <c r="E139" s="425"/>
      <c r="F139" s="425"/>
      <c r="G139" s="425"/>
      <c r="H139" s="425"/>
      <c r="I139" s="425"/>
      <c r="J139" s="425"/>
      <c r="K139" s="425"/>
      <c r="L139" s="425"/>
      <c r="M139" s="425"/>
      <c r="N139" s="425"/>
      <c r="O139" s="425"/>
      <c r="P139" s="425"/>
      <c r="Q139" s="425"/>
      <c r="R139" s="449"/>
      <c r="S139" s="1957" t="s">
        <v>303</v>
      </c>
      <c r="T139" s="1958"/>
      <c r="U139" s="1958"/>
      <c r="V139" s="1958"/>
      <c r="W139" s="1958"/>
      <c r="X139" s="1958"/>
      <c r="Y139" s="1958"/>
      <c r="Z139" s="1959"/>
      <c r="AA139" s="94"/>
      <c r="AB139" s="94"/>
      <c r="AC139" s="94"/>
      <c r="AD139" s="94"/>
      <c r="AE139" s="94"/>
      <c r="AF139" s="77"/>
      <c r="AG139" s="94"/>
      <c r="AH139" s="448"/>
      <c r="AI139" s="425"/>
      <c r="AJ139" s="425"/>
      <c r="AK139" s="425"/>
      <c r="AL139" s="425"/>
      <c r="AM139" s="425"/>
      <c r="AN139" s="425"/>
      <c r="AO139" s="425"/>
      <c r="AP139" s="425"/>
      <c r="AQ139" s="425"/>
      <c r="AR139" s="425"/>
      <c r="AS139" s="425"/>
      <c r="AT139" s="425"/>
      <c r="AU139" s="425"/>
      <c r="AV139" s="449"/>
      <c r="AW139" s="1957"/>
      <c r="AX139" s="1958"/>
      <c r="AY139" s="1958"/>
      <c r="AZ139" s="1958"/>
      <c r="BA139" s="1958"/>
      <c r="BB139" s="1958"/>
      <c r="BC139" s="1958"/>
      <c r="BD139" s="1959"/>
      <c r="BE139" s="450"/>
      <c r="BF139" s="451"/>
      <c r="BG139" s="94"/>
      <c r="BH139" s="446"/>
      <c r="BI139" s="446"/>
      <c r="BJ139" s="447"/>
      <c r="BK139" s="77"/>
    </row>
    <row r="140" spans="1:63" s="89" customFormat="1" ht="15.95" customHeight="1">
      <c r="A140" s="243"/>
      <c r="B140" s="243"/>
      <c r="C140" s="94"/>
      <c r="D140" s="448" t="str">
        <f>D96</f>
        <v>SPI (Stitch Per Inch) 针数/英寸
Số mũi/inch</v>
      </c>
      <c r="E140" s="425"/>
      <c r="F140" s="425"/>
      <c r="G140" s="425"/>
      <c r="H140" s="425"/>
      <c r="I140" s="425"/>
      <c r="J140" s="425"/>
      <c r="K140" s="425"/>
      <c r="L140" s="425"/>
      <c r="M140" s="425"/>
      <c r="N140" s="425"/>
      <c r="O140" s="425"/>
      <c r="P140" s="425"/>
      <c r="Q140" s="425"/>
      <c r="R140" s="449"/>
      <c r="S140" s="1960" t="s">
        <v>292</v>
      </c>
      <c r="T140" s="1958"/>
      <c r="U140" s="1958"/>
      <c r="V140" s="1958"/>
      <c r="W140" s="1958"/>
      <c r="X140" s="1958"/>
      <c r="Y140" s="1958"/>
      <c r="Z140" s="1959"/>
      <c r="AA140" s="94"/>
      <c r="AB140" s="94"/>
      <c r="AC140" s="94"/>
      <c r="AD140" s="94"/>
      <c r="AE140" s="94"/>
      <c r="AF140" s="77"/>
      <c r="AG140" s="94"/>
      <c r="AH140" s="448"/>
      <c r="AI140" s="425"/>
      <c r="AJ140" s="425"/>
      <c r="AK140" s="425"/>
      <c r="AL140" s="425"/>
      <c r="AM140" s="425"/>
      <c r="AN140" s="425"/>
      <c r="AO140" s="425"/>
      <c r="AP140" s="425"/>
      <c r="AQ140" s="425"/>
      <c r="AR140" s="425"/>
      <c r="AS140" s="425"/>
      <c r="AT140" s="425"/>
      <c r="AU140" s="425"/>
      <c r="AV140" s="449"/>
      <c r="AW140" s="1960"/>
      <c r="AX140" s="1958"/>
      <c r="AY140" s="1958"/>
      <c r="AZ140" s="1958"/>
      <c r="BA140" s="1958"/>
      <c r="BB140" s="1958"/>
      <c r="BC140" s="1958"/>
      <c r="BD140" s="1959"/>
      <c r="BE140" s="450"/>
      <c r="BF140" s="451"/>
      <c r="BG140" s="94"/>
      <c r="BH140" s="446"/>
      <c r="BI140" s="446"/>
      <c r="BJ140" s="447"/>
      <c r="BK140" s="77"/>
    </row>
    <row r="141" spans="1:63" s="89" customFormat="1" ht="15.95" customHeight="1">
      <c r="A141" s="243"/>
      <c r="B141" s="243"/>
      <c r="C141" s="94"/>
      <c r="D141" s="94"/>
      <c r="E141" s="94"/>
      <c r="F141" s="94"/>
      <c r="G141" s="94"/>
      <c r="H141" s="94"/>
      <c r="I141" s="94"/>
      <c r="J141" s="94"/>
      <c r="K141" s="94"/>
      <c r="L141" s="94"/>
      <c r="M141" s="94"/>
      <c r="N141" s="94"/>
      <c r="O141" s="94"/>
      <c r="P141" s="94"/>
      <c r="Q141" s="94"/>
      <c r="R141" s="94"/>
      <c r="S141" s="94"/>
      <c r="T141" s="94"/>
      <c r="U141" s="94"/>
      <c r="V141" s="94"/>
      <c r="W141" s="94"/>
      <c r="X141" s="94"/>
      <c r="Y141" s="94"/>
      <c r="Z141" s="94"/>
      <c r="AA141" s="94"/>
      <c r="AB141" s="94"/>
      <c r="AC141" s="94"/>
      <c r="AD141" s="94"/>
      <c r="AE141" s="94"/>
      <c r="AF141" s="77"/>
      <c r="AG141" s="94"/>
      <c r="AH141" s="94"/>
      <c r="AI141" s="94"/>
      <c r="AJ141" s="94"/>
      <c r="AK141" s="94"/>
      <c r="AL141" s="94"/>
      <c r="AM141" s="94"/>
      <c r="AN141" s="94"/>
      <c r="AO141" s="94"/>
      <c r="AP141" s="94"/>
      <c r="AQ141" s="94"/>
      <c r="AR141" s="94"/>
      <c r="AS141" s="94"/>
      <c r="AT141" s="94"/>
      <c r="AU141" s="94"/>
      <c r="AV141" s="94"/>
      <c r="AW141" s="94"/>
      <c r="AX141" s="94"/>
      <c r="AY141" s="94"/>
      <c r="AZ141" s="94"/>
      <c r="BA141" s="94"/>
      <c r="BB141" s="94"/>
      <c r="BC141" s="94"/>
      <c r="BD141" s="94"/>
      <c r="BE141" s="94"/>
      <c r="BF141" s="94"/>
      <c r="BG141" s="94"/>
      <c r="BH141" s="446"/>
      <c r="BI141" s="446"/>
      <c r="BJ141" s="447"/>
      <c r="BK141" s="77"/>
    </row>
    <row r="142" spans="1:63" s="89" customFormat="1" ht="15.95" customHeight="1">
      <c r="A142" s="243"/>
      <c r="B142" s="243"/>
      <c r="C142" s="94"/>
      <c r="D142" s="94"/>
      <c r="E142" s="94"/>
      <c r="F142" s="94"/>
      <c r="G142" s="94"/>
      <c r="H142" s="94"/>
      <c r="I142" s="94"/>
      <c r="J142" s="94"/>
      <c r="K142" s="94"/>
      <c r="L142" s="94"/>
      <c r="M142" s="1962"/>
      <c r="N142" s="1962"/>
      <c r="O142" s="1962"/>
      <c r="P142" s="1962"/>
      <c r="Q142" s="1962"/>
      <c r="R142" s="1962"/>
      <c r="S142" s="1962"/>
      <c r="T142" s="1962"/>
      <c r="U142" s="1962"/>
      <c r="V142" s="1962"/>
      <c r="W142" s="1962"/>
      <c r="X142" s="1962"/>
      <c r="Y142" s="1962"/>
      <c r="Z142" s="1962"/>
      <c r="AA142" s="1962"/>
      <c r="AB142" s="1962"/>
      <c r="AC142" s="1962"/>
      <c r="AD142" s="1962"/>
      <c r="AE142" s="1962"/>
      <c r="AF142" s="77"/>
      <c r="AG142" s="94"/>
      <c r="AH142" s="94"/>
      <c r="AI142" s="94"/>
      <c r="AJ142" s="94"/>
      <c r="AK142" s="94"/>
      <c r="AL142" s="94"/>
      <c r="AM142" s="94"/>
      <c r="AN142" s="94"/>
      <c r="AO142" s="94"/>
      <c r="AP142" s="94"/>
      <c r="AQ142" s="94"/>
      <c r="AR142" s="94"/>
      <c r="AS142" s="94"/>
      <c r="AT142" s="94"/>
      <c r="AU142" s="94"/>
      <c r="AV142" s="94"/>
      <c r="AW142" s="94"/>
      <c r="AX142" s="94"/>
      <c r="AY142" s="94"/>
      <c r="AZ142" s="94"/>
      <c r="BA142" s="94"/>
      <c r="BB142" s="94"/>
      <c r="BC142" s="94"/>
      <c r="BD142" s="94"/>
      <c r="BE142" s="94"/>
      <c r="BF142" s="94"/>
      <c r="BG142" s="94"/>
      <c r="BH142" s="446"/>
      <c r="BI142" s="446"/>
      <c r="BJ142" s="447"/>
      <c r="BK142" s="77"/>
    </row>
    <row r="143" spans="1:63" s="89" customFormat="1" ht="15.95" customHeight="1">
      <c r="A143" s="243"/>
      <c r="B143" s="243"/>
      <c r="C143" s="94"/>
      <c r="D143" s="94"/>
      <c r="E143" s="94"/>
      <c r="F143" s="94"/>
      <c r="G143" s="94"/>
      <c r="H143" s="94"/>
      <c r="I143" s="94"/>
      <c r="J143" s="94"/>
      <c r="K143" s="94"/>
      <c r="L143" s="94"/>
      <c r="M143" s="1962"/>
      <c r="N143" s="1962"/>
      <c r="O143" s="1962"/>
      <c r="P143" s="1962"/>
      <c r="Q143" s="1962"/>
      <c r="R143" s="1962"/>
      <c r="S143" s="1962"/>
      <c r="T143" s="1962"/>
      <c r="U143" s="1962"/>
      <c r="V143" s="1962"/>
      <c r="W143" s="1962"/>
      <c r="X143" s="1962"/>
      <c r="Y143" s="1962"/>
      <c r="Z143" s="1962"/>
      <c r="AA143" s="1962"/>
      <c r="AB143" s="1962"/>
      <c r="AC143" s="1962"/>
      <c r="AD143" s="1962"/>
      <c r="AE143" s="1962"/>
      <c r="AF143" s="77"/>
      <c r="AG143" s="94"/>
      <c r="AH143" s="94"/>
      <c r="AI143" s="94"/>
      <c r="AJ143" s="94"/>
      <c r="AK143" s="94"/>
      <c r="AL143" s="94"/>
      <c r="AM143" s="94"/>
      <c r="AN143" s="94"/>
      <c r="AO143" s="94"/>
      <c r="AP143" s="94"/>
      <c r="AQ143" s="94"/>
      <c r="AR143" s="94"/>
      <c r="AS143" s="94"/>
      <c r="AT143" s="94"/>
      <c r="AU143" s="94"/>
      <c r="AV143" s="94"/>
      <c r="AW143" s="94"/>
      <c r="AX143" s="94"/>
      <c r="AY143" s="94"/>
      <c r="AZ143" s="94"/>
      <c r="BA143" s="94"/>
      <c r="BB143" s="94"/>
      <c r="BC143" s="94"/>
      <c r="BD143" s="94"/>
      <c r="BE143" s="94"/>
      <c r="BF143" s="94"/>
      <c r="BG143" s="94"/>
      <c r="BH143" s="446"/>
      <c r="BI143" s="446"/>
      <c r="BJ143" s="447"/>
      <c r="BK143" s="77"/>
    </row>
    <row r="144" spans="1:63" s="89" customFormat="1" ht="15.95" customHeight="1">
      <c r="A144" s="243"/>
      <c r="B144" s="243"/>
      <c r="C144" s="94"/>
      <c r="D144" s="94"/>
      <c r="E144" s="94"/>
      <c r="F144" s="94"/>
      <c r="G144" s="94"/>
      <c r="H144" s="94"/>
      <c r="I144" s="94"/>
      <c r="J144" s="94"/>
      <c r="K144" s="94"/>
      <c r="L144" s="94"/>
      <c r="M144" s="1962"/>
      <c r="N144" s="1962"/>
      <c r="O144" s="1962"/>
      <c r="P144" s="1962"/>
      <c r="Q144" s="1962"/>
      <c r="R144" s="1962"/>
      <c r="S144" s="1962"/>
      <c r="T144" s="1962"/>
      <c r="U144" s="1962"/>
      <c r="V144" s="1962"/>
      <c r="W144" s="1962"/>
      <c r="X144" s="1962"/>
      <c r="Y144" s="1962"/>
      <c r="Z144" s="1962"/>
      <c r="AA144" s="1962"/>
      <c r="AB144" s="1962"/>
      <c r="AC144" s="1962"/>
      <c r="AD144" s="1962"/>
      <c r="AE144" s="1962"/>
      <c r="AF144" s="77"/>
      <c r="AG144" s="94"/>
      <c r="AH144" s="94"/>
      <c r="AI144" s="94"/>
      <c r="AJ144" s="94"/>
      <c r="AK144" s="94"/>
      <c r="AL144" s="94"/>
      <c r="AM144" s="94"/>
      <c r="AN144" s="94"/>
      <c r="AO144" s="94"/>
      <c r="AP144" s="94"/>
      <c r="AQ144" s="94"/>
      <c r="AR144" s="94"/>
      <c r="AS144" s="94"/>
      <c r="AT144" s="94"/>
      <c r="AU144" s="94"/>
      <c r="AV144" s="94"/>
      <c r="AW144" s="94"/>
      <c r="AX144" s="94"/>
      <c r="AY144" s="94"/>
      <c r="AZ144" s="94"/>
      <c r="BA144" s="94"/>
      <c r="BB144" s="94"/>
      <c r="BC144" s="94"/>
      <c r="BD144" s="94"/>
      <c r="BE144" s="94"/>
      <c r="BF144" s="94"/>
      <c r="BG144" s="94"/>
      <c r="BH144" s="446"/>
      <c r="BI144" s="446"/>
      <c r="BJ144" s="447"/>
      <c r="BK144" s="77"/>
    </row>
    <row r="145" spans="1:63" s="89" customFormat="1" ht="15.95" customHeight="1">
      <c r="A145" s="243"/>
      <c r="B145" s="243"/>
      <c r="C145" s="94"/>
      <c r="D145" s="94"/>
      <c r="E145" s="94"/>
      <c r="F145" s="94"/>
      <c r="G145" s="94"/>
      <c r="H145" s="94"/>
      <c r="I145" s="94"/>
      <c r="J145" s="94"/>
      <c r="K145" s="94"/>
      <c r="L145" s="94"/>
      <c r="M145" s="1962"/>
      <c r="N145" s="1962"/>
      <c r="O145" s="1962"/>
      <c r="P145" s="1962"/>
      <c r="Q145" s="1962"/>
      <c r="R145" s="1962"/>
      <c r="S145" s="1962"/>
      <c r="T145" s="1962"/>
      <c r="U145" s="1962"/>
      <c r="V145" s="1962"/>
      <c r="W145" s="1962"/>
      <c r="X145" s="1962"/>
      <c r="Y145" s="1962"/>
      <c r="Z145" s="1962"/>
      <c r="AA145" s="1962"/>
      <c r="AB145" s="1962"/>
      <c r="AC145" s="1962"/>
      <c r="AD145" s="1962"/>
      <c r="AE145" s="1962"/>
      <c r="AF145" s="77"/>
      <c r="AG145" s="94"/>
      <c r="AH145" s="94"/>
      <c r="AI145" s="94"/>
      <c r="AJ145" s="94"/>
      <c r="AK145" s="94"/>
      <c r="AL145" s="94"/>
      <c r="AM145" s="94"/>
      <c r="AN145" s="94"/>
      <c r="AO145" s="94"/>
      <c r="AP145" s="94"/>
      <c r="AQ145" s="94"/>
      <c r="AR145" s="94"/>
      <c r="AS145" s="94"/>
      <c r="AT145" s="94"/>
      <c r="AU145" s="94"/>
      <c r="AV145" s="94"/>
      <c r="AW145" s="94"/>
      <c r="AX145" s="94"/>
      <c r="AY145" s="94"/>
      <c r="AZ145" s="94"/>
      <c r="BA145" s="94"/>
      <c r="BB145" s="94"/>
      <c r="BC145" s="94"/>
      <c r="BD145" s="94"/>
      <c r="BE145" s="94"/>
      <c r="BF145" s="94"/>
      <c r="BG145" s="94"/>
      <c r="BH145" s="446"/>
      <c r="BI145" s="446"/>
      <c r="BJ145" s="447"/>
      <c r="BK145" s="77"/>
    </row>
    <row r="146" spans="1:63" s="89" customFormat="1" ht="15.95" customHeight="1">
      <c r="A146" s="243"/>
      <c r="B146" s="243"/>
      <c r="C146" s="94"/>
      <c r="D146" s="94"/>
      <c r="E146" s="94"/>
      <c r="F146" s="94"/>
      <c r="G146" s="94"/>
      <c r="H146" s="94"/>
      <c r="I146" s="94"/>
      <c r="J146" s="452"/>
      <c r="K146" s="94"/>
      <c r="L146" s="94"/>
      <c r="M146" s="94"/>
      <c r="N146" s="94"/>
      <c r="O146" s="94"/>
      <c r="P146" s="94"/>
      <c r="Q146" s="94"/>
      <c r="R146" s="94"/>
      <c r="S146" s="94"/>
      <c r="T146" s="94"/>
      <c r="U146" s="94"/>
      <c r="V146" s="94"/>
      <c r="W146" s="94"/>
      <c r="X146" s="94"/>
      <c r="Y146" s="94"/>
      <c r="Z146" s="94"/>
      <c r="AA146" s="94"/>
      <c r="AB146" s="94"/>
      <c r="AC146" s="94"/>
      <c r="AD146" s="94"/>
      <c r="AE146" s="94"/>
      <c r="AF146" s="77"/>
      <c r="AG146" s="94"/>
      <c r="AH146" s="94"/>
      <c r="AI146" s="94"/>
      <c r="AJ146" s="94"/>
      <c r="AK146" s="94"/>
      <c r="AL146" s="94"/>
      <c r="AM146" s="94"/>
      <c r="AN146" s="94"/>
      <c r="AO146" s="94"/>
      <c r="AP146" s="94"/>
      <c r="AQ146" s="94"/>
      <c r="AR146" s="94"/>
      <c r="AS146" s="94"/>
      <c r="AT146" s="94"/>
      <c r="AU146" s="94"/>
      <c r="AV146" s="94"/>
      <c r="AW146" s="94"/>
      <c r="AX146" s="94"/>
      <c r="AY146" s="94"/>
      <c r="AZ146" s="94"/>
      <c r="BA146" s="94"/>
      <c r="BB146" s="94"/>
      <c r="BC146" s="94"/>
      <c r="BD146" s="94"/>
      <c r="BE146" s="94"/>
      <c r="BF146" s="94"/>
      <c r="BG146" s="94"/>
      <c r="BH146" s="446"/>
      <c r="BI146" s="446"/>
      <c r="BJ146" s="447"/>
      <c r="BK146" s="77"/>
    </row>
    <row r="147" spans="1:63" s="89" customFormat="1" ht="15.95" customHeight="1">
      <c r="A147" s="243"/>
      <c r="B147" s="243"/>
      <c r="C147" s="94"/>
      <c r="D147" s="94"/>
      <c r="E147" s="94"/>
      <c r="F147" s="94"/>
      <c r="G147" s="94"/>
      <c r="H147" s="94"/>
      <c r="I147" s="94"/>
      <c r="J147" s="94"/>
      <c r="K147" s="94"/>
      <c r="L147" s="94"/>
      <c r="M147" s="94"/>
      <c r="N147" s="94"/>
      <c r="O147" s="94"/>
      <c r="P147" s="94"/>
      <c r="Q147" s="94"/>
      <c r="R147" s="94"/>
      <c r="S147" s="94"/>
      <c r="T147" s="94"/>
      <c r="U147" s="94"/>
      <c r="V147" s="94"/>
      <c r="W147" s="94"/>
      <c r="X147" s="94"/>
      <c r="Y147" s="94"/>
      <c r="Z147" s="94"/>
      <c r="AA147" s="94"/>
      <c r="AB147" s="94"/>
      <c r="AC147" s="94"/>
      <c r="AD147" s="94"/>
      <c r="AE147" s="94"/>
      <c r="AF147" s="77"/>
      <c r="AG147" s="94"/>
      <c r="AH147" s="94"/>
      <c r="AI147" s="94"/>
      <c r="AJ147" s="94"/>
      <c r="AK147" s="94"/>
      <c r="AL147" s="94"/>
      <c r="AM147" s="94"/>
      <c r="AN147" s="94"/>
      <c r="AO147" s="94"/>
      <c r="AP147" s="94"/>
      <c r="AQ147" s="94"/>
      <c r="AR147" s="94"/>
      <c r="AS147" s="94"/>
      <c r="AT147" s="94"/>
      <c r="AU147" s="94"/>
      <c r="AV147" s="94"/>
      <c r="AW147" s="94"/>
      <c r="AX147" s="94"/>
      <c r="AY147" s="94"/>
      <c r="AZ147" s="94"/>
      <c r="BA147" s="94"/>
      <c r="BB147" s="94"/>
      <c r="BC147" s="94"/>
      <c r="BD147" s="94"/>
      <c r="BE147" s="94"/>
      <c r="BF147" s="94"/>
      <c r="BG147" s="94"/>
      <c r="BH147" s="446"/>
      <c r="BI147" s="446"/>
      <c r="BJ147" s="447"/>
      <c r="BK147" s="77"/>
    </row>
    <row r="148" spans="1:63" s="89" customFormat="1" ht="15.95" customHeight="1">
      <c r="A148" s="243"/>
      <c r="B148" s="243"/>
      <c r="C148" s="94"/>
      <c r="D148" s="94"/>
      <c r="E148" s="94"/>
      <c r="F148" s="94"/>
      <c r="G148" s="94"/>
      <c r="H148" s="94"/>
      <c r="I148" s="94"/>
      <c r="J148" s="94"/>
      <c r="K148" s="94"/>
      <c r="L148" s="94"/>
      <c r="M148" s="94"/>
      <c r="N148" s="94"/>
      <c r="O148" s="94"/>
      <c r="P148" s="94"/>
      <c r="Q148" s="94"/>
      <c r="R148" s="94"/>
      <c r="S148" s="94"/>
      <c r="T148" s="94"/>
      <c r="U148" s="94"/>
      <c r="V148" s="94"/>
      <c r="W148" s="94"/>
      <c r="X148" s="94"/>
      <c r="Y148" s="94"/>
      <c r="Z148" s="94"/>
      <c r="AA148" s="94"/>
      <c r="AB148" s="94"/>
      <c r="AC148" s="94"/>
      <c r="AD148" s="94"/>
      <c r="AE148" s="94"/>
      <c r="AF148" s="77"/>
      <c r="AG148" s="94"/>
      <c r="AH148" s="94"/>
      <c r="AI148" s="94"/>
      <c r="AJ148" s="94"/>
      <c r="AK148" s="94"/>
      <c r="AL148" s="94"/>
      <c r="AM148" s="94"/>
      <c r="AN148" s="94"/>
      <c r="AO148" s="94"/>
      <c r="AP148" s="94"/>
      <c r="AQ148" s="94"/>
      <c r="AR148" s="94"/>
      <c r="AS148" s="94"/>
      <c r="AT148" s="94"/>
      <c r="AU148" s="94"/>
      <c r="AV148" s="94"/>
      <c r="AW148" s="94"/>
      <c r="AX148" s="94"/>
      <c r="AY148" s="94"/>
      <c r="AZ148" s="94"/>
      <c r="BA148" s="94"/>
      <c r="BB148" s="94"/>
      <c r="BC148" s="94"/>
      <c r="BD148" s="94"/>
      <c r="BE148" s="94"/>
      <c r="BF148" s="94"/>
      <c r="BG148" s="94"/>
      <c r="BH148" s="446"/>
      <c r="BI148" s="446"/>
      <c r="BJ148" s="447"/>
      <c r="BK148" s="77"/>
    </row>
    <row r="149" spans="1:63" s="89" customFormat="1" ht="15.95" customHeight="1">
      <c r="A149" s="243"/>
      <c r="B149" s="243"/>
      <c r="C149" s="94"/>
      <c r="D149" s="94"/>
      <c r="E149" s="94"/>
      <c r="F149" s="94"/>
      <c r="G149" s="94"/>
      <c r="H149" s="94"/>
      <c r="I149" s="94"/>
      <c r="J149" s="94"/>
      <c r="K149" s="94"/>
      <c r="L149" s="94"/>
      <c r="M149" s="94"/>
      <c r="N149" s="94"/>
      <c r="O149" s="94"/>
      <c r="P149" s="94"/>
      <c r="Q149" s="94"/>
      <c r="R149" s="94"/>
      <c r="S149" s="94"/>
      <c r="T149" s="94"/>
      <c r="U149" s="94"/>
      <c r="V149" s="94"/>
      <c r="W149" s="94"/>
      <c r="X149" s="94"/>
      <c r="Y149" s="94"/>
      <c r="Z149" s="94"/>
      <c r="AA149" s="94"/>
      <c r="AB149" s="94"/>
      <c r="AC149" s="94"/>
      <c r="AD149" s="94"/>
      <c r="AE149" s="94"/>
      <c r="AF149" s="77"/>
      <c r="AG149" s="94"/>
      <c r="AH149" s="94"/>
      <c r="AI149" s="94"/>
      <c r="AJ149" s="94"/>
      <c r="AK149" s="94"/>
      <c r="AL149" s="94"/>
      <c r="AM149" s="94"/>
      <c r="AN149" s="94"/>
      <c r="AO149" s="94"/>
      <c r="AP149" s="94"/>
      <c r="AQ149" s="94"/>
      <c r="AR149" s="94"/>
      <c r="AS149" s="94"/>
      <c r="AT149" s="94"/>
      <c r="AU149" s="94"/>
      <c r="AV149" s="94"/>
      <c r="AW149" s="94"/>
      <c r="AX149" s="94"/>
      <c r="AY149" s="94"/>
      <c r="AZ149" s="94"/>
      <c r="BA149" s="94"/>
      <c r="BB149" s="94"/>
      <c r="BC149" s="94"/>
      <c r="BD149" s="94"/>
      <c r="BE149" s="94"/>
      <c r="BF149" s="94"/>
      <c r="BG149" s="94"/>
      <c r="BH149" s="446"/>
      <c r="BI149" s="446"/>
      <c r="BJ149" s="447"/>
      <c r="BK149" s="77"/>
    </row>
    <row r="150" spans="1:63" s="89" customFormat="1" ht="15.95" customHeight="1">
      <c r="A150" s="243"/>
      <c r="B150" s="243"/>
      <c r="C150" s="94"/>
      <c r="D150" s="94"/>
      <c r="E150" s="94"/>
      <c r="F150" s="94"/>
      <c r="G150" s="94"/>
      <c r="H150" s="94"/>
      <c r="I150" s="94"/>
      <c r="J150" s="94"/>
      <c r="K150" s="94"/>
      <c r="L150" s="94"/>
      <c r="M150" s="94"/>
      <c r="N150" s="94"/>
      <c r="O150" s="94"/>
      <c r="P150" s="94"/>
      <c r="Q150" s="94"/>
      <c r="R150" s="94"/>
      <c r="S150" s="94"/>
      <c r="T150" s="94"/>
      <c r="U150" s="94"/>
      <c r="V150" s="94"/>
      <c r="W150" s="94"/>
      <c r="X150" s="94"/>
      <c r="Y150" s="94"/>
      <c r="Z150" s="94"/>
      <c r="AA150" s="94"/>
      <c r="AB150" s="94"/>
      <c r="AC150" s="94"/>
      <c r="AD150" s="94"/>
      <c r="AE150" s="94"/>
      <c r="AF150" s="77"/>
      <c r="AG150" s="94"/>
      <c r="AH150" s="94"/>
      <c r="AI150" s="94"/>
      <c r="AJ150" s="94"/>
      <c r="AK150" s="94"/>
      <c r="AL150" s="94"/>
      <c r="AM150" s="94"/>
      <c r="AN150" s="94"/>
      <c r="AO150" s="94"/>
      <c r="AP150" s="94"/>
      <c r="AQ150" s="94"/>
      <c r="AR150" s="94"/>
      <c r="AS150" s="94"/>
      <c r="AT150" s="94"/>
      <c r="AU150" s="94"/>
      <c r="AV150" s="94"/>
      <c r="AW150" s="94"/>
      <c r="AX150" s="94"/>
      <c r="AY150" s="94"/>
      <c r="AZ150" s="94"/>
      <c r="BA150" s="94"/>
      <c r="BB150" s="94"/>
      <c r="BC150" s="94"/>
      <c r="BD150" s="94"/>
      <c r="BE150" s="94"/>
      <c r="BF150" s="94"/>
      <c r="BG150" s="94"/>
      <c r="BH150" s="446"/>
      <c r="BI150" s="446"/>
      <c r="BJ150" s="447"/>
      <c r="BK150" s="77"/>
    </row>
    <row r="151" spans="1:63" s="89" customFormat="1" ht="15.95" customHeight="1">
      <c r="A151" s="243"/>
      <c r="B151" s="243"/>
      <c r="C151" s="94"/>
      <c r="D151" s="94"/>
      <c r="E151" s="94"/>
      <c r="F151" s="94"/>
      <c r="G151" s="94"/>
      <c r="H151" s="94"/>
      <c r="I151" s="94"/>
      <c r="J151" s="94"/>
      <c r="K151" s="94"/>
      <c r="L151" s="94"/>
      <c r="M151" s="94"/>
      <c r="N151" s="94"/>
      <c r="O151" s="94"/>
      <c r="P151" s="94"/>
      <c r="Q151" s="94"/>
      <c r="R151" s="94"/>
      <c r="S151" s="94"/>
      <c r="T151" s="94"/>
      <c r="U151" s="94"/>
      <c r="V151" s="94"/>
      <c r="W151" s="94"/>
      <c r="X151" s="94"/>
      <c r="Y151" s="94"/>
      <c r="Z151" s="94"/>
      <c r="AA151" s="94"/>
      <c r="AB151" s="94"/>
      <c r="AC151" s="94"/>
      <c r="AD151" s="94"/>
      <c r="AE151" s="94"/>
      <c r="AF151" s="77"/>
      <c r="AG151" s="94"/>
      <c r="AH151" s="94"/>
      <c r="AI151" s="94"/>
      <c r="AJ151" s="94"/>
      <c r="AK151" s="94"/>
      <c r="AL151" s="94"/>
      <c r="AM151" s="94"/>
      <c r="AN151" s="94"/>
      <c r="AO151" s="94"/>
      <c r="AP151" s="94"/>
      <c r="AQ151" s="94"/>
      <c r="AR151" s="94"/>
      <c r="AS151" s="94"/>
      <c r="AT151" s="94"/>
      <c r="AU151" s="94"/>
      <c r="AV151" s="94"/>
      <c r="AW151" s="94"/>
      <c r="AX151" s="94"/>
      <c r="AY151" s="94"/>
      <c r="AZ151" s="94"/>
      <c r="BA151" s="94"/>
      <c r="BB151" s="94"/>
      <c r="BC151" s="94"/>
      <c r="BD151" s="94"/>
      <c r="BE151" s="94"/>
      <c r="BF151" s="94"/>
      <c r="BG151" s="94"/>
      <c r="BH151" s="446"/>
      <c r="BI151" s="446"/>
      <c r="BJ151" s="447"/>
      <c r="BK151" s="77"/>
    </row>
    <row r="152" spans="1:63" s="89" customFormat="1" ht="15.95" customHeight="1">
      <c r="A152" s="243"/>
      <c r="B152" s="243"/>
      <c r="C152" s="94"/>
      <c r="D152" s="94"/>
      <c r="E152" s="94"/>
      <c r="F152" s="94"/>
      <c r="G152" s="94"/>
      <c r="H152" s="94"/>
      <c r="I152" s="94"/>
      <c r="J152" s="94"/>
      <c r="K152" s="94"/>
      <c r="L152" s="94"/>
      <c r="M152" s="94"/>
      <c r="N152" s="94"/>
      <c r="O152" s="94"/>
      <c r="P152" s="94"/>
      <c r="Q152" s="94"/>
      <c r="R152" s="94"/>
      <c r="S152" s="94"/>
      <c r="T152" s="94"/>
      <c r="U152" s="94"/>
      <c r="V152" s="94"/>
      <c r="W152" s="94"/>
      <c r="X152" s="94"/>
      <c r="Y152" s="94"/>
      <c r="Z152" s="94"/>
      <c r="AA152" s="94"/>
      <c r="AB152" s="1180" t="s">
        <v>171</v>
      </c>
      <c r="AC152" s="1943"/>
      <c r="AD152" s="1943"/>
      <c r="AE152" s="1943"/>
      <c r="AF152" s="1944"/>
      <c r="AG152" s="94"/>
      <c r="AH152" s="94"/>
      <c r="AI152" s="94"/>
      <c r="AJ152" s="94"/>
      <c r="AK152" s="94"/>
      <c r="AL152" s="94"/>
      <c r="AM152" s="94"/>
      <c r="AN152" s="94"/>
      <c r="AO152" s="94"/>
      <c r="AP152" s="94"/>
      <c r="AQ152" s="94"/>
      <c r="AR152" s="94"/>
      <c r="AS152" s="94"/>
      <c r="AT152" s="94"/>
      <c r="AU152" s="94"/>
      <c r="AV152" s="94"/>
      <c r="AW152" s="94"/>
      <c r="AX152" s="94"/>
      <c r="AY152" s="94"/>
      <c r="AZ152" s="94"/>
      <c r="BA152" s="94"/>
      <c r="BB152" s="94"/>
      <c r="BC152" s="94"/>
      <c r="BD152" s="94"/>
      <c r="BE152" s="94"/>
      <c r="BF152" s="1180"/>
      <c r="BG152" s="1943"/>
      <c r="BH152" s="1943"/>
      <c r="BI152" s="1943"/>
      <c r="BJ152" s="1944"/>
      <c r="BK152" s="77"/>
    </row>
    <row r="153" spans="1:63" s="89" customFormat="1" ht="15.95" customHeight="1">
      <c r="A153" s="243"/>
      <c r="B153" s="243"/>
      <c r="C153" s="94"/>
      <c r="D153" s="94"/>
      <c r="E153" s="94"/>
      <c r="F153" s="94"/>
      <c r="G153" s="94"/>
      <c r="H153" s="94"/>
      <c r="I153" s="94"/>
      <c r="J153" s="94"/>
      <c r="K153" s="94"/>
      <c r="L153" s="94"/>
      <c r="M153" s="94"/>
      <c r="N153" s="94"/>
      <c r="O153" s="94"/>
      <c r="P153" s="94"/>
      <c r="Q153" s="94"/>
      <c r="R153" s="94"/>
      <c r="S153" s="94"/>
      <c r="T153" s="94"/>
      <c r="U153" s="94"/>
      <c r="V153" s="94"/>
      <c r="W153" s="94"/>
      <c r="X153" s="94"/>
      <c r="Y153" s="94"/>
      <c r="Z153" s="94"/>
      <c r="AA153" s="94"/>
      <c r="AB153" s="1945" t="s">
        <v>30</v>
      </c>
      <c r="AC153" s="1946"/>
      <c r="AD153" s="1946"/>
      <c r="AE153" s="1946"/>
      <c r="AF153" s="1442"/>
      <c r="AG153" s="94"/>
      <c r="AH153" s="94"/>
      <c r="AI153" s="94"/>
      <c r="AJ153" s="94"/>
      <c r="AK153" s="94"/>
      <c r="AL153" s="94"/>
      <c r="AM153" s="94"/>
      <c r="AN153" s="94"/>
      <c r="AO153" s="94"/>
      <c r="AP153" s="94"/>
      <c r="AQ153" s="94"/>
      <c r="AR153" s="94"/>
      <c r="AS153" s="94"/>
      <c r="AT153" s="94"/>
      <c r="AU153" s="94"/>
      <c r="AV153" s="94"/>
      <c r="AW153" s="94"/>
      <c r="AX153" s="94"/>
      <c r="AY153" s="94"/>
      <c r="AZ153" s="94"/>
      <c r="BA153" s="94"/>
      <c r="BB153" s="94"/>
      <c r="BC153" s="94"/>
      <c r="BD153" s="94"/>
      <c r="BE153" s="94"/>
      <c r="BF153" s="1945"/>
      <c r="BG153" s="1946"/>
      <c r="BH153" s="1946"/>
      <c r="BI153" s="1946"/>
      <c r="BJ153" s="1442"/>
      <c r="BK153" s="77"/>
    </row>
    <row r="154" spans="1:63" s="89" customFormat="1" ht="15.95" customHeight="1">
      <c r="A154" s="243"/>
      <c r="B154" s="243"/>
      <c r="C154" s="94"/>
      <c r="D154" s="94"/>
      <c r="E154" s="94"/>
      <c r="F154" s="94"/>
      <c r="G154" s="94"/>
      <c r="H154" s="94"/>
      <c r="I154" s="94"/>
      <c r="J154" s="94"/>
      <c r="K154" s="94"/>
      <c r="L154" s="94"/>
      <c r="M154" s="94"/>
      <c r="N154" s="94"/>
      <c r="O154" s="94"/>
      <c r="P154" s="94"/>
      <c r="Q154" s="94"/>
      <c r="R154" s="94"/>
      <c r="S154" s="94"/>
      <c r="T154" s="94"/>
      <c r="U154" s="94"/>
      <c r="V154" s="94"/>
      <c r="W154" s="94"/>
      <c r="X154" s="94"/>
      <c r="Y154" s="94"/>
      <c r="Z154" s="94"/>
      <c r="AA154" s="94"/>
      <c r="AB154" s="1947"/>
      <c r="AC154" s="1640"/>
      <c r="AD154" s="1640"/>
      <c r="AE154" s="1640"/>
      <c r="AF154" s="1948"/>
      <c r="AG154" s="94"/>
      <c r="AH154" s="94"/>
      <c r="AI154" s="94"/>
      <c r="AJ154" s="94"/>
      <c r="AK154" s="94"/>
      <c r="AL154" s="94"/>
      <c r="AM154" s="94"/>
      <c r="AN154" s="94"/>
      <c r="AO154" s="94"/>
      <c r="AP154" s="94"/>
      <c r="AQ154" s="94"/>
      <c r="AR154" s="94"/>
      <c r="AS154" s="94"/>
      <c r="AT154" s="94"/>
      <c r="AU154" s="94"/>
      <c r="AV154" s="94"/>
      <c r="AW154" s="94"/>
      <c r="AX154" s="94"/>
      <c r="AY154" s="94"/>
      <c r="AZ154" s="94"/>
      <c r="BA154" s="94"/>
      <c r="BB154" s="94"/>
      <c r="BC154" s="94"/>
      <c r="BD154" s="94"/>
      <c r="BE154" s="94"/>
      <c r="BF154" s="1947"/>
      <c r="BG154" s="1640"/>
      <c r="BH154" s="1640"/>
      <c r="BI154" s="1640"/>
      <c r="BJ154" s="1948"/>
      <c r="BK154" s="77"/>
    </row>
    <row r="155" spans="1:63" s="89" customFormat="1" ht="15.95" customHeight="1">
      <c r="A155" s="243"/>
      <c r="B155" s="243"/>
      <c r="C155" s="94"/>
      <c r="D155" s="94"/>
      <c r="E155" s="94"/>
      <c r="F155" s="94"/>
      <c r="G155" s="94"/>
      <c r="H155" s="94"/>
      <c r="I155" s="94"/>
      <c r="J155" s="94"/>
      <c r="K155" s="94"/>
      <c r="L155" s="94"/>
      <c r="M155" s="94"/>
      <c r="N155" s="94"/>
      <c r="O155" s="94"/>
      <c r="P155" s="94"/>
      <c r="Q155" s="94"/>
      <c r="R155" s="94"/>
      <c r="S155" s="94"/>
      <c r="T155" s="94"/>
      <c r="U155" s="94"/>
      <c r="V155" s="94"/>
      <c r="W155" s="94"/>
      <c r="X155" s="94"/>
      <c r="Y155" s="94"/>
      <c r="Z155" s="94"/>
      <c r="AA155" s="94"/>
      <c r="AB155" s="1947"/>
      <c r="AC155" s="1640"/>
      <c r="AD155" s="1640"/>
      <c r="AE155" s="1640"/>
      <c r="AF155" s="1948"/>
      <c r="AG155" s="94"/>
      <c r="AH155" s="94"/>
      <c r="AI155" s="94"/>
      <c r="AJ155" s="94"/>
      <c r="AK155" s="94"/>
      <c r="AL155" s="94"/>
      <c r="AM155" s="94"/>
      <c r="AN155" s="94"/>
      <c r="AO155" s="94"/>
      <c r="AP155" s="94"/>
      <c r="AQ155" s="94"/>
      <c r="AR155" s="94"/>
      <c r="AS155" s="94"/>
      <c r="AT155" s="94"/>
      <c r="AU155" s="94"/>
      <c r="AV155" s="94"/>
      <c r="AW155" s="94"/>
      <c r="AX155" s="94"/>
      <c r="AY155" s="94"/>
      <c r="AZ155" s="94"/>
      <c r="BA155" s="94"/>
      <c r="BB155" s="94"/>
      <c r="BC155" s="94"/>
      <c r="BD155" s="94"/>
      <c r="BE155" s="94"/>
      <c r="BF155" s="1947"/>
      <c r="BG155" s="1640"/>
      <c r="BH155" s="1640"/>
      <c r="BI155" s="1640"/>
      <c r="BJ155" s="1948"/>
      <c r="BK155" s="77"/>
    </row>
    <row r="156" spans="1:63" s="89" customFormat="1" ht="15.95" customHeight="1">
      <c r="A156" s="243"/>
      <c r="B156" s="243"/>
      <c r="C156" s="94"/>
      <c r="D156" s="94"/>
      <c r="E156" s="94"/>
      <c r="F156" s="94"/>
      <c r="G156" s="94"/>
      <c r="H156" s="94"/>
      <c r="I156" s="94"/>
      <c r="J156" s="94"/>
      <c r="K156" s="94"/>
      <c r="L156" s="94"/>
      <c r="M156" s="94"/>
      <c r="N156" s="94"/>
      <c r="O156" s="94"/>
      <c r="P156" s="94"/>
      <c r="Q156" s="94"/>
      <c r="R156" s="94"/>
      <c r="S156" s="94"/>
      <c r="T156" s="94"/>
      <c r="U156" s="94"/>
      <c r="V156" s="94"/>
      <c r="W156" s="94"/>
      <c r="X156" s="94"/>
      <c r="Y156" s="94"/>
      <c r="Z156" s="94"/>
      <c r="AA156" s="94"/>
      <c r="AB156" s="1947"/>
      <c r="AC156" s="1640"/>
      <c r="AD156" s="1640"/>
      <c r="AE156" s="1640"/>
      <c r="AF156" s="1948"/>
      <c r="AG156" s="94"/>
      <c r="AH156" s="94"/>
      <c r="AI156" s="94"/>
      <c r="AJ156" s="94"/>
      <c r="AK156" s="94"/>
      <c r="AL156" s="94"/>
      <c r="AM156" s="94"/>
      <c r="AN156" s="94"/>
      <c r="AO156" s="94"/>
      <c r="AP156" s="94"/>
      <c r="AQ156" s="94"/>
      <c r="AR156" s="94"/>
      <c r="AS156" s="94"/>
      <c r="AT156" s="94"/>
      <c r="AU156" s="94"/>
      <c r="AV156" s="94"/>
      <c r="AW156" s="94"/>
      <c r="AX156" s="94"/>
      <c r="AY156" s="94"/>
      <c r="AZ156" s="94"/>
      <c r="BA156" s="94"/>
      <c r="BB156" s="94"/>
      <c r="BC156" s="94"/>
      <c r="BD156" s="94"/>
      <c r="BE156" s="94"/>
      <c r="BF156" s="1947"/>
      <c r="BG156" s="1640"/>
      <c r="BH156" s="1640"/>
      <c r="BI156" s="1640"/>
      <c r="BJ156" s="1948"/>
      <c r="BK156" s="77"/>
    </row>
    <row r="157" spans="1:63" s="89" customFormat="1" ht="15.95" customHeight="1">
      <c r="A157" s="243"/>
      <c r="B157" s="243"/>
      <c r="C157" s="94"/>
      <c r="D157" s="94"/>
      <c r="E157" s="94"/>
      <c r="F157" s="94"/>
      <c r="G157" s="94"/>
      <c r="H157" s="94"/>
      <c r="I157" s="94"/>
      <c r="J157" s="94"/>
      <c r="K157" s="94"/>
      <c r="L157" s="94"/>
      <c r="M157" s="94"/>
      <c r="N157" s="94"/>
      <c r="O157" s="94"/>
      <c r="P157" s="94"/>
      <c r="Q157" s="94"/>
      <c r="R157" s="94"/>
      <c r="S157" s="94"/>
      <c r="T157" s="94"/>
      <c r="U157" s="94"/>
      <c r="V157" s="94"/>
      <c r="W157" s="94"/>
      <c r="X157" s="94"/>
      <c r="Y157" s="94"/>
      <c r="Z157" s="94"/>
      <c r="AA157" s="94"/>
      <c r="AB157" s="1947"/>
      <c r="AC157" s="1640"/>
      <c r="AD157" s="1640"/>
      <c r="AE157" s="1640"/>
      <c r="AF157" s="1948"/>
      <c r="AG157" s="94"/>
      <c r="AH157" s="94"/>
      <c r="AI157" s="94"/>
      <c r="AJ157" s="94"/>
      <c r="AK157" s="94"/>
      <c r="AL157" s="94"/>
      <c r="AM157" s="94"/>
      <c r="AN157" s="94"/>
      <c r="AO157" s="94"/>
      <c r="AP157" s="94"/>
      <c r="AQ157" s="94"/>
      <c r="AR157" s="94"/>
      <c r="AS157" s="94"/>
      <c r="AT157" s="94"/>
      <c r="AU157" s="94"/>
      <c r="AV157" s="94"/>
      <c r="AW157" s="94"/>
      <c r="AX157" s="94"/>
      <c r="AY157" s="94"/>
      <c r="AZ157" s="94"/>
      <c r="BA157" s="94"/>
      <c r="BB157" s="94"/>
      <c r="BC157" s="94"/>
      <c r="BD157" s="94"/>
      <c r="BE157" s="94"/>
      <c r="BF157" s="1947"/>
      <c r="BG157" s="1640"/>
      <c r="BH157" s="1640"/>
      <c r="BI157" s="1640"/>
      <c r="BJ157" s="1948"/>
      <c r="BK157" s="77"/>
    </row>
    <row r="158" spans="1:63" s="89" customFormat="1" ht="15.95" customHeight="1">
      <c r="A158" s="243"/>
      <c r="B158" s="243"/>
      <c r="C158" s="94"/>
      <c r="D158" s="94"/>
      <c r="E158" s="94"/>
      <c r="F158" s="94"/>
      <c r="G158" s="94"/>
      <c r="H158" s="94"/>
      <c r="I158" s="94"/>
      <c r="J158" s="94"/>
      <c r="K158" s="94"/>
      <c r="L158" s="94"/>
      <c r="M158" s="94"/>
      <c r="N158" s="94"/>
      <c r="O158" s="94"/>
      <c r="P158" s="94"/>
      <c r="Q158" s="94"/>
      <c r="R158" s="94"/>
      <c r="S158" s="94"/>
      <c r="T158" s="94"/>
      <c r="U158" s="94"/>
      <c r="V158" s="94"/>
      <c r="W158" s="94"/>
      <c r="X158" s="94"/>
      <c r="Y158" s="94"/>
      <c r="Z158" s="94"/>
      <c r="AA158" s="94"/>
      <c r="AB158" s="1947"/>
      <c r="AC158" s="1640"/>
      <c r="AD158" s="1640"/>
      <c r="AE158" s="1640"/>
      <c r="AF158" s="1948"/>
      <c r="AG158" s="94"/>
      <c r="AH158" s="94"/>
      <c r="AI158" s="94"/>
      <c r="AJ158" s="94"/>
      <c r="AK158" s="94"/>
      <c r="AL158" s="94"/>
      <c r="AM158" s="94"/>
      <c r="AN158" s="94"/>
      <c r="AO158" s="94"/>
      <c r="AP158" s="94"/>
      <c r="AQ158" s="94"/>
      <c r="AR158" s="94"/>
      <c r="AS158" s="94"/>
      <c r="AT158" s="94"/>
      <c r="AU158" s="94"/>
      <c r="AV158" s="94"/>
      <c r="AW158" s="94"/>
      <c r="AX158" s="94"/>
      <c r="AY158" s="94"/>
      <c r="AZ158" s="94"/>
      <c r="BA158" s="94"/>
      <c r="BB158" s="94"/>
      <c r="BC158" s="94"/>
      <c r="BD158" s="94"/>
      <c r="BE158" s="94"/>
      <c r="BF158" s="1947"/>
      <c r="BG158" s="1640"/>
      <c r="BH158" s="1640"/>
      <c r="BI158" s="1640"/>
      <c r="BJ158" s="1948"/>
      <c r="BK158" s="77"/>
    </row>
    <row r="159" spans="1:63" s="89" customFormat="1" ht="15.95" customHeight="1">
      <c r="A159" s="243"/>
      <c r="B159" s="243"/>
      <c r="C159" s="94"/>
      <c r="D159" s="94"/>
      <c r="E159" s="94"/>
      <c r="F159" s="94"/>
      <c r="G159" s="94"/>
      <c r="H159" s="94"/>
      <c r="I159" s="94"/>
      <c r="J159" s="94"/>
      <c r="K159" s="94"/>
      <c r="L159" s="94"/>
      <c r="M159" s="94"/>
      <c r="N159" s="94"/>
      <c r="O159" s="94"/>
      <c r="P159" s="94"/>
      <c r="Q159" s="94"/>
      <c r="R159" s="94"/>
      <c r="S159" s="94"/>
      <c r="T159" s="94"/>
      <c r="U159" s="94"/>
      <c r="V159" s="94"/>
      <c r="W159" s="94"/>
      <c r="X159" s="94"/>
      <c r="Y159" s="94"/>
      <c r="Z159" s="94"/>
      <c r="AA159" s="94"/>
      <c r="AB159" s="1947"/>
      <c r="AC159" s="1640"/>
      <c r="AD159" s="1640"/>
      <c r="AE159" s="1640"/>
      <c r="AF159" s="1948"/>
      <c r="AG159" s="94"/>
      <c r="AH159" s="94"/>
      <c r="AI159" s="94"/>
      <c r="AJ159" s="94"/>
      <c r="AK159" s="94"/>
      <c r="AL159" s="94"/>
      <c r="AM159" s="94"/>
      <c r="AN159" s="94"/>
      <c r="AO159" s="94"/>
      <c r="AP159" s="94"/>
      <c r="AQ159" s="94"/>
      <c r="AR159" s="94"/>
      <c r="AS159" s="94"/>
      <c r="AT159" s="94"/>
      <c r="AU159" s="94"/>
      <c r="AV159" s="94"/>
      <c r="AW159" s="94"/>
      <c r="AX159" s="94"/>
      <c r="AY159" s="94"/>
      <c r="AZ159" s="94"/>
      <c r="BA159" s="94"/>
      <c r="BB159" s="94"/>
      <c r="BC159" s="94"/>
      <c r="BD159" s="94"/>
      <c r="BE159" s="94"/>
      <c r="BF159" s="1947"/>
      <c r="BG159" s="1640"/>
      <c r="BH159" s="1640"/>
      <c r="BI159" s="1640"/>
      <c r="BJ159" s="1948"/>
      <c r="BK159" s="77"/>
    </row>
    <row r="160" spans="1:63" s="89" customFormat="1" ht="15.95" customHeight="1">
      <c r="A160" s="243"/>
      <c r="B160" s="243"/>
      <c r="C160" s="94"/>
      <c r="D160" s="94"/>
      <c r="E160" s="94"/>
      <c r="F160" s="94"/>
      <c r="G160" s="94"/>
      <c r="H160" s="94"/>
      <c r="I160" s="94"/>
      <c r="J160" s="94"/>
      <c r="K160" s="94"/>
      <c r="L160" s="94"/>
      <c r="M160" s="94"/>
      <c r="N160" s="94"/>
      <c r="O160" s="94"/>
      <c r="P160" s="94"/>
      <c r="Q160" s="94"/>
      <c r="R160" s="94"/>
      <c r="S160" s="94"/>
      <c r="T160" s="94"/>
      <c r="U160" s="94"/>
      <c r="V160" s="94"/>
      <c r="W160" s="94"/>
      <c r="X160" s="94"/>
      <c r="Y160" s="94"/>
      <c r="Z160" s="94"/>
      <c r="AA160" s="94"/>
      <c r="AB160" s="1947"/>
      <c r="AC160" s="1640"/>
      <c r="AD160" s="1640"/>
      <c r="AE160" s="1640"/>
      <c r="AF160" s="1948"/>
      <c r="AG160" s="94"/>
      <c r="AH160" s="94"/>
      <c r="AI160" s="94"/>
      <c r="AJ160" s="94"/>
      <c r="AK160" s="94"/>
      <c r="AL160" s="94"/>
      <c r="AM160" s="94"/>
      <c r="AN160" s="94"/>
      <c r="AO160" s="94"/>
      <c r="AP160" s="94"/>
      <c r="AQ160" s="94"/>
      <c r="AR160" s="94"/>
      <c r="AS160" s="94"/>
      <c r="AT160" s="94"/>
      <c r="AU160" s="94"/>
      <c r="AV160" s="94"/>
      <c r="AW160" s="94"/>
      <c r="AX160" s="94"/>
      <c r="AY160" s="94"/>
      <c r="AZ160" s="94"/>
      <c r="BA160" s="94"/>
      <c r="BB160" s="94"/>
      <c r="BC160" s="94"/>
      <c r="BD160" s="94"/>
      <c r="BE160" s="94"/>
      <c r="BF160" s="1947"/>
      <c r="BG160" s="1640"/>
      <c r="BH160" s="1640"/>
      <c r="BI160" s="1640"/>
      <c r="BJ160" s="1948"/>
      <c r="BK160" s="77"/>
    </row>
    <row r="161" spans="1:63" s="89" customFormat="1" ht="15.95" customHeight="1">
      <c r="A161" s="243"/>
      <c r="B161" s="243"/>
      <c r="C161" s="94"/>
      <c r="D161" s="94"/>
      <c r="E161" s="94"/>
      <c r="F161" s="94"/>
      <c r="G161" s="94"/>
      <c r="H161" s="94"/>
      <c r="I161" s="94"/>
      <c r="J161" s="94"/>
      <c r="K161" s="94"/>
      <c r="L161" s="94"/>
      <c r="M161" s="94"/>
      <c r="N161" s="94"/>
      <c r="O161" s="94"/>
      <c r="P161" s="94"/>
      <c r="Q161" s="94"/>
      <c r="R161" s="94"/>
      <c r="S161" s="94"/>
      <c r="T161" s="94"/>
      <c r="U161" s="94"/>
      <c r="V161" s="94"/>
      <c r="W161" s="94"/>
      <c r="X161" s="94"/>
      <c r="Y161" s="94"/>
      <c r="Z161" s="94"/>
      <c r="AA161" s="94"/>
      <c r="AB161" s="1947"/>
      <c r="AC161" s="1640"/>
      <c r="AD161" s="1640"/>
      <c r="AE161" s="1640"/>
      <c r="AF161" s="1948"/>
      <c r="AG161" s="94"/>
      <c r="AH161" s="94"/>
      <c r="AI161" s="94"/>
      <c r="AJ161" s="94"/>
      <c r="AK161" s="94"/>
      <c r="AL161" s="94"/>
      <c r="AM161" s="94"/>
      <c r="AN161" s="94"/>
      <c r="AO161" s="94"/>
      <c r="AP161" s="94"/>
      <c r="AQ161" s="94"/>
      <c r="AR161" s="94"/>
      <c r="AS161" s="94"/>
      <c r="AT161" s="94"/>
      <c r="AU161" s="94"/>
      <c r="AV161" s="94"/>
      <c r="AW161" s="94"/>
      <c r="AX161" s="94"/>
      <c r="AY161" s="94"/>
      <c r="AZ161" s="94"/>
      <c r="BA161" s="94"/>
      <c r="BB161" s="94"/>
      <c r="BC161" s="94"/>
      <c r="BD161" s="94"/>
      <c r="BE161" s="94"/>
      <c r="BF161" s="1947"/>
      <c r="BG161" s="1640"/>
      <c r="BH161" s="1640"/>
      <c r="BI161" s="1640"/>
      <c r="BJ161" s="1948"/>
      <c r="BK161" s="77"/>
    </row>
    <row r="162" spans="1:63" s="89" customFormat="1" ht="18.75" customHeight="1">
      <c r="A162" s="243"/>
      <c r="B162" s="1950" t="s">
        <v>298</v>
      </c>
      <c r="C162" s="1951"/>
      <c r="D162" s="1951"/>
      <c r="E162" s="1951"/>
      <c r="F162" s="1951"/>
      <c r="G162" s="1951"/>
      <c r="H162" s="1951"/>
      <c r="I162" s="1951"/>
      <c r="J162" s="1951"/>
      <c r="K162" s="1951"/>
      <c r="L162" s="1951"/>
      <c r="M162" s="1951"/>
      <c r="N162" s="1951"/>
      <c r="O162" s="1951"/>
      <c r="P162" s="1951"/>
      <c r="Q162" s="1951"/>
      <c r="R162" s="1951"/>
      <c r="S162" s="1951"/>
      <c r="T162" s="1951"/>
      <c r="U162" s="1951"/>
      <c r="V162" s="1951"/>
      <c r="W162" s="1951"/>
      <c r="X162" s="1951"/>
      <c r="Y162" s="1951"/>
      <c r="Z162" s="1951"/>
      <c r="AA162" s="1951"/>
      <c r="AB162" s="1951"/>
      <c r="AC162" s="1951"/>
      <c r="AD162" s="1951"/>
      <c r="AE162" s="1951"/>
      <c r="AF162" s="1952"/>
      <c r="AG162" s="1953"/>
      <c r="AH162" s="1951"/>
      <c r="AI162" s="1951"/>
      <c r="AJ162" s="1951"/>
      <c r="AK162" s="1951"/>
      <c r="AL162" s="1951"/>
      <c r="AM162" s="1951"/>
      <c r="AN162" s="1951"/>
      <c r="AO162" s="1951"/>
      <c r="AP162" s="1951"/>
      <c r="AQ162" s="1951"/>
      <c r="AR162" s="1951"/>
      <c r="AS162" s="1951"/>
      <c r="AT162" s="1951"/>
      <c r="AU162" s="1951"/>
      <c r="AV162" s="1951"/>
      <c r="AW162" s="1951"/>
      <c r="AX162" s="1951"/>
      <c r="AY162" s="1951"/>
      <c r="AZ162" s="1951"/>
      <c r="BA162" s="1951"/>
      <c r="BB162" s="1951"/>
      <c r="BC162" s="1951"/>
      <c r="BD162" s="1951"/>
      <c r="BE162" s="1951"/>
      <c r="BF162" s="1951"/>
      <c r="BG162" s="1951"/>
      <c r="BH162" s="1951"/>
      <c r="BI162" s="1951"/>
      <c r="BJ162" s="1952"/>
      <c r="BK162" s="77"/>
    </row>
    <row r="163" spans="1:63" s="89" customFormat="1" ht="15.95" customHeight="1">
      <c r="A163" s="243"/>
      <c r="B163" s="243"/>
      <c r="C163" s="94"/>
      <c r="D163" s="94"/>
      <c r="E163" s="94"/>
      <c r="F163" s="94"/>
      <c r="G163" s="94"/>
      <c r="H163" s="94"/>
      <c r="I163" s="94"/>
      <c r="J163" s="94"/>
      <c r="K163" s="94"/>
      <c r="L163" s="94"/>
      <c r="M163" s="94"/>
      <c r="N163" s="94"/>
      <c r="O163" s="94"/>
      <c r="P163" s="94"/>
      <c r="Q163" s="94"/>
      <c r="R163" s="94"/>
      <c r="S163" s="94"/>
      <c r="T163" s="94"/>
      <c r="U163" s="94"/>
      <c r="V163" s="94"/>
      <c r="W163" s="94"/>
      <c r="X163" s="94"/>
      <c r="Y163" s="94"/>
      <c r="Z163" s="94"/>
      <c r="AA163" s="94"/>
      <c r="AB163" s="94"/>
      <c r="AC163" s="94"/>
      <c r="AD163" s="94"/>
      <c r="AE163" s="94"/>
      <c r="AF163" s="77"/>
      <c r="AG163" s="94"/>
      <c r="AH163" s="94"/>
      <c r="AI163" s="94"/>
      <c r="AJ163" s="94"/>
      <c r="AK163" s="94"/>
      <c r="AL163" s="94"/>
      <c r="AM163" s="94"/>
      <c r="AN163" s="94"/>
      <c r="AO163" s="94"/>
      <c r="AP163" s="94"/>
      <c r="AQ163" s="94"/>
      <c r="AR163" s="94"/>
      <c r="AS163" s="94"/>
      <c r="AT163" s="94"/>
      <c r="AU163" s="94"/>
      <c r="AV163" s="94"/>
      <c r="AW163" s="94"/>
      <c r="AX163" s="94"/>
      <c r="AY163" s="94"/>
      <c r="AZ163" s="94"/>
      <c r="BA163" s="94"/>
      <c r="BB163" s="94"/>
      <c r="BC163" s="94"/>
      <c r="BD163" s="94"/>
      <c r="BE163" s="94"/>
      <c r="BF163" s="94"/>
      <c r="BG163" s="94"/>
      <c r="BH163" s="446"/>
      <c r="BI163" s="446"/>
      <c r="BJ163" s="447"/>
      <c r="BK163" s="77"/>
    </row>
    <row r="164" spans="1:63" s="89" customFormat="1" ht="24" customHeight="1">
      <c r="A164" s="243"/>
      <c r="B164" s="243"/>
      <c r="C164" s="94"/>
      <c r="D164" s="94"/>
      <c r="E164" s="94"/>
      <c r="F164" s="94"/>
      <c r="G164" s="94"/>
      <c r="H164" s="94"/>
      <c r="I164" s="94"/>
      <c r="J164" s="94"/>
      <c r="K164" s="94"/>
      <c r="L164" s="94"/>
      <c r="M164" s="94"/>
      <c r="N164" s="94"/>
      <c r="O164" s="94"/>
      <c r="P164" s="94"/>
      <c r="Q164" s="94"/>
      <c r="R164" s="94"/>
      <c r="S164" s="94"/>
      <c r="T164" s="94"/>
      <c r="U164" s="94"/>
      <c r="V164" s="94"/>
      <c r="W164" s="94"/>
      <c r="X164" s="94"/>
      <c r="Y164" s="94"/>
      <c r="Z164" s="94"/>
      <c r="AA164" s="94"/>
      <c r="AB164" s="94"/>
      <c r="AC164" s="94"/>
      <c r="AD164" s="94"/>
      <c r="AE164" s="94"/>
      <c r="AF164" s="77"/>
      <c r="AG164" s="94"/>
      <c r="AH164" s="94"/>
      <c r="AI164" s="94"/>
      <c r="AJ164" s="94"/>
      <c r="AK164" s="94"/>
      <c r="AL164" s="94"/>
      <c r="AM164" s="94"/>
      <c r="AN164" s="94"/>
      <c r="AO164" s="94"/>
      <c r="AP164" s="94"/>
      <c r="AQ164" s="94"/>
      <c r="AR164" s="94"/>
      <c r="AS164" s="94"/>
      <c r="AT164" s="94"/>
      <c r="AU164" s="94"/>
      <c r="AV164" s="94"/>
      <c r="AW164" s="94"/>
      <c r="AX164" s="94"/>
      <c r="AY164" s="94"/>
      <c r="AZ164" s="94"/>
      <c r="BA164" s="94"/>
      <c r="BB164" s="94"/>
      <c r="BC164" s="94"/>
      <c r="BD164" s="94"/>
      <c r="BE164" s="94"/>
      <c r="BF164" s="94"/>
      <c r="BG164" s="94"/>
      <c r="BH164" s="446"/>
      <c r="BI164" s="446"/>
      <c r="BJ164" s="447"/>
      <c r="BK164" s="77"/>
    </row>
    <row r="165" spans="1:63" s="89" customFormat="1" ht="15.95" customHeight="1">
      <c r="A165" s="243"/>
      <c r="B165" s="243"/>
      <c r="C165" s="94"/>
      <c r="D165" s="94"/>
      <c r="E165" s="94"/>
      <c r="F165" s="94"/>
      <c r="G165" s="94"/>
      <c r="H165" s="94"/>
      <c r="I165" s="94"/>
      <c r="J165" s="94"/>
      <c r="K165" s="94"/>
      <c r="L165" s="94"/>
      <c r="M165" s="94"/>
      <c r="N165" s="94"/>
      <c r="O165" s="94"/>
      <c r="P165" s="94"/>
      <c r="Q165" s="94"/>
      <c r="R165" s="94"/>
      <c r="S165" s="94"/>
      <c r="T165" s="94"/>
      <c r="U165" s="94"/>
      <c r="V165" s="94"/>
      <c r="W165" s="94"/>
      <c r="X165" s="94"/>
      <c r="Y165" s="94"/>
      <c r="Z165" s="94"/>
      <c r="AA165" s="94"/>
      <c r="AB165" s="94"/>
      <c r="AC165" s="94"/>
      <c r="AD165" s="94"/>
      <c r="AE165" s="94"/>
      <c r="AF165" s="77"/>
      <c r="AG165" s="94"/>
      <c r="AH165" s="94"/>
      <c r="AI165" s="94"/>
      <c r="AJ165" s="94"/>
      <c r="AK165" s="94"/>
      <c r="AL165" s="94"/>
      <c r="AM165" s="94"/>
      <c r="AN165" s="94"/>
      <c r="AO165" s="94"/>
      <c r="AP165" s="94"/>
      <c r="AQ165" s="94"/>
      <c r="AR165" s="94"/>
      <c r="AS165" s="94"/>
      <c r="AT165" s="94"/>
      <c r="AU165" s="94"/>
      <c r="AV165" s="94"/>
      <c r="AW165" s="94"/>
      <c r="AX165" s="94"/>
      <c r="AY165" s="94"/>
      <c r="AZ165" s="94"/>
      <c r="BA165" s="94"/>
      <c r="BB165" s="94"/>
      <c r="BC165" s="94"/>
      <c r="BD165" s="94"/>
      <c r="BE165" s="94"/>
      <c r="BF165" s="94"/>
      <c r="BG165" s="94"/>
      <c r="BH165" s="446"/>
      <c r="BI165" s="446"/>
      <c r="BJ165" s="447"/>
      <c r="BK165" s="77"/>
    </row>
    <row r="166" spans="1:63" s="89" customFormat="1" ht="15.95" customHeight="1">
      <c r="A166" s="243"/>
      <c r="B166" s="243"/>
      <c r="C166" s="94"/>
      <c r="D166" s="94"/>
      <c r="E166" s="94"/>
      <c r="F166" s="94"/>
      <c r="G166" s="94"/>
      <c r="H166" s="94"/>
      <c r="I166" s="94"/>
      <c r="J166" s="94"/>
      <c r="K166" s="94"/>
      <c r="L166" s="94"/>
      <c r="M166" s="94"/>
      <c r="N166" s="94"/>
      <c r="O166" s="94"/>
      <c r="P166" s="94"/>
      <c r="Q166" s="94"/>
      <c r="R166" s="94"/>
      <c r="S166" s="94"/>
      <c r="T166" s="94"/>
      <c r="U166" s="94"/>
      <c r="V166" s="94"/>
      <c r="W166" s="94"/>
      <c r="X166" s="94"/>
      <c r="Y166" s="94"/>
      <c r="Z166" s="94"/>
      <c r="AA166" s="94"/>
      <c r="AB166" s="94"/>
      <c r="AC166" s="94"/>
      <c r="AD166" s="94"/>
      <c r="AE166" s="94"/>
      <c r="AF166" s="77"/>
      <c r="AG166" s="94"/>
      <c r="AH166" s="94"/>
      <c r="AI166" s="94"/>
      <c r="AJ166" s="94"/>
      <c r="AK166" s="94"/>
      <c r="AL166" s="94"/>
      <c r="AM166" s="94"/>
      <c r="AN166" s="94"/>
      <c r="AO166" s="94"/>
      <c r="AP166" s="94"/>
      <c r="AQ166" s="94"/>
      <c r="AR166" s="94"/>
      <c r="AS166" s="94"/>
      <c r="AT166" s="94"/>
      <c r="AU166" s="94"/>
      <c r="AV166" s="94"/>
      <c r="AW166" s="94"/>
      <c r="AX166" s="94"/>
      <c r="AY166" s="94"/>
      <c r="AZ166" s="94"/>
      <c r="BA166" s="94"/>
      <c r="BB166" s="94"/>
      <c r="BC166" s="94"/>
      <c r="BD166" s="94"/>
      <c r="BE166" s="94"/>
      <c r="BF166" s="94"/>
      <c r="BG166" s="94"/>
      <c r="BH166" s="446"/>
      <c r="BI166" s="446"/>
      <c r="BJ166" s="447"/>
      <c r="BK166" s="77"/>
    </row>
    <row r="167" spans="1:63" s="89" customFormat="1" ht="15.95" customHeight="1">
      <c r="A167" s="243"/>
      <c r="B167" s="243"/>
      <c r="C167" s="94"/>
      <c r="D167" s="94"/>
      <c r="E167" s="94"/>
      <c r="F167" s="94"/>
      <c r="G167" s="94"/>
      <c r="H167" s="94"/>
      <c r="I167" s="94"/>
      <c r="J167" s="94"/>
      <c r="K167" s="94"/>
      <c r="L167" s="94"/>
      <c r="M167" s="94"/>
      <c r="N167" s="94"/>
      <c r="O167" s="94"/>
      <c r="P167" s="94"/>
      <c r="Q167" s="94"/>
      <c r="R167" s="94"/>
      <c r="S167" s="94"/>
      <c r="T167" s="94"/>
      <c r="U167" s="94"/>
      <c r="V167" s="94"/>
      <c r="W167" s="94"/>
      <c r="X167" s="94"/>
      <c r="Y167" s="94"/>
      <c r="Z167" s="94"/>
      <c r="AA167" s="94"/>
      <c r="AB167" s="94"/>
      <c r="AC167" s="94"/>
      <c r="AD167" s="94"/>
      <c r="AE167" s="94"/>
      <c r="AF167" s="77"/>
      <c r="AG167" s="94"/>
      <c r="AH167" s="94"/>
      <c r="AI167" s="94"/>
      <c r="AJ167" s="94"/>
      <c r="AK167" s="94"/>
      <c r="AL167" s="94"/>
      <c r="AM167" s="94"/>
      <c r="AN167" s="94"/>
      <c r="AO167" s="94"/>
      <c r="AP167" s="94"/>
      <c r="AQ167" s="94"/>
      <c r="AR167" s="94"/>
      <c r="AS167" s="94"/>
      <c r="AT167" s="94"/>
      <c r="AU167" s="94"/>
      <c r="AV167" s="94"/>
      <c r="AW167" s="94"/>
      <c r="AX167" s="94"/>
      <c r="AY167" s="94"/>
      <c r="AZ167" s="94"/>
      <c r="BA167" s="94"/>
      <c r="BB167" s="94"/>
      <c r="BC167" s="94"/>
      <c r="BD167" s="94"/>
      <c r="BE167" s="94"/>
      <c r="BF167" s="94"/>
      <c r="BG167" s="94"/>
      <c r="BH167" s="446"/>
      <c r="BI167" s="446"/>
      <c r="BJ167" s="447"/>
      <c r="BK167" s="77"/>
    </row>
    <row r="168" spans="1:63" s="89" customFormat="1" ht="15.95" customHeight="1">
      <c r="A168" s="243"/>
      <c r="B168" s="243"/>
      <c r="C168" s="94"/>
      <c r="D168" s="94"/>
      <c r="E168" s="94"/>
      <c r="F168" s="94"/>
      <c r="G168" s="94"/>
      <c r="H168" s="94"/>
      <c r="I168" s="94"/>
      <c r="J168" s="94"/>
      <c r="K168" s="94"/>
      <c r="L168" s="94"/>
      <c r="M168" s="94"/>
      <c r="N168" s="94"/>
      <c r="O168" s="94"/>
      <c r="P168" s="94"/>
      <c r="Q168" s="94"/>
      <c r="R168" s="94"/>
      <c r="S168" s="94"/>
      <c r="T168" s="94"/>
      <c r="U168" s="94"/>
      <c r="V168" s="94"/>
      <c r="W168" s="94"/>
      <c r="X168" s="94"/>
      <c r="Y168" s="94"/>
      <c r="Z168" s="94"/>
      <c r="AA168" s="94"/>
      <c r="AB168" s="94"/>
      <c r="AC168" s="94"/>
      <c r="AD168" s="94"/>
      <c r="AE168" s="94"/>
      <c r="AF168" s="77"/>
      <c r="AG168" s="94"/>
      <c r="AH168" s="94"/>
      <c r="AI168" s="94"/>
      <c r="AJ168" s="94"/>
      <c r="AK168" s="94"/>
      <c r="AL168" s="94"/>
      <c r="AM168" s="94"/>
      <c r="AN168" s="94"/>
      <c r="AO168" s="94"/>
      <c r="AP168" s="94"/>
      <c r="AQ168" s="94"/>
      <c r="AR168" s="94"/>
      <c r="AS168" s="94"/>
      <c r="AT168" s="94"/>
      <c r="AU168" s="94"/>
      <c r="AV168" s="94"/>
      <c r="AW168" s="94"/>
      <c r="AX168" s="94"/>
      <c r="AY168" s="94"/>
      <c r="AZ168" s="94"/>
      <c r="BA168" s="94"/>
      <c r="BB168" s="94"/>
      <c r="BC168" s="94"/>
      <c r="BD168" s="94"/>
      <c r="BE168" s="94"/>
      <c r="BF168" s="94"/>
      <c r="BG168" s="94"/>
      <c r="BH168" s="446"/>
      <c r="BI168" s="446"/>
      <c r="BJ168" s="447"/>
      <c r="BK168" s="77"/>
    </row>
    <row r="169" spans="1:63" s="89" customFormat="1" ht="15.95" customHeight="1">
      <c r="A169" s="243"/>
      <c r="B169" s="243"/>
      <c r="C169" s="94"/>
      <c r="D169" s="94"/>
      <c r="E169" s="94"/>
      <c r="F169" s="94"/>
      <c r="G169" s="94"/>
      <c r="H169" s="94"/>
      <c r="I169" s="94"/>
      <c r="J169" s="94"/>
      <c r="K169" s="94"/>
      <c r="L169" s="94"/>
      <c r="M169" s="94"/>
      <c r="N169" s="94"/>
      <c r="O169" s="94"/>
      <c r="P169" s="94"/>
      <c r="Q169" s="94"/>
      <c r="R169" s="94"/>
      <c r="S169" s="94"/>
      <c r="T169" s="94"/>
      <c r="U169" s="94"/>
      <c r="V169" s="94"/>
      <c r="W169" s="94"/>
      <c r="X169" s="94"/>
      <c r="Y169" s="94"/>
      <c r="Z169" s="94"/>
      <c r="AA169" s="94"/>
      <c r="AB169" s="94"/>
      <c r="AC169" s="94"/>
      <c r="AD169" s="94"/>
      <c r="AE169" s="94"/>
      <c r="AF169" s="77"/>
      <c r="AG169" s="94"/>
      <c r="AH169" s="94"/>
      <c r="AI169" s="94"/>
      <c r="AJ169" s="94"/>
      <c r="AK169" s="94"/>
      <c r="AL169" s="94"/>
      <c r="AM169" s="94"/>
      <c r="AN169" s="94"/>
      <c r="AO169" s="94"/>
      <c r="AP169" s="94"/>
      <c r="AQ169" s="94"/>
      <c r="AR169" s="94"/>
      <c r="AS169" s="94"/>
      <c r="AT169" s="94"/>
      <c r="AU169" s="94"/>
      <c r="AV169" s="94"/>
      <c r="AW169" s="94"/>
      <c r="AX169" s="94"/>
      <c r="AY169" s="94"/>
      <c r="AZ169" s="94"/>
      <c r="BA169" s="94"/>
      <c r="BB169" s="94"/>
      <c r="BC169" s="94"/>
      <c r="BD169" s="94"/>
      <c r="BE169" s="94"/>
      <c r="BF169" s="94"/>
      <c r="BG169" s="94"/>
      <c r="BH169" s="446"/>
      <c r="BI169" s="446"/>
      <c r="BJ169" s="447"/>
      <c r="BK169" s="77"/>
    </row>
    <row r="170" spans="1:63" s="89" customFormat="1" ht="15.95" customHeight="1">
      <c r="A170" s="243"/>
      <c r="B170" s="243"/>
      <c r="C170" s="94"/>
      <c r="D170" s="94"/>
      <c r="E170" s="94"/>
      <c r="F170" s="94"/>
      <c r="G170" s="94"/>
      <c r="H170" s="94"/>
      <c r="I170" s="94"/>
      <c r="J170" s="94"/>
      <c r="K170" s="94"/>
      <c r="L170" s="94"/>
      <c r="M170" s="94"/>
      <c r="N170" s="94"/>
      <c r="O170" s="94"/>
      <c r="P170" s="94"/>
      <c r="Q170" s="94"/>
      <c r="R170" s="94"/>
      <c r="S170" s="94"/>
      <c r="T170" s="94"/>
      <c r="U170" s="94"/>
      <c r="V170" s="94"/>
      <c r="W170" s="94"/>
      <c r="X170" s="94"/>
      <c r="Y170" s="94"/>
      <c r="Z170" s="94"/>
      <c r="AA170" s="94"/>
      <c r="AB170" s="94"/>
      <c r="AC170" s="94"/>
      <c r="AD170" s="94"/>
      <c r="AE170" s="94"/>
      <c r="AF170" s="77"/>
      <c r="AG170" s="94"/>
      <c r="AH170" s="94"/>
      <c r="AI170" s="94"/>
      <c r="AJ170" s="94"/>
      <c r="AK170" s="94"/>
      <c r="AL170" s="94"/>
      <c r="AM170" s="94"/>
      <c r="AN170" s="94"/>
      <c r="AO170" s="94"/>
      <c r="AP170" s="94"/>
      <c r="AQ170" s="94"/>
      <c r="AR170" s="94"/>
      <c r="AS170" s="94"/>
      <c r="AT170" s="94"/>
      <c r="AU170" s="94"/>
      <c r="AV170" s="94"/>
      <c r="AW170" s="94"/>
      <c r="AX170" s="94"/>
      <c r="AY170" s="94"/>
      <c r="AZ170" s="94"/>
      <c r="BA170" s="94"/>
      <c r="BB170" s="94"/>
      <c r="BC170" s="94"/>
      <c r="BD170" s="94"/>
      <c r="BE170" s="94"/>
      <c r="BF170" s="94"/>
      <c r="BG170" s="94"/>
      <c r="BH170" s="446"/>
      <c r="BI170" s="446"/>
      <c r="BJ170" s="447"/>
      <c r="BK170" s="77"/>
    </row>
    <row r="171" spans="1:63" s="89" customFormat="1" ht="15.95" customHeight="1">
      <c r="A171" s="243"/>
      <c r="B171" s="243"/>
      <c r="C171" s="94"/>
      <c r="D171" s="94"/>
      <c r="E171" s="94"/>
      <c r="F171" s="94"/>
      <c r="G171" s="94"/>
      <c r="H171" s="94"/>
      <c r="I171" s="94"/>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77"/>
      <c r="AG171" s="94"/>
      <c r="AH171" s="94"/>
      <c r="AI171" s="94"/>
      <c r="AJ171" s="94"/>
      <c r="AK171" s="94"/>
      <c r="AL171" s="94"/>
      <c r="AM171" s="94"/>
      <c r="AN171" s="94"/>
      <c r="AO171" s="94"/>
      <c r="AP171" s="94"/>
      <c r="AQ171" s="94"/>
      <c r="AR171" s="94"/>
      <c r="AS171" s="94"/>
      <c r="AT171" s="94"/>
      <c r="AU171" s="94"/>
      <c r="AV171" s="94"/>
      <c r="AW171" s="94"/>
      <c r="AX171" s="94"/>
      <c r="AY171" s="94"/>
      <c r="AZ171" s="94"/>
      <c r="BA171" s="94"/>
      <c r="BB171" s="94"/>
      <c r="BC171" s="94"/>
      <c r="BD171" s="94"/>
      <c r="BE171" s="94"/>
      <c r="BF171" s="94"/>
      <c r="BG171" s="94"/>
      <c r="BH171" s="446"/>
      <c r="BI171" s="446"/>
      <c r="BJ171" s="447"/>
      <c r="BK171" s="77"/>
    </row>
    <row r="172" spans="1:63" s="89" customFormat="1" ht="22.5" customHeight="1">
      <c r="A172" s="243"/>
      <c r="B172" s="243"/>
      <c r="C172" s="94"/>
      <c r="D172" s="94"/>
      <c r="E172" s="94"/>
      <c r="F172" s="94"/>
      <c r="G172" s="94"/>
      <c r="H172" s="94"/>
      <c r="I172" s="94"/>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77"/>
      <c r="AG172" s="94"/>
      <c r="AH172" s="94"/>
      <c r="AI172" s="94"/>
      <c r="AJ172" s="94"/>
      <c r="AK172" s="94"/>
      <c r="AL172" s="94"/>
      <c r="AM172" s="94"/>
      <c r="AN172" s="94"/>
      <c r="AO172" s="94"/>
      <c r="AP172" s="94"/>
      <c r="AQ172" s="94"/>
      <c r="AR172" s="94"/>
      <c r="AS172" s="94"/>
      <c r="AT172" s="94"/>
      <c r="AU172" s="94"/>
      <c r="AV172" s="94"/>
      <c r="AW172" s="94"/>
      <c r="AX172" s="94"/>
      <c r="AY172" s="94"/>
      <c r="AZ172" s="94"/>
      <c r="BA172" s="94"/>
      <c r="BB172" s="94"/>
      <c r="BC172" s="94"/>
      <c r="BD172" s="94"/>
      <c r="BE172" s="94"/>
      <c r="BF172" s="94"/>
      <c r="BG172" s="94"/>
      <c r="BH172" s="446"/>
      <c r="BI172" s="446"/>
      <c r="BJ172" s="447"/>
      <c r="BK172" s="77"/>
    </row>
    <row r="173" spans="1:63" s="89" customFormat="1" ht="15.95" customHeight="1">
      <c r="A173" s="243"/>
      <c r="B173" s="243"/>
      <c r="C173" s="94"/>
      <c r="D173" s="94"/>
      <c r="E173" s="94"/>
      <c r="F173" s="94"/>
      <c r="G173" s="94"/>
      <c r="H173" s="94"/>
      <c r="I173" s="94"/>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77"/>
      <c r="AG173" s="94"/>
      <c r="AH173" s="94"/>
      <c r="AI173" s="94"/>
      <c r="AJ173" s="94"/>
      <c r="AK173" s="94"/>
      <c r="AL173" s="94"/>
      <c r="AM173" s="94"/>
      <c r="AN173" s="94"/>
      <c r="AO173" s="94"/>
      <c r="AP173" s="94"/>
      <c r="AQ173" s="94"/>
      <c r="AR173" s="94"/>
      <c r="AS173" s="94"/>
      <c r="AT173" s="94"/>
      <c r="AU173" s="94"/>
      <c r="AV173" s="94"/>
      <c r="AW173" s="94"/>
      <c r="AX173" s="94"/>
      <c r="AY173" s="94"/>
      <c r="AZ173" s="94"/>
      <c r="BA173" s="94"/>
      <c r="BB173" s="94"/>
      <c r="BC173" s="94"/>
      <c r="BD173" s="94"/>
      <c r="BE173" s="94"/>
      <c r="BF173" s="94"/>
      <c r="BG173" s="94"/>
      <c r="BH173" s="446"/>
      <c r="BI173" s="446"/>
      <c r="BJ173" s="447"/>
      <c r="BK173" s="77"/>
    </row>
    <row r="174" spans="1:63" s="89" customFormat="1" ht="15.95" customHeight="1">
      <c r="A174" s="243"/>
      <c r="B174" s="243"/>
      <c r="C174" s="94"/>
      <c r="D174" s="94"/>
      <c r="E174" s="94"/>
      <c r="F174" s="94"/>
      <c r="G174" s="94"/>
      <c r="H174" s="94"/>
      <c r="I174" s="94"/>
      <c r="J174" s="94"/>
      <c r="K174" s="94"/>
      <c r="L174" s="94"/>
      <c r="M174" s="94"/>
      <c r="N174" s="94"/>
      <c r="O174" s="94"/>
      <c r="P174" s="94"/>
      <c r="Q174" s="94"/>
      <c r="R174" s="94"/>
      <c r="S174" s="94"/>
      <c r="T174" s="94"/>
      <c r="U174" s="94"/>
      <c r="V174" s="94"/>
      <c r="W174" s="94"/>
      <c r="X174" s="94"/>
      <c r="Y174" s="94"/>
      <c r="Z174" s="94"/>
      <c r="AA174" s="94"/>
      <c r="AB174" s="94"/>
      <c r="AC174" s="94"/>
      <c r="AD174" s="94"/>
      <c r="AE174" s="94"/>
      <c r="AF174" s="77"/>
      <c r="AG174" s="94"/>
      <c r="AH174" s="94"/>
      <c r="AI174" s="94"/>
      <c r="AJ174" s="94"/>
      <c r="AK174" s="94"/>
      <c r="AL174" s="94"/>
      <c r="AM174" s="94"/>
      <c r="AN174" s="94"/>
      <c r="AO174" s="94"/>
      <c r="AP174" s="94"/>
      <c r="AQ174" s="94"/>
      <c r="AR174" s="94"/>
      <c r="AS174" s="94"/>
      <c r="AT174" s="94"/>
      <c r="AU174" s="94"/>
      <c r="AV174" s="94"/>
      <c r="AW174" s="94"/>
      <c r="AX174" s="94"/>
      <c r="AY174" s="94"/>
      <c r="AZ174" s="94"/>
      <c r="BA174" s="94"/>
      <c r="BB174" s="94"/>
      <c r="BC174" s="94"/>
      <c r="BD174" s="94"/>
      <c r="BE174" s="94"/>
      <c r="BF174" s="94"/>
      <c r="BG174" s="94"/>
      <c r="BH174" s="446"/>
      <c r="BI174" s="446"/>
      <c r="BJ174" s="447"/>
      <c r="BK174" s="77"/>
    </row>
    <row r="175" spans="1:63" s="89" customFormat="1" ht="15.95" customHeight="1">
      <c r="A175" s="453"/>
      <c r="B175" s="93"/>
      <c r="C175" s="93"/>
      <c r="D175" s="93"/>
      <c r="E175" s="93"/>
      <c r="F175" s="93"/>
      <c r="G175" s="93"/>
      <c r="H175" s="93"/>
      <c r="I175" s="93"/>
      <c r="J175" s="93"/>
      <c r="K175" s="93"/>
      <c r="L175" s="93"/>
      <c r="M175" s="93"/>
      <c r="N175" s="93"/>
      <c r="O175" s="93"/>
      <c r="P175" s="93"/>
      <c r="Q175" s="93"/>
      <c r="R175" s="93"/>
      <c r="S175" s="93"/>
      <c r="T175" s="93"/>
      <c r="U175" s="93"/>
      <c r="V175" s="93"/>
      <c r="W175" s="93"/>
      <c r="X175" s="93"/>
      <c r="Y175" s="93"/>
      <c r="Z175" s="93"/>
      <c r="AA175" s="93"/>
      <c r="AB175" s="93"/>
      <c r="AC175" s="93"/>
      <c r="AD175" s="93"/>
      <c r="AE175" s="93"/>
      <c r="AF175" s="98"/>
      <c r="AG175" s="94"/>
      <c r="AH175" s="94"/>
      <c r="AI175" s="94"/>
      <c r="AJ175" s="94"/>
      <c r="AK175" s="94"/>
      <c r="AL175" s="94"/>
      <c r="AM175" s="94"/>
      <c r="AN175" s="94"/>
      <c r="AO175" s="94"/>
      <c r="AP175" s="94"/>
      <c r="AQ175" s="94"/>
      <c r="AR175" s="94"/>
      <c r="AS175" s="94"/>
      <c r="AT175" s="94"/>
      <c r="AU175" s="94"/>
      <c r="AV175" s="94"/>
      <c r="AW175" s="94"/>
      <c r="AX175" s="94"/>
      <c r="AY175" s="94"/>
      <c r="AZ175" s="94"/>
      <c r="BA175" s="94"/>
      <c r="BB175" s="94"/>
      <c r="BC175" s="94"/>
      <c r="BD175" s="94"/>
      <c r="BE175" s="94"/>
      <c r="BF175" s="94"/>
      <c r="BG175" s="94"/>
      <c r="BH175" s="446"/>
      <c r="BI175" s="454"/>
      <c r="BJ175" s="259"/>
      <c r="BK175" s="77"/>
    </row>
    <row r="176" spans="1:63" s="89" customFormat="1" ht="20.100000000000001" customHeight="1">
      <c r="A176" s="150"/>
      <c r="B176" s="455" t="s">
        <v>118</v>
      </c>
      <c r="C176" s="456"/>
      <c r="D176" s="456"/>
      <c r="E176" s="456"/>
      <c r="F176" s="456"/>
      <c r="G176" s="456"/>
      <c r="H176" s="456"/>
      <c r="I176" s="456"/>
      <c r="J176" s="456"/>
      <c r="K176" s="456"/>
      <c r="L176" s="456"/>
      <c r="M176" s="456"/>
      <c r="N176" s="456"/>
      <c r="O176" s="456"/>
      <c r="P176" s="456"/>
      <c r="Q176" s="456"/>
      <c r="R176" s="456"/>
      <c r="S176" s="456"/>
      <c r="T176" s="456"/>
      <c r="U176" s="456"/>
      <c r="V176" s="456"/>
      <c r="W176" s="456"/>
      <c r="X176" s="456"/>
      <c r="Y176" s="456"/>
      <c r="Z176" s="456"/>
      <c r="AA176" s="456"/>
      <c r="AB176" s="457"/>
      <c r="AC176" s="457"/>
      <c r="AD176" s="456"/>
      <c r="AE176" s="457" t="s">
        <v>119</v>
      </c>
      <c r="AF176" s="456"/>
      <c r="AG176" s="456"/>
      <c r="AH176" s="457"/>
      <c r="AI176" s="456"/>
      <c r="AJ176" s="456"/>
      <c r="AK176" s="456"/>
      <c r="AL176" s="456"/>
      <c r="AM176" s="456"/>
      <c r="AN176" s="456"/>
      <c r="AO176" s="456"/>
      <c r="AP176" s="456"/>
      <c r="AQ176" s="456"/>
      <c r="AR176" s="456"/>
      <c r="AS176" s="456"/>
      <c r="AT176" s="456"/>
      <c r="AU176" s="456"/>
      <c r="AV176" s="456"/>
      <c r="AW176" s="456"/>
      <c r="AX176" s="456"/>
      <c r="AY176" s="456"/>
      <c r="AZ176" s="457"/>
      <c r="BA176" s="456"/>
      <c r="BB176" s="457" t="str">
        <f>BB132</f>
        <v>COMPILER: LIÊN/A-KT-WQ826</v>
      </c>
      <c r="BC176" s="456"/>
      <c r="BD176" s="456"/>
      <c r="BE176" s="456"/>
      <c r="BF176" s="456"/>
      <c r="BG176" s="456"/>
      <c r="BH176" s="458"/>
      <c r="BI176" s="458"/>
      <c r="BJ176" s="455"/>
      <c r="BK176" s="98"/>
    </row>
  </sheetData>
  <mergeCells count="162">
    <mergeCell ref="AB158:AF158"/>
    <mergeCell ref="BF158:BJ158"/>
    <mergeCell ref="AB159:AF159"/>
    <mergeCell ref="BF159:BJ159"/>
    <mergeCell ref="AB160:AF160"/>
    <mergeCell ref="BF160:BJ160"/>
    <mergeCell ref="AB161:AF161"/>
    <mergeCell ref="BF161:BJ161"/>
    <mergeCell ref="B162:AF162"/>
    <mergeCell ref="AG162:BJ162"/>
    <mergeCell ref="AB153:AF153"/>
    <mergeCell ref="BF153:BJ153"/>
    <mergeCell ref="AB154:AF154"/>
    <mergeCell ref="BF154:BJ154"/>
    <mergeCell ref="AB155:AF155"/>
    <mergeCell ref="BF155:BJ155"/>
    <mergeCell ref="AB156:AF156"/>
    <mergeCell ref="BF156:BJ156"/>
    <mergeCell ref="AB157:AF157"/>
    <mergeCell ref="BF157:BJ157"/>
    <mergeCell ref="S138:Z138"/>
    <mergeCell ref="AW138:BD138"/>
    <mergeCell ref="S139:Z139"/>
    <mergeCell ref="AW139:BD139"/>
    <mergeCell ref="S140:Z140"/>
    <mergeCell ref="AW140:BD140"/>
    <mergeCell ref="M142:AE145"/>
    <mergeCell ref="AB152:AF152"/>
    <mergeCell ref="BF152:BJ152"/>
    <mergeCell ref="B118:AF118"/>
    <mergeCell ref="AG118:BJ118"/>
    <mergeCell ref="B133:P133"/>
    <mergeCell ref="Q133:AV135"/>
    <mergeCell ref="BE134:BG135"/>
    <mergeCell ref="BH134:BI135"/>
    <mergeCell ref="BJ134:BJ135"/>
    <mergeCell ref="B136:H136"/>
    <mergeCell ref="I136:AF136"/>
    <mergeCell ref="AG136:AM136"/>
    <mergeCell ref="AB113:AF113"/>
    <mergeCell ref="BF113:BJ113"/>
    <mergeCell ref="AB114:AF114"/>
    <mergeCell ref="BF114:BJ114"/>
    <mergeCell ref="AB115:AF115"/>
    <mergeCell ref="BF115:BJ115"/>
    <mergeCell ref="AB116:AF116"/>
    <mergeCell ref="BF116:BJ116"/>
    <mergeCell ref="AB117:AF117"/>
    <mergeCell ref="BF117:BJ117"/>
    <mergeCell ref="AB108:AF108"/>
    <mergeCell ref="BF108:BJ108"/>
    <mergeCell ref="AB109:AF109"/>
    <mergeCell ref="BF109:BJ109"/>
    <mergeCell ref="AB110:AF110"/>
    <mergeCell ref="BF110:BJ110"/>
    <mergeCell ref="AB111:AF111"/>
    <mergeCell ref="BF111:BJ111"/>
    <mergeCell ref="AB112:AF112"/>
    <mergeCell ref="BF112:BJ112"/>
    <mergeCell ref="S94:Z94"/>
    <mergeCell ref="AW94:BF94"/>
    <mergeCell ref="S95:Z95"/>
    <mergeCell ref="AW95:BF95"/>
    <mergeCell ref="S96:Z96"/>
    <mergeCell ref="AW96:BF96"/>
    <mergeCell ref="M98:AE101"/>
    <mergeCell ref="AP98:BH101"/>
    <mergeCell ref="W102:AF106"/>
    <mergeCell ref="B74:AF74"/>
    <mergeCell ref="AG74:BJ74"/>
    <mergeCell ref="B89:P89"/>
    <mergeCell ref="Q89:AV91"/>
    <mergeCell ref="BE90:BG91"/>
    <mergeCell ref="BH90:BI91"/>
    <mergeCell ref="BJ90:BJ91"/>
    <mergeCell ref="B92:H92"/>
    <mergeCell ref="I92:AF92"/>
    <mergeCell ref="AG92:AM92"/>
    <mergeCell ref="AN92:BJ92"/>
    <mergeCell ref="AB68:AF68"/>
    <mergeCell ref="BF68:BJ68"/>
    <mergeCell ref="AB69:AF69"/>
    <mergeCell ref="BF69:BJ69"/>
    <mergeCell ref="AB70:AF70"/>
    <mergeCell ref="AG70:AQ73"/>
    <mergeCell ref="BF70:BJ70"/>
    <mergeCell ref="AB71:AF71"/>
    <mergeCell ref="BF71:BJ71"/>
    <mergeCell ref="AB72:AF72"/>
    <mergeCell ref="BF72:BJ72"/>
    <mergeCell ref="AB73:AF73"/>
    <mergeCell ref="BF73:BJ73"/>
    <mergeCell ref="X54:AF59"/>
    <mergeCell ref="AS54:BH56"/>
    <mergeCell ref="AB64:AF64"/>
    <mergeCell ref="BF64:BJ64"/>
    <mergeCell ref="AB65:AF65"/>
    <mergeCell ref="BF65:BJ65"/>
    <mergeCell ref="AB66:AF66"/>
    <mergeCell ref="BF66:BJ66"/>
    <mergeCell ref="AB67:AF67"/>
    <mergeCell ref="BF67:BJ67"/>
    <mergeCell ref="B48:H48"/>
    <mergeCell ref="I48:AF48"/>
    <mergeCell ref="AG48:AM48"/>
    <mergeCell ref="AN48:BJ48"/>
    <mergeCell ref="S50:Z50"/>
    <mergeCell ref="AW50:BD50"/>
    <mergeCell ref="S51:Z51"/>
    <mergeCell ref="AW51:BD51"/>
    <mergeCell ref="S52:Z52"/>
    <mergeCell ref="AW52:BD52"/>
    <mergeCell ref="AB27:AF27"/>
    <mergeCell ref="BF27:BJ27"/>
    <mergeCell ref="AB28:AF28"/>
    <mergeCell ref="BF28:BJ28"/>
    <mergeCell ref="AB29:AF29"/>
    <mergeCell ref="BF29:BJ29"/>
    <mergeCell ref="B30:AF30"/>
    <mergeCell ref="AG30:BJ30"/>
    <mergeCell ref="B45:P45"/>
    <mergeCell ref="Q45:AV47"/>
    <mergeCell ref="BE46:BG47"/>
    <mergeCell ref="BH46:BI47"/>
    <mergeCell ref="BJ46:BJ47"/>
    <mergeCell ref="AB24:AF24"/>
    <mergeCell ref="AI24:AJ24"/>
    <mergeCell ref="AK24:AM24"/>
    <mergeCell ref="BF24:BJ24"/>
    <mergeCell ref="AB25:AF25"/>
    <mergeCell ref="AI25:AJ25"/>
    <mergeCell ref="AK25:AM25"/>
    <mergeCell ref="BF25:BJ25"/>
    <mergeCell ref="AB26:AF26"/>
    <mergeCell ref="BF26:BJ26"/>
    <mergeCell ref="BF20:BJ20"/>
    <mergeCell ref="AB21:AF21"/>
    <mergeCell ref="BF21:BJ21"/>
    <mergeCell ref="AB22:AF22"/>
    <mergeCell ref="BF22:BJ22"/>
    <mergeCell ref="AB23:AF23"/>
    <mergeCell ref="AI23:AJ23"/>
    <mergeCell ref="AK23:AM23"/>
    <mergeCell ref="BF23:BJ23"/>
    <mergeCell ref="S6:Z6"/>
    <mergeCell ref="AW6:BD6"/>
    <mergeCell ref="S7:Z7"/>
    <mergeCell ref="AW7:BD7"/>
    <mergeCell ref="S8:Z8"/>
    <mergeCell ref="AW8:BD8"/>
    <mergeCell ref="C10:Q15"/>
    <mergeCell ref="R10:AC12"/>
    <mergeCell ref="AB20:AF20"/>
    <mergeCell ref="B1:P1"/>
    <mergeCell ref="Q1:AV3"/>
    <mergeCell ref="BE2:BG3"/>
    <mergeCell ref="BH2:BI3"/>
    <mergeCell ref="BJ2:BJ3"/>
    <mergeCell ref="B4:H4"/>
    <mergeCell ref="I4:AF4"/>
    <mergeCell ref="AG4:AM4"/>
    <mergeCell ref="AN4:BJ4"/>
  </mergeCells>
  <phoneticPr fontId="60" type="noConversion"/>
  <printOptions horizontalCentered="1" verticalCentered="1"/>
  <pageMargins left="0.196850393700787" right="0.196850393700787" top="0.59055118110236204" bottom="0.59055118110236204" header="0.196850393700787" footer="0.196850393700787"/>
  <pageSetup paperSize="9" scale="70" orientation="landscape" useFirstPageNumber="1" horizontalDpi="4294967295" verticalDpi="4294967295" r:id="rId1"/>
  <headerFooter>
    <oddHeader>&amp;L&amp;12NIKE-CONVERSE, INC. Confidential&amp;RVer.16.0
PB: 1-0</oddHeader>
    <oddFooter>&amp;C&amp;"Arial,??"&amp;A</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R46"/>
  <sheetViews>
    <sheetView showGridLines="0" view="pageBreakPreview" zoomScale="80" zoomScaleNormal="60" workbookViewId="0">
      <selection activeCell="D11" sqref="D11:O12"/>
    </sheetView>
  </sheetViews>
  <sheetFormatPr defaultColWidth="2.5703125" defaultRowHeight="14.25" customHeight="1"/>
  <cols>
    <col min="1" max="1" width="2.5703125" style="1" customWidth="1"/>
    <col min="2" max="16384" width="2.5703125" style="1"/>
  </cols>
  <sheetData>
    <row r="1" spans="1:70" s="2" customFormat="1" ht="20.100000000000001" customHeight="1">
      <c r="A1" s="260"/>
      <c r="B1" s="1894" t="str">
        <f>Index!B1</f>
        <v>{{ModelType}}</v>
      </c>
      <c r="C1" s="1895"/>
      <c r="D1" s="1895"/>
      <c r="E1" s="1895"/>
      <c r="F1" s="1895"/>
      <c r="G1" s="1895"/>
      <c r="H1" s="1895"/>
      <c r="I1" s="1895"/>
      <c r="J1" s="1895"/>
      <c r="K1" s="1895"/>
      <c r="L1" s="1895"/>
      <c r="M1" s="1895"/>
      <c r="N1" s="1895"/>
      <c r="O1" s="1895"/>
      <c r="P1" s="1895"/>
      <c r="Q1" s="1895"/>
      <c r="R1" s="1895"/>
      <c r="S1" s="1895"/>
      <c r="T1" s="1970"/>
      <c r="U1" s="1318" t="s">
        <v>316</v>
      </c>
      <c r="V1" s="1318"/>
      <c r="W1" s="1318"/>
      <c r="X1" s="1318"/>
      <c r="Y1" s="1318"/>
      <c r="Z1" s="1318"/>
      <c r="AA1" s="1318"/>
      <c r="AB1" s="1318"/>
      <c r="AC1" s="1318"/>
      <c r="AD1" s="1318"/>
      <c r="AE1" s="1318"/>
      <c r="AF1" s="1318"/>
      <c r="AG1" s="1318"/>
      <c r="AH1" s="1318"/>
      <c r="AI1" s="1318"/>
      <c r="AJ1" s="1318"/>
      <c r="AK1" s="1318"/>
      <c r="AL1" s="1318"/>
      <c r="AM1" s="1318"/>
      <c r="AN1" s="1318"/>
      <c r="AO1" s="1318"/>
      <c r="AP1" s="1318"/>
      <c r="AQ1" s="1318"/>
      <c r="AR1" s="1318"/>
      <c r="AS1" s="1318"/>
      <c r="AT1" s="1318"/>
      <c r="AU1" s="1318"/>
      <c r="AV1" s="1318"/>
      <c r="AW1" s="1318"/>
      <c r="AX1" s="1318"/>
      <c r="AY1" s="1318"/>
      <c r="AZ1" s="468"/>
      <c r="BA1" s="468"/>
      <c r="BB1" s="468"/>
      <c r="BC1" s="410"/>
      <c r="BD1" s="410"/>
      <c r="BE1" s="410"/>
      <c r="BF1" s="410"/>
      <c r="BG1" s="410"/>
      <c r="BH1" s="261"/>
      <c r="BI1" s="101"/>
      <c r="BJ1" s="261"/>
      <c r="BK1" s="261"/>
      <c r="BL1" s="101"/>
      <c r="BM1" s="261"/>
      <c r="BN1" s="261"/>
      <c r="BO1" s="261"/>
      <c r="BP1" s="261"/>
      <c r="BQ1" s="261"/>
      <c r="BR1" s="262"/>
    </row>
    <row r="2" spans="1:70" s="2" customFormat="1" ht="18" customHeight="1">
      <c r="A2" s="33"/>
      <c r="B2" s="469" t="s">
        <v>69</v>
      </c>
      <c r="C2" s="268"/>
      <c r="D2" s="268"/>
      <c r="E2" s="268"/>
      <c r="F2" s="268"/>
      <c r="G2" s="470"/>
      <c r="H2" s="268"/>
      <c r="I2" s="107" t="str">
        <f>Index!G2</f>
        <v>{{ModelName}}</v>
      </c>
      <c r="J2" s="107"/>
      <c r="K2" s="107"/>
      <c r="L2" s="107"/>
      <c r="M2" s="107"/>
      <c r="N2" s="107"/>
      <c r="O2" s="107"/>
      <c r="P2" s="107"/>
      <c r="Q2" s="468"/>
      <c r="R2" s="468"/>
      <c r="S2" s="468"/>
      <c r="T2" s="471"/>
      <c r="U2" s="1319"/>
      <c r="V2" s="1319"/>
      <c r="W2" s="1319"/>
      <c r="X2" s="1319"/>
      <c r="Y2" s="1319"/>
      <c r="Z2" s="1319"/>
      <c r="AA2" s="1319"/>
      <c r="AB2" s="1319"/>
      <c r="AC2" s="1319"/>
      <c r="AD2" s="1319"/>
      <c r="AE2" s="1319"/>
      <c r="AF2" s="1319"/>
      <c r="AG2" s="1319"/>
      <c r="AH2" s="1319"/>
      <c r="AI2" s="1319"/>
      <c r="AJ2" s="1319"/>
      <c r="AK2" s="1319"/>
      <c r="AL2" s="1319"/>
      <c r="AM2" s="1319"/>
      <c r="AN2" s="1319"/>
      <c r="AO2" s="1319"/>
      <c r="AP2" s="1319"/>
      <c r="AQ2" s="1319"/>
      <c r="AR2" s="1319"/>
      <c r="AS2" s="1319"/>
      <c r="AT2" s="1319"/>
      <c r="AU2" s="1319"/>
      <c r="AV2" s="1319"/>
      <c r="AW2" s="1319"/>
      <c r="AX2" s="1319"/>
      <c r="AY2" s="1319"/>
      <c r="AZ2" s="472"/>
      <c r="BA2" s="472"/>
      <c r="BB2" s="472"/>
      <c r="BC2" s="412"/>
      <c r="BD2" s="412"/>
      <c r="BE2" s="412"/>
      <c r="BF2" s="412"/>
      <c r="BG2" s="412"/>
      <c r="BH2" s="107"/>
      <c r="BI2" s="107"/>
      <c r="BJ2" s="313"/>
      <c r="BK2" s="1321" t="s">
        <v>317</v>
      </c>
      <c r="BL2" s="1322"/>
      <c r="BM2" s="1465"/>
      <c r="BN2" s="1465"/>
      <c r="BO2" s="1322">
        <f>'Computer Stitching Schedule'!BH2+1</f>
        <v>10</v>
      </c>
      <c r="BP2" s="1322"/>
      <c r="BQ2" s="1466"/>
      <c r="BR2" s="143"/>
    </row>
    <row r="3" spans="1:70" s="2" customFormat="1" ht="18" customHeight="1">
      <c r="A3" s="33"/>
      <c r="B3" s="473" t="s">
        <v>70</v>
      </c>
      <c r="C3" s="266"/>
      <c r="D3" s="266"/>
      <c r="E3" s="266"/>
      <c r="F3" s="266"/>
      <c r="G3" s="474"/>
      <c r="H3" s="266"/>
      <c r="I3" s="266"/>
      <c r="J3" s="266"/>
      <c r="K3" s="266" t="str">
        <f>Index!I3</f>
        <v>{{MaterialNumber}}</v>
      </c>
      <c r="L3" s="266"/>
      <c r="M3" s="266"/>
      <c r="N3" s="266"/>
      <c r="O3" s="266"/>
      <c r="P3" s="266"/>
      <c r="Q3" s="475"/>
      <c r="R3" s="475"/>
      <c r="S3" s="475"/>
      <c r="T3" s="476"/>
      <c r="U3" s="1320"/>
      <c r="V3" s="1320"/>
      <c r="W3" s="1320"/>
      <c r="X3" s="1320"/>
      <c r="Y3" s="1320"/>
      <c r="Z3" s="1320"/>
      <c r="AA3" s="1320"/>
      <c r="AB3" s="1320"/>
      <c r="AC3" s="1320"/>
      <c r="AD3" s="1320"/>
      <c r="AE3" s="1320"/>
      <c r="AF3" s="1320"/>
      <c r="AG3" s="1320"/>
      <c r="AH3" s="1320"/>
      <c r="AI3" s="1320"/>
      <c r="AJ3" s="1320"/>
      <c r="AK3" s="1320"/>
      <c r="AL3" s="1320"/>
      <c r="AM3" s="1320"/>
      <c r="AN3" s="1320"/>
      <c r="AO3" s="1320"/>
      <c r="AP3" s="1320"/>
      <c r="AQ3" s="1320"/>
      <c r="AR3" s="1320"/>
      <c r="AS3" s="1320"/>
      <c r="AT3" s="1320"/>
      <c r="AU3" s="1320"/>
      <c r="AV3" s="1320"/>
      <c r="AW3" s="1320"/>
      <c r="AX3" s="1320"/>
      <c r="AY3" s="1320"/>
      <c r="AZ3" s="475"/>
      <c r="BA3" s="475"/>
      <c r="BB3" s="475"/>
      <c r="BC3" s="416"/>
      <c r="BD3" s="416"/>
      <c r="BE3" s="416"/>
      <c r="BF3" s="416"/>
      <c r="BG3" s="416"/>
      <c r="BH3" s="22"/>
      <c r="BI3" s="22"/>
      <c r="BJ3" s="143"/>
      <c r="BK3" s="1971"/>
      <c r="BL3" s="1972"/>
      <c r="BM3" s="1972"/>
      <c r="BN3" s="1972"/>
      <c r="BO3" s="1324"/>
      <c r="BP3" s="1324"/>
      <c r="BQ3" s="1467"/>
      <c r="BR3" s="143"/>
    </row>
    <row r="4" spans="1:70" s="2" customFormat="1" ht="9.9499999999999993" customHeight="1">
      <c r="A4" s="33"/>
      <c r="B4" s="33"/>
      <c r="C4" s="22"/>
      <c r="D4" s="22"/>
      <c r="E4" s="22"/>
      <c r="F4" s="22"/>
      <c r="G4" s="22"/>
      <c r="H4" s="22"/>
      <c r="I4" s="22"/>
      <c r="J4" s="22"/>
      <c r="K4" s="22"/>
      <c r="L4" s="22"/>
      <c r="M4" s="22"/>
      <c r="N4" s="22"/>
      <c r="O4" s="22"/>
      <c r="P4" s="22"/>
      <c r="Q4" s="22"/>
      <c r="R4" s="261"/>
      <c r="S4" s="101"/>
      <c r="T4" s="101"/>
      <c r="U4" s="261"/>
      <c r="V4" s="261"/>
      <c r="W4" s="261"/>
      <c r="X4" s="261"/>
      <c r="Y4" s="261"/>
      <c r="Z4" s="261"/>
      <c r="AA4" s="101"/>
      <c r="AB4" s="101"/>
      <c r="AC4" s="261"/>
      <c r="AD4" s="261"/>
      <c r="AE4" s="261"/>
      <c r="AF4" s="261"/>
      <c r="AG4" s="261"/>
      <c r="AH4" s="261"/>
      <c r="AI4" s="261"/>
      <c r="AJ4" s="261"/>
      <c r="AK4" s="261"/>
      <c r="AL4" s="261"/>
      <c r="AM4" s="261"/>
      <c r="AN4" s="101"/>
      <c r="AO4" s="261"/>
      <c r="AP4" s="261"/>
      <c r="AQ4" s="101"/>
      <c r="AR4" s="261"/>
      <c r="AS4" s="261"/>
      <c r="AT4" s="261"/>
      <c r="AU4" s="261"/>
      <c r="AV4" s="261"/>
      <c r="AW4" s="261"/>
      <c r="AX4" s="101"/>
      <c r="AY4" s="261"/>
      <c r="AZ4" s="261"/>
      <c r="BA4" s="101"/>
      <c r="BB4" s="477"/>
      <c r="BC4" s="477"/>
      <c r="BD4" s="477"/>
      <c r="BE4" s="477"/>
      <c r="BF4" s="477"/>
      <c r="BG4" s="477"/>
      <c r="BH4" s="477"/>
      <c r="BI4" s="478"/>
      <c r="BJ4" s="477"/>
      <c r="BK4" s="477"/>
      <c r="BL4" s="478"/>
      <c r="BM4" s="477"/>
      <c r="BN4" s="477"/>
      <c r="BO4" s="477"/>
      <c r="BP4" s="477"/>
      <c r="BQ4" s="479"/>
      <c r="BR4" s="143"/>
    </row>
    <row r="5" spans="1:70" s="2" customFormat="1" ht="15.95" customHeight="1">
      <c r="A5" s="33"/>
      <c r="B5" s="1973" t="s">
        <v>318</v>
      </c>
      <c r="C5" s="1189"/>
      <c r="D5" s="1189"/>
      <c r="E5" s="1189"/>
      <c r="F5" s="1189"/>
      <c r="G5" s="1189"/>
      <c r="H5" s="1189"/>
      <c r="I5" s="1189"/>
      <c r="J5" s="1189"/>
      <c r="K5" s="1189"/>
      <c r="L5" s="1189"/>
      <c r="M5" s="1189"/>
      <c r="N5" s="1189"/>
      <c r="O5" s="1974"/>
      <c r="P5" s="22"/>
      <c r="Q5" s="22"/>
      <c r="R5" s="22"/>
      <c r="S5" s="22"/>
      <c r="T5" s="22"/>
      <c r="U5" s="22"/>
      <c r="V5" s="22"/>
      <c r="W5" s="22"/>
      <c r="X5" s="22"/>
      <c r="Y5" s="22"/>
      <c r="Z5" s="22"/>
      <c r="AA5" s="22"/>
      <c r="AB5" s="22"/>
      <c r="AC5" s="22"/>
      <c r="AD5" s="22"/>
      <c r="AE5" s="22"/>
      <c r="AF5" s="22"/>
      <c r="AG5" s="22"/>
      <c r="AH5" s="22"/>
      <c r="AI5" s="22"/>
      <c r="AJ5" s="22"/>
      <c r="AK5" s="22"/>
      <c r="AL5" s="22"/>
      <c r="AM5" s="22"/>
      <c r="AN5" s="22"/>
      <c r="AO5" s="22"/>
      <c r="AP5" s="22"/>
      <c r="AQ5" s="22"/>
      <c r="AR5" s="22"/>
      <c r="AS5" s="22"/>
      <c r="AT5" s="22"/>
      <c r="AU5" s="22"/>
      <c r="AV5" s="22"/>
      <c r="AW5" s="22"/>
      <c r="AX5" s="22"/>
      <c r="AY5" s="22"/>
      <c r="AZ5" s="22"/>
      <c r="BA5" s="22"/>
      <c r="BB5" s="480"/>
      <c r="BC5" s="480"/>
      <c r="BD5" s="480"/>
      <c r="BE5" s="480"/>
      <c r="BF5" s="480"/>
      <c r="BG5" s="480"/>
      <c r="BH5" s="480"/>
      <c r="BI5" s="480"/>
      <c r="BJ5" s="480"/>
      <c r="BK5" s="480"/>
      <c r="BL5" s="480"/>
      <c r="BM5" s="480"/>
      <c r="BN5" s="480"/>
      <c r="BO5" s="480"/>
      <c r="BP5" s="480"/>
      <c r="BQ5" s="481"/>
      <c r="BR5" s="143"/>
    </row>
    <row r="6" spans="1:70" s="2" customFormat="1" ht="15.95" customHeight="1">
      <c r="A6" s="33"/>
      <c r="B6" s="1965"/>
      <c r="C6" s="1200"/>
      <c r="D6" s="1200"/>
      <c r="E6" s="1200"/>
      <c r="F6" s="1200"/>
      <c r="G6" s="1200"/>
      <c r="H6" s="1200"/>
      <c r="I6" s="1200"/>
      <c r="J6" s="1200"/>
      <c r="K6" s="1200"/>
      <c r="L6" s="1200"/>
      <c r="M6" s="1200"/>
      <c r="N6" s="1200"/>
      <c r="O6" s="1975"/>
      <c r="P6" s="22"/>
      <c r="Q6" s="22"/>
      <c r="R6" s="22"/>
      <c r="S6" s="22"/>
      <c r="T6" s="22"/>
      <c r="U6" s="22"/>
      <c r="V6" s="22"/>
      <c r="W6" s="22"/>
      <c r="X6" s="22"/>
      <c r="Y6" s="22"/>
      <c r="Z6" s="22"/>
      <c r="AA6" s="22"/>
      <c r="AB6" s="22"/>
      <c r="AC6" s="22"/>
      <c r="AD6" s="22"/>
      <c r="AE6" s="22"/>
      <c r="AF6" s="22"/>
      <c r="AG6" s="22"/>
      <c r="AH6" s="22"/>
      <c r="AI6" s="22"/>
      <c r="AJ6" s="22"/>
      <c r="AK6" s="22"/>
      <c r="AL6" s="22"/>
      <c r="AM6" s="22"/>
      <c r="AN6" s="22"/>
      <c r="AO6" s="22"/>
      <c r="AP6" s="22"/>
      <c r="AQ6" s="22"/>
      <c r="AR6" s="22"/>
      <c r="AS6" s="22"/>
      <c r="AT6" s="22"/>
      <c r="AU6" s="22"/>
      <c r="AV6" s="22"/>
      <c r="AW6" s="22"/>
      <c r="AX6" s="22"/>
      <c r="AY6" s="22"/>
      <c r="AZ6" s="22"/>
      <c r="BA6" s="22"/>
      <c r="BB6" s="22"/>
      <c r="BC6" s="22"/>
      <c r="BD6" s="22"/>
      <c r="BE6" s="22"/>
      <c r="BF6" s="22"/>
      <c r="BG6" s="22"/>
      <c r="BH6" s="22"/>
      <c r="BI6" s="22"/>
      <c r="BJ6" s="22"/>
      <c r="BK6" s="22"/>
      <c r="BL6" s="22"/>
      <c r="BM6" s="22"/>
      <c r="BN6" s="22"/>
      <c r="BO6" s="22"/>
      <c r="BP6" s="22"/>
      <c r="BQ6" s="143"/>
      <c r="BR6" s="143"/>
    </row>
    <row r="7" spans="1:70" s="2" customFormat="1" ht="15.95" customHeight="1">
      <c r="A7" s="33"/>
      <c r="B7" s="1973">
        <v>1</v>
      </c>
      <c r="C7" s="1976"/>
      <c r="D7" s="1978" t="s">
        <v>319</v>
      </c>
      <c r="E7" s="1979"/>
      <c r="F7" s="1979"/>
      <c r="G7" s="1979"/>
      <c r="H7" s="1979"/>
      <c r="I7" s="1979"/>
      <c r="J7" s="1979"/>
      <c r="K7" s="1979"/>
      <c r="L7" s="1979"/>
      <c r="M7" s="1979"/>
      <c r="N7" s="1979"/>
      <c r="O7" s="1980"/>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2"/>
      <c r="AR7" s="22"/>
      <c r="AS7" s="22"/>
      <c r="AT7" s="22"/>
      <c r="AU7" s="22"/>
      <c r="AV7" s="22"/>
      <c r="AW7" s="22"/>
      <c r="AX7" s="22"/>
      <c r="AY7" s="22"/>
      <c r="AZ7" s="22"/>
      <c r="BA7" s="22"/>
      <c r="BB7" s="22"/>
      <c r="BC7" s="22"/>
      <c r="BD7" s="22"/>
      <c r="BE7" s="22"/>
      <c r="BF7" s="22"/>
      <c r="BG7" s="22"/>
      <c r="BH7" s="22"/>
      <c r="BI7" s="22"/>
      <c r="BJ7" s="22"/>
      <c r="BK7" s="22"/>
      <c r="BL7" s="22"/>
      <c r="BM7" s="22"/>
      <c r="BN7" s="22"/>
      <c r="BO7" s="22"/>
      <c r="BP7" s="22"/>
      <c r="BQ7" s="143"/>
      <c r="BR7" s="143"/>
    </row>
    <row r="8" spans="1:70" s="2" customFormat="1" ht="15.95" customHeight="1">
      <c r="A8" s="33"/>
      <c r="B8" s="1977"/>
      <c r="C8" s="1199"/>
      <c r="D8" s="1981"/>
      <c r="E8" s="1982"/>
      <c r="F8" s="1982"/>
      <c r="G8" s="1982"/>
      <c r="H8" s="1982"/>
      <c r="I8" s="1982"/>
      <c r="J8" s="1982"/>
      <c r="K8" s="1982"/>
      <c r="L8" s="1982"/>
      <c r="M8" s="1982"/>
      <c r="N8" s="1982"/>
      <c r="O8" s="1983"/>
      <c r="P8" s="22"/>
      <c r="Q8" s="22"/>
      <c r="R8" s="22"/>
      <c r="S8" s="22"/>
      <c r="T8" s="22"/>
      <c r="U8" s="22"/>
      <c r="V8" s="22"/>
      <c r="W8" s="22"/>
      <c r="X8" s="22"/>
      <c r="Y8" s="22"/>
      <c r="Z8" s="22"/>
      <c r="AA8" s="22"/>
      <c r="AB8" s="22"/>
      <c r="AC8" s="22"/>
      <c r="AD8" s="22"/>
      <c r="AE8" s="22"/>
      <c r="AF8" s="22"/>
      <c r="AG8" s="22"/>
      <c r="AH8" s="22"/>
      <c r="AI8" s="22"/>
      <c r="AJ8" s="22"/>
      <c r="AK8" s="22"/>
      <c r="AL8" s="22"/>
      <c r="AM8" s="22"/>
      <c r="AN8" s="22"/>
      <c r="AO8" s="22"/>
      <c r="AP8" s="22"/>
      <c r="AQ8" s="22"/>
      <c r="AR8" s="22"/>
      <c r="AS8" s="22"/>
      <c r="AT8" s="22"/>
      <c r="AU8" s="22"/>
      <c r="AV8" s="22"/>
      <c r="AW8" s="22"/>
      <c r="AX8" s="22"/>
      <c r="AY8" s="22"/>
      <c r="AZ8" s="22"/>
      <c r="BA8" s="22"/>
      <c r="BB8" s="22"/>
      <c r="BC8" s="22"/>
      <c r="BD8" s="22"/>
      <c r="BE8" s="22"/>
      <c r="BF8" s="22"/>
      <c r="BG8" s="22"/>
      <c r="BH8" s="22"/>
      <c r="BI8" s="22"/>
      <c r="BJ8" s="22"/>
      <c r="BK8" s="22"/>
      <c r="BL8" s="22"/>
      <c r="BM8" s="22"/>
      <c r="BN8" s="22"/>
      <c r="BO8" s="22"/>
      <c r="BP8" s="22"/>
      <c r="BQ8" s="143"/>
      <c r="BR8" s="143"/>
    </row>
    <row r="9" spans="1:70" s="2" customFormat="1" ht="15.95" customHeight="1">
      <c r="A9" s="33"/>
      <c r="B9" s="1947">
        <v>2</v>
      </c>
      <c r="C9" s="1984"/>
      <c r="D9" s="1985" t="s">
        <v>320</v>
      </c>
      <c r="E9" s="1855"/>
      <c r="F9" s="1855"/>
      <c r="G9" s="1855"/>
      <c r="H9" s="1855"/>
      <c r="I9" s="1855"/>
      <c r="J9" s="1855"/>
      <c r="K9" s="1855"/>
      <c r="L9" s="1855"/>
      <c r="M9" s="1855"/>
      <c r="N9" s="1855"/>
      <c r="O9" s="1856"/>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c r="BA9" s="22"/>
      <c r="BB9" s="22"/>
      <c r="BC9" s="22"/>
      <c r="BD9" s="22"/>
      <c r="BE9" s="22"/>
      <c r="BF9" s="22"/>
      <c r="BG9" s="22"/>
      <c r="BH9" s="22"/>
      <c r="BI9" s="22"/>
      <c r="BJ9" s="22"/>
      <c r="BK9" s="22"/>
      <c r="BL9" s="22"/>
      <c r="BM9" s="22"/>
      <c r="BN9" s="22"/>
      <c r="BO9" s="22"/>
      <c r="BP9" s="22"/>
      <c r="BQ9" s="143"/>
      <c r="BR9" s="143"/>
    </row>
    <row r="10" spans="1:70" s="2" customFormat="1" ht="15.95" customHeight="1">
      <c r="A10" s="33"/>
      <c r="B10" s="1947"/>
      <c r="C10" s="1984"/>
      <c r="D10" s="1854"/>
      <c r="E10" s="1855"/>
      <c r="F10" s="1855"/>
      <c r="G10" s="1855"/>
      <c r="H10" s="1855"/>
      <c r="I10" s="1855"/>
      <c r="J10" s="1855"/>
      <c r="K10" s="1855"/>
      <c r="L10" s="1855"/>
      <c r="M10" s="1855"/>
      <c r="N10" s="1855"/>
      <c r="O10" s="1856"/>
      <c r="P10" s="22"/>
      <c r="Q10" s="22"/>
      <c r="R10" s="22"/>
      <c r="S10" s="22"/>
      <c r="T10" s="22"/>
      <c r="U10" s="22"/>
      <c r="V10" s="22"/>
      <c r="W10" s="22"/>
      <c r="X10" s="22"/>
      <c r="Y10" s="22"/>
      <c r="Z10" s="22"/>
      <c r="AA10" s="22"/>
      <c r="AB10" s="22"/>
      <c r="AC10" s="22"/>
      <c r="AD10" s="22"/>
      <c r="AE10" s="22"/>
      <c r="AF10" s="22"/>
      <c r="AG10" s="22"/>
      <c r="AH10" s="22"/>
      <c r="AI10" s="22"/>
      <c r="AJ10" s="22"/>
      <c r="AK10" s="22"/>
      <c r="AL10" s="22"/>
      <c r="AM10" s="22"/>
      <c r="AN10" s="22"/>
      <c r="AO10" s="22"/>
      <c r="AP10" s="22"/>
      <c r="AQ10" s="22"/>
      <c r="AR10" s="22"/>
      <c r="AS10" s="22"/>
      <c r="AT10" s="22"/>
      <c r="AU10" s="22"/>
      <c r="AV10" s="22"/>
      <c r="AW10" s="22"/>
      <c r="AX10" s="22"/>
      <c r="AY10" s="22"/>
      <c r="AZ10" s="22"/>
      <c r="BA10" s="22"/>
      <c r="BB10" s="22"/>
      <c r="BC10" s="22"/>
      <c r="BD10" s="22"/>
      <c r="BE10" s="22"/>
      <c r="BF10" s="22"/>
      <c r="BG10" s="22"/>
      <c r="BH10" s="22"/>
      <c r="BI10" s="22"/>
      <c r="BJ10" s="22"/>
      <c r="BK10" s="22"/>
      <c r="BL10" s="22"/>
      <c r="BM10" s="22"/>
      <c r="BN10" s="22"/>
      <c r="BO10" s="22"/>
      <c r="BP10" s="22"/>
      <c r="BQ10" s="143"/>
      <c r="BR10" s="143"/>
    </row>
    <row r="11" spans="1:70" s="2" customFormat="1" ht="15.95" customHeight="1">
      <c r="A11" s="33"/>
      <c r="B11" s="1947">
        <v>3</v>
      </c>
      <c r="C11" s="1984"/>
      <c r="D11" s="1985" t="s">
        <v>321</v>
      </c>
      <c r="E11" s="1855"/>
      <c r="F11" s="1855"/>
      <c r="G11" s="1855"/>
      <c r="H11" s="1855"/>
      <c r="I11" s="1855"/>
      <c r="J11" s="1855"/>
      <c r="K11" s="1855"/>
      <c r="L11" s="1855"/>
      <c r="M11" s="1855"/>
      <c r="N11" s="1855"/>
      <c r="O11" s="1856"/>
      <c r="P11" s="22"/>
      <c r="Q11" s="22"/>
      <c r="R11" s="22"/>
      <c r="S11" s="22"/>
      <c r="T11" s="22"/>
      <c r="U11" s="22"/>
      <c r="V11" s="22"/>
      <c r="W11" s="22"/>
      <c r="X11" s="22"/>
      <c r="Y11" s="22"/>
      <c r="Z11" s="22"/>
      <c r="AA11" s="22"/>
      <c r="AB11" s="22"/>
      <c r="AC11" s="22"/>
      <c r="AD11" s="22"/>
      <c r="AE11" s="22"/>
      <c r="AF11" s="22"/>
      <c r="AG11" s="22"/>
      <c r="AH11" s="22"/>
      <c r="AI11" s="22"/>
      <c r="AJ11" s="22"/>
      <c r="AK11" s="22"/>
      <c r="AL11" s="22"/>
      <c r="AM11" s="22"/>
      <c r="AN11" s="22"/>
      <c r="AO11" s="22"/>
      <c r="AP11" s="22"/>
      <c r="AQ11" s="22"/>
      <c r="AR11" s="22"/>
      <c r="AS11" s="22"/>
      <c r="AT11" s="22"/>
      <c r="AU11" s="22"/>
      <c r="AV11" s="22"/>
      <c r="AW11" s="22"/>
      <c r="AX11" s="22"/>
      <c r="AY11" s="22"/>
      <c r="AZ11" s="22"/>
      <c r="BA11" s="22"/>
      <c r="BB11" s="22"/>
      <c r="BC11" s="22"/>
      <c r="BD11" s="22"/>
      <c r="BE11" s="22"/>
      <c r="BF11" s="22"/>
      <c r="BG11" s="22"/>
      <c r="BH11" s="22"/>
      <c r="BI11" s="22"/>
      <c r="BJ11" s="22"/>
      <c r="BK11" s="22"/>
      <c r="BL11" s="22"/>
      <c r="BM11" s="22"/>
      <c r="BN11" s="22"/>
      <c r="BO11" s="22"/>
      <c r="BP11" s="22"/>
      <c r="BQ11" s="143"/>
      <c r="BR11" s="143"/>
    </row>
    <row r="12" spans="1:70" s="2" customFormat="1" ht="15.95" customHeight="1">
      <c r="A12" s="33"/>
      <c r="B12" s="1947"/>
      <c r="C12" s="1984"/>
      <c r="D12" s="1854"/>
      <c r="E12" s="1855"/>
      <c r="F12" s="1855"/>
      <c r="G12" s="1855"/>
      <c r="H12" s="1855"/>
      <c r="I12" s="1855"/>
      <c r="J12" s="1855"/>
      <c r="K12" s="1855"/>
      <c r="L12" s="1855"/>
      <c r="M12" s="1855"/>
      <c r="N12" s="1855"/>
      <c r="O12" s="1856"/>
      <c r="P12" s="22"/>
      <c r="Q12" s="22"/>
      <c r="R12" s="22"/>
      <c r="S12" s="22"/>
      <c r="T12" s="22"/>
      <c r="U12" s="22"/>
      <c r="V12" s="22"/>
      <c r="W12" s="22"/>
      <c r="X12" s="22"/>
      <c r="Y12" s="22"/>
      <c r="Z12" s="22"/>
      <c r="AA12" s="22"/>
      <c r="AB12" s="22"/>
      <c r="AC12" s="22"/>
      <c r="AD12" s="22"/>
      <c r="AE12" s="22"/>
      <c r="AF12" s="22"/>
      <c r="AG12" s="22"/>
      <c r="AH12" s="22"/>
      <c r="AI12" s="22"/>
      <c r="AJ12" s="22"/>
      <c r="AK12" s="22"/>
      <c r="AL12" s="22"/>
      <c r="AM12" s="22"/>
      <c r="AN12" s="22"/>
      <c r="AO12" s="22"/>
      <c r="AP12" s="22"/>
      <c r="AQ12" s="22"/>
      <c r="AR12" s="22"/>
      <c r="AS12" s="22"/>
      <c r="AT12" s="22"/>
      <c r="AU12" s="22"/>
      <c r="AV12" s="22"/>
      <c r="AW12" s="22"/>
      <c r="AX12" s="22"/>
      <c r="AY12" s="22"/>
      <c r="AZ12" s="22"/>
      <c r="BA12" s="22"/>
      <c r="BB12" s="22"/>
      <c r="BC12" s="22"/>
      <c r="BD12" s="22"/>
      <c r="BE12" s="22"/>
      <c r="BF12" s="22"/>
      <c r="BG12" s="22"/>
      <c r="BH12" s="22"/>
      <c r="BI12" s="22"/>
      <c r="BJ12" s="22"/>
      <c r="BK12" s="22"/>
      <c r="BL12" s="22"/>
      <c r="BM12" s="22"/>
      <c r="BN12" s="22"/>
      <c r="BO12" s="22"/>
      <c r="BP12" s="22"/>
      <c r="BQ12" s="143"/>
      <c r="BR12" s="143"/>
    </row>
    <row r="13" spans="1:70" s="2" customFormat="1" ht="15.95" customHeight="1">
      <c r="A13" s="33"/>
      <c r="B13" s="1947">
        <v>4</v>
      </c>
      <c r="C13" s="1984"/>
      <c r="D13" s="1985" t="s">
        <v>322</v>
      </c>
      <c r="E13" s="1855"/>
      <c r="F13" s="1855"/>
      <c r="G13" s="1855"/>
      <c r="H13" s="1855"/>
      <c r="I13" s="1855"/>
      <c r="J13" s="1855"/>
      <c r="K13" s="1855"/>
      <c r="L13" s="1855"/>
      <c r="M13" s="1855"/>
      <c r="N13" s="1855"/>
      <c r="O13" s="1856"/>
      <c r="P13" s="22"/>
      <c r="Q13" s="22"/>
      <c r="R13" s="22"/>
      <c r="S13" s="22"/>
      <c r="T13" s="22"/>
      <c r="U13" s="22"/>
      <c r="V13" s="22"/>
      <c r="W13" s="22"/>
      <c r="X13" s="22"/>
      <c r="Y13" s="22"/>
      <c r="Z13" s="22"/>
      <c r="AA13" s="22"/>
      <c r="AB13" s="22"/>
      <c r="AC13" s="22"/>
      <c r="AD13" s="22"/>
      <c r="AE13" s="22"/>
      <c r="AF13" s="22"/>
      <c r="AG13" s="22"/>
      <c r="AH13" s="22"/>
      <c r="AI13" s="22"/>
      <c r="AJ13" s="22"/>
      <c r="AK13" s="22"/>
      <c r="AL13" s="22"/>
      <c r="AM13" s="22"/>
      <c r="AN13" s="22"/>
      <c r="AO13" s="22"/>
      <c r="AP13" s="22"/>
      <c r="AQ13" s="22"/>
      <c r="AR13" s="22"/>
      <c r="AS13" s="22"/>
      <c r="AT13" s="22"/>
      <c r="AU13" s="22"/>
      <c r="AV13" s="22"/>
      <c r="AW13" s="22"/>
      <c r="AX13" s="22"/>
      <c r="AY13" s="22"/>
      <c r="AZ13" s="22"/>
      <c r="BA13" s="22"/>
      <c r="BB13" s="22"/>
      <c r="BC13" s="22"/>
      <c r="BD13" s="22"/>
      <c r="BE13" s="22"/>
      <c r="BF13" s="22"/>
      <c r="BG13" s="22"/>
      <c r="BH13" s="22"/>
      <c r="BI13" s="22"/>
      <c r="BJ13" s="22"/>
      <c r="BK13" s="22"/>
      <c r="BL13" s="22"/>
      <c r="BM13" s="22"/>
      <c r="BN13" s="22"/>
      <c r="BO13" s="22"/>
      <c r="BP13" s="22"/>
      <c r="BQ13" s="143"/>
      <c r="BR13" s="143"/>
    </row>
    <row r="14" spans="1:70" s="2" customFormat="1" ht="15.95" customHeight="1">
      <c r="A14" s="33"/>
      <c r="B14" s="1947"/>
      <c r="C14" s="1984"/>
      <c r="D14" s="1854"/>
      <c r="E14" s="1855"/>
      <c r="F14" s="1855"/>
      <c r="G14" s="1855"/>
      <c r="H14" s="1855"/>
      <c r="I14" s="1855"/>
      <c r="J14" s="1855"/>
      <c r="K14" s="1855"/>
      <c r="L14" s="1855"/>
      <c r="M14" s="1855"/>
      <c r="N14" s="1855"/>
      <c r="O14" s="1856"/>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2"/>
      <c r="AX14" s="22"/>
      <c r="AY14" s="22"/>
      <c r="AZ14" s="22"/>
      <c r="BA14" s="22"/>
      <c r="BB14" s="22"/>
      <c r="BC14" s="22"/>
      <c r="BD14" s="22"/>
      <c r="BE14" s="22"/>
      <c r="BF14" s="22"/>
      <c r="BG14" s="22"/>
      <c r="BH14" s="22"/>
      <c r="BI14" s="22"/>
      <c r="BJ14" s="22"/>
      <c r="BK14" s="22"/>
      <c r="BL14" s="22"/>
      <c r="BM14" s="22"/>
      <c r="BN14" s="22"/>
      <c r="BO14" s="22"/>
      <c r="BP14" s="22"/>
      <c r="BQ14" s="143"/>
      <c r="BR14" s="143"/>
    </row>
    <row r="15" spans="1:70" s="2" customFormat="1" ht="15.95" customHeight="1">
      <c r="A15" s="33"/>
      <c r="B15" s="1947">
        <v>5</v>
      </c>
      <c r="C15" s="1984"/>
      <c r="D15" s="1985" t="s">
        <v>323</v>
      </c>
      <c r="E15" s="1855"/>
      <c r="F15" s="1855"/>
      <c r="G15" s="1855"/>
      <c r="H15" s="1855"/>
      <c r="I15" s="1855"/>
      <c r="J15" s="1855"/>
      <c r="K15" s="1855"/>
      <c r="L15" s="1855"/>
      <c r="M15" s="1855"/>
      <c r="N15" s="1855"/>
      <c r="O15" s="1856"/>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c r="BA15" s="22"/>
      <c r="BB15" s="22"/>
      <c r="BC15" s="22"/>
      <c r="BD15" s="22"/>
      <c r="BE15" s="22"/>
      <c r="BF15" s="22"/>
      <c r="BG15" s="22"/>
      <c r="BH15" s="22"/>
      <c r="BI15" s="22"/>
      <c r="BJ15" s="22"/>
      <c r="BK15" s="22"/>
      <c r="BL15" s="22"/>
      <c r="BM15" s="22"/>
      <c r="BN15" s="22"/>
      <c r="BO15" s="22"/>
      <c r="BP15" s="22"/>
      <c r="BQ15" s="143"/>
      <c r="BR15" s="143"/>
    </row>
    <row r="16" spans="1:70" s="2" customFormat="1" ht="15.95" customHeight="1">
      <c r="A16" s="33"/>
      <c r="B16" s="1947"/>
      <c r="C16" s="1984"/>
      <c r="D16" s="1854"/>
      <c r="E16" s="1855"/>
      <c r="F16" s="1855"/>
      <c r="G16" s="1855"/>
      <c r="H16" s="1855"/>
      <c r="I16" s="1855"/>
      <c r="J16" s="1855"/>
      <c r="K16" s="1855"/>
      <c r="L16" s="1855"/>
      <c r="M16" s="1855"/>
      <c r="N16" s="1855"/>
      <c r="O16" s="1856"/>
      <c r="P16" s="22"/>
      <c r="Q16" s="22"/>
      <c r="R16" s="22"/>
      <c r="S16" s="22"/>
      <c r="T16" s="22"/>
      <c r="U16" s="22"/>
      <c r="V16" s="22"/>
      <c r="W16" s="22"/>
      <c r="X16" s="22"/>
      <c r="Y16" s="22"/>
      <c r="Z16" s="22"/>
      <c r="AA16" s="22"/>
      <c r="AB16" s="22"/>
      <c r="AC16" s="22"/>
      <c r="AD16" s="22"/>
      <c r="AE16" s="22"/>
      <c r="AF16" s="22"/>
      <c r="AG16" s="22"/>
      <c r="AH16" s="22"/>
      <c r="AI16" s="22"/>
      <c r="AJ16" s="22"/>
      <c r="AK16" s="22"/>
      <c r="AL16" s="22"/>
      <c r="AM16" s="22"/>
      <c r="AN16" s="22"/>
      <c r="AO16" s="22"/>
      <c r="AP16" s="22"/>
      <c r="AQ16" s="22"/>
      <c r="AR16" s="22"/>
      <c r="AS16" s="22"/>
      <c r="AT16" s="22"/>
      <c r="AU16" s="22"/>
      <c r="AV16" s="22"/>
      <c r="AW16" s="22"/>
      <c r="AX16" s="22"/>
      <c r="AY16" s="22"/>
      <c r="AZ16" s="22"/>
      <c r="BA16" s="22"/>
      <c r="BB16" s="22"/>
      <c r="BC16" s="22"/>
      <c r="BD16" s="22"/>
      <c r="BE16" s="22"/>
      <c r="BF16" s="22"/>
      <c r="BG16" s="22"/>
      <c r="BH16" s="22"/>
      <c r="BI16" s="22"/>
      <c r="BJ16" s="22"/>
      <c r="BK16" s="22"/>
      <c r="BL16" s="22"/>
      <c r="BM16" s="22"/>
      <c r="BN16" s="22"/>
      <c r="BO16" s="22"/>
      <c r="BP16" s="22"/>
      <c r="BQ16" s="143"/>
      <c r="BR16" s="143"/>
    </row>
    <row r="17" spans="1:70" s="2" customFormat="1" ht="15.95" customHeight="1">
      <c r="A17" s="33"/>
      <c r="B17" s="1947">
        <v>6</v>
      </c>
      <c r="C17" s="1984"/>
      <c r="D17" s="1644" t="s">
        <v>324</v>
      </c>
      <c r="E17" s="1665"/>
      <c r="F17" s="1665"/>
      <c r="G17" s="1665"/>
      <c r="H17" s="1665"/>
      <c r="I17" s="1665"/>
      <c r="J17" s="1665"/>
      <c r="K17" s="1665"/>
      <c r="L17" s="1665"/>
      <c r="M17" s="1665"/>
      <c r="N17" s="1665"/>
      <c r="O17" s="1986"/>
      <c r="P17" s="22"/>
      <c r="Q17" s="22"/>
      <c r="R17" s="22"/>
      <c r="S17" s="22"/>
      <c r="T17" s="22"/>
      <c r="U17" s="22"/>
      <c r="V17" s="22"/>
      <c r="W17" s="22"/>
      <c r="X17" s="22"/>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22"/>
      <c r="BN17" s="22"/>
      <c r="BO17" s="22"/>
      <c r="BP17" s="22"/>
      <c r="BQ17" s="143"/>
      <c r="BR17" s="143"/>
    </row>
    <row r="18" spans="1:70" s="2" customFormat="1" ht="15.95" customHeight="1">
      <c r="A18" s="33"/>
      <c r="B18" s="1947"/>
      <c r="C18" s="1984"/>
      <c r="D18" s="1667"/>
      <c r="E18" s="1668"/>
      <c r="F18" s="1668"/>
      <c r="G18" s="1668"/>
      <c r="H18" s="1668"/>
      <c r="I18" s="1668"/>
      <c r="J18" s="1668"/>
      <c r="K18" s="1668"/>
      <c r="L18" s="1668"/>
      <c r="M18" s="1668"/>
      <c r="N18" s="1668"/>
      <c r="O18" s="1987"/>
      <c r="P18" s="22"/>
      <c r="Q18" s="22"/>
      <c r="R18" s="22"/>
      <c r="S18" s="22"/>
      <c r="T18" s="22"/>
      <c r="U18" s="22"/>
      <c r="V18" s="22"/>
      <c r="W18" s="22"/>
      <c r="X18" s="22"/>
      <c r="Y18" s="22"/>
      <c r="Z18" s="22"/>
      <c r="AA18" s="22"/>
      <c r="AB18" s="22"/>
      <c r="AC18" s="22"/>
      <c r="AD18" s="22"/>
      <c r="AE18" s="22"/>
      <c r="AF18" s="22"/>
      <c r="AG18" s="22"/>
      <c r="AH18" s="22"/>
      <c r="AI18" s="22"/>
      <c r="AJ18" s="22"/>
      <c r="AK18" s="22"/>
      <c r="AL18" s="22"/>
      <c r="AM18" s="22"/>
      <c r="AN18" s="22"/>
      <c r="AO18" s="22"/>
      <c r="AP18" s="22"/>
      <c r="AQ18" s="22"/>
      <c r="AR18" s="22"/>
      <c r="AS18" s="22"/>
      <c r="AT18" s="22"/>
      <c r="AU18" s="22"/>
      <c r="AV18" s="22"/>
      <c r="AW18" s="22"/>
      <c r="AX18" s="22"/>
      <c r="AY18" s="22"/>
      <c r="AZ18" s="22"/>
      <c r="BA18" s="22"/>
      <c r="BB18" s="22"/>
      <c r="BC18" s="22"/>
      <c r="BD18" s="22"/>
      <c r="BE18" s="22"/>
      <c r="BF18" s="22"/>
      <c r="BG18" s="22"/>
      <c r="BH18" s="22"/>
      <c r="BI18" s="22"/>
      <c r="BJ18" s="22"/>
      <c r="BK18" s="22"/>
      <c r="BL18" s="22"/>
      <c r="BM18" s="22"/>
      <c r="BN18" s="22"/>
      <c r="BO18" s="22"/>
      <c r="BP18" s="22"/>
      <c r="BQ18" s="143"/>
      <c r="BR18" s="143"/>
    </row>
    <row r="19" spans="1:70" s="2" customFormat="1" ht="15.95" customHeight="1">
      <c r="A19" s="33"/>
      <c r="B19" s="1947">
        <v>7</v>
      </c>
      <c r="C19" s="1984"/>
      <c r="D19" s="1988" t="s">
        <v>325</v>
      </c>
      <c r="E19" s="1989"/>
      <c r="F19" s="1989"/>
      <c r="G19" s="1989"/>
      <c r="H19" s="1989"/>
      <c r="I19" s="1989"/>
      <c r="J19" s="1989"/>
      <c r="K19" s="1989"/>
      <c r="L19" s="1989"/>
      <c r="M19" s="1989"/>
      <c r="N19" s="1989"/>
      <c r="O19" s="1990"/>
      <c r="P19" s="22"/>
      <c r="Q19" s="22"/>
      <c r="R19" s="22"/>
      <c r="S19" s="22"/>
      <c r="T19" s="22"/>
      <c r="U19" s="22"/>
      <c r="V19" s="22"/>
      <c r="W19" s="22"/>
      <c r="X19" s="22"/>
      <c r="Y19" s="22"/>
      <c r="Z19" s="22"/>
      <c r="AA19" s="22"/>
      <c r="AB19" s="22"/>
      <c r="AC19" s="22"/>
      <c r="AD19" s="22"/>
      <c r="AE19" s="22"/>
      <c r="AF19" s="22"/>
      <c r="AG19" s="22"/>
      <c r="AH19" s="22"/>
      <c r="AI19" s="22"/>
      <c r="AJ19" s="22"/>
      <c r="AK19" s="22"/>
      <c r="AL19" s="22"/>
      <c r="AM19" s="22"/>
      <c r="AN19" s="22"/>
      <c r="AO19" s="22"/>
      <c r="AP19" s="22"/>
      <c r="AQ19" s="22"/>
      <c r="AR19" s="22"/>
      <c r="AS19" s="22"/>
      <c r="AT19" s="22"/>
      <c r="AU19" s="22"/>
      <c r="AV19" s="22"/>
      <c r="AW19" s="22"/>
      <c r="AX19" s="22"/>
      <c r="AY19" s="22"/>
      <c r="AZ19" s="22"/>
      <c r="BA19" s="22"/>
      <c r="BB19" s="22"/>
      <c r="BC19" s="22"/>
      <c r="BD19" s="22"/>
      <c r="BE19" s="22"/>
      <c r="BF19" s="22"/>
      <c r="BG19" s="22"/>
      <c r="BH19" s="22"/>
      <c r="BI19" s="22"/>
      <c r="BJ19" s="22"/>
      <c r="BK19" s="22"/>
      <c r="BL19" s="22"/>
      <c r="BM19" s="22"/>
      <c r="BN19" s="22"/>
      <c r="BO19" s="22"/>
      <c r="BP19" s="22"/>
      <c r="BQ19" s="143"/>
      <c r="BR19" s="143"/>
    </row>
    <row r="20" spans="1:70" s="2" customFormat="1" ht="15.95" customHeight="1">
      <c r="A20" s="33"/>
      <c r="B20" s="1947"/>
      <c r="C20" s="1984"/>
      <c r="D20" s="1991"/>
      <c r="E20" s="1989"/>
      <c r="F20" s="1989"/>
      <c r="G20" s="1989"/>
      <c r="H20" s="1989"/>
      <c r="I20" s="1989"/>
      <c r="J20" s="1989"/>
      <c r="K20" s="1989"/>
      <c r="L20" s="1989"/>
      <c r="M20" s="1989"/>
      <c r="N20" s="1989"/>
      <c r="O20" s="1990"/>
      <c r="P20" s="22"/>
      <c r="Q20" s="22"/>
      <c r="R20" s="22"/>
      <c r="S20" s="22"/>
      <c r="T20" s="22"/>
      <c r="U20" s="22"/>
      <c r="V20" s="22"/>
      <c r="W20" s="22"/>
      <c r="X20" s="22"/>
      <c r="Y20" s="22"/>
      <c r="Z20" s="22"/>
      <c r="AA20" s="22"/>
      <c r="AB20" s="22"/>
      <c r="AC20" s="22"/>
      <c r="AD20" s="22"/>
      <c r="AE20" s="22"/>
      <c r="AF20" s="22"/>
      <c r="AG20" s="22"/>
      <c r="AH20" s="22"/>
      <c r="AI20" s="22"/>
      <c r="AJ20" s="22"/>
      <c r="AK20" s="22"/>
      <c r="AL20" s="22"/>
      <c r="AM20" s="22"/>
      <c r="AN20" s="22"/>
      <c r="AO20" s="22"/>
      <c r="AP20" s="22"/>
      <c r="AQ20" s="22"/>
      <c r="AR20" s="22"/>
      <c r="AS20" s="22"/>
      <c r="AT20" s="22"/>
      <c r="AU20" s="22"/>
      <c r="AV20" s="22"/>
      <c r="AW20" s="22"/>
      <c r="AX20" s="22"/>
      <c r="AY20" s="22"/>
      <c r="AZ20" s="22"/>
      <c r="BA20" s="22"/>
      <c r="BB20" s="22"/>
      <c r="BC20" s="22"/>
      <c r="BD20" s="22"/>
      <c r="BE20" s="22"/>
      <c r="BF20" s="22"/>
      <c r="BG20" s="22"/>
      <c r="BH20" s="22"/>
      <c r="BI20" s="22"/>
      <c r="BJ20" s="22"/>
      <c r="BK20" s="22"/>
      <c r="BL20" s="22"/>
      <c r="BM20" s="22"/>
      <c r="BN20" s="22"/>
      <c r="BO20" s="22"/>
      <c r="BP20" s="22"/>
      <c r="BQ20" s="143"/>
      <c r="BR20" s="143"/>
    </row>
    <row r="21" spans="1:70" s="2" customFormat="1" ht="15.95" customHeight="1">
      <c r="A21" s="33"/>
      <c r="B21" s="1947">
        <v>8</v>
      </c>
      <c r="C21" s="1984"/>
      <c r="D21" s="1992" t="s">
        <v>326</v>
      </c>
      <c r="E21" s="1645"/>
      <c r="F21" s="1645"/>
      <c r="G21" s="1645"/>
      <c r="H21" s="1645"/>
      <c r="I21" s="1645"/>
      <c r="J21" s="1645"/>
      <c r="K21" s="1645"/>
      <c r="L21" s="1645"/>
      <c r="M21" s="1645"/>
      <c r="N21" s="1645"/>
      <c r="O21" s="1993"/>
      <c r="P21" s="22"/>
      <c r="Q21" s="22"/>
      <c r="R21" s="22"/>
      <c r="S21" s="22"/>
      <c r="T21" s="22"/>
      <c r="U21" s="22"/>
      <c r="V21" s="22"/>
      <c r="W21" s="22"/>
      <c r="X21" s="22"/>
      <c r="Y21" s="22"/>
      <c r="Z21" s="22"/>
      <c r="AA21" s="22"/>
      <c r="AB21" s="22"/>
      <c r="AC21" s="22"/>
      <c r="AD21" s="22"/>
      <c r="AE21" s="22"/>
      <c r="AF21" s="22"/>
      <c r="AG21" s="22"/>
      <c r="AH21" s="22"/>
      <c r="AI21" s="22"/>
      <c r="AJ21" s="22"/>
      <c r="AK21" s="22"/>
      <c r="AL21" s="22"/>
      <c r="AM21" s="22"/>
      <c r="AN21" s="22"/>
      <c r="AO21" s="22"/>
      <c r="AP21" s="22"/>
      <c r="AQ21" s="22"/>
      <c r="AR21" s="22"/>
      <c r="AS21" s="22"/>
      <c r="AT21" s="22"/>
      <c r="AU21" s="22"/>
      <c r="AV21" s="22"/>
      <c r="AW21" s="22"/>
      <c r="AX21" s="22"/>
      <c r="AY21" s="22"/>
      <c r="AZ21" s="22"/>
      <c r="BA21" s="22"/>
      <c r="BB21" s="22"/>
      <c r="BC21" s="22"/>
      <c r="BD21" s="22"/>
      <c r="BE21" s="22"/>
      <c r="BF21" s="22"/>
      <c r="BG21" s="22"/>
      <c r="BH21" s="22"/>
      <c r="BI21" s="22"/>
      <c r="BJ21" s="22"/>
      <c r="BK21" s="22"/>
      <c r="BL21" s="22"/>
      <c r="BM21" s="22"/>
      <c r="BN21" s="22"/>
      <c r="BO21" s="22"/>
      <c r="BP21" s="22"/>
      <c r="BQ21" s="143"/>
      <c r="BR21" s="143"/>
    </row>
    <row r="22" spans="1:70" s="2" customFormat="1" ht="15.95" customHeight="1">
      <c r="A22" s="33"/>
      <c r="B22" s="1947"/>
      <c r="C22" s="1984"/>
      <c r="D22" s="1647"/>
      <c r="E22" s="1994"/>
      <c r="F22" s="1994"/>
      <c r="G22" s="1994"/>
      <c r="H22" s="1994"/>
      <c r="I22" s="1994"/>
      <c r="J22" s="1994"/>
      <c r="K22" s="1994"/>
      <c r="L22" s="1994"/>
      <c r="M22" s="1994"/>
      <c r="N22" s="1994"/>
      <c r="O22" s="1851"/>
      <c r="P22" s="22"/>
      <c r="Q22" s="22"/>
      <c r="R22" s="22"/>
      <c r="S22" s="22"/>
      <c r="T22" s="22"/>
      <c r="U22" s="22"/>
      <c r="V22" s="22"/>
      <c r="W22" s="22"/>
      <c r="X22" s="22"/>
      <c r="Y22" s="22"/>
      <c r="Z22" s="22"/>
      <c r="AA22" s="22"/>
      <c r="AB22" s="22"/>
      <c r="AC22" s="22"/>
      <c r="AD22" s="22"/>
      <c r="AE22" s="22"/>
      <c r="AF22" s="22"/>
      <c r="AG22" s="22"/>
      <c r="AH22" s="22"/>
      <c r="AI22" s="22"/>
      <c r="AJ22" s="22"/>
      <c r="AK22" s="22"/>
      <c r="AL22" s="22"/>
      <c r="AM22" s="22"/>
      <c r="AN22" s="22"/>
      <c r="AO22" s="22"/>
      <c r="AP22" s="22"/>
      <c r="AQ22" s="22"/>
      <c r="AR22" s="22"/>
      <c r="AS22" s="22"/>
      <c r="AT22" s="22"/>
      <c r="AU22" s="22"/>
      <c r="AV22" s="22"/>
      <c r="AW22" s="22"/>
      <c r="AX22" s="22"/>
      <c r="AY22" s="22"/>
      <c r="AZ22" s="22"/>
      <c r="BA22" s="22"/>
      <c r="BB22" s="22"/>
      <c r="BC22" s="22"/>
      <c r="BD22" s="22"/>
      <c r="BE22" s="22"/>
      <c r="BF22" s="22"/>
      <c r="BG22" s="22"/>
      <c r="BH22" s="22"/>
      <c r="BI22" s="22"/>
      <c r="BJ22" s="22"/>
      <c r="BK22" s="22"/>
      <c r="BL22" s="22"/>
      <c r="BM22" s="22"/>
      <c r="BN22" s="22"/>
      <c r="BO22" s="22"/>
      <c r="BP22" s="22"/>
      <c r="BQ22" s="143"/>
      <c r="BR22" s="143"/>
    </row>
    <row r="23" spans="1:70" s="2" customFormat="1" ht="15.95" customHeight="1">
      <c r="A23" s="33"/>
      <c r="B23" s="1947">
        <v>9</v>
      </c>
      <c r="C23" s="1984"/>
      <c r="D23" s="1992" t="s">
        <v>327</v>
      </c>
      <c r="E23" s="1645"/>
      <c r="F23" s="1645"/>
      <c r="G23" s="1645"/>
      <c r="H23" s="1645"/>
      <c r="I23" s="1645"/>
      <c r="J23" s="1645"/>
      <c r="K23" s="1645"/>
      <c r="L23" s="1645"/>
      <c r="M23" s="1645"/>
      <c r="N23" s="1645"/>
      <c r="O23" s="1993"/>
      <c r="P23" s="22"/>
      <c r="Q23" s="22"/>
      <c r="R23" s="22"/>
      <c r="S23" s="22"/>
      <c r="T23" s="22"/>
      <c r="U23" s="22"/>
      <c r="V23" s="22"/>
      <c r="W23" s="22"/>
      <c r="X23" s="22"/>
      <c r="Y23" s="22"/>
      <c r="Z23" s="22"/>
      <c r="AA23" s="22"/>
      <c r="AB23" s="22"/>
      <c r="AC23" s="22"/>
      <c r="AD23" s="22"/>
      <c r="AE23" s="22"/>
      <c r="AF23" s="22"/>
      <c r="AG23" s="22"/>
      <c r="AH23" s="22"/>
      <c r="AI23" s="22"/>
      <c r="AJ23" s="22"/>
      <c r="AK23" s="22"/>
      <c r="AL23" s="22"/>
      <c r="AM23" s="22"/>
      <c r="AN23" s="22"/>
      <c r="AO23" s="22"/>
      <c r="AP23" s="22"/>
      <c r="AQ23" s="22"/>
      <c r="AR23" s="22"/>
      <c r="AS23" s="22"/>
      <c r="AT23" s="22"/>
      <c r="AU23" s="22"/>
      <c r="AV23" s="22"/>
      <c r="AW23" s="22"/>
      <c r="AX23" s="22"/>
      <c r="AY23" s="22"/>
      <c r="AZ23" s="22"/>
      <c r="BA23" s="22"/>
      <c r="BB23" s="22"/>
      <c r="BC23" s="22"/>
      <c r="BD23" s="22"/>
      <c r="BE23" s="22"/>
      <c r="BF23" s="22"/>
      <c r="BG23" s="22"/>
      <c r="BH23" s="22"/>
      <c r="BI23" s="22"/>
      <c r="BJ23" s="22"/>
      <c r="BK23" s="22"/>
      <c r="BL23" s="22"/>
      <c r="BM23" s="22"/>
      <c r="BN23" s="22"/>
      <c r="BO23" s="22"/>
      <c r="BP23" s="22"/>
      <c r="BQ23" s="143"/>
      <c r="BR23" s="143"/>
    </row>
    <row r="24" spans="1:70" s="2" customFormat="1" ht="15.95" customHeight="1">
      <c r="A24" s="33"/>
      <c r="B24" s="1947"/>
      <c r="C24" s="1984"/>
      <c r="D24" s="1647"/>
      <c r="E24" s="1994"/>
      <c r="F24" s="1994"/>
      <c r="G24" s="1994"/>
      <c r="H24" s="1994"/>
      <c r="I24" s="1994"/>
      <c r="J24" s="1994"/>
      <c r="K24" s="1994"/>
      <c r="L24" s="1994"/>
      <c r="M24" s="1994"/>
      <c r="N24" s="1994"/>
      <c r="O24" s="1851"/>
      <c r="P24" s="22"/>
      <c r="Q24" s="22"/>
      <c r="R24" s="22"/>
      <c r="S24" s="22"/>
      <c r="T24" s="22"/>
      <c r="U24" s="22"/>
      <c r="V24" s="22"/>
      <c r="W24" s="22"/>
      <c r="X24" s="22"/>
      <c r="Y24" s="22"/>
      <c r="Z24" s="22"/>
      <c r="AA24" s="22"/>
      <c r="AB24" s="22"/>
      <c r="AC24" s="22"/>
      <c r="AD24" s="22"/>
      <c r="AE24" s="22"/>
      <c r="AF24" s="22"/>
      <c r="AG24" s="22"/>
      <c r="AH24" s="22"/>
      <c r="AI24" s="22"/>
      <c r="AJ24" s="22"/>
      <c r="AK24" s="22"/>
      <c r="AL24" s="22"/>
      <c r="AM24" s="22"/>
      <c r="AN24" s="22"/>
      <c r="AO24" s="22"/>
      <c r="AP24" s="22"/>
      <c r="AQ24" s="22"/>
      <c r="AR24" s="22"/>
      <c r="AS24" s="22"/>
      <c r="AT24" s="22"/>
      <c r="AU24" s="22"/>
      <c r="AV24" s="22"/>
      <c r="AW24" s="22"/>
      <c r="AX24" s="22"/>
      <c r="AY24" s="22"/>
      <c r="AZ24" s="22"/>
      <c r="BA24" s="22"/>
      <c r="BB24" s="22"/>
      <c r="BC24" s="22"/>
      <c r="BD24" s="22"/>
      <c r="BE24" s="22"/>
      <c r="BF24" s="22"/>
      <c r="BG24" s="22"/>
      <c r="BH24" s="22"/>
      <c r="BI24" s="22"/>
      <c r="BJ24" s="22"/>
      <c r="BK24" s="22"/>
      <c r="BL24" s="22"/>
      <c r="BM24" s="22"/>
      <c r="BN24" s="22"/>
      <c r="BO24" s="22"/>
      <c r="BP24" s="22"/>
      <c r="BQ24" s="143"/>
      <c r="BR24" s="143"/>
    </row>
    <row r="25" spans="1:70" s="2" customFormat="1" ht="15.95" customHeight="1">
      <c r="A25" s="33"/>
      <c r="B25" s="1947">
        <v>10</v>
      </c>
      <c r="C25" s="1984"/>
      <c r="D25" s="1988" t="s">
        <v>328</v>
      </c>
      <c r="E25" s="1989"/>
      <c r="F25" s="1989"/>
      <c r="G25" s="1989"/>
      <c r="H25" s="1989"/>
      <c r="I25" s="1989"/>
      <c r="J25" s="1989"/>
      <c r="K25" s="1989"/>
      <c r="L25" s="1989"/>
      <c r="M25" s="1989"/>
      <c r="N25" s="1989"/>
      <c r="O25" s="1990"/>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2"/>
      <c r="AS25" s="22"/>
      <c r="AT25" s="22"/>
      <c r="AU25" s="22"/>
      <c r="AV25" s="22"/>
      <c r="AW25" s="22"/>
      <c r="AX25" s="22"/>
      <c r="AY25" s="22"/>
      <c r="AZ25" s="22"/>
      <c r="BA25" s="22"/>
      <c r="BB25" s="22"/>
      <c r="BC25" s="22"/>
      <c r="BD25" s="22"/>
      <c r="BE25" s="22"/>
      <c r="BF25" s="22"/>
      <c r="BG25" s="22"/>
      <c r="BH25" s="22"/>
      <c r="BI25" s="22"/>
      <c r="BJ25" s="22"/>
      <c r="BK25" s="22"/>
      <c r="BL25" s="22"/>
      <c r="BM25" s="22"/>
      <c r="BN25" s="22"/>
      <c r="BO25" s="22"/>
      <c r="BP25" s="22"/>
      <c r="BQ25" s="143"/>
      <c r="BR25" s="143"/>
    </row>
    <row r="26" spans="1:70" s="2" customFormat="1" ht="15.95" customHeight="1">
      <c r="A26" s="33"/>
      <c r="B26" s="1947"/>
      <c r="C26" s="1984"/>
      <c r="D26" s="1991"/>
      <c r="E26" s="1989"/>
      <c r="F26" s="1989"/>
      <c r="G26" s="1989"/>
      <c r="H26" s="1989"/>
      <c r="I26" s="1989"/>
      <c r="J26" s="1989"/>
      <c r="K26" s="1989"/>
      <c r="L26" s="1989"/>
      <c r="M26" s="1989"/>
      <c r="N26" s="1989"/>
      <c r="O26" s="1990"/>
      <c r="P26" s="22"/>
      <c r="Q26" s="22"/>
      <c r="R26" s="22"/>
      <c r="S26" s="22"/>
      <c r="T26" s="22"/>
      <c r="U26" s="22"/>
      <c r="V26" s="22"/>
      <c r="W26" s="22"/>
      <c r="X26" s="22"/>
      <c r="Y26" s="22"/>
      <c r="Z26" s="22"/>
      <c r="AA26" s="22"/>
      <c r="AB26" s="22"/>
      <c r="AC26" s="22"/>
      <c r="AD26" s="22"/>
      <c r="AE26" s="22"/>
      <c r="AF26" s="22"/>
      <c r="AG26" s="22"/>
      <c r="AH26" s="22"/>
      <c r="AI26" s="22"/>
      <c r="AJ26" s="22"/>
      <c r="AK26" s="22"/>
      <c r="AL26" s="22"/>
      <c r="AM26" s="22"/>
      <c r="AN26" s="22"/>
      <c r="AO26" s="22"/>
      <c r="AP26" s="22"/>
      <c r="AQ26" s="22"/>
      <c r="AR26" s="22"/>
      <c r="AS26" s="22"/>
      <c r="AT26" s="22"/>
      <c r="AU26" s="22"/>
      <c r="AV26" s="22"/>
      <c r="AW26" s="22"/>
      <c r="AX26" s="22"/>
      <c r="AY26" s="22"/>
      <c r="AZ26" s="22"/>
      <c r="BA26" s="22"/>
      <c r="BB26" s="22"/>
      <c r="BC26" s="22"/>
      <c r="BD26" s="22"/>
      <c r="BE26" s="22"/>
      <c r="BF26" s="22"/>
      <c r="BG26" s="22"/>
      <c r="BH26" s="22"/>
      <c r="BI26" s="22"/>
      <c r="BJ26" s="22"/>
      <c r="BK26" s="22"/>
      <c r="BL26" s="22"/>
      <c r="BM26" s="22"/>
      <c r="BN26" s="22"/>
      <c r="BO26" s="22"/>
      <c r="BP26" s="22"/>
      <c r="BQ26" s="143"/>
      <c r="BR26" s="143"/>
    </row>
    <row r="27" spans="1:70" s="2" customFormat="1" ht="15.95" customHeight="1">
      <c r="A27" s="33"/>
      <c r="B27" s="1947"/>
      <c r="C27" s="1984"/>
      <c r="D27" s="1991"/>
      <c r="E27" s="1989"/>
      <c r="F27" s="1989"/>
      <c r="G27" s="1989"/>
      <c r="H27" s="1989"/>
      <c r="I27" s="1989"/>
      <c r="J27" s="1989"/>
      <c r="K27" s="1989"/>
      <c r="L27" s="1989"/>
      <c r="M27" s="1989"/>
      <c r="N27" s="1989"/>
      <c r="O27" s="1990"/>
      <c r="P27" s="22"/>
      <c r="Q27" s="22"/>
      <c r="R27" s="22"/>
      <c r="S27" s="22"/>
      <c r="T27" s="22"/>
      <c r="U27" s="22"/>
      <c r="V27" s="22"/>
      <c r="W27" s="22"/>
      <c r="X27" s="22"/>
      <c r="Y27" s="22"/>
      <c r="Z27" s="22"/>
      <c r="AA27" s="22"/>
      <c r="AB27" s="22"/>
      <c r="AC27" s="22"/>
      <c r="AD27" s="22"/>
      <c r="AE27" s="22"/>
      <c r="AF27" s="22"/>
      <c r="AG27" s="22"/>
      <c r="AH27" s="22"/>
      <c r="AI27" s="22"/>
      <c r="AJ27" s="22"/>
      <c r="AK27" s="22"/>
      <c r="AL27" s="22"/>
      <c r="AM27" s="22"/>
      <c r="AN27" s="22"/>
      <c r="AO27" s="22"/>
      <c r="AP27" s="22"/>
      <c r="AQ27" s="22"/>
      <c r="AR27" s="22"/>
      <c r="AS27" s="22"/>
      <c r="AT27" s="22"/>
      <c r="AU27" s="22"/>
      <c r="AV27" s="22"/>
      <c r="AW27" s="22"/>
      <c r="AX27" s="22"/>
      <c r="AY27" s="22"/>
      <c r="AZ27" s="22"/>
      <c r="BA27" s="22"/>
      <c r="BB27" s="22"/>
      <c r="BC27" s="22"/>
      <c r="BD27" s="22"/>
      <c r="BE27" s="22"/>
      <c r="BF27" s="22"/>
      <c r="BG27" s="22"/>
      <c r="BH27" s="22"/>
      <c r="BI27" s="22"/>
      <c r="BJ27" s="22"/>
      <c r="BK27" s="22"/>
      <c r="BL27" s="22"/>
      <c r="BM27" s="22"/>
      <c r="BN27" s="22"/>
      <c r="BO27" s="22"/>
      <c r="BP27" s="22"/>
      <c r="BQ27" s="143"/>
      <c r="BR27" s="143"/>
    </row>
    <row r="28" spans="1:70" s="2" customFormat="1" ht="15.95" customHeight="1">
      <c r="A28" s="33"/>
      <c r="B28" s="1947"/>
      <c r="C28" s="1984"/>
      <c r="D28" s="1991"/>
      <c r="E28" s="1989"/>
      <c r="F28" s="1989"/>
      <c r="G28" s="1989"/>
      <c r="H28" s="1989"/>
      <c r="I28" s="1989"/>
      <c r="J28" s="1989"/>
      <c r="K28" s="1989"/>
      <c r="L28" s="1989"/>
      <c r="M28" s="1989"/>
      <c r="N28" s="1989"/>
      <c r="O28" s="1990"/>
      <c r="P28" s="22"/>
      <c r="Q28" s="22"/>
      <c r="R28" s="22"/>
      <c r="S28" s="22"/>
      <c r="T28" s="22"/>
      <c r="U28" s="22"/>
      <c r="V28" s="22"/>
      <c r="W28" s="22"/>
      <c r="X28" s="22"/>
      <c r="Y28" s="22"/>
      <c r="Z28" s="22"/>
      <c r="AA28" s="22"/>
      <c r="AB28" s="22"/>
      <c r="AC28" s="22"/>
      <c r="AD28" s="22"/>
      <c r="AE28" s="22"/>
      <c r="AF28" s="22"/>
      <c r="AG28" s="22"/>
      <c r="AH28" s="22"/>
      <c r="AI28" s="22"/>
      <c r="AJ28" s="22"/>
      <c r="AK28" s="22"/>
      <c r="AL28" s="22"/>
      <c r="AM28" s="22"/>
      <c r="AN28" s="22"/>
      <c r="AO28" s="22"/>
      <c r="AP28" s="22"/>
      <c r="AQ28" s="22"/>
      <c r="AR28" s="22"/>
      <c r="AS28" s="22"/>
      <c r="AT28" s="22"/>
      <c r="AU28" s="22"/>
      <c r="AV28" s="22"/>
      <c r="AW28" s="22"/>
      <c r="AX28" s="22"/>
      <c r="AY28" s="22"/>
      <c r="AZ28" s="22"/>
      <c r="BA28" s="22"/>
      <c r="BB28" s="22"/>
      <c r="BC28" s="22"/>
      <c r="BD28" s="22"/>
      <c r="BE28" s="22"/>
      <c r="BF28" s="22"/>
      <c r="BG28" s="22"/>
      <c r="BH28" s="22"/>
      <c r="BI28" s="22"/>
      <c r="BJ28" s="22"/>
      <c r="BK28" s="22"/>
      <c r="BL28" s="22"/>
      <c r="BM28" s="22"/>
      <c r="BN28" s="22"/>
      <c r="BO28" s="22"/>
      <c r="BP28" s="22"/>
      <c r="BQ28" s="143"/>
      <c r="BR28" s="143"/>
    </row>
    <row r="29" spans="1:70" s="2" customFormat="1" ht="15.95" customHeight="1">
      <c r="A29" s="33"/>
      <c r="B29" s="1947"/>
      <c r="C29" s="1984"/>
      <c r="D29" s="1991"/>
      <c r="E29" s="1989"/>
      <c r="F29" s="1989"/>
      <c r="G29" s="1989"/>
      <c r="H29" s="1989"/>
      <c r="I29" s="1989"/>
      <c r="J29" s="1989"/>
      <c r="K29" s="1989"/>
      <c r="L29" s="1989"/>
      <c r="M29" s="1989"/>
      <c r="N29" s="1989"/>
      <c r="O29" s="1990"/>
      <c r="P29" s="22"/>
      <c r="Q29" s="22"/>
      <c r="R29" s="22"/>
      <c r="S29" s="22"/>
      <c r="T29" s="22"/>
      <c r="U29" s="22"/>
      <c r="V29" s="22"/>
      <c r="W29" s="22"/>
      <c r="X29" s="22"/>
      <c r="Y29" s="22"/>
      <c r="Z29" s="22"/>
      <c r="AA29" s="22"/>
      <c r="AB29" s="22"/>
      <c r="AC29" s="22"/>
      <c r="AD29" s="22"/>
      <c r="AE29" s="22"/>
      <c r="AF29" s="22"/>
      <c r="AG29" s="22"/>
      <c r="AH29" s="22"/>
      <c r="AI29" s="22"/>
      <c r="AJ29" s="22"/>
      <c r="AK29" s="22"/>
      <c r="AL29" s="22"/>
      <c r="AM29" s="22"/>
      <c r="AN29" s="22"/>
      <c r="AO29" s="22"/>
      <c r="AP29" s="22"/>
      <c r="AQ29" s="22"/>
      <c r="AR29" s="22"/>
      <c r="AS29" s="22"/>
      <c r="AT29" s="22"/>
      <c r="AU29" s="22"/>
      <c r="AV29" s="22"/>
      <c r="AW29" s="22"/>
      <c r="AX29" s="22"/>
      <c r="AY29" s="22"/>
      <c r="AZ29" s="22"/>
      <c r="BA29" s="22"/>
      <c r="BB29" s="22"/>
      <c r="BC29" s="22"/>
      <c r="BD29" s="22"/>
      <c r="BE29" s="22"/>
      <c r="BF29" s="22"/>
      <c r="BG29" s="22"/>
      <c r="BH29" s="22"/>
      <c r="BI29" s="22"/>
      <c r="BJ29" s="22"/>
      <c r="BK29" s="22"/>
      <c r="BL29" s="22"/>
      <c r="BM29" s="22"/>
      <c r="BN29" s="22"/>
      <c r="BO29" s="22"/>
      <c r="BP29" s="22"/>
      <c r="BQ29" s="143"/>
      <c r="BR29" s="143"/>
    </row>
    <row r="30" spans="1:70" s="2" customFormat="1" ht="15.95" customHeight="1">
      <c r="A30" s="33"/>
      <c r="B30" s="1947"/>
      <c r="C30" s="1984"/>
      <c r="D30" s="1991"/>
      <c r="E30" s="1989"/>
      <c r="F30" s="1989"/>
      <c r="G30" s="1989"/>
      <c r="H30" s="1989"/>
      <c r="I30" s="1989"/>
      <c r="J30" s="1989"/>
      <c r="K30" s="1989"/>
      <c r="L30" s="1989"/>
      <c r="M30" s="1989"/>
      <c r="N30" s="1989"/>
      <c r="O30" s="1990"/>
      <c r="P30" s="22"/>
      <c r="Q30" s="22"/>
      <c r="R30" s="22"/>
      <c r="S30" s="22"/>
      <c r="T30" s="22"/>
      <c r="U30" s="22"/>
      <c r="V30" s="22"/>
      <c r="W30" s="22"/>
      <c r="X30" s="22"/>
      <c r="Y30" s="22"/>
      <c r="Z30" s="22"/>
      <c r="AA30" s="22"/>
      <c r="AB30" s="22"/>
      <c r="AC30" s="22"/>
      <c r="AD30" s="22"/>
      <c r="AE30" s="22"/>
      <c r="AF30" s="22"/>
      <c r="AG30" s="22"/>
      <c r="AH30" s="22"/>
      <c r="AI30" s="22"/>
      <c r="AJ30" s="22"/>
      <c r="AK30" s="22"/>
      <c r="AL30" s="22"/>
      <c r="AM30" s="22"/>
      <c r="AN30" s="22"/>
      <c r="AO30" s="22"/>
      <c r="AP30" s="22"/>
      <c r="AQ30" s="22"/>
      <c r="AR30" s="22"/>
      <c r="AS30" s="22"/>
      <c r="AT30" s="22"/>
      <c r="AU30" s="22"/>
      <c r="AV30" s="22"/>
      <c r="AW30" s="22"/>
      <c r="AX30" s="22"/>
      <c r="AY30" s="22"/>
      <c r="AZ30" s="22"/>
      <c r="BA30" s="22"/>
      <c r="BB30" s="22"/>
      <c r="BC30" s="22"/>
      <c r="BD30" s="22"/>
      <c r="BE30" s="22"/>
      <c r="BF30" s="22"/>
      <c r="BG30" s="22"/>
      <c r="BH30" s="22"/>
      <c r="BI30" s="22"/>
      <c r="BJ30" s="22"/>
      <c r="BK30" s="22"/>
      <c r="BL30" s="22"/>
      <c r="BM30" s="22"/>
      <c r="BN30" s="22"/>
      <c r="BO30" s="22"/>
      <c r="BP30" s="22"/>
      <c r="BQ30" s="143"/>
      <c r="BR30" s="143"/>
    </row>
    <row r="31" spans="1:70" s="2" customFormat="1" ht="15.95" customHeight="1">
      <c r="A31" s="33"/>
      <c r="B31" s="33"/>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22"/>
      <c r="AI31" s="22"/>
      <c r="AJ31" s="22"/>
      <c r="AK31" s="22"/>
      <c r="AL31" s="22"/>
      <c r="AM31" s="22"/>
      <c r="AN31" s="22"/>
      <c r="AO31" s="22"/>
      <c r="AP31" s="22"/>
      <c r="AQ31" s="22"/>
      <c r="AR31" s="22"/>
      <c r="AS31" s="22"/>
      <c r="AT31" s="22"/>
      <c r="AU31" s="22"/>
      <c r="AV31" s="22"/>
      <c r="AW31" s="22"/>
      <c r="AX31" s="22"/>
      <c r="AY31" s="22"/>
      <c r="AZ31" s="22"/>
      <c r="BA31" s="22"/>
      <c r="BB31" s="22"/>
      <c r="BC31" s="22"/>
      <c r="BD31" s="22"/>
      <c r="BE31" s="22"/>
      <c r="BF31" s="22"/>
      <c r="BG31" s="22"/>
      <c r="BH31" s="22"/>
      <c r="BI31" s="22"/>
      <c r="BJ31" s="22"/>
      <c r="BK31" s="22"/>
      <c r="BL31" s="22"/>
      <c r="BM31" s="22"/>
      <c r="BN31" s="22"/>
      <c r="BO31" s="22"/>
      <c r="BP31" s="22"/>
      <c r="BQ31" s="143"/>
      <c r="BR31" s="143"/>
    </row>
    <row r="32" spans="1:70" s="2" customFormat="1" ht="15.95" customHeight="1">
      <c r="A32" s="33"/>
      <c r="B32" s="103"/>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22"/>
      <c r="AI32" s="22"/>
      <c r="AJ32" s="22"/>
      <c r="AK32" s="22"/>
      <c r="AL32" s="22"/>
      <c r="AM32" s="22"/>
      <c r="AN32" s="22"/>
      <c r="AO32" s="22"/>
      <c r="AP32" s="22"/>
      <c r="AQ32" s="22"/>
      <c r="AR32" s="22"/>
      <c r="AS32" s="22"/>
      <c r="AT32" s="22"/>
      <c r="AU32" s="22"/>
      <c r="AV32" s="22"/>
      <c r="AW32" s="22"/>
      <c r="AX32" s="22"/>
      <c r="AY32" s="22"/>
      <c r="AZ32" s="22"/>
      <c r="BA32" s="22"/>
      <c r="BB32" s="22"/>
      <c r="BC32" s="22"/>
      <c r="BD32" s="22"/>
      <c r="BE32" s="22"/>
      <c r="BF32" s="22"/>
      <c r="BG32" s="22"/>
      <c r="BH32" s="22"/>
      <c r="BI32" s="22"/>
      <c r="BJ32" s="22"/>
      <c r="BK32" s="22"/>
      <c r="BL32" s="22"/>
      <c r="BM32" s="22"/>
      <c r="BN32" s="22"/>
      <c r="BO32" s="22"/>
      <c r="BP32" s="22"/>
      <c r="BQ32" s="109"/>
      <c r="BR32" s="143"/>
    </row>
    <row r="33" spans="1:70" s="2" customFormat="1" ht="15.95" customHeight="1">
      <c r="A33" s="33"/>
      <c r="B33" s="103"/>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22"/>
      <c r="AI33" s="22"/>
      <c r="AJ33" s="22"/>
      <c r="AK33" s="22"/>
      <c r="AL33" s="22"/>
      <c r="AM33" s="22"/>
      <c r="AN33" s="22"/>
      <c r="AO33" s="22"/>
      <c r="AP33" s="22"/>
      <c r="AQ33" s="22"/>
      <c r="AR33" s="22"/>
      <c r="AS33" s="22"/>
      <c r="AT33" s="22"/>
      <c r="AU33" s="22"/>
      <c r="AV33" s="22"/>
      <c r="AW33" s="22"/>
      <c r="AX33" s="22"/>
      <c r="AY33" s="22"/>
      <c r="AZ33" s="22"/>
      <c r="BA33" s="22"/>
      <c r="BB33" s="22"/>
      <c r="BC33" s="22"/>
      <c r="BD33" s="22"/>
      <c r="BE33" s="22"/>
      <c r="BF33" s="22"/>
      <c r="BG33" s="22"/>
      <c r="BH33" s="22"/>
      <c r="BI33" s="22"/>
      <c r="BJ33" s="22"/>
      <c r="BK33" s="22"/>
      <c r="BL33" s="22"/>
      <c r="BM33" s="22"/>
      <c r="BN33" s="22"/>
      <c r="BO33" s="22"/>
      <c r="BP33" s="22"/>
      <c r="BQ33" s="109"/>
      <c r="BR33" s="143"/>
    </row>
    <row r="34" spans="1:70" s="2" customFormat="1" ht="15" customHeight="1">
      <c r="A34" s="33"/>
      <c r="B34" s="1995" t="s">
        <v>329</v>
      </c>
      <c r="C34" s="1996"/>
      <c r="D34" s="1996"/>
      <c r="E34" s="1996"/>
      <c r="F34" s="1996"/>
      <c r="G34" s="1996"/>
      <c r="H34" s="1996"/>
      <c r="I34" s="1996"/>
      <c r="J34" s="1996"/>
      <c r="K34" s="1996"/>
      <c r="L34" s="1996"/>
      <c r="M34" s="1996"/>
      <c r="N34" s="1996"/>
      <c r="O34" s="1997"/>
      <c r="P34" s="240"/>
      <c r="Q34" s="240"/>
      <c r="R34" s="240"/>
      <c r="S34" s="240"/>
      <c r="T34" s="240"/>
      <c r="U34" s="240"/>
      <c r="V34" s="240"/>
      <c r="W34" s="240"/>
      <c r="X34" s="240"/>
      <c r="Y34" s="240"/>
      <c r="Z34" s="240"/>
      <c r="AA34" s="240"/>
      <c r="AB34" s="240"/>
      <c r="AC34" s="240"/>
      <c r="AD34" s="240"/>
      <c r="AE34" s="240"/>
      <c r="AF34" s="240"/>
      <c r="AG34" s="240"/>
      <c r="AH34" s="240"/>
      <c r="AI34" s="240"/>
      <c r="AJ34" s="240"/>
      <c r="AK34" s="240"/>
      <c r="AL34" s="240"/>
      <c r="AM34" s="240"/>
      <c r="AN34" s="240"/>
      <c r="AO34" s="240"/>
      <c r="AP34" s="240"/>
      <c r="AQ34" s="240"/>
      <c r="AR34" s="240"/>
      <c r="AS34" s="240"/>
      <c r="AT34" s="240"/>
      <c r="AU34" s="240"/>
      <c r="AV34" s="240"/>
      <c r="AW34" s="240"/>
      <c r="AX34" s="240"/>
      <c r="AY34" s="240"/>
      <c r="AZ34" s="240"/>
      <c r="BA34" s="240"/>
      <c r="BB34" s="240"/>
      <c r="BC34" s="240"/>
      <c r="BD34" s="240"/>
      <c r="BE34" s="240"/>
      <c r="BF34" s="240"/>
      <c r="BG34" s="240"/>
      <c r="BH34" s="240"/>
      <c r="BI34" s="240"/>
      <c r="BJ34" s="240"/>
      <c r="BK34" s="240"/>
      <c r="BL34" s="240"/>
      <c r="BM34" s="240"/>
      <c r="BN34" s="240"/>
      <c r="BO34" s="240"/>
      <c r="BP34" s="240"/>
      <c r="BQ34" s="242"/>
      <c r="BR34" s="143"/>
    </row>
    <row r="35" spans="1:70" s="2" customFormat="1" ht="15" customHeight="1">
      <c r="A35" s="33"/>
      <c r="B35" s="1998"/>
      <c r="C35" s="1999"/>
      <c r="D35" s="1999"/>
      <c r="E35" s="1999"/>
      <c r="F35" s="1999"/>
      <c r="G35" s="1999"/>
      <c r="H35" s="1999"/>
      <c r="I35" s="1999"/>
      <c r="J35" s="1999"/>
      <c r="K35" s="1999"/>
      <c r="L35" s="1999"/>
      <c r="M35" s="1999"/>
      <c r="N35" s="1999"/>
      <c r="O35" s="2000"/>
      <c r="P35" s="240"/>
      <c r="Q35" s="240"/>
      <c r="R35" s="240"/>
      <c r="S35" s="240"/>
      <c r="T35" s="240"/>
      <c r="U35" s="240"/>
      <c r="V35" s="240"/>
      <c r="W35" s="240"/>
      <c r="X35" s="240"/>
      <c r="Y35" s="240"/>
      <c r="Z35" s="240"/>
      <c r="AA35" s="240"/>
      <c r="AB35" s="240"/>
      <c r="AC35" s="240"/>
      <c r="AD35" s="240"/>
      <c r="AE35" s="240"/>
      <c r="AF35" s="240"/>
      <c r="AG35" s="240"/>
      <c r="AH35" s="240"/>
      <c r="AI35" s="240"/>
      <c r="AJ35" s="240"/>
      <c r="AK35" s="240"/>
      <c r="AL35" s="240"/>
      <c r="AM35" s="240"/>
      <c r="AN35" s="240"/>
      <c r="AO35" s="240"/>
      <c r="AP35" s="240"/>
      <c r="AQ35" s="240"/>
      <c r="AR35" s="240"/>
      <c r="AS35" s="240"/>
      <c r="AT35" s="240"/>
      <c r="AU35" s="240"/>
      <c r="AV35" s="240"/>
      <c r="AW35" s="240"/>
      <c r="AX35" s="240"/>
      <c r="AY35" s="240"/>
      <c r="AZ35" s="240"/>
      <c r="BA35" s="240"/>
      <c r="BB35" s="240"/>
      <c r="BC35" s="240"/>
      <c r="BD35" s="240"/>
      <c r="BE35" s="240"/>
      <c r="BF35" s="240"/>
      <c r="BG35" s="240"/>
      <c r="BH35" s="240"/>
      <c r="BI35" s="240"/>
      <c r="BJ35" s="240"/>
      <c r="BK35" s="240"/>
      <c r="BL35" s="240"/>
      <c r="BM35" s="240"/>
      <c r="BN35" s="240"/>
      <c r="BO35" s="240"/>
      <c r="BP35" s="240"/>
      <c r="BQ35" s="242"/>
      <c r="BR35" s="143"/>
    </row>
    <row r="36" spans="1:70" s="2" customFormat="1" ht="15" customHeight="1">
      <c r="A36" s="33"/>
      <c r="B36" s="2001"/>
      <c r="C36" s="2002"/>
      <c r="D36" s="2002"/>
      <c r="E36" s="2002"/>
      <c r="F36" s="2002"/>
      <c r="G36" s="2002"/>
      <c r="H36" s="2002"/>
      <c r="I36" s="2002"/>
      <c r="J36" s="2002"/>
      <c r="K36" s="2002"/>
      <c r="L36" s="2002"/>
      <c r="M36" s="2002"/>
      <c r="N36" s="2002"/>
      <c r="O36" s="2003"/>
      <c r="P36" s="240"/>
      <c r="Q36" s="240"/>
      <c r="R36" s="240"/>
      <c r="S36" s="240"/>
      <c r="T36" s="240"/>
      <c r="U36" s="240"/>
      <c r="V36" s="240"/>
      <c r="W36" s="240"/>
      <c r="X36" s="240"/>
      <c r="Y36" s="240"/>
      <c r="Z36" s="240"/>
      <c r="AA36" s="240"/>
      <c r="AB36" s="240"/>
      <c r="AC36" s="240"/>
      <c r="AD36" s="240"/>
      <c r="AE36" s="240"/>
      <c r="AF36" s="240"/>
      <c r="AG36" s="240"/>
      <c r="AH36" s="240"/>
      <c r="AI36" s="240"/>
      <c r="AJ36" s="240"/>
      <c r="AK36" s="240"/>
      <c r="AL36" s="240"/>
      <c r="AM36" s="240"/>
      <c r="AN36" s="240"/>
      <c r="AO36" s="240"/>
      <c r="AP36" s="240"/>
      <c r="AQ36" s="240"/>
      <c r="AR36" s="240"/>
      <c r="AS36" s="240"/>
      <c r="AT36" s="240"/>
      <c r="AU36" s="240"/>
      <c r="AV36" s="240"/>
      <c r="AW36" s="240"/>
      <c r="AX36" s="240"/>
      <c r="AY36" s="240"/>
      <c r="AZ36" s="240"/>
      <c r="BA36" s="240"/>
      <c r="BB36" s="240"/>
      <c r="BC36" s="240"/>
      <c r="BD36" s="240"/>
      <c r="BE36" s="240"/>
      <c r="BF36" s="240"/>
      <c r="BG36" s="240"/>
      <c r="BH36" s="240"/>
      <c r="BI36" s="240"/>
      <c r="BJ36" s="240"/>
      <c r="BK36" s="240"/>
      <c r="BL36" s="240"/>
      <c r="BM36" s="240"/>
      <c r="BN36" s="240"/>
      <c r="BO36" s="240"/>
      <c r="BP36" s="240"/>
      <c r="BQ36" s="242"/>
      <c r="BR36" s="143"/>
    </row>
    <row r="37" spans="1:70" s="2" customFormat="1" ht="15" customHeight="1">
      <c r="A37" s="33"/>
      <c r="B37" s="2004" t="s">
        <v>330</v>
      </c>
      <c r="C37" s="2005"/>
      <c r="D37" s="2005"/>
      <c r="E37" s="2005"/>
      <c r="F37" s="2005"/>
      <c r="G37" s="2005"/>
      <c r="H37" s="2005"/>
      <c r="I37" s="2005"/>
      <c r="J37" s="2005"/>
      <c r="K37" s="2005"/>
      <c r="L37" s="2005"/>
      <c r="M37" s="2005"/>
      <c r="N37" s="2005"/>
      <c r="O37" s="2005"/>
      <c r="P37" s="2005"/>
      <c r="Q37" s="2005"/>
      <c r="R37" s="2005"/>
      <c r="S37" s="2005"/>
      <c r="T37" s="2005"/>
      <c r="U37" s="2005"/>
      <c r="V37" s="2005"/>
      <c r="W37" s="2005"/>
      <c r="X37" s="2005"/>
      <c r="Y37" s="2005"/>
      <c r="Z37" s="2005"/>
      <c r="AA37" s="2005"/>
      <c r="AB37" s="2005"/>
      <c r="AC37" s="2005"/>
      <c r="AD37" s="2005"/>
      <c r="AE37" s="2005"/>
      <c r="AF37" s="2005"/>
      <c r="AG37" s="2005"/>
      <c r="AH37" s="2005"/>
      <c r="AI37" s="2005"/>
      <c r="AJ37" s="2005"/>
      <c r="AK37" s="2005"/>
      <c r="AL37" s="2005"/>
      <c r="AM37" s="2005"/>
      <c r="AN37" s="2005"/>
      <c r="AO37" s="2005"/>
      <c r="AP37" s="2005"/>
      <c r="AQ37" s="2005"/>
      <c r="AR37" s="2005"/>
      <c r="AS37" s="2005"/>
      <c r="AT37" s="2005"/>
      <c r="AU37" s="2005"/>
      <c r="AV37" s="2005"/>
      <c r="AW37" s="2005"/>
      <c r="AX37" s="2005"/>
      <c r="AY37" s="2005"/>
      <c r="AZ37" s="2005"/>
      <c r="BA37" s="2005"/>
      <c r="BB37" s="2005"/>
      <c r="BC37" s="2005"/>
      <c r="BD37" s="2005"/>
      <c r="BE37" s="2005"/>
      <c r="BF37" s="2005"/>
      <c r="BG37" s="2005"/>
      <c r="BH37" s="2005"/>
      <c r="BI37" s="2005"/>
      <c r="BJ37" s="2005"/>
      <c r="BK37" s="2005"/>
      <c r="BL37" s="2005"/>
      <c r="BM37" s="2005"/>
      <c r="BN37" s="2005"/>
      <c r="BO37" s="2005"/>
      <c r="BP37" s="2005"/>
      <c r="BQ37" s="2006"/>
      <c r="BR37" s="143"/>
    </row>
    <row r="38" spans="1:70" s="2" customFormat="1" ht="30" customHeight="1">
      <c r="A38" s="33"/>
      <c r="B38" s="2007"/>
      <c r="C38" s="2008"/>
      <c r="D38" s="2008"/>
      <c r="E38" s="2008"/>
      <c r="F38" s="2009"/>
      <c r="G38" s="426"/>
      <c r="H38" s="426"/>
      <c r="I38" s="426"/>
      <c r="J38" s="426"/>
      <c r="K38" s="426"/>
      <c r="L38" s="426"/>
      <c r="M38" s="426"/>
      <c r="N38" s="426"/>
      <c r="O38" s="483"/>
      <c r="P38" s="484"/>
      <c r="Q38" s="426"/>
      <c r="R38" s="426"/>
      <c r="S38" s="426"/>
      <c r="T38" s="426"/>
      <c r="U38" s="426"/>
      <c r="V38" s="426"/>
      <c r="W38" s="426"/>
      <c r="X38" s="483"/>
      <c r="Y38" s="484"/>
      <c r="Z38" s="426"/>
      <c r="AA38" s="426"/>
      <c r="AB38" s="426"/>
      <c r="AC38" s="426"/>
      <c r="AD38" s="426"/>
      <c r="AE38" s="426"/>
      <c r="AF38" s="426"/>
      <c r="AG38" s="483"/>
      <c r="AH38" s="484"/>
      <c r="AI38" s="426"/>
      <c r="AJ38" s="426"/>
      <c r="AK38" s="426"/>
      <c r="AL38" s="426"/>
      <c r="AM38" s="426"/>
      <c r="AN38" s="426"/>
      <c r="AO38" s="426"/>
      <c r="AP38" s="483"/>
      <c r="AQ38" s="484"/>
      <c r="AR38" s="426"/>
      <c r="AS38" s="426"/>
      <c r="AT38" s="426"/>
      <c r="AU38" s="426"/>
      <c r="AV38" s="426"/>
      <c r="AW38" s="426"/>
      <c r="AX38" s="426"/>
      <c r="AY38" s="483"/>
      <c r="AZ38" s="484"/>
      <c r="BA38" s="426"/>
      <c r="BB38" s="426"/>
      <c r="BC38" s="426"/>
      <c r="BD38" s="426"/>
      <c r="BE38" s="426"/>
      <c r="BF38" s="426"/>
      <c r="BG38" s="426"/>
      <c r="BH38" s="483"/>
      <c r="BI38" s="484"/>
      <c r="BJ38" s="426"/>
      <c r="BK38" s="426"/>
      <c r="BL38" s="426"/>
      <c r="BM38" s="426"/>
      <c r="BN38" s="426"/>
      <c r="BO38" s="426"/>
      <c r="BP38" s="426"/>
      <c r="BQ38" s="485"/>
      <c r="BR38" s="143"/>
    </row>
    <row r="39" spans="1:70" s="2" customFormat="1" ht="15.95" customHeight="1">
      <c r="A39" s="33"/>
      <c r="B39" s="1977" t="s">
        <v>331</v>
      </c>
      <c r="C39" s="1191"/>
      <c r="D39" s="1191"/>
      <c r="E39" s="1191"/>
      <c r="F39" s="1199"/>
      <c r="G39" s="240"/>
      <c r="H39" s="240"/>
      <c r="I39" s="240"/>
      <c r="J39" s="240"/>
      <c r="K39" s="240"/>
      <c r="L39" s="240"/>
      <c r="M39" s="240"/>
      <c r="N39" s="240"/>
      <c r="O39" s="486"/>
      <c r="P39" s="487"/>
      <c r="Q39" s="240"/>
      <c r="R39" s="240"/>
      <c r="S39" s="240"/>
      <c r="T39" s="240"/>
      <c r="U39" s="240"/>
      <c r="V39" s="240"/>
      <c r="W39" s="240"/>
      <c r="X39" s="486"/>
      <c r="Y39" s="487"/>
      <c r="Z39" s="240"/>
      <c r="AA39" s="240"/>
      <c r="AB39" s="240"/>
      <c r="AC39" s="240"/>
      <c r="AD39" s="240"/>
      <c r="AE39" s="240"/>
      <c r="AF39" s="240"/>
      <c r="AG39" s="486"/>
      <c r="AH39" s="487"/>
      <c r="AI39" s="240"/>
      <c r="AJ39" s="240"/>
      <c r="AK39" s="240"/>
      <c r="AL39" s="240"/>
      <c r="AM39" s="240"/>
      <c r="AN39" s="240"/>
      <c r="AO39" s="240"/>
      <c r="AP39" s="486"/>
      <c r="AQ39" s="487"/>
      <c r="AR39" s="240"/>
      <c r="AS39" s="240"/>
      <c r="AT39" s="240"/>
      <c r="AU39" s="240"/>
      <c r="AV39" s="240"/>
      <c r="AW39" s="240"/>
      <c r="AX39" s="240"/>
      <c r="AY39" s="486"/>
      <c r="AZ39" s="487"/>
      <c r="BA39" s="240"/>
      <c r="BB39" s="240"/>
      <c r="BC39" s="240"/>
      <c r="BD39" s="240"/>
      <c r="BE39" s="240"/>
      <c r="BF39" s="240"/>
      <c r="BG39" s="240"/>
      <c r="BH39" s="486"/>
      <c r="BI39" s="487"/>
      <c r="BJ39" s="240"/>
      <c r="BK39" s="240"/>
      <c r="BL39" s="240"/>
      <c r="BM39" s="240"/>
      <c r="BN39" s="240"/>
      <c r="BO39" s="240"/>
      <c r="BP39" s="240"/>
      <c r="BQ39" s="242"/>
      <c r="BR39" s="143"/>
    </row>
    <row r="40" spans="1:70" s="2" customFormat="1" ht="15.95" customHeight="1">
      <c r="A40" s="33"/>
      <c r="B40" s="1977"/>
      <c r="C40" s="1191"/>
      <c r="D40" s="1191"/>
      <c r="E40" s="1191"/>
      <c r="F40" s="1199"/>
      <c r="G40" s="240"/>
      <c r="H40" s="240"/>
      <c r="I40" s="240"/>
      <c r="J40" s="240"/>
      <c r="K40" s="240"/>
      <c r="L40" s="240"/>
      <c r="M40" s="240"/>
      <c r="N40" s="240"/>
      <c r="O40" s="486"/>
      <c r="P40" s="487"/>
      <c r="Q40" s="240"/>
      <c r="R40" s="240"/>
      <c r="S40" s="240"/>
      <c r="T40" s="240"/>
      <c r="U40" s="240"/>
      <c r="V40" s="240"/>
      <c r="W40" s="240"/>
      <c r="X40" s="486"/>
      <c r="Y40" s="487"/>
      <c r="Z40" s="240"/>
      <c r="AA40" s="240"/>
      <c r="AB40" s="240"/>
      <c r="AC40" s="240"/>
      <c r="AD40" s="240"/>
      <c r="AE40" s="240"/>
      <c r="AF40" s="240"/>
      <c r="AG40" s="486"/>
      <c r="AH40" s="487"/>
      <c r="AI40" s="240"/>
      <c r="AJ40" s="240"/>
      <c r="AK40" s="240"/>
      <c r="AL40" s="240"/>
      <c r="AM40" s="240"/>
      <c r="AN40" s="240"/>
      <c r="AO40" s="240"/>
      <c r="AP40" s="486"/>
      <c r="AQ40" s="487"/>
      <c r="AR40" s="240"/>
      <c r="AS40" s="240"/>
      <c r="AT40" s="240"/>
      <c r="AU40" s="240"/>
      <c r="AV40" s="240"/>
      <c r="AW40" s="240"/>
      <c r="AX40" s="240"/>
      <c r="AY40" s="486"/>
      <c r="AZ40" s="487"/>
      <c r="BA40" s="240"/>
      <c r="BB40" s="240"/>
      <c r="BC40" s="240"/>
      <c r="BD40" s="240"/>
      <c r="BE40" s="240"/>
      <c r="BF40" s="240"/>
      <c r="BG40" s="240"/>
      <c r="BH40" s="486"/>
      <c r="BI40" s="487"/>
      <c r="BJ40" s="240"/>
      <c r="BK40" s="240"/>
      <c r="BL40" s="240"/>
      <c r="BM40" s="240"/>
      <c r="BN40" s="240"/>
      <c r="BO40" s="240"/>
      <c r="BP40" s="240"/>
      <c r="BQ40" s="242"/>
      <c r="BR40" s="143"/>
    </row>
    <row r="41" spans="1:70" s="2" customFormat="1" ht="15.95" customHeight="1">
      <c r="A41" s="33"/>
      <c r="B41" s="1977"/>
      <c r="C41" s="1191"/>
      <c r="D41" s="1191"/>
      <c r="E41" s="1191"/>
      <c r="F41" s="1199"/>
      <c r="G41" s="240"/>
      <c r="H41" s="240"/>
      <c r="I41" s="240"/>
      <c r="J41" s="240"/>
      <c r="K41" s="240"/>
      <c r="L41" s="240"/>
      <c r="M41" s="240"/>
      <c r="N41" s="240"/>
      <c r="O41" s="486"/>
      <c r="P41" s="487"/>
      <c r="Q41" s="240"/>
      <c r="R41" s="240"/>
      <c r="S41" s="240"/>
      <c r="T41" s="240"/>
      <c r="U41" s="240"/>
      <c r="V41" s="240"/>
      <c r="W41" s="240"/>
      <c r="X41" s="486"/>
      <c r="Y41" s="487"/>
      <c r="Z41" s="240"/>
      <c r="AA41" s="240"/>
      <c r="AB41" s="240"/>
      <c r="AC41" s="240"/>
      <c r="AD41" s="240"/>
      <c r="AE41" s="240"/>
      <c r="AF41" s="240"/>
      <c r="AG41" s="486"/>
      <c r="AH41" s="487"/>
      <c r="AI41" s="240"/>
      <c r="AJ41" s="240"/>
      <c r="AK41" s="240"/>
      <c r="AL41" s="240"/>
      <c r="AM41" s="240"/>
      <c r="AN41" s="240"/>
      <c r="AO41" s="240"/>
      <c r="AP41" s="486"/>
      <c r="AQ41" s="487"/>
      <c r="AR41" s="240"/>
      <c r="AS41" s="240"/>
      <c r="AT41" s="240"/>
      <c r="AU41" s="240"/>
      <c r="AV41" s="240"/>
      <c r="AW41" s="240"/>
      <c r="AX41" s="240"/>
      <c r="AY41" s="486"/>
      <c r="AZ41" s="487"/>
      <c r="BA41" s="240"/>
      <c r="BB41" s="240"/>
      <c r="BC41" s="240"/>
      <c r="BD41" s="240"/>
      <c r="BE41" s="240"/>
      <c r="BF41" s="240"/>
      <c r="BG41" s="240"/>
      <c r="BH41" s="486"/>
      <c r="BI41" s="487"/>
      <c r="BJ41" s="240"/>
      <c r="BK41" s="240"/>
      <c r="BL41" s="240"/>
      <c r="BM41" s="240"/>
      <c r="BN41" s="240"/>
      <c r="BO41" s="240"/>
      <c r="BP41" s="240"/>
      <c r="BQ41" s="242"/>
      <c r="BR41" s="143"/>
    </row>
    <row r="42" spans="1:70" s="2" customFormat="1" ht="15.95" customHeight="1">
      <c r="A42" s="33"/>
      <c r="B42" s="1977"/>
      <c r="C42" s="1191"/>
      <c r="D42" s="1191"/>
      <c r="E42" s="1191"/>
      <c r="F42" s="1199"/>
      <c r="G42" s="240"/>
      <c r="H42" s="240"/>
      <c r="I42" s="240"/>
      <c r="J42" s="240"/>
      <c r="K42" s="240"/>
      <c r="L42" s="240"/>
      <c r="M42" s="240"/>
      <c r="N42" s="240"/>
      <c r="O42" s="486"/>
      <c r="P42" s="487"/>
      <c r="Q42" s="240"/>
      <c r="R42" s="240"/>
      <c r="S42" s="240"/>
      <c r="T42" s="240"/>
      <c r="U42" s="240"/>
      <c r="V42" s="240"/>
      <c r="W42" s="240"/>
      <c r="X42" s="486"/>
      <c r="Y42" s="487"/>
      <c r="Z42" s="240"/>
      <c r="AA42" s="240"/>
      <c r="AB42" s="240"/>
      <c r="AC42" s="240"/>
      <c r="AD42" s="240"/>
      <c r="AE42" s="240"/>
      <c r="AF42" s="240"/>
      <c r="AG42" s="486"/>
      <c r="AH42" s="487"/>
      <c r="AI42" s="240"/>
      <c r="AJ42" s="240"/>
      <c r="AK42" s="240"/>
      <c r="AL42" s="240"/>
      <c r="AM42" s="240"/>
      <c r="AN42" s="240"/>
      <c r="AO42" s="240"/>
      <c r="AP42" s="486"/>
      <c r="AQ42" s="487"/>
      <c r="AR42" s="240"/>
      <c r="AS42" s="240"/>
      <c r="AT42" s="240"/>
      <c r="AU42" s="240"/>
      <c r="AV42" s="240"/>
      <c r="AW42" s="240"/>
      <c r="AX42" s="240"/>
      <c r="AY42" s="486"/>
      <c r="AZ42" s="487"/>
      <c r="BA42" s="240"/>
      <c r="BB42" s="240"/>
      <c r="BC42" s="240"/>
      <c r="BD42" s="240"/>
      <c r="BE42" s="240"/>
      <c r="BF42" s="240"/>
      <c r="BG42" s="240"/>
      <c r="BH42" s="486"/>
      <c r="BI42" s="487"/>
      <c r="BJ42" s="240"/>
      <c r="BK42" s="240"/>
      <c r="BL42" s="240"/>
      <c r="BM42" s="240"/>
      <c r="BN42" s="240"/>
      <c r="BO42" s="240"/>
      <c r="BP42" s="240"/>
      <c r="BQ42" s="242"/>
      <c r="BR42" s="143"/>
    </row>
    <row r="43" spans="1:70" s="2" customFormat="1" ht="15.95" customHeight="1">
      <c r="A43" s="33"/>
      <c r="B43" s="1977"/>
      <c r="C43" s="1191"/>
      <c r="D43" s="1191"/>
      <c r="E43" s="1191"/>
      <c r="F43" s="1199"/>
      <c r="G43" s="240"/>
      <c r="H43" s="240"/>
      <c r="I43" s="240"/>
      <c r="J43" s="240"/>
      <c r="K43" s="240"/>
      <c r="L43" s="240"/>
      <c r="M43" s="240"/>
      <c r="N43" s="240"/>
      <c r="O43" s="486"/>
      <c r="P43" s="487"/>
      <c r="Q43" s="240"/>
      <c r="R43" s="240"/>
      <c r="S43" s="240"/>
      <c r="T43" s="240"/>
      <c r="U43" s="240"/>
      <c r="V43" s="240"/>
      <c r="W43" s="240"/>
      <c r="X43" s="486"/>
      <c r="Y43" s="487"/>
      <c r="Z43" s="240"/>
      <c r="AA43" s="240"/>
      <c r="AB43" s="240"/>
      <c r="AC43" s="240"/>
      <c r="AD43" s="240"/>
      <c r="AE43" s="240"/>
      <c r="AF43" s="240"/>
      <c r="AG43" s="486"/>
      <c r="AH43" s="487"/>
      <c r="AI43" s="240"/>
      <c r="AJ43" s="240"/>
      <c r="AK43" s="240"/>
      <c r="AL43" s="240"/>
      <c r="AM43" s="240"/>
      <c r="AN43" s="240"/>
      <c r="AO43" s="240"/>
      <c r="AP43" s="486"/>
      <c r="AQ43" s="487"/>
      <c r="AR43" s="240"/>
      <c r="AS43" s="240"/>
      <c r="AT43" s="240"/>
      <c r="AU43" s="240"/>
      <c r="AV43" s="240"/>
      <c r="AW43" s="240"/>
      <c r="AX43" s="240"/>
      <c r="AY43" s="486"/>
      <c r="AZ43" s="487"/>
      <c r="BA43" s="240"/>
      <c r="BB43" s="240"/>
      <c r="BC43" s="240"/>
      <c r="BD43" s="240"/>
      <c r="BE43" s="240"/>
      <c r="BF43" s="240"/>
      <c r="BG43" s="240"/>
      <c r="BH43" s="486"/>
      <c r="BI43" s="487"/>
      <c r="BJ43" s="240"/>
      <c r="BK43" s="240"/>
      <c r="BL43" s="240"/>
      <c r="BM43" s="240"/>
      <c r="BN43" s="240"/>
      <c r="BO43" s="240"/>
      <c r="BP43" s="240"/>
      <c r="BQ43" s="242"/>
      <c r="BR43" s="143"/>
    </row>
    <row r="44" spans="1:70" s="2" customFormat="1" ht="15.95" customHeight="1">
      <c r="A44" s="33"/>
      <c r="B44" s="1977"/>
      <c r="C44" s="1191"/>
      <c r="D44" s="1191"/>
      <c r="E44" s="1191"/>
      <c r="F44" s="1199"/>
      <c r="G44" s="240"/>
      <c r="H44" s="240"/>
      <c r="I44" s="240"/>
      <c r="J44" s="240"/>
      <c r="K44" s="240"/>
      <c r="L44" s="240"/>
      <c r="M44" s="240"/>
      <c r="N44" s="240"/>
      <c r="O44" s="486"/>
      <c r="P44" s="487"/>
      <c r="Q44" s="240"/>
      <c r="R44" s="240"/>
      <c r="S44" s="240"/>
      <c r="T44" s="240"/>
      <c r="U44" s="240"/>
      <c r="V44" s="240"/>
      <c r="W44" s="240"/>
      <c r="X44" s="486"/>
      <c r="Y44" s="487"/>
      <c r="Z44" s="240"/>
      <c r="AA44" s="240"/>
      <c r="AB44" s="240"/>
      <c r="AC44" s="240"/>
      <c r="AD44" s="240"/>
      <c r="AE44" s="240"/>
      <c r="AF44" s="240"/>
      <c r="AG44" s="486"/>
      <c r="AH44" s="487"/>
      <c r="AI44" s="240"/>
      <c r="AJ44" s="240"/>
      <c r="AK44" s="240"/>
      <c r="AL44" s="240"/>
      <c r="AM44" s="240"/>
      <c r="AN44" s="240"/>
      <c r="AO44" s="240"/>
      <c r="AP44" s="486"/>
      <c r="AQ44" s="487"/>
      <c r="AR44" s="240"/>
      <c r="AS44" s="240"/>
      <c r="AT44" s="240"/>
      <c r="AU44" s="240"/>
      <c r="AV44" s="240"/>
      <c r="AW44" s="240"/>
      <c r="AX44" s="240"/>
      <c r="AY44" s="486"/>
      <c r="AZ44" s="487"/>
      <c r="BA44" s="240"/>
      <c r="BB44" s="240"/>
      <c r="BC44" s="240"/>
      <c r="BD44" s="240"/>
      <c r="BE44" s="240"/>
      <c r="BF44" s="240"/>
      <c r="BG44" s="240"/>
      <c r="BH44" s="486"/>
      <c r="BI44" s="487"/>
      <c r="BJ44" s="240"/>
      <c r="BK44" s="240"/>
      <c r="BL44" s="240"/>
      <c r="BM44" s="240"/>
      <c r="BN44" s="240"/>
      <c r="BO44" s="240"/>
      <c r="BP44" s="240"/>
      <c r="BQ44" s="242"/>
      <c r="BR44" s="143"/>
    </row>
    <row r="45" spans="1:70" s="2" customFormat="1" ht="15.95" customHeight="1">
      <c r="A45" s="255"/>
      <c r="B45" s="1965"/>
      <c r="C45" s="1200"/>
      <c r="D45" s="1200"/>
      <c r="E45" s="1200"/>
      <c r="F45" s="2010"/>
      <c r="G45" s="252"/>
      <c r="H45" s="252"/>
      <c r="I45" s="252"/>
      <c r="J45" s="252"/>
      <c r="K45" s="252"/>
      <c r="L45" s="252"/>
      <c r="M45" s="252"/>
      <c r="N45" s="252"/>
      <c r="O45" s="488"/>
      <c r="P45" s="489"/>
      <c r="Q45" s="252"/>
      <c r="R45" s="252"/>
      <c r="S45" s="252"/>
      <c r="T45" s="252"/>
      <c r="U45" s="252"/>
      <c r="V45" s="252"/>
      <c r="W45" s="252"/>
      <c r="X45" s="488"/>
      <c r="Y45" s="489"/>
      <c r="Z45" s="252"/>
      <c r="AA45" s="252"/>
      <c r="AB45" s="252"/>
      <c r="AC45" s="252"/>
      <c r="AD45" s="252"/>
      <c r="AE45" s="252"/>
      <c r="AF45" s="252"/>
      <c r="AG45" s="488"/>
      <c r="AH45" s="489"/>
      <c r="AI45" s="252"/>
      <c r="AJ45" s="252"/>
      <c r="AK45" s="252"/>
      <c r="AL45" s="252"/>
      <c r="AM45" s="252"/>
      <c r="AN45" s="252"/>
      <c r="AO45" s="252"/>
      <c r="AP45" s="488"/>
      <c r="AQ45" s="489"/>
      <c r="AR45" s="252"/>
      <c r="AS45" s="252"/>
      <c r="AT45" s="252"/>
      <c r="AU45" s="252"/>
      <c r="AV45" s="252"/>
      <c r="AW45" s="252"/>
      <c r="AX45" s="252"/>
      <c r="AY45" s="488"/>
      <c r="AZ45" s="489"/>
      <c r="BA45" s="252"/>
      <c r="BB45" s="252"/>
      <c r="BC45" s="252"/>
      <c r="BD45" s="252"/>
      <c r="BE45" s="252"/>
      <c r="BF45" s="252"/>
      <c r="BG45" s="252"/>
      <c r="BH45" s="488"/>
      <c r="BI45" s="489"/>
      <c r="BJ45" s="252"/>
      <c r="BK45" s="252"/>
      <c r="BL45" s="252"/>
      <c r="BM45" s="252"/>
      <c r="BN45" s="252"/>
      <c r="BO45" s="252"/>
      <c r="BP45" s="252"/>
      <c r="BQ45" s="490"/>
      <c r="BR45" s="143"/>
    </row>
    <row r="46" spans="1:70" s="89" customFormat="1" ht="15.95" customHeight="1">
      <c r="A46" s="150"/>
      <c r="B46" s="151" t="s">
        <v>118</v>
      </c>
      <c r="C46" s="93"/>
      <c r="D46" s="93"/>
      <c r="E46" s="93"/>
      <c r="F46" s="93"/>
      <c r="G46" s="93"/>
      <c r="H46" s="93"/>
      <c r="I46" s="93"/>
      <c r="J46" s="93"/>
      <c r="K46" s="93"/>
      <c r="L46" s="93"/>
      <c r="M46" s="93"/>
      <c r="N46" s="93"/>
      <c r="O46" s="93"/>
      <c r="P46" s="93"/>
      <c r="Q46" s="93"/>
      <c r="R46" s="93"/>
      <c r="S46" s="93"/>
      <c r="T46" s="93"/>
      <c r="U46" s="93"/>
      <c r="V46" s="93"/>
      <c r="W46" s="93"/>
      <c r="X46" s="93"/>
      <c r="Y46" s="93"/>
      <c r="Z46" s="93"/>
      <c r="AA46" s="93"/>
      <c r="AB46" s="93"/>
      <c r="AC46" s="93"/>
      <c r="AD46" s="93"/>
      <c r="AE46" s="363" t="s">
        <v>119</v>
      </c>
      <c r="AF46" s="363"/>
      <c r="AG46" s="93"/>
      <c r="AH46" s="363"/>
      <c r="AI46" s="93"/>
      <c r="AJ46" s="93"/>
      <c r="AK46" s="363"/>
      <c r="AL46" s="93"/>
      <c r="AM46" s="93"/>
      <c r="AN46" s="93"/>
      <c r="AO46" s="93"/>
      <c r="AP46" s="93"/>
      <c r="AQ46" s="93"/>
      <c r="AR46" s="93"/>
      <c r="AS46" s="93"/>
      <c r="AT46" s="93"/>
      <c r="AU46" s="93"/>
      <c r="AV46" s="93"/>
      <c r="AW46" s="93"/>
      <c r="AX46" s="93"/>
      <c r="AY46" s="93"/>
      <c r="AZ46" s="93"/>
      <c r="BA46" s="93"/>
      <c r="BB46" s="93"/>
      <c r="BC46" s="93"/>
      <c r="BD46" s="93"/>
      <c r="BE46" s="363"/>
      <c r="BF46" s="93"/>
      <c r="BG46" s="363"/>
      <c r="BH46" s="93" t="str">
        <f>Index!BE44</f>
        <v>COMPILER: LIÊN/A-KT-WQ826</v>
      </c>
      <c r="BI46" s="93"/>
      <c r="BJ46" s="93"/>
      <c r="BK46" s="93"/>
      <c r="BL46" s="93"/>
      <c r="BM46" s="93"/>
      <c r="BN46" s="93"/>
      <c r="BO46" s="93"/>
      <c r="BP46" s="93"/>
      <c r="BQ46" s="93"/>
      <c r="BR46" s="98"/>
    </row>
  </sheetData>
  <mergeCells count="33">
    <mergeCell ref="B34:O36"/>
    <mergeCell ref="B37:BQ37"/>
    <mergeCell ref="B38:F38"/>
    <mergeCell ref="B39:F45"/>
    <mergeCell ref="B25:C26"/>
    <mergeCell ref="D25:O26"/>
    <mergeCell ref="B27:C28"/>
    <mergeCell ref="D27:O28"/>
    <mergeCell ref="B29:C30"/>
    <mergeCell ref="D29:O30"/>
    <mergeCell ref="B19:C20"/>
    <mergeCell ref="D19:O20"/>
    <mergeCell ref="B21:C22"/>
    <mergeCell ref="D21:O22"/>
    <mergeCell ref="B23:C24"/>
    <mergeCell ref="D23:O24"/>
    <mergeCell ref="B13:C14"/>
    <mergeCell ref="D13:O14"/>
    <mergeCell ref="B15:C16"/>
    <mergeCell ref="D15:O16"/>
    <mergeCell ref="B17:C18"/>
    <mergeCell ref="D17:O18"/>
    <mergeCell ref="B7:C8"/>
    <mergeCell ref="D7:O8"/>
    <mergeCell ref="B9:C10"/>
    <mergeCell ref="D9:O10"/>
    <mergeCell ref="B11:C12"/>
    <mergeCell ref="D11:O12"/>
    <mergeCell ref="B1:T1"/>
    <mergeCell ref="U1:AY3"/>
    <mergeCell ref="BK2:BN3"/>
    <mergeCell ref="BO2:BQ3"/>
    <mergeCell ref="B5:O6"/>
  </mergeCells>
  <phoneticPr fontId="60" type="noConversion"/>
  <printOptions horizontalCentered="1" verticalCentered="1"/>
  <pageMargins left="0.196850393700787" right="0.196850393700787" top="0.59055118110236204" bottom="0.59055118110236204" header="0.196850393700787" footer="0.196850393700787"/>
  <pageSetup paperSize="9" scale="70" orientation="landscape" useFirstPageNumber="1" horizontalDpi="4294967295" verticalDpi="4294967295" r:id="rId1"/>
  <headerFooter>
    <oddHeader>&amp;L&amp;12NIKE-CONVERSE, INC. Confidential&amp;R&amp;12Ver.16.0
PB:1-0</oddHeader>
    <oddFooter>&amp;C&amp;"Arial,??"&amp;A</oddFooter>
  </headerFooter>
  <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DG570"/>
  <sheetViews>
    <sheetView view="pageBreakPreview" zoomScale="62" zoomScaleNormal="87" workbookViewId="0">
      <selection activeCell="AD446" sqref="AD446"/>
    </sheetView>
  </sheetViews>
  <sheetFormatPr defaultColWidth="9" defaultRowHeight="14.25" customHeight="1"/>
  <cols>
    <col min="1" max="1" width="2" style="1" customWidth="1"/>
    <col min="2" max="6" width="3.28515625" style="1" customWidth="1"/>
    <col min="7" max="12" width="3.5703125" style="1" customWidth="1"/>
    <col min="13" max="20" width="3.28515625" style="1" customWidth="1"/>
    <col min="21" max="24" width="3.42578125" style="1" customWidth="1"/>
    <col min="25" max="27" width="3.5703125" style="1" customWidth="1"/>
    <col min="28" max="28" width="3.140625" style="1" customWidth="1"/>
    <col min="29" max="33" width="3.28515625" style="1" customWidth="1"/>
    <col min="34" max="39" width="3.5703125" style="1" customWidth="1"/>
    <col min="40" max="47" width="3.28515625" style="1" customWidth="1"/>
    <col min="48" max="51" width="3.42578125" style="1" customWidth="1"/>
    <col min="52" max="54" width="3.5703125" style="1" customWidth="1"/>
    <col min="55" max="55" width="3.140625" style="1" customWidth="1"/>
    <col min="56" max="56" width="2" style="1" customWidth="1"/>
    <col min="57" max="57" width="9" style="1" customWidth="1"/>
    <col min="58" max="16384" width="9" style="1"/>
  </cols>
  <sheetData>
    <row r="1" spans="1:56" s="2" customFormat="1" ht="20.100000000000001" customHeight="1">
      <c r="A1" s="260"/>
      <c r="B1" s="1828" t="str">
        <f>'Stitching Overview Sketch'!B1:T1</f>
        <v>{{ModelType}}</v>
      </c>
      <c r="C1" s="2011"/>
      <c r="D1" s="2011"/>
      <c r="E1" s="2011"/>
      <c r="F1" s="2011"/>
      <c r="G1" s="2011"/>
      <c r="H1" s="2011"/>
      <c r="I1" s="2011"/>
      <c r="J1" s="2011"/>
      <c r="K1" s="2011"/>
      <c r="L1" s="2011"/>
      <c r="M1" s="2011"/>
      <c r="N1" s="2012"/>
      <c r="O1" s="132"/>
      <c r="P1" s="132"/>
      <c r="Q1" s="1318" t="s">
        <v>332</v>
      </c>
      <c r="R1" s="1318"/>
      <c r="S1" s="1318"/>
      <c r="T1" s="1318"/>
      <c r="U1" s="1318"/>
      <c r="V1" s="1318"/>
      <c r="W1" s="1318"/>
      <c r="X1" s="1318"/>
      <c r="Y1" s="1318"/>
      <c r="Z1" s="1318"/>
      <c r="AA1" s="1318"/>
      <c r="AB1" s="1318"/>
      <c r="AC1" s="1318"/>
      <c r="AD1" s="1318"/>
      <c r="AE1" s="1318"/>
      <c r="AF1" s="1318"/>
      <c r="AG1" s="1318"/>
      <c r="AH1" s="1318"/>
      <c r="AI1" s="1318"/>
      <c r="AJ1" s="1318"/>
      <c r="AK1" s="1318"/>
      <c r="AL1" s="1318"/>
      <c r="AM1" s="1318"/>
      <c r="AN1" s="1318"/>
      <c r="AO1" s="1318"/>
      <c r="AP1" s="1318"/>
      <c r="AQ1" s="132"/>
      <c r="AR1" s="132"/>
      <c r="AS1" s="132"/>
      <c r="AT1" s="491"/>
      <c r="AU1" s="491"/>
      <c r="AV1" s="491"/>
      <c r="AW1" s="101"/>
      <c r="AX1" s="101"/>
      <c r="AY1" s="101"/>
      <c r="AZ1" s="492"/>
      <c r="BA1" s="492"/>
      <c r="BB1" s="493"/>
      <c r="BC1" s="493"/>
      <c r="BD1" s="102"/>
    </row>
    <row r="2" spans="1:56" s="2" customFormat="1" ht="15.95" customHeight="1">
      <c r="A2" s="103"/>
      <c r="B2" s="494" t="s">
        <v>69</v>
      </c>
      <c r="C2" s="339"/>
      <c r="D2" s="339"/>
      <c r="E2" s="339"/>
      <c r="F2" s="339"/>
      <c r="G2" s="339" t="str">
        <f>'Stitching Overview Sketch'!I2</f>
        <v>{{ModelName}}</v>
      </c>
      <c r="H2" s="339"/>
      <c r="I2" s="339"/>
      <c r="J2" s="339"/>
      <c r="K2" s="339"/>
      <c r="L2" s="339"/>
      <c r="M2" s="495"/>
      <c r="N2" s="231"/>
      <c r="O2" s="135"/>
      <c r="P2" s="135"/>
      <c r="Q2" s="1319"/>
      <c r="R2" s="1319"/>
      <c r="S2" s="1319"/>
      <c r="T2" s="1319"/>
      <c r="U2" s="1319"/>
      <c r="V2" s="1319"/>
      <c r="W2" s="1319"/>
      <c r="X2" s="1319"/>
      <c r="Y2" s="1319"/>
      <c r="Z2" s="1319"/>
      <c r="AA2" s="1319"/>
      <c r="AB2" s="1319"/>
      <c r="AC2" s="1319"/>
      <c r="AD2" s="1319"/>
      <c r="AE2" s="1319"/>
      <c r="AF2" s="1319"/>
      <c r="AG2" s="1319"/>
      <c r="AH2" s="1319"/>
      <c r="AI2" s="1319"/>
      <c r="AJ2" s="1319"/>
      <c r="AK2" s="1319"/>
      <c r="AL2" s="1319"/>
      <c r="AM2" s="1319"/>
      <c r="AN2" s="1319"/>
      <c r="AO2" s="1319"/>
      <c r="AP2" s="1319"/>
      <c r="AQ2" s="135"/>
      <c r="AR2" s="135"/>
      <c r="AS2" s="135"/>
      <c r="AT2" s="496"/>
      <c r="AU2" s="496"/>
      <c r="AV2" s="496"/>
      <c r="AW2" s="107"/>
      <c r="AY2" s="1321" t="s">
        <v>317</v>
      </c>
      <c r="AZ2" s="1322"/>
      <c r="BA2" s="1584">
        <v>15</v>
      </c>
      <c r="BB2" s="1322">
        <v>-1</v>
      </c>
      <c r="BC2" s="1586"/>
      <c r="BD2" s="109"/>
    </row>
    <row r="3" spans="1:56" s="2" customFormat="1" ht="15.95" customHeight="1">
      <c r="A3" s="103"/>
      <c r="B3" s="497" t="s">
        <v>70</v>
      </c>
      <c r="C3" s="498"/>
      <c r="D3" s="498"/>
      <c r="E3" s="498"/>
      <c r="F3" s="498"/>
      <c r="G3" s="498"/>
      <c r="H3" s="498"/>
      <c r="I3" s="498" t="str">
        <f>'Stitching Overview Sketch'!K3</f>
        <v>{{MaterialNumber}}</v>
      </c>
      <c r="J3" s="498"/>
      <c r="K3" s="499"/>
      <c r="L3" s="290"/>
      <c r="M3" s="139"/>
      <c r="N3" s="236"/>
      <c r="O3" s="139"/>
      <c r="P3" s="139"/>
      <c r="Q3" s="1320"/>
      <c r="R3" s="1320"/>
      <c r="S3" s="1320"/>
      <c r="T3" s="1320"/>
      <c r="U3" s="1320"/>
      <c r="V3" s="1320"/>
      <c r="W3" s="1320"/>
      <c r="X3" s="1320"/>
      <c r="Y3" s="1320"/>
      <c r="Z3" s="1320"/>
      <c r="AA3" s="1320"/>
      <c r="AB3" s="1320"/>
      <c r="AC3" s="1320"/>
      <c r="AD3" s="1320"/>
      <c r="AE3" s="1320"/>
      <c r="AF3" s="1320"/>
      <c r="AG3" s="1320"/>
      <c r="AH3" s="1320"/>
      <c r="AI3" s="1320"/>
      <c r="AJ3" s="1320"/>
      <c r="AK3" s="1320"/>
      <c r="AL3" s="1320"/>
      <c r="AM3" s="1320"/>
      <c r="AN3" s="1320"/>
      <c r="AO3" s="1320"/>
      <c r="AP3" s="1320"/>
      <c r="AQ3" s="139"/>
      <c r="AR3" s="139"/>
      <c r="AS3" s="139"/>
      <c r="AT3" s="500"/>
      <c r="AU3" s="500"/>
      <c r="AV3" s="500"/>
      <c r="AW3" s="126"/>
      <c r="AX3" s="501"/>
      <c r="AY3" s="2013"/>
      <c r="AZ3" s="1324"/>
      <c r="BA3" s="1585"/>
      <c r="BB3" s="1324"/>
      <c r="BC3" s="1467"/>
      <c r="BD3" s="109"/>
    </row>
    <row r="4" spans="1:56" s="2" customFormat="1" ht="30" customHeight="1">
      <c r="A4" s="103"/>
      <c r="B4" s="2014">
        <v>1</v>
      </c>
      <c r="C4" s="2015"/>
      <c r="D4" s="2016" t="s">
        <v>284</v>
      </c>
      <c r="E4" s="2017"/>
      <c r="F4" s="2017"/>
      <c r="G4" s="2017"/>
      <c r="H4" s="2017"/>
      <c r="I4" s="2017"/>
      <c r="J4" s="2017"/>
      <c r="K4" s="2017"/>
      <c r="L4" s="2017"/>
      <c r="M4" s="2018"/>
      <c r="N4" s="2018"/>
      <c r="O4" s="2017"/>
      <c r="P4" s="2017"/>
      <c r="Q4" s="2017"/>
      <c r="R4" s="2017"/>
      <c r="S4" s="2017"/>
      <c r="T4" s="2017"/>
      <c r="U4" s="2017"/>
      <c r="V4" s="2017"/>
      <c r="W4" s="2017"/>
      <c r="X4" s="2017"/>
      <c r="Y4" s="2017"/>
      <c r="Z4" s="2017"/>
      <c r="AA4" s="2017"/>
      <c r="AB4" s="2019"/>
      <c r="AC4" s="2014">
        <f>B4+1</f>
        <v>2</v>
      </c>
      <c r="AD4" s="2015"/>
      <c r="AE4" s="2016" t="s">
        <v>333</v>
      </c>
      <c r="AF4" s="2017"/>
      <c r="AG4" s="2017"/>
      <c r="AH4" s="2017"/>
      <c r="AI4" s="2017"/>
      <c r="AJ4" s="2017"/>
      <c r="AK4" s="2017"/>
      <c r="AL4" s="2017"/>
      <c r="AM4" s="2017"/>
      <c r="AN4" s="2018"/>
      <c r="AO4" s="2018"/>
      <c r="AP4" s="2017"/>
      <c r="AQ4" s="2017"/>
      <c r="AR4" s="2017"/>
      <c r="AS4" s="2017"/>
      <c r="AT4" s="2017"/>
      <c r="AU4" s="2017"/>
      <c r="AV4" s="2017"/>
      <c r="AW4" s="2017"/>
      <c r="AX4" s="2017"/>
      <c r="AY4" s="2017"/>
      <c r="AZ4" s="2017"/>
      <c r="BA4" s="2017"/>
      <c r="BB4" s="2017"/>
      <c r="BC4" s="2019"/>
      <c r="BD4" s="109"/>
    </row>
    <row r="5" spans="1:56" s="502" customFormat="1" ht="23.1" customHeight="1">
      <c r="A5" s="503"/>
      <c r="B5" s="2020" t="s">
        <v>334</v>
      </c>
      <c r="C5" s="2021"/>
      <c r="D5" s="2021"/>
      <c r="E5" s="2021"/>
      <c r="F5" s="2022"/>
      <c r="G5" s="2026" t="s">
        <v>335</v>
      </c>
      <c r="H5" s="2026"/>
      <c r="I5" s="2026"/>
      <c r="J5" s="2026" t="s">
        <v>336</v>
      </c>
      <c r="K5" s="2026"/>
      <c r="L5" s="2026"/>
      <c r="M5" s="2028" t="s">
        <v>337</v>
      </c>
      <c r="N5" s="2028"/>
      <c r="O5" s="2028"/>
      <c r="P5" s="2028"/>
      <c r="Q5" s="2030" t="s">
        <v>338</v>
      </c>
      <c r="R5" s="2030"/>
      <c r="S5" s="2030"/>
      <c r="T5" s="2030"/>
      <c r="U5" s="2030" t="s">
        <v>339</v>
      </c>
      <c r="V5" s="2030"/>
      <c r="W5" s="2030"/>
      <c r="X5" s="2030"/>
      <c r="Y5" s="2030" t="s">
        <v>340</v>
      </c>
      <c r="Z5" s="2032"/>
      <c r="AA5" s="2032"/>
      <c r="AB5" s="2033"/>
      <c r="AC5" s="2020" t="s">
        <v>334</v>
      </c>
      <c r="AD5" s="2021"/>
      <c r="AE5" s="2021"/>
      <c r="AF5" s="2021"/>
      <c r="AG5" s="2022"/>
      <c r="AH5" s="2026" t="s">
        <v>335</v>
      </c>
      <c r="AI5" s="2026"/>
      <c r="AJ5" s="2026"/>
      <c r="AK5" s="2026" t="s">
        <v>336</v>
      </c>
      <c r="AL5" s="2026"/>
      <c r="AM5" s="2026"/>
      <c r="AN5" s="2026" t="s">
        <v>341</v>
      </c>
      <c r="AO5" s="2026"/>
      <c r="AP5" s="2026"/>
      <c r="AQ5" s="2026"/>
      <c r="AR5" s="2030" t="s">
        <v>338</v>
      </c>
      <c r="AS5" s="2030"/>
      <c r="AT5" s="2030"/>
      <c r="AU5" s="2030"/>
      <c r="AV5" s="2030" t="s">
        <v>342</v>
      </c>
      <c r="AW5" s="2030"/>
      <c r="AX5" s="2030"/>
      <c r="AY5" s="2030"/>
      <c r="AZ5" s="2030" t="s">
        <v>340</v>
      </c>
      <c r="BA5" s="2032"/>
      <c r="BB5" s="2032"/>
      <c r="BC5" s="2033"/>
      <c r="BD5" s="504"/>
    </row>
    <row r="6" spans="1:56" s="502" customFormat="1" ht="23.1" customHeight="1">
      <c r="A6" s="503"/>
      <c r="B6" s="2023"/>
      <c r="C6" s="2024"/>
      <c r="D6" s="2024"/>
      <c r="E6" s="2024"/>
      <c r="F6" s="2025"/>
      <c r="G6" s="2027"/>
      <c r="H6" s="2027"/>
      <c r="I6" s="2027"/>
      <c r="J6" s="2027"/>
      <c r="K6" s="2027"/>
      <c r="L6" s="2027"/>
      <c r="M6" s="2029"/>
      <c r="N6" s="2029"/>
      <c r="O6" s="2029"/>
      <c r="P6" s="2029"/>
      <c r="Q6" s="2031"/>
      <c r="R6" s="2031"/>
      <c r="S6" s="2031"/>
      <c r="T6" s="2031"/>
      <c r="U6" s="2031"/>
      <c r="V6" s="2031"/>
      <c r="W6" s="2031"/>
      <c r="X6" s="2031"/>
      <c r="Y6" s="2034"/>
      <c r="Z6" s="2034"/>
      <c r="AA6" s="2034"/>
      <c r="AB6" s="2035"/>
      <c r="AC6" s="2023"/>
      <c r="AD6" s="2024"/>
      <c r="AE6" s="2024"/>
      <c r="AF6" s="2024"/>
      <c r="AG6" s="2025"/>
      <c r="AH6" s="2027"/>
      <c r="AI6" s="2027"/>
      <c r="AJ6" s="2027"/>
      <c r="AK6" s="2027"/>
      <c r="AL6" s="2027"/>
      <c r="AM6" s="2027"/>
      <c r="AN6" s="2027"/>
      <c r="AO6" s="2027"/>
      <c r="AP6" s="2027"/>
      <c r="AQ6" s="2027"/>
      <c r="AR6" s="2031"/>
      <c r="AS6" s="2031"/>
      <c r="AT6" s="2031"/>
      <c r="AU6" s="2031"/>
      <c r="AV6" s="2031"/>
      <c r="AW6" s="2031"/>
      <c r="AX6" s="2031"/>
      <c r="AY6" s="2031"/>
      <c r="AZ6" s="2034"/>
      <c r="BA6" s="2034"/>
      <c r="BB6" s="2034"/>
      <c r="BC6" s="2035"/>
      <c r="BD6" s="504"/>
    </row>
    <row r="7" spans="1:56" s="89" customFormat="1" ht="42.75" customHeight="1">
      <c r="A7" s="375"/>
      <c r="B7" s="2036" t="s">
        <v>343</v>
      </c>
      <c r="C7" s="2037"/>
      <c r="D7" s="2037"/>
      <c r="E7" s="2037"/>
      <c r="F7" s="2038"/>
      <c r="G7" s="2039" t="s">
        <v>344</v>
      </c>
      <c r="H7" s="2040"/>
      <c r="I7" s="2041"/>
      <c r="J7" s="2042" t="s">
        <v>345</v>
      </c>
      <c r="K7" s="2043"/>
      <c r="L7" s="2044"/>
      <c r="M7" s="2042" t="s">
        <v>346</v>
      </c>
      <c r="N7" s="2043"/>
      <c r="O7" s="2043"/>
      <c r="P7" s="2044"/>
      <c r="Q7" s="2045" t="s">
        <v>347</v>
      </c>
      <c r="R7" s="2046"/>
      <c r="S7" s="2046"/>
      <c r="T7" s="2047"/>
      <c r="U7" s="2042" t="s">
        <v>15</v>
      </c>
      <c r="V7" s="2043"/>
      <c r="W7" s="2043"/>
      <c r="X7" s="2044"/>
      <c r="Y7" s="2048" t="s">
        <v>291</v>
      </c>
      <c r="Z7" s="2049"/>
      <c r="AA7" s="2049"/>
      <c r="AB7" s="2050"/>
      <c r="AC7" s="2051" t="s">
        <v>348</v>
      </c>
      <c r="AD7" s="2052"/>
      <c r="AE7" s="2052"/>
      <c r="AF7" s="2052"/>
      <c r="AG7" s="2053"/>
      <c r="AH7" s="2039" t="s">
        <v>349</v>
      </c>
      <c r="AI7" s="2040"/>
      <c r="AJ7" s="2040"/>
      <c r="AK7" s="2054" t="s">
        <v>345</v>
      </c>
      <c r="AL7" s="2054"/>
      <c r="AM7" s="2054"/>
      <c r="AN7" s="2054" t="s">
        <v>346</v>
      </c>
      <c r="AO7" s="2054"/>
      <c r="AP7" s="2054"/>
      <c r="AQ7" s="2054"/>
      <c r="AR7" s="2055" t="s">
        <v>350</v>
      </c>
      <c r="AS7" s="2054"/>
      <c r="AT7" s="2054"/>
      <c r="AU7" s="2054"/>
      <c r="AV7" s="2056" t="s">
        <v>351</v>
      </c>
      <c r="AW7" s="2056"/>
      <c r="AX7" s="2056"/>
      <c r="AY7" s="2056"/>
      <c r="AZ7" s="2056" t="s">
        <v>352</v>
      </c>
      <c r="BA7" s="2056"/>
      <c r="BB7" s="2056"/>
      <c r="BC7" s="2057"/>
      <c r="BD7" s="77"/>
    </row>
    <row r="8" spans="1:56" s="2" customFormat="1" ht="16.5" customHeight="1">
      <c r="A8" s="103"/>
      <c r="B8" s="505"/>
      <c r="C8" s="506"/>
      <c r="D8" s="506"/>
      <c r="E8" s="506"/>
      <c r="F8" s="506"/>
      <c r="G8" s="506"/>
      <c r="H8" s="506"/>
      <c r="I8" s="506"/>
      <c r="J8" s="506"/>
      <c r="K8" s="506"/>
      <c r="L8" s="506"/>
      <c r="M8" s="506"/>
      <c r="N8" s="506"/>
      <c r="O8" s="506"/>
      <c r="P8" s="506"/>
      <c r="Q8" s="507"/>
      <c r="R8" s="507"/>
      <c r="S8" s="507"/>
      <c r="T8" s="507"/>
      <c r="U8" s="507"/>
      <c r="V8" s="507"/>
      <c r="W8" s="507"/>
      <c r="X8" s="507"/>
      <c r="Y8" s="507"/>
      <c r="Z8" s="507"/>
      <c r="AA8" s="507"/>
      <c r="AB8" s="508"/>
      <c r="AC8" s="509"/>
      <c r="AD8" s="510"/>
      <c r="AE8" s="510"/>
      <c r="AF8" s="510"/>
      <c r="AG8" s="510"/>
      <c r="AH8" s="510"/>
      <c r="AI8" s="510"/>
      <c r="AJ8" s="510"/>
      <c r="AK8" s="510"/>
      <c r="AL8" s="510"/>
      <c r="AM8" s="510"/>
      <c r="AN8" s="510"/>
      <c r="AO8" s="510"/>
      <c r="AP8" s="510"/>
      <c r="AQ8" s="510"/>
      <c r="AR8" s="2058" t="s">
        <v>353</v>
      </c>
      <c r="AS8" s="2058"/>
      <c r="AT8" s="2058"/>
      <c r="AU8" s="2058"/>
      <c r="AV8" s="2058"/>
      <c r="AW8" s="2058"/>
      <c r="AX8" s="2058"/>
      <c r="AY8" s="2058"/>
      <c r="AZ8" s="2058"/>
      <c r="BA8" s="2058"/>
      <c r="BB8" s="2058"/>
      <c r="BC8" s="2059"/>
      <c r="BD8" s="109"/>
    </row>
    <row r="9" spans="1:56" s="2" customFormat="1" ht="16.5" customHeight="1">
      <c r="A9" s="103"/>
      <c r="B9" s="511"/>
      <c r="C9" s="512"/>
      <c r="D9" s="512"/>
      <c r="E9" s="512"/>
      <c r="F9" s="512"/>
      <c r="G9" s="512"/>
      <c r="H9" s="512"/>
      <c r="I9" s="512"/>
      <c r="J9" s="512"/>
      <c r="K9" s="512"/>
      <c r="L9" s="512"/>
      <c r="M9" s="512"/>
      <c r="N9" s="512"/>
      <c r="O9" s="512"/>
      <c r="P9" s="512"/>
      <c r="Q9" s="513"/>
      <c r="R9" s="513"/>
      <c r="S9" s="513"/>
      <c r="T9" s="513"/>
      <c r="U9" s="513"/>
      <c r="V9" s="513"/>
      <c r="W9" s="513"/>
      <c r="X9" s="513"/>
      <c r="Y9" s="513"/>
      <c r="Z9" s="513"/>
      <c r="AA9" s="513"/>
      <c r="AB9" s="514"/>
      <c r="AC9" s="515"/>
      <c r="AD9" s="516"/>
      <c r="AE9" s="516"/>
      <c r="AF9" s="516"/>
      <c r="AG9" s="516"/>
      <c r="AH9" s="516"/>
      <c r="AI9" s="516"/>
      <c r="AJ9" s="516"/>
      <c r="AK9" s="516"/>
      <c r="AL9" s="516"/>
      <c r="AM9" s="516"/>
      <c r="AN9" s="516"/>
      <c r="AO9" s="516"/>
      <c r="AP9" s="516"/>
      <c r="AQ9" s="516"/>
      <c r="AR9" s="2060"/>
      <c r="AS9" s="2060"/>
      <c r="AT9" s="2060"/>
      <c r="AU9" s="2060"/>
      <c r="AV9" s="2060"/>
      <c r="AW9" s="2060"/>
      <c r="AX9" s="2060"/>
      <c r="AY9" s="2060"/>
      <c r="AZ9" s="2060"/>
      <c r="BA9" s="2060"/>
      <c r="BB9" s="2060"/>
      <c r="BC9" s="2061"/>
      <c r="BD9" s="109"/>
    </row>
    <row r="10" spans="1:56" s="2" customFormat="1" ht="16.5" customHeight="1">
      <c r="A10" s="103"/>
      <c r="B10" s="511"/>
      <c r="C10" s="512"/>
      <c r="D10" s="512"/>
      <c r="E10" s="512"/>
      <c r="F10" s="512"/>
      <c r="G10" s="512"/>
      <c r="H10" s="512"/>
      <c r="I10" s="512"/>
      <c r="J10" s="512"/>
      <c r="K10" s="512"/>
      <c r="L10" s="512"/>
      <c r="M10" s="512"/>
      <c r="N10" s="512"/>
      <c r="O10" s="512"/>
      <c r="P10" s="512"/>
      <c r="Q10" s="513"/>
      <c r="R10" s="513"/>
      <c r="S10" s="513"/>
      <c r="T10" s="513"/>
      <c r="U10" s="513"/>
      <c r="V10" s="513"/>
      <c r="W10" s="513"/>
      <c r="X10" s="513"/>
      <c r="Y10" s="513"/>
      <c r="Z10" s="513"/>
      <c r="AA10" s="513"/>
      <c r="AB10" s="514"/>
      <c r="AC10" s="515"/>
      <c r="AD10" s="516"/>
      <c r="AE10" s="516"/>
      <c r="AF10" s="516"/>
      <c r="AG10" s="516"/>
      <c r="AH10" s="516"/>
      <c r="AI10" s="516"/>
      <c r="AJ10" s="516"/>
      <c r="AK10" s="516"/>
      <c r="AL10" s="516"/>
      <c r="AM10" s="516"/>
      <c r="AN10" s="516"/>
      <c r="AO10" s="516"/>
      <c r="AP10" s="516"/>
      <c r="AQ10" s="516"/>
      <c r="AR10" s="2060"/>
      <c r="AS10" s="2060"/>
      <c r="AT10" s="2060"/>
      <c r="AU10" s="2060"/>
      <c r="AV10" s="2060"/>
      <c r="AW10" s="2060"/>
      <c r="AX10" s="2060"/>
      <c r="AY10" s="2060"/>
      <c r="AZ10" s="2060"/>
      <c r="BA10" s="2060"/>
      <c r="BB10" s="2060"/>
      <c r="BC10" s="2061"/>
      <c r="BD10" s="109"/>
    </row>
    <row r="11" spans="1:56" s="2" customFormat="1" ht="16.5" customHeight="1">
      <c r="A11" s="103"/>
      <c r="B11" s="511"/>
      <c r="C11" s="512"/>
      <c r="D11" s="512"/>
      <c r="E11" s="512"/>
      <c r="F11" s="512"/>
      <c r="G11" s="512"/>
      <c r="H11" s="512"/>
      <c r="I11" s="512"/>
      <c r="J11" s="512"/>
      <c r="K11" s="512"/>
      <c r="L11" s="512"/>
      <c r="M11" s="512"/>
      <c r="N11" s="512"/>
      <c r="O11" s="512"/>
      <c r="P11" s="512"/>
      <c r="Q11" s="513"/>
      <c r="R11" s="513"/>
      <c r="S11" s="513"/>
      <c r="T11" s="513"/>
      <c r="U11" s="513"/>
      <c r="V11" s="513"/>
      <c r="W11" s="513"/>
      <c r="X11" s="513"/>
      <c r="Y11" s="513"/>
      <c r="Z11" s="513"/>
      <c r="AA11" s="513"/>
      <c r="AB11" s="514"/>
      <c r="AC11" s="515"/>
      <c r="AD11" s="516"/>
      <c r="AE11" s="516"/>
      <c r="AF11" s="516"/>
      <c r="AG11" s="516"/>
      <c r="AH11" s="516"/>
      <c r="AI11" s="516"/>
      <c r="AJ11" s="516"/>
      <c r="AK11" s="516"/>
      <c r="AL11" s="516"/>
      <c r="AM11" s="516"/>
      <c r="AN11" s="516"/>
      <c r="AO11" s="516"/>
      <c r="AP11" s="516"/>
      <c r="AQ11" s="516"/>
      <c r="AR11" s="2060"/>
      <c r="AS11" s="2060"/>
      <c r="AT11" s="2060"/>
      <c r="AU11" s="2060"/>
      <c r="AV11" s="2060"/>
      <c r="AW11" s="2060"/>
      <c r="AX11" s="2060"/>
      <c r="AY11" s="2060"/>
      <c r="AZ11" s="2060"/>
      <c r="BA11" s="2060"/>
      <c r="BB11" s="2060"/>
      <c r="BC11" s="2061"/>
      <c r="BD11" s="109"/>
    </row>
    <row r="12" spans="1:56" s="2" customFormat="1" ht="16.5" customHeight="1">
      <c r="A12" s="103"/>
      <c r="B12" s="511"/>
      <c r="C12" s="512"/>
      <c r="D12" s="512"/>
      <c r="E12" s="512"/>
      <c r="F12" s="512"/>
      <c r="G12" s="512"/>
      <c r="H12" s="512"/>
      <c r="I12" s="512"/>
      <c r="J12" s="512"/>
      <c r="K12" s="512"/>
      <c r="L12" s="512"/>
      <c r="M12" s="512"/>
      <c r="N12" s="512"/>
      <c r="O12" s="512"/>
      <c r="P12" s="512"/>
      <c r="Q12" s="513"/>
      <c r="R12" s="513"/>
      <c r="S12" s="513"/>
      <c r="T12" s="513"/>
      <c r="U12" s="513"/>
      <c r="V12" s="513"/>
      <c r="W12" s="513"/>
      <c r="X12" s="513"/>
      <c r="Y12" s="513"/>
      <c r="Z12" s="513"/>
      <c r="AA12" s="513"/>
      <c r="AB12" s="514"/>
      <c r="AC12" s="515"/>
      <c r="AD12" s="516"/>
      <c r="AE12" s="516"/>
      <c r="AF12" s="516"/>
      <c r="AG12" s="516"/>
      <c r="AH12" s="516"/>
      <c r="AI12" s="516"/>
      <c r="AJ12" s="516"/>
      <c r="AK12" s="516"/>
      <c r="AL12" s="516"/>
      <c r="AM12" s="516"/>
      <c r="AN12" s="516"/>
      <c r="AO12" s="516"/>
      <c r="AP12" s="516"/>
      <c r="AQ12" s="516"/>
      <c r="AR12" s="2060"/>
      <c r="AS12" s="2060"/>
      <c r="AT12" s="2060"/>
      <c r="AU12" s="2060"/>
      <c r="AV12" s="2060"/>
      <c r="AW12" s="2060"/>
      <c r="AX12" s="2060"/>
      <c r="AY12" s="2060"/>
      <c r="AZ12" s="2060"/>
      <c r="BA12" s="2060"/>
      <c r="BB12" s="2060"/>
      <c r="BC12" s="2061"/>
      <c r="BD12" s="109"/>
    </row>
    <row r="13" spans="1:56" s="2" customFormat="1" ht="16.5" customHeight="1">
      <c r="A13" s="103"/>
      <c r="B13" s="103"/>
      <c r="C13" s="22"/>
      <c r="D13" s="22"/>
      <c r="E13" s="22"/>
      <c r="F13" s="22"/>
      <c r="G13" s="22"/>
      <c r="H13" s="22"/>
      <c r="I13" s="22"/>
      <c r="J13" s="22"/>
      <c r="K13" s="22"/>
      <c r="L13" s="22"/>
      <c r="M13" s="22"/>
      <c r="N13" s="22"/>
      <c r="O13" s="69"/>
      <c r="P13" s="22"/>
      <c r="Q13" s="513"/>
      <c r="R13" s="513"/>
      <c r="S13" s="513"/>
      <c r="T13" s="513"/>
      <c r="U13" s="513"/>
      <c r="V13" s="513"/>
      <c r="W13" s="513"/>
      <c r="X13" s="513"/>
      <c r="Y13" s="513"/>
      <c r="Z13" s="513"/>
      <c r="AA13" s="513"/>
      <c r="AB13" s="514"/>
      <c r="AC13" s="103"/>
      <c r="AD13" s="22"/>
      <c r="AE13" s="22"/>
      <c r="AF13" s="22"/>
      <c r="AG13" s="22"/>
      <c r="AH13" s="22"/>
      <c r="AI13" s="22"/>
      <c r="AJ13" s="22"/>
      <c r="AK13" s="22"/>
      <c r="AL13" s="22"/>
      <c r="AM13" s="22"/>
      <c r="AN13" s="22"/>
      <c r="AO13" s="22"/>
      <c r="AP13" s="22"/>
      <c r="AQ13" s="22"/>
      <c r="AR13" s="2060"/>
      <c r="AS13" s="2060"/>
      <c r="AT13" s="2060"/>
      <c r="AU13" s="2060"/>
      <c r="AV13" s="2060"/>
      <c r="AW13" s="2060"/>
      <c r="AX13" s="2060"/>
      <c r="AY13" s="2060"/>
      <c r="AZ13" s="2060"/>
      <c r="BA13" s="2060"/>
      <c r="BB13" s="2060"/>
      <c r="BC13" s="2061"/>
      <c r="BD13" s="109"/>
    </row>
    <row r="14" spans="1:56" s="2" customFormat="1" ht="16.5" customHeight="1">
      <c r="A14" s="103"/>
      <c r="B14" s="103"/>
      <c r="C14" s="22"/>
      <c r="D14" s="22"/>
      <c r="E14" s="22"/>
      <c r="F14" s="22"/>
      <c r="G14" s="22"/>
      <c r="H14" s="22"/>
      <c r="I14" s="22"/>
      <c r="J14" s="22"/>
      <c r="K14" s="22"/>
      <c r="L14" s="22"/>
      <c r="M14" s="22"/>
      <c r="N14" s="22"/>
      <c r="O14" s="69"/>
      <c r="P14" s="22"/>
      <c r="Q14" s="22"/>
      <c r="R14" s="22"/>
      <c r="S14" s="22"/>
      <c r="T14" s="22"/>
      <c r="U14" s="22"/>
      <c r="V14" s="22"/>
      <c r="W14" s="22"/>
      <c r="X14" s="2062" t="s">
        <v>354</v>
      </c>
      <c r="Y14" s="2063"/>
      <c r="Z14" s="2063"/>
      <c r="AA14" s="2063"/>
      <c r="AB14" s="2064"/>
      <c r="AC14" s="22"/>
      <c r="AD14" s="22"/>
      <c r="AE14" s="22"/>
      <c r="AF14" s="22"/>
      <c r="AG14" s="22"/>
      <c r="AH14" s="22"/>
      <c r="AI14" s="22"/>
      <c r="AJ14" s="22"/>
      <c r="AK14" s="22"/>
      <c r="AL14" s="22"/>
      <c r="AM14" s="22"/>
      <c r="AN14" s="22"/>
      <c r="AO14" s="22"/>
      <c r="AP14" s="22"/>
      <c r="AQ14" s="22"/>
      <c r="AR14" s="22"/>
      <c r="AS14" s="22"/>
      <c r="AT14" s="22"/>
      <c r="AU14" s="22"/>
      <c r="AV14" s="22"/>
      <c r="AW14" s="22"/>
      <c r="AX14" s="22"/>
      <c r="AY14" s="2062" t="str">
        <f>$X$14</f>
        <v>Attaching Method
贴法 Phương pháp dán</v>
      </c>
      <c r="AZ14" s="2063"/>
      <c r="BA14" s="2063"/>
      <c r="BB14" s="2063"/>
      <c r="BC14" s="2064"/>
      <c r="BD14" s="109"/>
    </row>
    <row r="15" spans="1:56" s="2" customFormat="1" ht="16.5" customHeight="1">
      <c r="A15" s="103"/>
      <c r="B15" s="517"/>
      <c r="C15" s="518"/>
      <c r="D15" s="518"/>
      <c r="E15" s="518"/>
      <c r="F15" s="518"/>
      <c r="G15" s="518"/>
      <c r="H15" s="518"/>
      <c r="I15" s="518"/>
      <c r="J15" s="519"/>
      <c r="K15" s="519"/>
      <c r="L15" s="519"/>
      <c r="M15" s="519"/>
      <c r="N15" s="519"/>
      <c r="O15" s="519"/>
      <c r="P15" s="519"/>
      <c r="Q15" s="519"/>
      <c r="R15" s="519"/>
      <c r="S15" s="518"/>
      <c r="T15" s="518"/>
      <c r="U15" s="518"/>
      <c r="V15" s="518"/>
      <c r="W15" s="518"/>
      <c r="X15" s="2065"/>
      <c r="Y15" s="2066"/>
      <c r="Z15" s="2066"/>
      <c r="AA15" s="2066"/>
      <c r="AB15" s="2067"/>
      <c r="AC15" s="22"/>
      <c r="AD15" s="22"/>
      <c r="AE15" s="22"/>
      <c r="AF15" s="22"/>
      <c r="AG15" s="22"/>
      <c r="AH15" s="22"/>
      <c r="AI15" s="22"/>
      <c r="AJ15" s="22"/>
      <c r="AK15" s="22"/>
      <c r="AL15" s="22"/>
      <c r="AM15" s="22"/>
      <c r="AN15" s="22"/>
      <c r="AO15" s="22"/>
      <c r="AP15" s="22"/>
      <c r="AQ15" s="22"/>
      <c r="AR15" s="22"/>
      <c r="AS15" s="22"/>
      <c r="AT15" s="22"/>
      <c r="AU15" s="22"/>
      <c r="AV15" s="22"/>
      <c r="AW15" s="22"/>
      <c r="AX15" s="22"/>
      <c r="AY15" s="2065"/>
      <c r="AZ15" s="2066"/>
      <c r="BA15" s="2066"/>
      <c r="BB15" s="2066"/>
      <c r="BC15" s="2067"/>
      <c r="BD15" s="109"/>
    </row>
    <row r="16" spans="1:56" s="2" customFormat="1" ht="16.5" customHeight="1">
      <c r="A16" s="103"/>
      <c r="B16" s="517"/>
      <c r="C16" s="518"/>
      <c r="D16" s="518"/>
      <c r="E16" s="518"/>
      <c r="F16" s="518"/>
      <c r="G16" s="518"/>
      <c r="H16" s="518"/>
      <c r="I16" s="518"/>
      <c r="J16" s="519"/>
      <c r="K16" s="519"/>
      <c r="L16" s="519"/>
      <c r="M16" s="519"/>
      <c r="N16" s="519"/>
      <c r="O16" s="519"/>
      <c r="P16" s="519"/>
      <c r="Q16" s="519"/>
      <c r="R16" s="519"/>
      <c r="S16" s="518"/>
      <c r="T16" s="518"/>
      <c r="U16" s="518"/>
      <c r="V16" s="518"/>
      <c r="W16" s="518"/>
      <c r="X16" s="2068" t="s">
        <v>15</v>
      </c>
      <c r="Y16" s="2069"/>
      <c r="Z16" s="2069"/>
      <c r="AA16" s="2069"/>
      <c r="AB16" s="2070"/>
      <c r="AC16" s="22"/>
      <c r="AD16" s="22"/>
      <c r="AE16" s="22"/>
      <c r="AF16" s="22"/>
      <c r="AG16" s="22"/>
      <c r="AH16" s="22"/>
      <c r="AI16" s="22"/>
      <c r="AJ16" s="22"/>
      <c r="AK16" s="22"/>
      <c r="AL16" s="22"/>
      <c r="AM16" s="22"/>
      <c r="AN16" s="22"/>
      <c r="AO16" s="22"/>
      <c r="AP16" s="22"/>
      <c r="AQ16" s="22"/>
      <c r="AR16" s="22"/>
      <c r="AS16" s="22"/>
      <c r="AT16" s="22"/>
      <c r="AU16" s="22"/>
      <c r="AV16" s="22"/>
      <c r="AW16" s="22"/>
      <c r="AX16" s="22"/>
      <c r="AY16" s="2068" t="s">
        <v>15</v>
      </c>
      <c r="AZ16" s="2069"/>
      <c r="BA16" s="2069"/>
      <c r="BB16" s="2069"/>
      <c r="BC16" s="2070"/>
      <c r="BD16" s="109"/>
    </row>
    <row r="17" spans="1:56" s="2" customFormat="1" ht="16.5" customHeight="1">
      <c r="A17" s="103"/>
      <c r="B17" s="2074"/>
      <c r="C17" s="2075"/>
      <c r="D17" s="2075"/>
      <c r="E17" s="2075"/>
      <c r="F17" s="2075"/>
      <c r="G17" s="2075"/>
      <c r="H17" s="2075"/>
      <c r="I17" s="2075"/>
      <c r="J17" s="2075"/>
      <c r="K17" s="2075"/>
      <c r="L17" s="2075"/>
      <c r="M17" s="518"/>
      <c r="N17" s="518"/>
      <c r="O17" s="518"/>
      <c r="P17" s="518"/>
      <c r="Q17" s="518"/>
      <c r="R17" s="518"/>
      <c r="S17" s="518"/>
      <c r="T17" s="518"/>
      <c r="U17" s="518"/>
      <c r="V17" s="518"/>
      <c r="W17" s="518"/>
      <c r="X17" s="2071"/>
      <c r="Y17" s="2072"/>
      <c r="Z17" s="2072"/>
      <c r="AA17" s="2072"/>
      <c r="AB17" s="2073"/>
      <c r="AC17" s="22"/>
      <c r="AD17" s="22"/>
      <c r="AE17" s="22"/>
      <c r="AF17" s="22"/>
      <c r="AG17" s="22"/>
      <c r="AH17" s="22"/>
      <c r="AI17" s="22"/>
      <c r="AJ17" s="22"/>
      <c r="AK17" s="22"/>
      <c r="AL17" s="22"/>
      <c r="AM17" s="22"/>
      <c r="AN17" s="22"/>
      <c r="AO17" s="22"/>
      <c r="AP17" s="22"/>
      <c r="AQ17" s="22"/>
      <c r="AR17" s="22"/>
      <c r="AS17" s="22"/>
      <c r="AT17" s="22"/>
      <c r="AU17" s="22"/>
      <c r="AV17" s="22"/>
      <c r="AW17" s="22"/>
      <c r="AX17" s="22"/>
      <c r="AY17" s="2071"/>
      <c r="AZ17" s="2072"/>
      <c r="BA17" s="2072"/>
      <c r="BB17" s="2072"/>
      <c r="BC17" s="2073"/>
      <c r="BD17" s="109"/>
    </row>
    <row r="18" spans="1:56" s="2" customFormat="1" ht="16.5" customHeight="1">
      <c r="A18" s="103"/>
      <c r="B18" s="2074"/>
      <c r="C18" s="2075"/>
      <c r="D18" s="2075"/>
      <c r="E18" s="2075"/>
      <c r="F18" s="2075"/>
      <c r="G18" s="2075"/>
      <c r="H18" s="2075"/>
      <c r="I18" s="2075"/>
      <c r="J18" s="2075"/>
      <c r="K18" s="2075"/>
      <c r="L18" s="2075"/>
      <c r="M18" s="518"/>
      <c r="N18" s="518"/>
      <c r="O18" s="518"/>
      <c r="P18" s="2075"/>
      <c r="Q18" s="2078"/>
      <c r="R18" s="2078"/>
      <c r="S18" s="2078"/>
      <c r="T18" s="2078"/>
      <c r="U18" s="2078"/>
      <c r="V18" s="2078"/>
      <c r="W18" s="2079"/>
      <c r="X18" s="2082" t="s">
        <v>355</v>
      </c>
      <c r="Y18" s="2083"/>
      <c r="Z18" s="2083"/>
      <c r="AA18" s="2083"/>
      <c r="AB18" s="2084"/>
      <c r="AC18" s="22"/>
      <c r="AD18" s="22"/>
      <c r="AE18" s="22"/>
      <c r="AF18" s="22"/>
      <c r="AG18" s="22"/>
      <c r="AH18" s="22"/>
      <c r="AI18" s="22"/>
      <c r="AJ18" s="22"/>
      <c r="AK18" s="22"/>
      <c r="AL18" s="1962"/>
      <c r="AM18" s="1191"/>
      <c r="AN18" s="1191"/>
      <c r="AO18" s="1191"/>
      <c r="AP18" s="1191"/>
      <c r="AQ18" s="1191"/>
      <c r="AR18" s="1191"/>
      <c r="AS18" s="22"/>
      <c r="AT18" s="22"/>
      <c r="AU18" s="22"/>
      <c r="AV18" s="22"/>
      <c r="AW18" s="22"/>
      <c r="AX18" s="22"/>
      <c r="AY18" s="2082" t="str">
        <f>$X$18</f>
        <v>Stitching Guide Name  靠边机名称Tên cử may</v>
      </c>
      <c r="AZ18" s="2083"/>
      <c r="BA18" s="2083"/>
      <c r="BB18" s="2083"/>
      <c r="BC18" s="2084"/>
      <c r="BD18" s="109"/>
    </row>
    <row r="19" spans="1:56" s="2" customFormat="1" ht="16.5" customHeight="1">
      <c r="A19" s="103"/>
      <c r="B19" s="2074"/>
      <c r="C19" s="2075"/>
      <c r="D19" s="2075"/>
      <c r="E19" s="2075"/>
      <c r="F19" s="2075"/>
      <c r="G19" s="2075"/>
      <c r="H19" s="2075"/>
      <c r="I19" s="2075"/>
      <c r="J19" s="2075"/>
      <c r="K19" s="2075"/>
      <c r="L19" s="2075"/>
      <c r="M19" s="518"/>
      <c r="N19" s="518"/>
      <c r="O19" s="518"/>
      <c r="P19" s="2078"/>
      <c r="Q19" s="2078"/>
      <c r="R19" s="2078"/>
      <c r="S19" s="2078"/>
      <c r="T19" s="2078"/>
      <c r="U19" s="2078"/>
      <c r="V19" s="2078"/>
      <c r="W19" s="2079"/>
      <c r="X19" s="2065"/>
      <c r="Y19" s="2066"/>
      <c r="Z19" s="2066"/>
      <c r="AA19" s="2066"/>
      <c r="AB19" s="2067"/>
      <c r="AC19" s="22"/>
      <c r="AD19" s="22"/>
      <c r="AE19" s="22"/>
      <c r="AF19" s="22"/>
      <c r="AG19" s="22"/>
      <c r="AH19" s="22"/>
      <c r="AI19" s="22"/>
      <c r="AJ19" s="22"/>
      <c r="AK19" s="22"/>
      <c r="AL19" s="1191"/>
      <c r="AM19" s="1191"/>
      <c r="AN19" s="1191"/>
      <c r="AO19" s="1191"/>
      <c r="AP19" s="1191"/>
      <c r="AQ19" s="1191"/>
      <c r="AR19" s="1191"/>
      <c r="AS19" s="22"/>
      <c r="AT19" s="22"/>
      <c r="AU19" s="22"/>
      <c r="AV19" s="22"/>
      <c r="AW19" s="22"/>
      <c r="AX19" s="22"/>
      <c r="AY19" s="2065"/>
      <c r="AZ19" s="2066"/>
      <c r="BA19" s="2066"/>
      <c r="BB19" s="2066"/>
      <c r="BC19" s="2067"/>
      <c r="BD19" s="109"/>
    </row>
    <row r="20" spans="1:56" s="2" customFormat="1" ht="16.5" customHeight="1">
      <c r="A20" s="103"/>
      <c r="B20" s="2076"/>
      <c r="C20" s="2077"/>
      <c r="D20" s="2077"/>
      <c r="E20" s="2077"/>
      <c r="F20" s="2077"/>
      <c r="G20" s="2077"/>
      <c r="H20" s="2077"/>
      <c r="I20" s="2077"/>
      <c r="J20" s="2077"/>
      <c r="K20" s="2077"/>
      <c r="L20" s="2077"/>
      <c r="M20" s="518"/>
      <c r="N20" s="518"/>
      <c r="O20" s="518"/>
      <c r="P20" s="2080"/>
      <c r="Q20" s="2080"/>
      <c r="R20" s="2080"/>
      <c r="S20" s="2080"/>
      <c r="T20" s="2080"/>
      <c r="U20" s="2080"/>
      <c r="V20" s="2080"/>
      <c r="W20" s="2081"/>
      <c r="X20" s="2085" t="s">
        <v>15</v>
      </c>
      <c r="Y20" s="2086"/>
      <c r="Z20" s="2086"/>
      <c r="AA20" s="2086"/>
      <c r="AB20" s="2087"/>
      <c r="AC20" s="22"/>
      <c r="AD20" s="22"/>
      <c r="AE20" s="22"/>
      <c r="AF20" s="22"/>
      <c r="AG20" s="22"/>
      <c r="AH20" s="22"/>
      <c r="AI20" s="22"/>
      <c r="AJ20" s="22"/>
      <c r="AK20" s="22"/>
      <c r="AL20" s="1191"/>
      <c r="AM20" s="1191"/>
      <c r="AN20" s="1191"/>
      <c r="AO20" s="1191"/>
      <c r="AP20" s="1191"/>
      <c r="AQ20" s="1191"/>
      <c r="AR20" s="1191"/>
      <c r="AS20" s="22"/>
      <c r="AT20" s="22"/>
      <c r="AU20" s="22"/>
      <c r="AV20" s="22"/>
      <c r="AW20" s="22"/>
      <c r="AX20" s="22"/>
      <c r="AY20" s="2085" t="s">
        <v>356</v>
      </c>
      <c r="AZ20" s="2086"/>
      <c r="BA20" s="2086"/>
      <c r="BB20" s="2086"/>
      <c r="BC20" s="2087"/>
      <c r="BD20" s="109"/>
    </row>
    <row r="21" spans="1:56" s="2" customFormat="1" ht="30" customHeight="1">
      <c r="A21" s="103"/>
      <c r="B21" s="2014">
        <v>3</v>
      </c>
      <c r="C21" s="2015"/>
      <c r="D21" s="2016" t="s">
        <v>357</v>
      </c>
      <c r="E21" s="2017"/>
      <c r="F21" s="2017"/>
      <c r="G21" s="2017"/>
      <c r="H21" s="2017"/>
      <c r="I21" s="2017"/>
      <c r="J21" s="2017"/>
      <c r="K21" s="2017"/>
      <c r="L21" s="2017"/>
      <c r="M21" s="2017"/>
      <c r="N21" s="2017"/>
      <c r="O21" s="2017"/>
      <c r="P21" s="2017"/>
      <c r="Q21" s="2017"/>
      <c r="R21" s="2017"/>
      <c r="S21" s="2017"/>
      <c r="T21" s="2017"/>
      <c r="U21" s="2017"/>
      <c r="V21" s="2017"/>
      <c r="W21" s="2017"/>
      <c r="X21" s="2017"/>
      <c r="Y21" s="2017"/>
      <c r="Z21" s="2017"/>
      <c r="AA21" s="2017"/>
      <c r="AB21" s="2019"/>
      <c r="AC21" s="2088">
        <f>B21+1</f>
        <v>4</v>
      </c>
      <c r="AD21" s="2089"/>
      <c r="AE21" s="2016" t="s">
        <v>358</v>
      </c>
      <c r="AF21" s="2090"/>
      <c r="AG21" s="2090"/>
      <c r="AH21" s="2090"/>
      <c r="AI21" s="2090"/>
      <c r="AJ21" s="2090"/>
      <c r="AK21" s="2090"/>
      <c r="AL21" s="2090"/>
      <c r="AM21" s="2090"/>
      <c r="AN21" s="2090"/>
      <c r="AO21" s="2090"/>
      <c r="AP21" s="2090"/>
      <c r="AQ21" s="2090"/>
      <c r="AR21" s="2090"/>
      <c r="AS21" s="2090"/>
      <c r="AT21" s="2090"/>
      <c r="AU21" s="2090"/>
      <c r="AV21" s="2090"/>
      <c r="AW21" s="2090"/>
      <c r="AX21" s="2090"/>
      <c r="AY21" s="2090"/>
      <c r="AZ21" s="2090"/>
      <c r="BA21" s="2090"/>
      <c r="BB21" s="2090"/>
      <c r="BC21" s="2091"/>
      <c r="BD21" s="109"/>
    </row>
    <row r="22" spans="1:56" s="335" customFormat="1" ht="23.1" customHeight="1">
      <c r="A22" s="241"/>
      <c r="B22" s="2020" t="str">
        <f t="shared" ref="B22:U22" si="0">B5</f>
        <v>M/C Type
机器
Loại máy</v>
      </c>
      <c r="C22" s="2021"/>
      <c r="D22" s="2021"/>
      <c r="E22" s="2021"/>
      <c r="F22" s="2022"/>
      <c r="G22" s="2026" t="str">
        <f t="shared" si="0"/>
        <v>Needle
System
针类 Loại kim</v>
      </c>
      <c r="H22" s="2026"/>
      <c r="I22" s="2026"/>
      <c r="J22" s="2026" t="str">
        <f t="shared" si="0"/>
        <v>Needle Size
尺寸
Kích cỡ kim</v>
      </c>
      <c r="K22" s="2026"/>
      <c r="L22" s="2026"/>
      <c r="M22" s="2028" t="str">
        <f t="shared" si="0"/>
        <v>Needle Point Type
针型头类
Loại đầu kim</v>
      </c>
      <c r="N22" s="2028"/>
      <c r="O22" s="2028"/>
      <c r="P22" s="2028"/>
      <c r="Q22" s="2030" t="str">
        <f t="shared" si="0"/>
        <v>Thread Type
车线
Loại chỉ</v>
      </c>
      <c r="R22" s="2030"/>
      <c r="S22" s="2030"/>
      <c r="T22" s="2030"/>
      <c r="U22" s="2030" t="str">
        <f t="shared" si="0"/>
        <v>Stitching Margin 边距
 Cách biên  (mm)</v>
      </c>
      <c r="V22" s="2030"/>
      <c r="W22" s="2030"/>
      <c r="X22" s="2030"/>
      <c r="Y22" s="2092" t="str">
        <f>Y5</f>
        <v>SPI (Stitch Per Inch)
针数/英寸
Số mũi/inch</v>
      </c>
      <c r="Z22" s="2093"/>
      <c r="AA22" s="2093"/>
      <c r="AB22" s="2094"/>
      <c r="AC22" s="2020" t="str">
        <f t="shared" ref="AC22:AK22" si="1">B5</f>
        <v>M/C Type
机器
Loại máy</v>
      </c>
      <c r="AD22" s="2021"/>
      <c r="AE22" s="2021"/>
      <c r="AF22" s="2021"/>
      <c r="AG22" s="2022"/>
      <c r="AH22" s="2026" t="str">
        <f t="shared" si="1"/>
        <v>Needle
System
针类 Loại kim</v>
      </c>
      <c r="AI22" s="2026"/>
      <c r="AJ22" s="2026"/>
      <c r="AK22" s="2026" t="str">
        <f t="shared" si="1"/>
        <v>Needle Size
尺寸
Kích cỡ kim</v>
      </c>
      <c r="AL22" s="2026"/>
      <c r="AM22" s="2026"/>
      <c r="AN22" s="2028" t="str">
        <f t="shared" ref="AN22:AV22" si="2">M5</f>
        <v>Needle Point Type
针型头类
Loại đầu kim</v>
      </c>
      <c r="AO22" s="2028"/>
      <c r="AP22" s="2028"/>
      <c r="AQ22" s="2028"/>
      <c r="AR22" s="2030" t="str">
        <f t="shared" si="2"/>
        <v>Thread Type
车线
Loại chỉ</v>
      </c>
      <c r="AS22" s="2030"/>
      <c r="AT22" s="2030"/>
      <c r="AU22" s="2030"/>
      <c r="AV22" s="2030" t="str">
        <f t="shared" si="2"/>
        <v>Stitching Margin 边距
 Cách biên  (mm)</v>
      </c>
      <c r="AW22" s="2030"/>
      <c r="AX22" s="2030"/>
      <c r="AY22" s="2030"/>
      <c r="AZ22" s="2092" t="str">
        <f t="shared" ref="AZ22" si="3">Y5</f>
        <v>SPI (Stitch Per Inch)
针数/英寸
Số mũi/inch</v>
      </c>
      <c r="BA22" s="2093"/>
      <c r="BB22" s="2093"/>
      <c r="BC22" s="2094"/>
      <c r="BD22" s="242"/>
    </row>
    <row r="23" spans="1:56" s="335" customFormat="1" ht="23.1" customHeight="1">
      <c r="A23" s="241"/>
      <c r="B23" s="2023"/>
      <c r="C23" s="2024"/>
      <c r="D23" s="2024"/>
      <c r="E23" s="2024"/>
      <c r="F23" s="2025"/>
      <c r="G23" s="2027"/>
      <c r="H23" s="2027"/>
      <c r="I23" s="2027"/>
      <c r="J23" s="2027"/>
      <c r="K23" s="2027"/>
      <c r="L23" s="2027"/>
      <c r="M23" s="2029"/>
      <c r="N23" s="2029"/>
      <c r="O23" s="2029"/>
      <c r="P23" s="2029"/>
      <c r="Q23" s="2031"/>
      <c r="R23" s="2031"/>
      <c r="S23" s="2031"/>
      <c r="T23" s="2031"/>
      <c r="U23" s="2031"/>
      <c r="V23" s="2031"/>
      <c r="W23" s="2031"/>
      <c r="X23" s="2031"/>
      <c r="Y23" s="2095"/>
      <c r="Z23" s="2095"/>
      <c r="AA23" s="2095"/>
      <c r="AB23" s="2096"/>
      <c r="AC23" s="2023"/>
      <c r="AD23" s="2024"/>
      <c r="AE23" s="2024"/>
      <c r="AF23" s="2024"/>
      <c r="AG23" s="2025"/>
      <c r="AH23" s="2027"/>
      <c r="AI23" s="2027"/>
      <c r="AJ23" s="2027"/>
      <c r="AK23" s="2027"/>
      <c r="AL23" s="2027"/>
      <c r="AM23" s="2027"/>
      <c r="AN23" s="2029"/>
      <c r="AO23" s="2029"/>
      <c r="AP23" s="2029"/>
      <c r="AQ23" s="2029"/>
      <c r="AR23" s="2031"/>
      <c r="AS23" s="2031"/>
      <c r="AT23" s="2031"/>
      <c r="AU23" s="2031"/>
      <c r="AV23" s="2031"/>
      <c r="AW23" s="2031"/>
      <c r="AX23" s="2031"/>
      <c r="AY23" s="2031"/>
      <c r="AZ23" s="2095"/>
      <c r="BA23" s="2095"/>
      <c r="BB23" s="2095"/>
      <c r="BC23" s="2096"/>
      <c r="BD23" s="242"/>
    </row>
    <row r="24" spans="1:56" s="172" customFormat="1" ht="42.75" customHeight="1">
      <c r="A24" s="520"/>
      <c r="B24" s="1620" t="s">
        <v>359</v>
      </c>
      <c r="C24" s="2052"/>
      <c r="D24" s="2052"/>
      <c r="E24" s="2052"/>
      <c r="F24" s="2053"/>
      <c r="G24" s="2039" t="s">
        <v>15</v>
      </c>
      <c r="H24" s="2040"/>
      <c r="I24" s="2040"/>
      <c r="J24" s="2054" t="s">
        <v>15</v>
      </c>
      <c r="K24" s="2054"/>
      <c r="L24" s="2054"/>
      <c r="M24" s="2054" t="s">
        <v>15</v>
      </c>
      <c r="N24" s="2054"/>
      <c r="O24" s="2054"/>
      <c r="P24" s="2054"/>
      <c r="Q24" s="2042" t="s">
        <v>15</v>
      </c>
      <c r="R24" s="2043"/>
      <c r="S24" s="2043"/>
      <c r="T24" s="2044"/>
      <c r="U24" s="2054" t="s">
        <v>15</v>
      </c>
      <c r="V24" s="2054"/>
      <c r="W24" s="2054"/>
      <c r="X24" s="2054"/>
      <c r="Y24" s="2054" t="s">
        <v>15</v>
      </c>
      <c r="Z24" s="2054"/>
      <c r="AA24" s="2054"/>
      <c r="AB24" s="2097"/>
      <c r="AC24" s="2036" t="s">
        <v>360</v>
      </c>
      <c r="AD24" s="2037"/>
      <c r="AE24" s="2037"/>
      <c r="AF24" s="2037"/>
      <c r="AG24" s="2038"/>
      <c r="AH24" s="2039" t="s">
        <v>15</v>
      </c>
      <c r="AI24" s="2040"/>
      <c r="AJ24" s="2040"/>
      <c r="AK24" s="2054" t="s">
        <v>15</v>
      </c>
      <c r="AL24" s="2054"/>
      <c r="AM24" s="2054"/>
      <c r="AN24" s="2054" t="s">
        <v>15</v>
      </c>
      <c r="AO24" s="2054"/>
      <c r="AP24" s="2054"/>
      <c r="AQ24" s="2054"/>
      <c r="AR24" s="2042" t="s">
        <v>15</v>
      </c>
      <c r="AS24" s="2043"/>
      <c r="AT24" s="2043"/>
      <c r="AU24" s="2044"/>
      <c r="AV24" s="2054" t="s">
        <v>15</v>
      </c>
      <c r="AW24" s="2054"/>
      <c r="AX24" s="2054"/>
      <c r="AY24" s="2054"/>
      <c r="AZ24" s="2054" t="s">
        <v>15</v>
      </c>
      <c r="BA24" s="2054"/>
      <c r="BB24" s="2054"/>
      <c r="BC24" s="2097"/>
      <c r="BD24" s="521"/>
    </row>
    <row r="25" spans="1:56" s="2" customFormat="1" ht="16.5" customHeight="1">
      <c r="A25" s="103"/>
      <c r="B25" s="505"/>
      <c r="C25" s="506"/>
      <c r="D25" s="506"/>
      <c r="E25" s="506"/>
      <c r="F25" s="506"/>
      <c r="G25" s="506"/>
      <c r="H25" s="506"/>
      <c r="I25" s="506"/>
      <c r="J25" s="506"/>
      <c r="K25" s="506"/>
      <c r="L25" s="506"/>
      <c r="M25" s="506"/>
      <c r="N25" s="506"/>
      <c r="O25" s="506"/>
      <c r="P25" s="506"/>
      <c r="Q25" s="506"/>
      <c r="R25" s="506"/>
      <c r="S25" s="506"/>
      <c r="T25" s="506"/>
      <c r="U25" s="2098"/>
      <c r="V25" s="2098"/>
      <c r="W25" s="2098"/>
      <c r="X25" s="2098"/>
      <c r="Y25" s="2098"/>
      <c r="Z25" s="2098"/>
      <c r="AA25" s="2098"/>
      <c r="AB25" s="2099"/>
      <c r="AC25" s="2102"/>
      <c r="AD25" s="1514"/>
      <c r="AE25" s="1514"/>
      <c r="AF25" s="1514"/>
      <c r="AG25" s="1514"/>
      <c r="AH25" s="1514"/>
      <c r="AI25" s="1514"/>
      <c r="AJ25" s="1514"/>
      <c r="AK25" s="1514"/>
      <c r="AL25" s="1514"/>
      <c r="AM25" s="1514"/>
      <c r="AN25" s="1514"/>
      <c r="AO25" s="1514"/>
      <c r="AP25" s="522"/>
      <c r="AQ25" s="523"/>
      <c r="AR25" s="524"/>
      <c r="AS25" s="524"/>
      <c r="AT25" s="525"/>
      <c r="AU25" s="525"/>
      <c r="AV25" s="2103"/>
      <c r="AW25" s="2103"/>
      <c r="AX25" s="2103"/>
      <c r="AY25" s="2103"/>
      <c r="AZ25" s="2103"/>
      <c r="BA25" s="2103"/>
      <c r="BB25" s="2103"/>
      <c r="BC25" s="2104"/>
      <c r="BD25" s="109"/>
    </row>
    <row r="26" spans="1:56" s="2" customFormat="1" ht="16.5" customHeight="1">
      <c r="A26" s="103"/>
      <c r="B26" s="511"/>
      <c r="C26" s="512"/>
      <c r="D26" s="512"/>
      <c r="E26" s="512"/>
      <c r="F26" s="512"/>
      <c r="G26" s="512"/>
      <c r="H26" s="512"/>
      <c r="I26" s="512"/>
      <c r="J26" s="512"/>
      <c r="K26" s="512"/>
      <c r="L26" s="512"/>
      <c r="M26" s="512"/>
      <c r="N26" s="512"/>
      <c r="O26" s="512"/>
      <c r="P26" s="512"/>
      <c r="Q26" s="512"/>
      <c r="R26" s="512"/>
      <c r="S26" s="512"/>
      <c r="T26" s="512"/>
      <c r="U26" s="2100"/>
      <c r="V26" s="2100"/>
      <c r="W26" s="2100"/>
      <c r="X26" s="2100"/>
      <c r="Y26" s="2100"/>
      <c r="Z26" s="2100"/>
      <c r="AA26" s="2100"/>
      <c r="AB26" s="2101"/>
      <c r="AC26" s="1847"/>
      <c r="AD26" s="1848"/>
      <c r="AE26" s="1848"/>
      <c r="AF26" s="1848"/>
      <c r="AG26" s="1848"/>
      <c r="AH26" s="1848"/>
      <c r="AI26" s="1848"/>
      <c r="AJ26" s="1848"/>
      <c r="AK26" s="1848"/>
      <c r="AL26" s="1848"/>
      <c r="AM26" s="1848"/>
      <c r="AN26" s="1848"/>
      <c r="AO26" s="1848"/>
      <c r="AP26" s="526"/>
      <c r="AQ26" s="523"/>
      <c r="AR26" s="527"/>
      <c r="AS26" s="527"/>
      <c r="AT26" s="528"/>
      <c r="AU26" s="528"/>
      <c r="AV26" s="2105"/>
      <c r="AW26" s="2105"/>
      <c r="AX26" s="2105"/>
      <c r="AY26" s="2105"/>
      <c r="AZ26" s="2105"/>
      <c r="BA26" s="2105"/>
      <c r="BB26" s="2105"/>
      <c r="BC26" s="2106"/>
      <c r="BD26" s="109"/>
    </row>
    <row r="27" spans="1:56" s="2" customFormat="1" ht="16.5" customHeight="1">
      <c r="A27" s="103"/>
      <c r="B27" s="511"/>
      <c r="C27" s="512"/>
      <c r="D27" s="512"/>
      <c r="E27" s="512"/>
      <c r="F27" s="512"/>
      <c r="G27" s="512"/>
      <c r="H27" s="512"/>
      <c r="I27" s="512"/>
      <c r="J27" s="512"/>
      <c r="K27" s="512"/>
      <c r="L27" s="512"/>
      <c r="M27" s="512"/>
      <c r="N27" s="512"/>
      <c r="O27" s="512"/>
      <c r="P27" s="512"/>
      <c r="Q27" s="512"/>
      <c r="R27" s="512"/>
      <c r="S27" s="512"/>
      <c r="T27" s="512"/>
      <c r="U27" s="2100"/>
      <c r="V27" s="2100"/>
      <c r="W27" s="2100"/>
      <c r="X27" s="2100"/>
      <c r="Y27" s="2100"/>
      <c r="Z27" s="2100"/>
      <c r="AA27" s="2100"/>
      <c r="AB27" s="2101"/>
      <c r="AC27" s="1847"/>
      <c r="AD27" s="1848"/>
      <c r="AE27" s="1848"/>
      <c r="AF27" s="1848"/>
      <c r="AG27" s="1848"/>
      <c r="AH27" s="1848"/>
      <c r="AI27" s="1848"/>
      <c r="AJ27" s="1848"/>
      <c r="AK27" s="1848"/>
      <c r="AL27" s="1848"/>
      <c r="AM27" s="1848"/>
      <c r="AN27" s="1848"/>
      <c r="AO27" s="1848"/>
      <c r="AP27" s="526"/>
      <c r="AQ27" s="523"/>
      <c r="AR27" s="527"/>
      <c r="AS27" s="527"/>
      <c r="AT27" s="528"/>
      <c r="AU27" s="528"/>
      <c r="AV27" s="2105"/>
      <c r="AW27" s="2105"/>
      <c r="AX27" s="2105"/>
      <c r="AY27" s="2105"/>
      <c r="AZ27" s="2105"/>
      <c r="BA27" s="2105"/>
      <c r="BB27" s="2105"/>
      <c r="BC27" s="2106"/>
      <c r="BD27" s="109"/>
    </row>
    <row r="28" spans="1:56" s="2" customFormat="1" ht="16.5" customHeight="1">
      <c r="A28" s="103"/>
      <c r="B28" s="511"/>
      <c r="C28" s="512"/>
      <c r="D28" s="512"/>
      <c r="E28" s="512"/>
      <c r="F28" s="512"/>
      <c r="G28" s="512"/>
      <c r="H28" s="512"/>
      <c r="I28" s="512"/>
      <c r="J28" s="512"/>
      <c r="K28" s="512"/>
      <c r="L28" s="512"/>
      <c r="M28" s="512"/>
      <c r="N28" s="512"/>
      <c r="O28" s="512"/>
      <c r="P28" s="512"/>
      <c r="Q28" s="512"/>
      <c r="R28" s="512"/>
      <c r="S28" s="512"/>
      <c r="T28" s="512"/>
      <c r="U28" s="2100"/>
      <c r="V28" s="2100"/>
      <c r="W28" s="2100"/>
      <c r="X28" s="2100"/>
      <c r="Y28" s="2100"/>
      <c r="Z28" s="2100"/>
      <c r="AA28" s="2100"/>
      <c r="AB28" s="2101"/>
      <c r="AC28" s="515"/>
      <c r="AD28" s="516"/>
      <c r="AE28" s="516"/>
      <c r="AF28" s="516"/>
      <c r="AG28" s="516"/>
      <c r="AH28" s="516"/>
      <c r="AI28" s="516"/>
      <c r="AJ28" s="516"/>
      <c r="AK28" s="516"/>
      <c r="AL28" s="516"/>
      <c r="AM28" s="526"/>
      <c r="AN28" s="526"/>
      <c r="AO28" s="526"/>
      <c r="AP28" s="526"/>
      <c r="AQ28" s="519"/>
      <c r="AR28" s="519"/>
      <c r="AS28" s="519"/>
      <c r="AT28" s="528"/>
      <c r="AU28" s="528"/>
      <c r="AV28" s="2105"/>
      <c r="AW28" s="2105"/>
      <c r="AX28" s="2105"/>
      <c r="AY28" s="2105"/>
      <c r="AZ28" s="2105"/>
      <c r="BA28" s="2105"/>
      <c r="BB28" s="2105"/>
      <c r="BC28" s="2106"/>
      <c r="BD28" s="109"/>
    </row>
    <row r="29" spans="1:56" s="2" customFormat="1" ht="16.5" customHeight="1">
      <c r="A29" s="103"/>
      <c r="B29" s="511"/>
      <c r="C29" s="512"/>
      <c r="D29" s="512"/>
      <c r="E29" s="512"/>
      <c r="F29" s="512"/>
      <c r="G29" s="512"/>
      <c r="H29" s="512"/>
      <c r="I29" s="512"/>
      <c r="J29" s="512"/>
      <c r="K29" s="512"/>
      <c r="L29" s="512"/>
      <c r="M29" s="512"/>
      <c r="N29" s="512"/>
      <c r="O29" s="512"/>
      <c r="P29" s="512"/>
      <c r="Q29" s="512"/>
      <c r="R29" s="512"/>
      <c r="S29" s="512"/>
      <c r="T29" s="512"/>
      <c r="U29" s="2100"/>
      <c r="V29" s="2100"/>
      <c r="W29" s="2100"/>
      <c r="X29" s="2100"/>
      <c r="Y29" s="2100"/>
      <c r="Z29" s="2100"/>
      <c r="AA29" s="2100"/>
      <c r="AB29" s="2101"/>
      <c r="AC29" s="515"/>
      <c r="AD29" s="516"/>
      <c r="AE29" s="516"/>
      <c r="AF29" s="516"/>
      <c r="AG29" s="516"/>
      <c r="AH29" s="516"/>
      <c r="AI29" s="516"/>
      <c r="AJ29" s="516"/>
      <c r="AK29" s="516"/>
      <c r="AL29" s="516"/>
      <c r="AM29" s="526"/>
      <c r="AN29" s="526"/>
      <c r="AO29" s="526"/>
      <c r="AP29" s="526"/>
      <c r="AQ29" s="519"/>
      <c r="AR29" s="519"/>
      <c r="AS29" s="519"/>
      <c r="AT29" s="528"/>
      <c r="AU29" s="528"/>
      <c r="AV29" s="528"/>
      <c r="AW29" s="528"/>
      <c r="AX29" s="528"/>
      <c r="AY29" s="528"/>
      <c r="AZ29" s="528"/>
      <c r="BA29" s="528"/>
      <c r="BB29" s="528"/>
      <c r="BC29" s="529"/>
      <c r="BD29" s="109"/>
    </row>
    <row r="30" spans="1:56" s="2" customFormat="1" ht="16.5" customHeight="1">
      <c r="A30" s="103"/>
      <c r="B30" s="103"/>
      <c r="C30" s="22"/>
      <c r="D30" s="22"/>
      <c r="E30" s="22"/>
      <c r="F30" s="22"/>
      <c r="G30" s="22"/>
      <c r="H30" s="22"/>
      <c r="I30" s="22"/>
      <c r="J30" s="22"/>
      <c r="K30" s="22"/>
      <c r="L30" s="22"/>
      <c r="M30" s="22"/>
      <c r="N30" s="22"/>
      <c r="O30" s="69"/>
      <c r="P30" s="22"/>
      <c r="Q30" s="22"/>
      <c r="R30" s="22"/>
      <c r="S30" s="22"/>
      <c r="T30" s="22"/>
      <c r="U30" s="22"/>
      <c r="V30" s="22"/>
      <c r="W30" s="22"/>
      <c r="X30" s="530"/>
      <c r="Y30" s="530"/>
      <c r="Z30" s="530"/>
      <c r="AA30" s="530"/>
      <c r="AB30" s="531"/>
      <c r="AC30" s="103"/>
      <c r="AD30" s="22"/>
      <c r="AE30" s="22"/>
      <c r="AF30" s="22"/>
      <c r="AG30" s="22"/>
      <c r="AH30" s="22"/>
      <c r="AI30" s="22"/>
      <c r="AJ30" s="22"/>
      <c r="AK30" s="22"/>
      <c r="AL30" s="22"/>
      <c r="AM30" s="518"/>
      <c r="AN30" s="518"/>
      <c r="AO30" s="518"/>
      <c r="AP30" s="518"/>
      <c r="AQ30" s="518"/>
      <c r="AR30" s="518"/>
      <c r="AS30" s="518"/>
      <c r="AT30" s="518"/>
      <c r="AU30" s="518"/>
      <c r="AV30" s="518"/>
      <c r="AW30" s="518"/>
      <c r="AX30" s="518"/>
      <c r="AY30" s="532"/>
      <c r="AZ30" s="532"/>
      <c r="BA30" s="532"/>
      <c r="BB30" s="532"/>
      <c r="BC30" s="533"/>
      <c r="BD30" s="109"/>
    </row>
    <row r="31" spans="1:56" s="2" customFormat="1" ht="16.5" customHeight="1">
      <c r="A31" s="103"/>
      <c r="B31" s="517"/>
      <c r="C31" s="518"/>
      <c r="D31" s="518"/>
      <c r="E31" s="518"/>
      <c r="F31" s="518"/>
      <c r="G31" s="518"/>
      <c r="H31" s="518"/>
      <c r="I31" s="518"/>
      <c r="J31" s="518"/>
      <c r="K31" s="518"/>
      <c r="L31" s="518"/>
      <c r="M31" s="518"/>
      <c r="N31" s="518"/>
      <c r="O31" s="519"/>
      <c r="P31" s="518"/>
      <c r="Q31" s="518"/>
      <c r="R31" s="518"/>
      <c r="S31" s="518"/>
      <c r="T31" s="518"/>
      <c r="U31" s="518"/>
      <c r="V31" s="518"/>
      <c r="W31" s="518"/>
      <c r="X31" s="2082" t="str">
        <f>$X$14</f>
        <v>Attaching Method
贴法 Phương pháp dán</v>
      </c>
      <c r="Y31" s="2083"/>
      <c r="Z31" s="2083"/>
      <c r="AA31" s="2083"/>
      <c r="AB31" s="2084"/>
      <c r="AC31" s="22"/>
      <c r="AD31" s="22"/>
      <c r="AE31" s="22"/>
      <c r="AF31" s="22"/>
      <c r="AG31" s="22"/>
      <c r="AH31" s="22"/>
      <c r="AI31" s="22"/>
      <c r="AJ31" s="22"/>
      <c r="AK31" s="22"/>
      <c r="AL31" s="22"/>
      <c r="AM31" s="518"/>
      <c r="AN31" s="518"/>
      <c r="AO31" s="518"/>
      <c r="AP31" s="518"/>
      <c r="AQ31" s="518"/>
      <c r="AR31" s="518"/>
      <c r="AS31" s="518"/>
      <c r="AT31" s="518"/>
      <c r="AU31" s="22"/>
      <c r="AV31" s="22"/>
      <c r="AW31" s="22"/>
      <c r="AX31" s="22"/>
      <c r="AY31" s="2082" t="str">
        <f>$X$14</f>
        <v>Attaching Method
贴法 Phương pháp dán</v>
      </c>
      <c r="AZ31" s="2083"/>
      <c r="BA31" s="2083"/>
      <c r="BB31" s="2083"/>
      <c r="BC31" s="2084"/>
      <c r="BD31" s="109"/>
    </row>
    <row r="32" spans="1:56" s="2" customFormat="1" ht="16.5" customHeight="1">
      <c r="A32" s="103"/>
      <c r="B32" s="517"/>
      <c r="C32" s="518"/>
      <c r="D32" s="518"/>
      <c r="E32" s="518"/>
      <c r="F32" s="518"/>
      <c r="G32" s="518"/>
      <c r="H32" s="518"/>
      <c r="I32" s="518"/>
      <c r="J32" s="519"/>
      <c r="K32" s="519"/>
      <c r="L32" s="519"/>
      <c r="M32" s="519"/>
      <c r="N32" s="519"/>
      <c r="O32" s="519"/>
      <c r="P32" s="519"/>
      <c r="Q32" s="519"/>
      <c r="R32" s="519"/>
      <c r="S32" s="518"/>
      <c r="T32" s="518"/>
      <c r="U32" s="518"/>
      <c r="V32" s="518"/>
      <c r="W32" s="518"/>
      <c r="X32" s="2065"/>
      <c r="Y32" s="2066"/>
      <c r="Z32" s="2066"/>
      <c r="AA32" s="2066"/>
      <c r="AB32" s="2067"/>
      <c r="AC32" s="22"/>
      <c r="AD32" s="22"/>
      <c r="AE32" s="22"/>
      <c r="AF32" s="22"/>
      <c r="AG32" s="22"/>
      <c r="AH32" s="22"/>
      <c r="AI32" s="22"/>
      <c r="AJ32" s="22"/>
      <c r="AK32" s="22"/>
      <c r="AL32" s="22"/>
      <c r="AM32" s="22"/>
      <c r="AN32" s="22"/>
      <c r="AO32" s="22"/>
      <c r="AP32" s="22"/>
      <c r="AQ32" s="22"/>
      <c r="AR32" s="22"/>
      <c r="AS32" s="22"/>
      <c r="AT32" s="22"/>
      <c r="AU32" s="22"/>
      <c r="AV32" s="22"/>
      <c r="AW32" s="22"/>
      <c r="AX32" s="22"/>
      <c r="AY32" s="2065"/>
      <c r="AZ32" s="2066"/>
      <c r="BA32" s="2066"/>
      <c r="BB32" s="2066"/>
      <c r="BC32" s="2067"/>
      <c r="BD32" s="109"/>
    </row>
    <row r="33" spans="1:65" s="2" customFormat="1" ht="16.5" customHeight="1">
      <c r="A33" s="103"/>
      <c r="B33" s="517"/>
      <c r="C33" s="518"/>
      <c r="D33" s="518"/>
      <c r="E33" s="518"/>
      <c r="F33" s="518"/>
      <c r="G33" s="518"/>
      <c r="H33" s="518"/>
      <c r="I33" s="518"/>
      <c r="J33" s="519"/>
      <c r="K33" s="519"/>
      <c r="L33" s="519"/>
      <c r="M33" s="519"/>
      <c r="N33" s="519"/>
      <c r="O33" s="519"/>
      <c r="P33" s="519"/>
      <c r="Q33" s="519"/>
      <c r="R33" s="519"/>
      <c r="S33" s="518"/>
      <c r="T33" s="518"/>
      <c r="U33" s="518"/>
      <c r="V33" s="518"/>
      <c r="W33" s="518"/>
      <c r="X33" s="2107" t="s">
        <v>361</v>
      </c>
      <c r="Y33" s="2108"/>
      <c r="Z33" s="2108"/>
      <c r="AA33" s="2108"/>
      <c r="AB33" s="2109"/>
      <c r="AC33" s="22"/>
      <c r="AD33" s="22"/>
      <c r="AE33" s="22"/>
      <c r="AF33" s="22"/>
      <c r="AG33" s="22"/>
      <c r="AH33" s="22"/>
      <c r="AI33" s="22"/>
      <c r="AJ33" s="22"/>
      <c r="AK33" s="22"/>
      <c r="AL33" s="22"/>
      <c r="AM33" s="22"/>
      <c r="AN33" s="22"/>
      <c r="AO33" s="22"/>
      <c r="AP33" s="22"/>
      <c r="AQ33" s="22"/>
      <c r="AR33" s="22"/>
      <c r="AS33" s="22"/>
      <c r="AT33" s="22"/>
      <c r="AU33" s="22"/>
      <c r="AV33" s="22"/>
      <c r="AW33" s="22"/>
      <c r="AX33" s="22"/>
      <c r="AY33" s="2068" t="s">
        <v>15</v>
      </c>
      <c r="AZ33" s="2069"/>
      <c r="BA33" s="2069"/>
      <c r="BB33" s="2069"/>
      <c r="BC33" s="2070"/>
      <c r="BD33" s="109"/>
    </row>
    <row r="34" spans="1:65" s="2" customFormat="1" ht="16.5" customHeight="1">
      <c r="A34" s="103"/>
      <c r="B34" s="2113"/>
      <c r="C34" s="2114"/>
      <c r="D34" s="2114"/>
      <c r="E34" s="2114"/>
      <c r="F34" s="2114"/>
      <c r="G34" s="2114"/>
      <c r="H34" s="2114"/>
      <c r="I34" s="2114"/>
      <c r="J34" s="2114"/>
      <c r="K34" s="2114"/>
      <c r="L34" s="2114"/>
      <c r="M34" s="518"/>
      <c r="N34" s="518"/>
      <c r="O34" s="518"/>
      <c r="P34" s="518"/>
      <c r="Q34" s="518"/>
      <c r="R34" s="518"/>
      <c r="S34" s="518"/>
      <c r="T34" s="518"/>
      <c r="U34" s="518"/>
      <c r="V34" s="518"/>
      <c r="W34" s="518"/>
      <c r="X34" s="2110"/>
      <c r="Y34" s="2111"/>
      <c r="Z34" s="2111"/>
      <c r="AA34" s="2111"/>
      <c r="AB34" s="2112"/>
      <c r="AC34" s="22"/>
      <c r="AD34" s="22"/>
      <c r="AE34" s="22"/>
      <c r="AF34" s="22"/>
      <c r="AG34" s="22"/>
      <c r="AH34" s="22"/>
      <c r="AI34" s="22"/>
      <c r="AJ34" s="22"/>
      <c r="AK34" s="22"/>
      <c r="AL34" s="22"/>
      <c r="AM34" s="22"/>
      <c r="AN34" s="22"/>
      <c r="AO34" s="22"/>
      <c r="AP34" s="22"/>
      <c r="AQ34" s="22"/>
      <c r="AR34" s="22"/>
      <c r="AS34" s="22"/>
      <c r="AT34" s="22"/>
      <c r="AU34" s="22"/>
      <c r="AV34" s="22"/>
      <c r="AW34" s="22"/>
      <c r="AX34" s="22"/>
      <c r="AY34" s="2071"/>
      <c r="AZ34" s="2072"/>
      <c r="BA34" s="2072"/>
      <c r="BB34" s="2072"/>
      <c r="BC34" s="2073"/>
      <c r="BD34" s="109"/>
    </row>
    <row r="35" spans="1:65" s="2" customFormat="1" ht="16.5" customHeight="1">
      <c r="A35" s="103"/>
      <c r="B35" s="2113"/>
      <c r="C35" s="2114"/>
      <c r="D35" s="2114"/>
      <c r="E35" s="2114"/>
      <c r="F35" s="2114"/>
      <c r="G35" s="2114"/>
      <c r="H35" s="2114"/>
      <c r="I35" s="2114"/>
      <c r="J35" s="2114"/>
      <c r="K35" s="2114"/>
      <c r="L35" s="2114"/>
      <c r="M35" s="518"/>
      <c r="N35" s="518"/>
      <c r="O35" s="518"/>
      <c r="P35" s="534"/>
      <c r="Q35" s="535"/>
      <c r="R35" s="535"/>
      <c r="S35" s="535"/>
      <c r="T35" s="535"/>
      <c r="U35" s="535"/>
      <c r="V35" s="535"/>
      <c r="W35" s="536"/>
      <c r="X35" s="2082" t="str">
        <f>$X$18</f>
        <v>Stitching Guide Name  靠边机名称Tên cử may</v>
      </c>
      <c r="Y35" s="2083"/>
      <c r="Z35" s="2083"/>
      <c r="AA35" s="2083"/>
      <c r="AB35" s="2084"/>
      <c r="AC35" s="103"/>
      <c r="AD35" s="22"/>
      <c r="AE35" s="22"/>
      <c r="AF35" s="22"/>
      <c r="AG35" s="22"/>
      <c r="AH35" s="22"/>
      <c r="AI35" s="22"/>
      <c r="AJ35" s="22"/>
      <c r="AK35" s="22"/>
      <c r="AL35" s="1962"/>
      <c r="AM35" s="1191"/>
      <c r="AN35" s="1191"/>
      <c r="AO35" s="1191"/>
      <c r="AP35" s="1191"/>
      <c r="AQ35" s="1191"/>
      <c r="AR35" s="1191"/>
      <c r="AS35" s="22"/>
      <c r="AT35" s="22"/>
      <c r="AU35" s="22"/>
      <c r="AV35" s="22"/>
      <c r="AW35" s="22"/>
      <c r="AX35" s="22"/>
      <c r="AY35" s="2082" t="str">
        <f>$X$18</f>
        <v>Stitching Guide Name  靠边机名称Tên cử may</v>
      </c>
      <c r="AZ35" s="2083"/>
      <c r="BA35" s="2083"/>
      <c r="BB35" s="2083"/>
      <c r="BC35" s="2084"/>
      <c r="BD35" s="109"/>
    </row>
    <row r="36" spans="1:65" s="2" customFormat="1" ht="16.5" customHeight="1">
      <c r="A36" s="103"/>
      <c r="B36" s="2113"/>
      <c r="C36" s="2114"/>
      <c r="D36" s="2114"/>
      <c r="E36" s="2114"/>
      <c r="F36" s="2114"/>
      <c r="G36" s="2114"/>
      <c r="H36" s="2114"/>
      <c r="I36" s="2114"/>
      <c r="J36" s="2114"/>
      <c r="K36" s="2114"/>
      <c r="L36" s="2114"/>
      <c r="M36" s="518"/>
      <c r="N36" s="518"/>
      <c r="O36" s="518"/>
      <c r="P36" s="535"/>
      <c r="Q36" s="535"/>
      <c r="R36" s="535"/>
      <c r="S36" s="535"/>
      <c r="T36" s="535"/>
      <c r="U36" s="535"/>
      <c r="V36" s="535"/>
      <c r="W36" s="536"/>
      <c r="X36" s="2065"/>
      <c r="Y36" s="2066"/>
      <c r="Z36" s="2066"/>
      <c r="AA36" s="2066"/>
      <c r="AB36" s="2067"/>
      <c r="AC36" s="103"/>
      <c r="AD36" s="22"/>
      <c r="AE36" s="22"/>
      <c r="AF36" s="22"/>
      <c r="AG36" s="22"/>
      <c r="AH36" s="22"/>
      <c r="AI36" s="22"/>
      <c r="AJ36" s="22"/>
      <c r="AK36" s="22"/>
      <c r="AL36" s="1191"/>
      <c r="AM36" s="1191"/>
      <c r="AN36" s="1191"/>
      <c r="AO36" s="1191"/>
      <c r="AP36" s="1191"/>
      <c r="AQ36" s="1191"/>
      <c r="AR36" s="1191"/>
      <c r="AS36" s="22"/>
      <c r="AT36" s="22"/>
      <c r="AU36" s="22"/>
      <c r="AV36" s="22"/>
      <c r="AW36" s="22"/>
      <c r="AX36" s="22"/>
      <c r="AY36" s="2065"/>
      <c r="AZ36" s="2066"/>
      <c r="BA36" s="2066"/>
      <c r="BB36" s="2066"/>
      <c r="BC36" s="2067"/>
      <c r="BD36" s="109"/>
    </row>
    <row r="37" spans="1:65" s="2" customFormat="1" ht="16.5" customHeight="1">
      <c r="A37" s="537"/>
      <c r="B37" s="2115"/>
      <c r="C37" s="2116"/>
      <c r="D37" s="2116"/>
      <c r="E37" s="2116"/>
      <c r="F37" s="2116"/>
      <c r="G37" s="2116"/>
      <c r="H37" s="2116"/>
      <c r="I37" s="2116"/>
      <c r="J37" s="2116"/>
      <c r="K37" s="2116"/>
      <c r="L37" s="2116"/>
      <c r="M37" s="538"/>
      <c r="N37" s="538"/>
      <c r="O37" s="538"/>
      <c r="P37" s="539"/>
      <c r="Q37" s="539"/>
      <c r="R37" s="539"/>
      <c r="S37" s="539"/>
      <c r="T37" s="539"/>
      <c r="U37" s="539"/>
      <c r="V37" s="539"/>
      <c r="W37" s="540"/>
      <c r="X37" s="2085" t="s">
        <v>15</v>
      </c>
      <c r="Y37" s="2086"/>
      <c r="Z37" s="2086"/>
      <c r="AA37" s="2086"/>
      <c r="AB37" s="2087"/>
      <c r="AC37" s="541"/>
      <c r="AD37" s="126"/>
      <c r="AE37" s="126"/>
      <c r="AF37" s="126"/>
      <c r="AG37" s="126"/>
      <c r="AH37" s="126"/>
      <c r="AI37" s="126"/>
      <c r="AJ37" s="126"/>
      <c r="AK37" s="126"/>
      <c r="AL37" s="1200"/>
      <c r="AM37" s="1200"/>
      <c r="AN37" s="1200"/>
      <c r="AO37" s="1200"/>
      <c r="AP37" s="1200"/>
      <c r="AQ37" s="1200"/>
      <c r="AR37" s="1200"/>
      <c r="AS37" s="126"/>
      <c r="AT37" s="126"/>
      <c r="AU37" s="126"/>
      <c r="AV37" s="126"/>
      <c r="AW37" s="126"/>
      <c r="AX37" s="126"/>
      <c r="AY37" s="2085" t="s">
        <v>15</v>
      </c>
      <c r="AZ37" s="2086"/>
      <c r="BA37" s="2086"/>
      <c r="BB37" s="2086"/>
      <c r="BC37" s="2087"/>
      <c r="BD37" s="109"/>
    </row>
    <row r="38" spans="1:65" s="256" customFormat="1" ht="20.100000000000001" customHeight="1">
      <c r="A38" s="257"/>
      <c r="B38" s="151" t="s">
        <v>118</v>
      </c>
      <c r="C38" s="151"/>
      <c r="D38" s="151"/>
      <c r="E38" s="151"/>
      <c r="F38" s="151"/>
      <c r="G38" s="151"/>
      <c r="H38" s="151"/>
      <c r="I38" s="151"/>
      <c r="J38" s="151"/>
      <c r="K38" s="151"/>
      <c r="L38" s="151"/>
      <c r="M38" s="151"/>
      <c r="N38" s="151"/>
      <c r="O38" s="151"/>
      <c r="P38" s="151"/>
      <c r="Q38" s="151"/>
      <c r="R38" s="151"/>
      <c r="S38" s="151"/>
      <c r="T38" s="151"/>
      <c r="U38" s="151"/>
      <c r="V38" s="151"/>
      <c r="W38" s="151"/>
      <c r="X38" s="151"/>
      <c r="Y38" s="151"/>
      <c r="Z38" s="542" t="s">
        <v>119</v>
      </c>
      <c r="AA38" s="151"/>
      <c r="AB38" s="151"/>
      <c r="AC38" s="151"/>
      <c r="AD38" s="151"/>
      <c r="AE38" s="151"/>
      <c r="AF38" s="151"/>
      <c r="AG38" s="151"/>
      <c r="AH38" s="151"/>
      <c r="AI38" s="151"/>
      <c r="AJ38" s="151"/>
      <c r="AK38" s="151"/>
      <c r="AL38" s="151"/>
      <c r="AM38" s="151"/>
      <c r="AN38" s="151"/>
      <c r="AO38" s="151"/>
      <c r="AP38" s="151"/>
      <c r="AQ38" s="151"/>
      <c r="AR38" s="151"/>
      <c r="AS38" s="151"/>
      <c r="AT38" s="151"/>
      <c r="AU38" s="151"/>
      <c r="AV38" s="151"/>
      <c r="AW38" s="151" t="str">
        <f>'Stitching Overview Sketch'!BH46</f>
        <v>COMPILER: LIÊN/A-KT-WQ826</v>
      </c>
      <c r="AX38" s="151"/>
      <c r="AY38" s="151"/>
      <c r="AZ38" s="151"/>
      <c r="BA38" s="151"/>
      <c r="BB38" s="151"/>
      <c r="BC38" s="151"/>
      <c r="BD38" s="259"/>
    </row>
    <row r="39" spans="1:65" s="2" customFormat="1" ht="20.100000000000001" customHeight="1">
      <c r="A39" s="260"/>
      <c r="B39" s="1828" t="str">
        <f>$B$1</f>
        <v>{{ModelType}}</v>
      </c>
      <c r="C39" s="2011"/>
      <c r="D39" s="2011"/>
      <c r="E39" s="2011"/>
      <c r="F39" s="2011"/>
      <c r="G39" s="2011"/>
      <c r="H39" s="2011"/>
      <c r="I39" s="2011"/>
      <c r="J39" s="2011"/>
      <c r="K39" s="2011"/>
      <c r="L39" s="2011"/>
      <c r="M39" s="2011"/>
      <c r="N39" s="2012"/>
      <c r="O39" s="132"/>
      <c r="P39" s="132"/>
      <c r="Q39" s="1318" t="s">
        <v>362</v>
      </c>
      <c r="R39" s="1318"/>
      <c r="S39" s="1318"/>
      <c r="T39" s="1318"/>
      <c r="U39" s="1318"/>
      <c r="V39" s="1318"/>
      <c r="W39" s="1318"/>
      <c r="X39" s="1318"/>
      <c r="Y39" s="1318"/>
      <c r="Z39" s="1318"/>
      <c r="AA39" s="1318"/>
      <c r="AB39" s="1318"/>
      <c r="AC39" s="1318"/>
      <c r="AD39" s="1318"/>
      <c r="AE39" s="1318"/>
      <c r="AF39" s="1318"/>
      <c r="AG39" s="1318"/>
      <c r="AH39" s="1318"/>
      <c r="AI39" s="1318"/>
      <c r="AJ39" s="1318"/>
      <c r="AK39" s="1318"/>
      <c r="AL39" s="1318"/>
      <c r="AM39" s="1318"/>
      <c r="AN39" s="1318"/>
      <c r="AO39" s="1318"/>
      <c r="AP39" s="1318"/>
      <c r="AQ39" s="132"/>
      <c r="AR39" s="132"/>
      <c r="AS39" s="132"/>
      <c r="AT39" s="491"/>
      <c r="AU39" s="491"/>
      <c r="AV39" s="491"/>
      <c r="AW39" s="101"/>
      <c r="AX39" s="101"/>
      <c r="AY39" s="101"/>
      <c r="AZ39" s="492"/>
      <c r="BA39" s="492"/>
      <c r="BB39" s="493"/>
      <c r="BC39" s="493"/>
      <c r="BD39" s="102"/>
    </row>
    <row r="40" spans="1:65" s="2" customFormat="1" ht="15.95" customHeight="1">
      <c r="A40" s="103"/>
      <c r="B40" s="494" t="s">
        <v>69</v>
      </c>
      <c r="C40" s="339"/>
      <c r="D40" s="339"/>
      <c r="E40" s="339"/>
      <c r="F40" s="339"/>
      <c r="G40" s="543" t="str">
        <f>$G$2</f>
        <v>{{ModelName}}</v>
      </c>
      <c r="H40" s="339"/>
      <c r="I40" s="339"/>
      <c r="J40" s="339"/>
      <c r="K40" s="339"/>
      <c r="L40" s="339"/>
      <c r="M40" s="132"/>
      <c r="N40" s="231"/>
      <c r="O40" s="135"/>
      <c r="P40" s="135"/>
      <c r="Q40" s="1319"/>
      <c r="R40" s="1319"/>
      <c r="S40" s="1319"/>
      <c r="T40" s="1319"/>
      <c r="U40" s="1319"/>
      <c r="V40" s="1319"/>
      <c r="W40" s="1319"/>
      <c r="X40" s="1319"/>
      <c r="Y40" s="1319"/>
      <c r="Z40" s="1319"/>
      <c r="AA40" s="1319"/>
      <c r="AB40" s="1319"/>
      <c r="AC40" s="1319"/>
      <c r="AD40" s="1319"/>
      <c r="AE40" s="1319"/>
      <c r="AF40" s="1319"/>
      <c r="AG40" s="1319"/>
      <c r="AH40" s="1319"/>
      <c r="AI40" s="1319"/>
      <c r="AJ40" s="1319"/>
      <c r="AK40" s="1319"/>
      <c r="AL40" s="1319"/>
      <c r="AM40" s="1319"/>
      <c r="AN40" s="1319"/>
      <c r="AO40" s="1319"/>
      <c r="AP40" s="1319"/>
      <c r="AQ40" s="135"/>
      <c r="AR40" s="135"/>
      <c r="AS40" s="135"/>
      <c r="AT40" s="496"/>
      <c r="AU40" s="496"/>
      <c r="AV40" s="496"/>
      <c r="AW40" s="107"/>
      <c r="AY40" s="1321" t="s">
        <v>317</v>
      </c>
      <c r="AZ40" s="1322"/>
      <c r="BA40" s="1584">
        <f>$BA$2</f>
        <v>15</v>
      </c>
      <c r="BB40" s="1322">
        <f>BB2-1</f>
        <v>-2</v>
      </c>
      <c r="BC40" s="1586"/>
      <c r="BD40" s="109"/>
    </row>
    <row r="41" spans="1:65" s="2" customFormat="1" ht="15.95" customHeight="1">
      <c r="A41" s="103"/>
      <c r="B41" s="497" t="s">
        <v>70</v>
      </c>
      <c r="C41" s="498"/>
      <c r="D41" s="498"/>
      <c r="E41" s="498"/>
      <c r="F41" s="498"/>
      <c r="G41" s="498"/>
      <c r="H41" s="498"/>
      <c r="I41" s="544" t="str">
        <f>$I$3</f>
        <v>{{MaterialNumber}}</v>
      </c>
      <c r="J41" s="498"/>
      <c r="K41" s="499"/>
      <c r="L41" s="290"/>
      <c r="M41" s="139"/>
      <c r="N41" s="236"/>
      <c r="O41" s="139"/>
      <c r="P41" s="139"/>
      <c r="Q41" s="1320"/>
      <c r="R41" s="1320"/>
      <c r="S41" s="1320"/>
      <c r="T41" s="1320"/>
      <c r="U41" s="1320"/>
      <c r="V41" s="1320"/>
      <c r="W41" s="1320"/>
      <c r="X41" s="1320"/>
      <c r="Y41" s="1320"/>
      <c r="Z41" s="1320"/>
      <c r="AA41" s="1320"/>
      <c r="AB41" s="1320"/>
      <c r="AC41" s="1320"/>
      <c r="AD41" s="1320"/>
      <c r="AE41" s="1320"/>
      <c r="AF41" s="1320"/>
      <c r="AG41" s="1320"/>
      <c r="AH41" s="1320"/>
      <c r="AI41" s="1320"/>
      <c r="AJ41" s="1320"/>
      <c r="AK41" s="1320"/>
      <c r="AL41" s="1320"/>
      <c r="AM41" s="1320"/>
      <c r="AN41" s="1320"/>
      <c r="AO41" s="1320"/>
      <c r="AP41" s="1320"/>
      <c r="AQ41" s="139"/>
      <c r="AR41" s="139"/>
      <c r="AS41" s="139"/>
      <c r="AT41" s="500"/>
      <c r="AU41" s="500"/>
      <c r="AV41" s="500"/>
      <c r="AW41" s="126"/>
      <c r="AX41" s="501"/>
      <c r="AY41" s="2013"/>
      <c r="AZ41" s="1324"/>
      <c r="BA41" s="1585"/>
      <c r="BB41" s="1324"/>
      <c r="BC41" s="1467"/>
      <c r="BD41" s="109"/>
    </row>
    <row r="42" spans="1:65" s="2" customFormat="1" ht="30" customHeight="1">
      <c r="A42" s="103"/>
      <c r="B42" s="2014">
        <v>5</v>
      </c>
      <c r="C42" s="2015"/>
      <c r="D42" s="2016" t="s">
        <v>363</v>
      </c>
      <c r="E42" s="2017"/>
      <c r="F42" s="2017"/>
      <c r="G42" s="2017"/>
      <c r="H42" s="2017"/>
      <c r="I42" s="2017"/>
      <c r="J42" s="2017"/>
      <c r="K42" s="2017"/>
      <c r="L42" s="2017"/>
      <c r="M42" s="2017"/>
      <c r="N42" s="2017"/>
      <c r="O42" s="2017"/>
      <c r="P42" s="2017"/>
      <c r="Q42" s="2017"/>
      <c r="R42" s="2017"/>
      <c r="S42" s="2017"/>
      <c r="T42" s="2017"/>
      <c r="U42" s="2017"/>
      <c r="V42" s="2017"/>
      <c r="W42" s="2017"/>
      <c r="X42" s="2017"/>
      <c r="Y42" s="2017"/>
      <c r="Z42" s="2017"/>
      <c r="AA42" s="2017"/>
      <c r="AB42" s="2019"/>
      <c r="AC42" s="2088">
        <f>B42+1</f>
        <v>6</v>
      </c>
      <c r="AD42" s="2089"/>
      <c r="AE42" s="2016" t="s">
        <v>364</v>
      </c>
      <c r="AF42" s="2090"/>
      <c r="AG42" s="2090"/>
      <c r="AH42" s="2090"/>
      <c r="AI42" s="2090"/>
      <c r="AJ42" s="2090"/>
      <c r="AK42" s="2090"/>
      <c r="AL42" s="2090"/>
      <c r="AM42" s="2090"/>
      <c r="AN42" s="2090"/>
      <c r="AO42" s="2090"/>
      <c r="AP42" s="2090"/>
      <c r="AQ42" s="2090"/>
      <c r="AR42" s="2090"/>
      <c r="AS42" s="2090"/>
      <c r="AT42" s="2090"/>
      <c r="AU42" s="2090"/>
      <c r="AV42" s="2090"/>
      <c r="AW42" s="2090"/>
      <c r="AX42" s="2090"/>
      <c r="AY42" s="2090"/>
      <c r="AZ42" s="2090"/>
      <c r="BA42" s="2090"/>
      <c r="BB42" s="2090"/>
      <c r="BC42" s="2091"/>
      <c r="BD42" s="109"/>
    </row>
    <row r="43" spans="1:65" s="502" customFormat="1" ht="23.1" customHeight="1">
      <c r="A43" s="503"/>
      <c r="B43" s="2020" t="str">
        <f t="shared" ref="B43:U43" si="4">B22</f>
        <v>M/C Type
机器
Loại máy</v>
      </c>
      <c r="C43" s="2021"/>
      <c r="D43" s="2021"/>
      <c r="E43" s="2021"/>
      <c r="F43" s="2022"/>
      <c r="G43" s="2117" t="str">
        <f t="shared" si="4"/>
        <v>Needle
System
针类 Loại kim</v>
      </c>
      <c r="H43" s="2021"/>
      <c r="I43" s="2022"/>
      <c r="J43" s="2117" t="str">
        <f t="shared" si="4"/>
        <v>Needle Size
尺寸
Kích cỡ kim</v>
      </c>
      <c r="K43" s="2021"/>
      <c r="L43" s="2022"/>
      <c r="M43" s="2119" t="str">
        <f>M22</f>
        <v>Needle Point Type
针型头类
Loại đầu kim</v>
      </c>
      <c r="N43" s="2120"/>
      <c r="O43" s="2120"/>
      <c r="P43" s="2121"/>
      <c r="Q43" s="2125" t="str">
        <f t="shared" si="4"/>
        <v>Thread Type
车线
Loại chỉ</v>
      </c>
      <c r="R43" s="2126"/>
      <c r="S43" s="2126"/>
      <c r="T43" s="2127"/>
      <c r="U43" s="2125" t="str">
        <f t="shared" si="4"/>
        <v>Stitching Margin 边距
 Cách biên  (mm)</v>
      </c>
      <c r="V43" s="2126"/>
      <c r="W43" s="2126"/>
      <c r="X43" s="2127"/>
      <c r="Y43" s="2062" t="str">
        <f>Y22</f>
        <v>SPI (Stitch Per Inch)
针数/英寸
Số mũi/inch</v>
      </c>
      <c r="Z43" s="2063"/>
      <c r="AA43" s="2063"/>
      <c r="AB43" s="2131"/>
      <c r="AC43" s="2133" t="str">
        <f>$B$43</f>
        <v>M/C Type
机器
Loại máy</v>
      </c>
      <c r="AD43" s="2021"/>
      <c r="AE43" s="2021"/>
      <c r="AF43" s="2021"/>
      <c r="AG43" s="2022"/>
      <c r="AH43" s="2117" t="str">
        <f>$G$43</f>
        <v>Needle
System
针类 Loại kim</v>
      </c>
      <c r="AI43" s="2021"/>
      <c r="AJ43" s="2022"/>
      <c r="AK43" s="2117" t="str">
        <f>$J$43</f>
        <v>Needle Size
尺寸
Kích cỡ kim</v>
      </c>
      <c r="AL43" s="2021"/>
      <c r="AM43" s="2022"/>
      <c r="AN43" s="2119" t="str">
        <f>$M$43</f>
        <v>Needle Point Type
针型头类
Loại đầu kim</v>
      </c>
      <c r="AO43" s="2120"/>
      <c r="AP43" s="2120"/>
      <c r="AQ43" s="2121"/>
      <c r="AR43" s="2125" t="str">
        <f>$Q$43</f>
        <v>Thread Type
车线
Loại chỉ</v>
      </c>
      <c r="AS43" s="2126"/>
      <c r="AT43" s="2126"/>
      <c r="AU43" s="2127"/>
      <c r="AV43" s="2125" t="str">
        <f>$U$43</f>
        <v>Stitching Margin 边距
 Cách biên  (mm)</v>
      </c>
      <c r="AW43" s="2126"/>
      <c r="AX43" s="2126"/>
      <c r="AY43" s="2127"/>
      <c r="AZ43" s="2062" t="str">
        <f>$Y$43</f>
        <v>SPI (Stitch Per Inch)
针数/英寸
Số mũi/inch</v>
      </c>
      <c r="BA43" s="2063"/>
      <c r="BB43" s="2063"/>
      <c r="BC43" s="2131"/>
      <c r="BD43" s="504"/>
    </row>
    <row r="44" spans="1:65" s="502" customFormat="1" ht="23.1" customHeight="1">
      <c r="A44" s="503"/>
      <c r="B44" s="2023"/>
      <c r="C44" s="2024"/>
      <c r="D44" s="2024"/>
      <c r="E44" s="2024"/>
      <c r="F44" s="2025"/>
      <c r="G44" s="2118"/>
      <c r="H44" s="2024"/>
      <c r="I44" s="2025"/>
      <c r="J44" s="2118"/>
      <c r="K44" s="2024"/>
      <c r="L44" s="2025"/>
      <c r="M44" s="2122"/>
      <c r="N44" s="2123"/>
      <c r="O44" s="2123"/>
      <c r="P44" s="2124"/>
      <c r="Q44" s="2128"/>
      <c r="R44" s="2129"/>
      <c r="S44" s="2129"/>
      <c r="T44" s="2130"/>
      <c r="U44" s="2128"/>
      <c r="V44" s="2129"/>
      <c r="W44" s="2129"/>
      <c r="X44" s="2130"/>
      <c r="Y44" s="2065"/>
      <c r="Z44" s="2066"/>
      <c r="AA44" s="2066"/>
      <c r="AB44" s="2132"/>
      <c r="AC44" s="2134"/>
      <c r="AD44" s="2024"/>
      <c r="AE44" s="2024"/>
      <c r="AF44" s="2024"/>
      <c r="AG44" s="2025"/>
      <c r="AH44" s="2118"/>
      <c r="AI44" s="2024"/>
      <c r="AJ44" s="2025"/>
      <c r="AK44" s="2118"/>
      <c r="AL44" s="2024"/>
      <c r="AM44" s="2025"/>
      <c r="AN44" s="2122"/>
      <c r="AO44" s="2123"/>
      <c r="AP44" s="2123"/>
      <c r="AQ44" s="2124"/>
      <c r="AR44" s="2128"/>
      <c r="AS44" s="2129"/>
      <c r="AT44" s="2129"/>
      <c r="AU44" s="2130"/>
      <c r="AV44" s="2128"/>
      <c r="AW44" s="2129"/>
      <c r="AX44" s="2129"/>
      <c r="AY44" s="2130"/>
      <c r="AZ44" s="2065"/>
      <c r="BA44" s="2066"/>
      <c r="BB44" s="2066"/>
      <c r="BC44" s="2132"/>
      <c r="BD44" s="504"/>
    </row>
    <row r="45" spans="1:65" s="89" customFormat="1" ht="42.95" customHeight="1">
      <c r="A45" s="375"/>
      <c r="B45" s="1620" t="s">
        <v>359</v>
      </c>
      <c r="C45" s="2052"/>
      <c r="D45" s="2052"/>
      <c r="E45" s="2052"/>
      <c r="F45" s="2053"/>
      <c r="G45" s="2039" t="s">
        <v>15</v>
      </c>
      <c r="H45" s="2040"/>
      <c r="I45" s="2040"/>
      <c r="J45" s="2054" t="s">
        <v>15</v>
      </c>
      <c r="K45" s="2054"/>
      <c r="L45" s="2054"/>
      <c r="M45" s="2054" t="s">
        <v>15</v>
      </c>
      <c r="N45" s="2054"/>
      <c r="O45" s="2054"/>
      <c r="P45" s="2054"/>
      <c r="Q45" s="2042" t="s">
        <v>15</v>
      </c>
      <c r="R45" s="2043"/>
      <c r="S45" s="2043"/>
      <c r="T45" s="2044"/>
      <c r="U45" s="2054" t="s">
        <v>15</v>
      </c>
      <c r="V45" s="2054"/>
      <c r="W45" s="2054"/>
      <c r="X45" s="2054"/>
      <c r="Y45" s="2054" t="s">
        <v>15</v>
      </c>
      <c r="Z45" s="2054"/>
      <c r="AA45" s="2054"/>
      <c r="AB45" s="2097"/>
      <c r="AC45" s="2135" t="s">
        <v>365</v>
      </c>
      <c r="AD45" s="2136"/>
      <c r="AE45" s="2136"/>
      <c r="AF45" s="2136"/>
      <c r="AG45" s="2137"/>
      <c r="AH45" s="2039" t="s">
        <v>349</v>
      </c>
      <c r="AI45" s="2040"/>
      <c r="AJ45" s="2040"/>
      <c r="AK45" s="2054" t="s">
        <v>345</v>
      </c>
      <c r="AL45" s="2054"/>
      <c r="AM45" s="2054"/>
      <c r="AN45" s="2054" t="s">
        <v>346</v>
      </c>
      <c r="AO45" s="2054"/>
      <c r="AP45" s="2054"/>
      <c r="AQ45" s="2054"/>
      <c r="AR45" s="2138" t="s">
        <v>366</v>
      </c>
      <c r="AS45" s="2054"/>
      <c r="AT45" s="2054"/>
      <c r="AU45" s="2054"/>
      <c r="AV45" s="2056" t="s">
        <v>367</v>
      </c>
      <c r="AW45" s="2056"/>
      <c r="AX45" s="2056"/>
      <c r="AY45" s="2056"/>
      <c r="AZ45" s="2056" t="s">
        <v>304</v>
      </c>
      <c r="BA45" s="2056"/>
      <c r="BB45" s="2056"/>
      <c r="BC45" s="2057"/>
      <c r="BD45" s="77"/>
    </row>
    <row r="46" spans="1:65" s="2" customFormat="1" ht="16.5" customHeight="1">
      <c r="A46" s="103"/>
      <c r="B46" s="505"/>
      <c r="C46" s="506"/>
      <c r="D46" s="506"/>
      <c r="E46" s="506"/>
      <c r="F46" s="506"/>
      <c r="G46" s="506"/>
      <c r="H46" s="506"/>
      <c r="I46" s="506"/>
      <c r="J46" s="506"/>
      <c r="K46" s="506"/>
      <c r="L46" s="506"/>
      <c r="M46" s="506"/>
      <c r="N46" s="506"/>
      <c r="O46" s="506"/>
      <c r="P46" s="506"/>
      <c r="Q46" s="2139" t="s">
        <v>368</v>
      </c>
      <c r="R46" s="2139"/>
      <c r="S46" s="2139"/>
      <c r="T46" s="2139"/>
      <c r="U46" s="2139"/>
      <c r="V46" s="2139"/>
      <c r="W46" s="2139"/>
      <c r="X46" s="2139"/>
      <c r="Y46" s="2139"/>
      <c r="Z46" s="2139"/>
      <c r="AA46" s="2139"/>
      <c r="AB46" s="2140"/>
      <c r="AC46" s="509"/>
      <c r="AD46" s="510"/>
      <c r="AE46" s="510"/>
      <c r="AF46" s="510"/>
      <c r="AG46" s="510"/>
      <c r="AH46" s="510"/>
      <c r="AI46" s="510"/>
      <c r="AJ46" s="510"/>
      <c r="AK46" s="510"/>
      <c r="AL46" s="510"/>
      <c r="AM46" s="522"/>
      <c r="AN46" s="522"/>
      <c r="AO46" s="522"/>
      <c r="AP46" s="522"/>
      <c r="AQ46" s="523"/>
      <c r="AR46" s="2142" t="s">
        <v>353</v>
      </c>
      <c r="AS46" s="2142"/>
      <c r="AT46" s="2142"/>
      <c r="AU46" s="2142"/>
      <c r="AV46" s="2142"/>
      <c r="AW46" s="2142"/>
      <c r="AX46" s="2142"/>
      <c r="AY46" s="2142"/>
      <c r="AZ46" s="2142"/>
      <c r="BA46" s="2142"/>
      <c r="BB46" s="2142"/>
      <c r="BC46" s="2143"/>
      <c r="BD46" s="109"/>
      <c r="BF46" s="506"/>
      <c r="BG46" s="506"/>
      <c r="BH46" s="506"/>
      <c r="BI46" s="506"/>
      <c r="BJ46" s="506"/>
      <c r="BK46" s="506"/>
      <c r="BL46" s="506"/>
      <c r="BM46" s="545"/>
    </row>
    <row r="47" spans="1:65" s="2" customFormat="1" ht="16.5" customHeight="1">
      <c r="A47" s="103"/>
      <c r="B47" s="511"/>
      <c r="C47" s="512"/>
      <c r="D47" s="512"/>
      <c r="E47" s="512"/>
      <c r="F47" s="512"/>
      <c r="G47" s="512"/>
      <c r="H47" s="512"/>
      <c r="I47" s="512"/>
      <c r="J47" s="512"/>
      <c r="K47" s="512"/>
      <c r="L47" s="512"/>
      <c r="M47" s="512"/>
      <c r="N47" s="512"/>
      <c r="O47" s="512"/>
      <c r="P47" s="512"/>
      <c r="Q47" s="1941"/>
      <c r="R47" s="1941"/>
      <c r="S47" s="1941"/>
      <c r="T47" s="1941"/>
      <c r="U47" s="1941"/>
      <c r="V47" s="1941"/>
      <c r="W47" s="1941"/>
      <c r="X47" s="1941"/>
      <c r="Y47" s="1941"/>
      <c r="Z47" s="1941"/>
      <c r="AA47" s="1941"/>
      <c r="AB47" s="2141"/>
      <c r="AC47" s="515"/>
      <c r="AD47" s="516"/>
      <c r="AE47" s="516"/>
      <c r="AF47" s="516"/>
      <c r="AG47" s="516"/>
      <c r="AH47" s="516"/>
      <c r="AI47" s="516"/>
      <c r="AJ47" s="516"/>
      <c r="AK47" s="516"/>
      <c r="AL47" s="516"/>
      <c r="AM47" s="526"/>
      <c r="AN47" s="526"/>
      <c r="AO47" s="526"/>
      <c r="AP47" s="526"/>
      <c r="AQ47" s="523"/>
      <c r="AR47" s="2144"/>
      <c r="AS47" s="2144"/>
      <c r="AT47" s="2144"/>
      <c r="AU47" s="2144"/>
      <c r="AV47" s="2144"/>
      <c r="AW47" s="2144"/>
      <c r="AX47" s="2144"/>
      <c r="AY47" s="2144"/>
      <c r="AZ47" s="2144"/>
      <c r="BA47" s="2144"/>
      <c r="BB47" s="2144"/>
      <c r="BC47" s="2145"/>
      <c r="BD47" s="109"/>
      <c r="BF47" s="512"/>
      <c r="BG47" s="512"/>
      <c r="BH47" s="512"/>
      <c r="BI47" s="512"/>
      <c r="BJ47" s="512"/>
      <c r="BK47" s="512"/>
      <c r="BL47" s="512"/>
      <c r="BM47" s="546"/>
    </row>
    <row r="48" spans="1:65" s="2" customFormat="1" ht="16.5" customHeight="1">
      <c r="A48" s="103"/>
      <c r="B48" s="511"/>
      <c r="C48" s="512"/>
      <c r="D48" s="512"/>
      <c r="E48" s="512"/>
      <c r="F48" s="512"/>
      <c r="G48" s="512"/>
      <c r="H48" s="512"/>
      <c r="I48" s="512"/>
      <c r="J48" s="512"/>
      <c r="K48" s="512"/>
      <c r="L48" s="512"/>
      <c r="M48" s="512"/>
      <c r="N48" s="512"/>
      <c r="O48" s="512"/>
      <c r="P48" s="512"/>
      <c r="Q48" s="1941"/>
      <c r="R48" s="1941"/>
      <c r="S48" s="1941"/>
      <c r="T48" s="1941"/>
      <c r="U48" s="1941"/>
      <c r="V48" s="1941"/>
      <c r="W48" s="1941"/>
      <c r="X48" s="1941"/>
      <c r="Y48" s="1941"/>
      <c r="Z48" s="1941"/>
      <c r="AA48" s="1941"/>
      <c r="AB48" s="2141"/>
      <c r="AC48" s="515"/>
      <c r="AD48" s="516"/>
      <c r="AE48" s="516"/>
      <c r="AF48" s="516"/>
      <c r="AG48" s="516"/>
      <c r="AH48" s="516"/>
      <c r="AI48" s="516"/>
      <c r="AJ48" s="516"/>
      <c r="AK48" s="516"/>
      <c r="AL48" s="516"/>
      <c r="AM48" s="526"/>
      <c r="AN48" s="526"/>
      <c r="AO48" s="526"/>
      <c r="AP48" s="526"/>
      <c r="AQ48" s="523"/>
      <c r="AR48" s="2144"/>
      <c r="AS48" s="2144"/>
      <c r="AT48" s="2144"/>
      <c r="AU48" s="2144"/>
      <c r="AV48" s="2144"/>
      <c r="AW48" s="2144"/>
      <c r="AX48" s="2144"/>
      <c r="AY48" s="2144"/>
      <c r="AZ48" s="2144"/>
      <c r="BA48" s="2144"/>
      <c r="BB48" s="2144"/>
      <c r="BC48" s="2145"/>
      <c r="BD48" s="109"/>
      <c r="BF48" s="512"/>
      <c r="BG48" s="512"/>
      <c r="BH48" s="512"/>
      <c r="BI48" s="512"/>
      <c r="BJ48" s="512"/>
      <c r="BK48" s="512"/>
      <c r="BL48" s="512"/>
      <c r="BM48" s="546"/>
    </row>
    <row r="49" spans="1:111" s="2" customFormat="1" ht="16.5" customHeight="1">
      <c r="A49" s="103"/>
      <c r="B49" s="511"/>
      <c r="C49" s="512"/>
      <c r="D49" s="512"/>
      <c r="E49" s="512"/>
      <c r="F49" s="512"/>
      <c r="G49" s="512"/>
      <c r="H49" s="512"/>
      <c r="I49" s="512"/>
      <c r="J49" s="512"/>
      <c r="K49" s="512"/>
      <c r="L49" s="512"/>
      <c r="M49" s="512"/>
      <c r="N49" s="512"/>
      <c r="O49" s="512"/>
      <c r="P49" s="512"/>
      <c r="Q49" s="1941"/>
      <c r="R49" s="1941"/>
      <c r="S49" s="1941"/>
      <c r="T49" s="1941"/>
      <c r="U49" s="1941"/>
      <c r="V49" s="1941"/>
      <c r="W49" s="1941"/>
      <c r="X49" s="1941"/>
      <c r="Y49" s="1941"/>
      <c r="Z49" s="1941"/>
      <c r="AA49" s="1941"/>
      <c r="AB49" s="2141"/>
      <c r="AC49" s="515"/>
      <c r="AD49" s="516"/>
      <c r="AE49" s="516"/>
      <c r="AF49" s="516"/>
      <c r="AG49" s="516"/>
      <c r="AH49" s="516"/>
      <c r="AI49" s="516"/>
      <c r="AJ49" s="516"/>
      <c r="AK49" s="516"/>
      <c r="AL49" s="516"/>
      <c r="AM49" s="526"/>
      <c r="AN49" s="526"/>
      <c r="AO49" s="526"/>
      <c r="AP49" s="526"/>
      <c r="AQ49" s="519"/>
      <c r="AR49" s="2144"/>
      <c r="AS49" s="2144"/>
      <c r="AT49" s="2144"/>
      <c r="AU49" s="2144"/>
      <c r="AV49" s="2144"/>
      <c r="AW49" s="2144"/>
      <c r="AX49" s="2144"/>
      <c r="AY49" s="2144"/>
      <c r="AZ49" s="2144"/>
      <c r="BA49" s="2144"/>
      <c r="BB49" s="2144"/>
      <c r="BC49" s="2145"/>
      <c r="BD49" s="109"/>
      <c r="BF49" s="512"/>
      <c r="BG49" s="512"/>
      <c r="BH49" s="512"/>
      <c r="BI49" s="512"/>
      <c r="BJ49" s="512"/>
      <c r="BK49" s="512"/>
      <c r="BL49" s="512"/>
      <c r="BM49" s="546"/>
    </row>
    <row r="50" spans="1:111" s="2" customFormat="1" ht="16.5" customHeight="1">
      <c r="A50" s="103"/>
      <c r="B50" s="511"/>
      <c r="C50" s="512"/>
      <c r="D50" s="512"/>
      <c r="E50" s="512"/>
      <c r="F50" s="512"/>
      <c r="G50" s="512"/>
      <c r="H50" s="512"/>
      <c r="I50" s="512"/>
      <c r="J50" s="512"/>
      <c r="K50" s="512"/>
      <c r="L50" s="512"/>
      <c r="M50" s="512"/>
      <c r="N50" s="512"/>
      <c r="O50" s="512"/>
      <c r="P50" s="512"/>
      <c r="Q50" s="1941"/>
      <c r="R50" s="1941"/>
      <c r="S50" s="1941"/>
      <c r="T50" s="1941"/>
      <c r="U50" s="1941"/>
      <c r="V50" s="1941"/>
      <c r="W50" s="1941"/>
      <c r="X50" s="1941"/>
      <c r="Y50" s="1941"/>
      <c r="Z50" s="1941"/>
      <c r="AA50" s="1941"/>
      <c r="AB50" s="2141"/>
      <c r="AC50" s="515"/>
      <c r="AD50" s="516"/>
      <c r="AE50" s="516"/>
      <c r="AF50" s="516"/>
      <c r="AG50" s="516"/>
      <c r="AH50" s="516"/>
      <c r="AI50" s="516"/>
      <c r="AJ50" s="516"/>
      <c r="AK50" s="516"/>
      <c r="AL50" s="516"/>
      <c r="AM50" s="526"/>
      <c r="AN50" s="526"/>
      <c r="AO50" s="526"/>
      <c r="AP50" s="526"/>
      <c r="AQ50" s="519"/>
      <c r="AR50" s="2144"/>
      <c r="AS50" s="2144"/>
      <c r="AT50" s="2144"/>
      <c r="AU50" s="2144"/>
      <c r="AV50" s="2144"/>
      <c r="AW50" s="2144"/>
      <c r="AX50" s="2144"/>
      <c r="AY50" s="2144"/>
      <c r="AZ50" s="2144"/>
      <c r="BA50" s="2144"/>
      <c r="BB50" s="2144"/>
      <c r="BC50" s="2145"/>
      <c r="BD50" s="109"/>
      <c r="BF50" s="512"/>
      <c r="BG50" s="547" t="s">
        <v>369</v>
      </c>
      <c r="BH50" s="512"/>
      <c r="BI50" s="512"/>
      <c r="BJ50" s="512"/>
      <c r="BK50" s="512"/>
      <c r="BL50" s="512"/>
      <c r="BM50" s="546"/>
    </row>
    <row r="51" spans="1:111" s="2" customFormat="1" ht="16.5" customHeight="1">
      <c r="A51" s="103"/>
      <c r="B51" s="103"/>
      <c r="C51" s="22"/>
      <c r="D51" s="22"/>
      <c r="E51" s="22"/>
      <c r="F51" s="22"/>
      <c r="G51" s="22"/>
      <c r="H51" s="22"/>
      <c r="I51" s="22"/>
      <c r="J51" s="22"/>
      <c r="K51" s="22"/>
      <c r="L51" s="22"/>
      <c r="M51" s="22"/>
      <c r="N51" s="22"/>
      <c r="O51" s="22"/>
      <c r="P51" s="518"/>
      <c r="Q51" s="1941"/>
      <c r="R51" s="1941"/>
      <c r="S51" s="1941"/>
      <c r="T51" s="1941"/>
      <c r="U51" s="1941"/>
      <c r="V51" s="1941"/>
      <c r="W51" s="1941"/>
      <c r="X51" s="1941"/>
      <c r="Y51" s="1941"/>
      <c r="Z51" s="1941"/>
      <c r="AA51" s="1941"/>
      <c r="AB51" s="2141"/>
      <c r="AC51" s="103"/>
      <c r="AD51" s="22"/>
      <c r="AE51" s="22"/>
      <c r="AF51" s="22"/>
      <c r="AG51" s="22"/>
      <c r="AH51" s="22"/>
      <c r="AI51" s="22"/>
      <c r="AJ51" s="22"/>
      <c r="AK51" s="22"/>
      <c r="AL51" s="22"/>
      <c r="AM51" s="22"/>
      <c r="AN51" s="22"/>
      <c r="AO51" s="22"/>
      <c r="AP51" s="22"/>
      <c r="AQ51" s="22"/>
      <c r="AR51" s="2144"/>
      <c r="AS51" s="2144"/>
      <c r="AT51" s="2144"/>
      <c r="AU51" s="2144"/>
      <c r="AV51" s="2144"/>
      <c r="AW51" s="2144"/>
      <c r="AX51" s="2144"/>
      <c r="AY51" s="2144"/>
      <c r="AZ51" s="2144"/>
      <c r="BA51" s="2144"/>
      <c r="BB51" s="2144"/>
      <c r="BC51" s="2145"/>
      <c r="BD51" s="109"/>
    </row>
    <row r="52" spans="1:111" s="2" customFormat="1" ht="16.5" customHeight="1">
      <c r="A52" s="103"/>
      <c r="B52" s="103"/>
      <c r="C52" s="22"/>
      <c r="D52" s="22"/>
      <c r="E52" s="22"/>
      <c r="F52" s="22"/>
      <c r="G52" s="22"/>
      <c r="H52" s="22"/>
      <c r="I52" s="22"/>
      <c r="J52" s="22"/>
      <c r="K52" s="22"/>
      <c r="L52" s="22"/>
      <c r="M52" s="22"/>
      <c r="N52" s="22"/>
      <c r="O52" s="22"/>
      <c r="P52" s="518"/>
      <c r="Q52" s="518"/>
      <c r="R52" s="518"/>
      <c r="S52" s="518"/>
      <c r="T52" s="518"/>
      <c r="U52" s="518"/>
      <c r="V52" s="518"/>
      <c r="W52" s="518"/>
      <c r="X52" s="2146" t="str">
        <f>$X$14</f>
        <v>Attaching Method
贴法 Phương pháp dán</v>
      </c>
      <c r="Y52" s="2147"/>
      <c r="Z52" s="2147"/>
      <c r="AA52" s="2147"/>
      <c r="AB52" s="2148"/>
      <c r="AC52" s="103"/>
      <c r="AD52" s="22"/>
      <c r="AE52" s="22"/>
      <c r="AF52" s="22"/>
      <c r="AG52" s="22"/>
      <c r="AH52" s="22"/>
      <c r="AI52" s="22"/>
      <c r="AJ52" s="22"/>
      <c r="AK52" s="22"/>
      <c r="AL52" s="22"/>
      <c r="AM52" s="22"/>
      <c r="AN52" s="22"/>
      <c r="AO52" s="22"/>
      <c r="AP52" s="22"/>
      <c r="AQ52" s="22"/>
      <c r="AR52" s="22"/>
      <c r="AS52" s="22"/>
      <c r="AT52" s="22"/>
      <c r="AU52" s="22"/>
      <c r="AV52" s="22"/>
      <c r="AW52" s="22"/>
      <c r="AX52" s="22"/>
      <c r="AY52" s="2062" t="str">
        <f>$X$14</f>
        <v>Attaching Method
贴法 Phương pháp dán</v>
      </c>
      <c r="AZ52" s="2063"/>
      <c r="BA52" s="2063"/>
      <c r="BB52" s="2063"/>
      <c r="BC52" s="2152"/>
      <c r="BD52" s="109"/>
    </row>
    <row r="53" spans="1:111" s="2" customFormat="1" ht="16.5" customHeight="1">
      <c r="A53" s="103"/>
      <c r="B53" s="103"/>
      <c r="C53" s="22"/>
      <c r="D53" s="22"/>
      <c r="E53" s="22"/>
      <c r="F53" s="22"/>
      <c r="G53" s="22"/>
      <c r="H53" s="22"/>
      <c r="I53" s="22"/>
      <c r="J53" s="22"/>
      <c r="K53" s="22"/>
      <c r="L53" s="22"/>
      <c r="M53" s="22"/>
      <c r="N53" s="22"/>
      <c r="O53" s="22"/>
      <c r="P53" s="518"/>
      <c r="Q53" s="518"/>
      <c r="R53" s="518"/>
      <c r="S53" s="518"/>
      <c r="T53" s="518"/>
      <c r="U53" s="518"/>
      <c r="V53" s="518"/>
      <c r="W53" s="518"/>
      <c r="X53" s="2149"/>
      <c r="Y53" s="2150"/>
      <c r="Z53" s="2150"/>
      <c r="AA53" s="2150"/>
      <c r="AB53" s="2151"/>
      <c r="AC53" s="22"/>
      <c r="AD53" s="22"/>
      <c r="AE53" s="22"/>
      <c r="AF53" s="22"/>
      <c r="AG53" s="22"/>
      <c r="AH53" s="22"/>
      <c r="AI53" s="22"/>
      <c r="AJ53" s="22"/>
      <c r="AK53" s="22"/>
      <c r="AL53" s="22"/>
      <c r="AM53" s="22"/>
      <c r="AN53" s="22"/>
      <c r="AO53" s="22"/>
      <c r="AP53" s="22"/>
      <c r="AQ53" s="22"/>
      <c r="AR53" s="22"/>
      <c r="AS53" s="22"/>
      <c r="AT53" s="22"/>
      <c r="AU53" s="22"/>
      <c r="AV53" s="22"/>
      <c r="AW53" s="22"/>
      <c r="AX53" s="22"/>
      <c r="AY53" s="2065"/>
      <c r="AZ53" s="2066"/>
      <c r="BA53" s="2066"/>
      <c r="BB53" s="2066"/>
      <c r="BC53" s="2067"/>
      <c r="BD53" s="109"/>
    </row>
    <row r="54" spans="1:111" s="2" customFormat="1" ht="16.5" customHeight="1">
      <c r="A54" s="103"/>
      <c r="B54" s="103"/>
      <c r="C54" s="22"/>
      <c r="D54" s="22"/>
      <c r="E54" s="22"/>
      <c r="F54" s="22"/>
      <c r="G54" s="22"/>
      <c r="H54" s="22"/>
      <c r="I54" s="22"/>
      <c r="J54" s="22"/>
      <c r="K54" s="22"/>
      <c r="L54" s="22"/>
      <c r="M54" s="22"/>
      <c r="N54" s="22"/>
      <c r="O54" s="22"/>
      <c r="P54" s="518"/>
      <c r="Q54" s="518"/>
      <c r="R54" s="518"/>
      <c r="S54" s="518"/>
      <c r="T54" s="518"/>
      <c r="U54" s="518"/>
      <c r="V54" s="518"/>
      <c r="W54" s="518"/>
      <c r="X54" s="2153" t="s">
        <v>15</v>
      </c>
      <c r="Y54" s="2154"/>
      <c r="Z54" s="2154"/>
      <c r="AA54" s="2154"/>
      <c r="AB54" s="2155"/>
      <c r="AC54" s="292"/>
      <c r="AD54" s="69"/>
      <c r="AE54" s="69"/>
      <c r="AF54" s="69"/>
      <c r="AG54" s="69"/>
      <c r="AH54" s="69"/>
      <c r="AI54" s="69"/>
      <c r="AJ54" s="69"/>
      <c r="AK54" s="69"/>
      <c r="AL54" s="69"/>
      <c r="AM54" s="69"/>
      <c r="AN54" s="69"/>
      <c r="AO54" s="69"/>
      <c r="AP54" s="69"/>
      <c r="AQ54" s="69"/>
      <c r="AR54" s="69"/>
      <c r="AS54" s="69"/>
      <c r="AT54" s="69"/>
      <c r="AU54" s="69"/>
      <c r="AV54" s="69"/>
      <c r="AW54" s="69"/>
      <c r="AX54" s="69"/>
      <c r="AY54" s="2159" t="s">
        <v>15</v>
      </c>
      <c r="AZ54" s="2160"/>
      <c r="BA54" s="2160"/>
      <c r="BB54" s="2160"/>
      <c r="BC54" s="2161"/>
      <c r="BD54" s="109"/>
    </row>
    <row r="55" spans="1:111" s="2" customFormat="1" ht="16.5" customHeight="1">
      <c r="A55" s="103"/>
      <c r="B55" s="548"/>
      <c r="C55" s="549"/>
      <c r="D55" s="549"/>
      <c r="E55" s="549"/>
      <c r="F55" s="549"/>
      <c r="G55" s="549"/>
      <c r="H55" s="549"/>
      <c r="I55" s="549"/>
      <c r="J55" s="549"/>
      <c r="K55" s="549"/>
      <c r="L55" s="549"/>
      <c r="M55" s="22"/>
      <c r="N55" s="22"/>
      <c r="O55" s="22"/>
      <c r="P55" s="518"/>
      <c r="Q55" s="518"/>
      <c r="R55" s="518"/>
      <c r="S55" s="518"/>
      <c r="T55" s="518"/>
      <c r="U55" s="518"/>
      <c r="V55" s="518"/>
      <c r="W55" s="518"/>
      <c r="X55" s="2156"/>
      <c r="Y55" s="2157"/>
      <c r="Z55" s="2157"/>
      <c r="AA55" s="2157"/>
      <c r="AB55" s="2158"/>
      <c r="AC55" s="550"/>
      <c r="AD55" s="334"/>
      <c r="AE55" s="334"/>
      <c r="AF55" s="334"/>
      <c r="AG55" s="334"/>
      <c r="AH55" s="334"/>
      <c r="AI55" s="334"/>
      <c r="AJ55" s="334"/>
      <c r="AK55" s="334"/>
      <c r="AL55" s="334"/>
      <c r="AM55" s="334"/>
      <c r="AN55" s="69"/>
      <c r="AO55" s="69"/>
      <c r="AP55" s="69"/>
      <c r="AQ55" s="69"/>
      <c r="AR55" s="69"/>
      <c r="AS55" s="69"/>
      <c r="AT55" s="69"/>
      <c r="AU55" s="69"/>
      <c r="AV55" s="69"/>
      <c r="AW55" s="69"/>
      <c r="AX55" s="69"/>
      <c r="AY55" s="2071"/>
      <c r="AZ55" s="2072"/>
      <c r="BA55" s="2072"/>
      <c r="BB55" s="2072"/>
      <c r="BC55" s="2073"/>
      <c r="BD55" s="109"/>
    </row>
    <row r="56" spans="1:111" s="2" customFormat="1" ht="16.5" customHeight="1">
      <c r="A56" s="103"/>
      <c r="B56" s="1795" t="s">
        <v>370</v>
      </c>
      <c r="C56" s="2105"/>
      <c r="D56" s="2105"/>
      <c r="E56" s="2105"/>
      <c r="F56" s="2105"/>
      <c r="G56" s="2105"/>
      <c r="H56" s="2105"/>
      <c r="I56" s="2105"/>
      <c r="J56" s="2105"/>
      <c r="K56" s="2105"/>
      <c r="L56" s="2105"/>
      <c r="M56" s="2105"/>
      <c r="N56" s="2105"/>
      <c r="O56" s="2105"/>
      <c r="P56" s="2105"/>
      <c r="Q56" s="2105"/>
      <c r="R56" s="518"/>
      <c r="S56" s="518"/>
      <c r="T56" s="518"/>
      <c r="U56" s="518"/>
      <c r="V56" s="518"/>
      <c r="W56" s="518"/>
      <c r="X56" s="2146" t="str">
        <f>$X$18</f>
        <v>Stitching Guide Name  靠边机名称Tên cử may</v>
      </c>
      <c r="Y56" s="2147"/>
      <c r="Z56" s="2147"/>
      <c r="AA56" s="2147"/>
      <c r="AB56" s="2148"/>
      <c r="AC56" s="550"/>
      <c r="AD56" s="334"/>
      <c r="AE56" s="334"/>
      <c r="AF56" s="334"/>
      <c r="AG56" s="334"/>
      <c r="AH56" s="334"/>
      <c r="AI56" s="334"/>
      <c r="AJ56" s="334"/>
      <c r="AK56" s="334"/>
      <c r="AL56" s="334"/>
      <c r="AM56" s="334"/>
      <c r="AN56" s="22"/>
      <c r="AO56" s="22"/>
      <c r="AP56" s="22"/>
      <c r="AQ56" s="22"/>
      <c r="AR56" s="22"/>
      <c r="AS56" s="22"/>
      <c r="AT56" s="22"/>
      <c r="AU56" s="22"/>
      <c r="AV56" s="22"/>
      <c r="AW56" s="22"/>
      <c r="AX56" s="22"/>
      <c r="AY56" s="2062" t="str">
        <f>$X$18</f>
        <v>Stitching Guide Name  靠边机名称Tên cử may</v>
      </c>
      <c r="AZ56" s="2063"/>
      <c r="BA56" s="2063"/>
      <c r="BB56" s="2063"/>
      <c r="BC56" s="2152"/>
      <c r="BD56" s="109"/>
    </row>
    <row r="57" spans="1:111" s="2" customFormat="1" ht="16.5" customHeight="1">
      <c r="A57" s="103"/>
      <c r="B57" s="1795"/>
      <c r="C57" s="2105"/>
      <c r="D57" s="2105"/>
      <c r="E57" s="2105"/>
      <c r="F57" s="2105"/>
      <c r="G57" s="2105"/>
      <c r="H57" s="2105"/>
      <c r="I57" s="2105"/>
      <c r="J57" s="2105"/>
      <c r="K57" s="2105"/>
      <c r="L57" s="2105"/>
      <c r="M57" s="2105"/>
      <c r="N57" s="2105"/>
      <c r="O57" s="2105"/>
      <c r="P57" s="2105"/>
      <c r="Q57" s="2105"/>
      <c r="R57" s="518"/>
      <c r="S57" s="518"/>
      <c r="T57" s="518"/>
      <c r="U57" s="518"/>
      <c r="V57" s="518"/>
      <c r="W57" s="518"/>
      <c r="X57" s="2149"/>
      <c r="Y57" s="2150"/>
      <c r="Z57" s="2150"/>
      <c r="AA57" s="2150"/>
      <c r="AB57" s="2151"/>
      <c r="AC57" s="550"/>
      <c r="AD57" s="334"/>
      <c r="AE57" s="334"/>
      <c r="AF57" s="334"/>
      <c r="AG57" s="334"/>
      <c r="AH57" s="334"/>
      <c r="AI57" s="334"/>
      <c r="AJ57" s="334"/>
      <c r="AK57" s="334"/>
      <c r="AL57" s="334"/>
      <c r="AM57" s="334"/>
      <c r="AN57" s="22"/>
      <c r="AO57" s="22"/>
      <c r="AP57" s="22"/>
      <c r="AQ57" s="22"/>
      <c r="AR57" s="22"/>
      <c r="AS57" s="22"/>
      <c r="AT57" s="22"/>
      <c r="AU57" s="22"/>
      <c r="AV57" s="22"/>
      <c r="AW57" s="22"/>
      <c r="AX57" s="22"/>
      <c r="AY57" s="2065"/>
      <c r="AZ57" s="2066"/>
      <c r="BA57" s="2066"/>
      <c r="BB57" s="2066"/>
      <c r="BC57" s="2067"/>
      <c r="BD57" s="109"/>
    </row>
    <row r="58" spans="1:111" s="2" customFormat="1" ht="16.5" customHeight="1">
      <c r="A58" s="537"/>
      <c r="B58" s="2162"/>
      <c r="C58" s="2163"/>
      <c r="D58" s="2163"/>
      <c r="E58" s="2163"/>
      <c r="F58" s="2163"/>
      <c r="G58" s="2163"/>
      <c r="H58" s="2163"/>
      <c r="I58" s="2163"/>
      <c r="J58" s="2163"/>
      <c r="K58" s="2163"/>
      <c r="L58" s="2163"/>
      <c r="M58" s="2163"/>
      <c r="N58" s="2163"/>
      <c r="O58" s="2163"/>
      <c r="P58" s="2163"/>
      <c r="Q58" s="2163"/>
      <c r="R58" s="538"/>
      <c r="S58" s="538"/>
      <c r="T58" s="538"/>
      <c r="U58" s="538"/>
      <c r="V58" s="538"/>
      <c r="W58" s="538"/>
      <c r="X58" s="2164" t="s">
        <v>15</v>
      </c>
      <c r="Y58" s="2165"/>
      <c r="Z58" s="2165"/>
      <c r="AA58" s="2165"/>
      <c r="AB58" s="2166"/>
      <c r="AC58" s="551"/>
      <c r="AD58" s="552"/>
      <c r="AE58" s="552"/>
      <c r="AF58" s="552"/>
      <c r="AG58" s="552"/>
      <c r="AH58" s="552"/>
      <c r="AI58" s="552"/>
      <c r="AJ58" s="552"/>
      <c r="AK58" s="552"/>
      <c r="AL58" s="552"/>
      <c r="AM58" s="552"/>
      <c r="AN58" s="126"/>
      <c r="AO58" s="126"/>
      <c r="AP58" s="126"/>
      <c r="AQ58" s="126"/>
      <c r="AR58" s="126"/>
      <c r="AS58" s="126"/>
      <c r="AT58" s="126"/>
      <c r="AU58" s="126"/>
      <c r="AV58" s="126"/>
      <c r="AW58" s="126"/>
      <c r="AX58" s="126"/>
      <c r="AY58" s="2164" t="s">
        <v>15</v>
      </c>
      <c r="AZ58" s="2165"/>
      <c r="BA58" s="2165"/>
      <c r="BB58" s="2165"/>
      <c r="BC58" s="2166"/>
      <c r="BD58" s="109"/>
    </row>
    <row r="59" spans="1:111" s="2" customFormat="1" ht="30" customHeight="1">
      <c r="A59" s="103"/>
      <c r="B59" s="2014">
        <f>AC42+1</f>
        <v>7</v>
      </c>
      <c r="C59" s="2015"/>
      <c r="D59" s="2016" t="s">
        <v>371</v>
      </c>
      <c r="E59" s="2017"/>
      <c r="F59" s="2017"/>
      <c r="G59" s="2017"/>
      <c r="H59" s="2017"/>
      <c r="I59" s="2017"/>
      <c r="J59" s="2017"/>
      <c r="K59" s="2017"/>
      <c r="L59" s="2017"/>
      <c r="M59" s="2017"/>
      <c r="N59" s="2017"/>
      <c r="O59" s="2017"/>
      <c r="P59" s="2017"/>
      <c r="Q59" s="2017"/>
      <c r="R59" s="2017"/>
      <c r="S59" s="2017"/>
      <c r="T59" s="2017"/>
      <c r="U59" s="2017"/>
      <c r="V59" s="2017"/>
      <c r="W59" s="2017"/>
      <c r="X59" s="2017"/>
      <c r="Y59" s="2017"/>
      <c r="Z59" s="2017"/>
      <c r="AA59" s="2017"/>
      <c r="AB59" s="2019"/>
      <c r="AC59" s="2088">
        <f>B59+1</f>
        <v>8</v>
      </c>
      <c r="AD59" s="2089"/>
      <c r="AE59" s="2016" t="s">
        <v>372</v>
      </c>
      <c r="AF59" s="2017"/>
      <c r="AG59" s="2017"/>
      <c r="AH59" s="2017"/>
      <c r="AI59" s="2017"/>
      <c r="AJ59" s="2017"/>
      <c r="AK59" s="2017"/>
      <c r="AL59" s="2017"/>
      <c r="AM59" s="2017"/>
      <c r="AN59" s="2017"/>
      <c r="AO59" s="2017"/>
      <c r="AP59" s="2017"/>
      <c r="AQ59" s="2017"/>
      <c r="AR59" s="2017"/>
      <c r="AS59" s="2017"/>
      <c r="AT59" s="2017"/>
      <c r="AU59" s="2017"/>
      <c r="AV59" s="2017"/>
      <c r="AW59" s="2017"/>
      <c r="AX59" s="2017"/>
      <c r="AY59" s="2017"/>
      <c r="AZ59" s="2017"/>
      <c r="BA59" s="2017"/>
      <c r="BB59" s="2017"/>
      <c r="BC59" s="2019"/>
      <c r="BD59" s="109"/>
      <c r="BF59" s="2014">
        <v>7</v>
      </c>
      <c r="BG59" s="2015"/>
      <c r="BH59" s="2167" t="s">
        <v>373</v>
      </c>
      <c r="BI59" s="2168"/>
      <c r="BJ59" s="2168"/>
      <c r="BK59" s="2168"/>
      <c r="BL59" s="2168"/>
      <c r="BM59" s="2168"/>
      <c r="BN59" s="2168"/>
      <c r="BO59" s="2168"/>
      <c r="BP59" s="2168"/>
      <c r="BQ59" s="2168"/>
      <c r="BR59" s="2168"/>
      <c r="BS59" s="2168"/>
      <c r="BT59" s="2168"/>
      <c r="BU59" s="2168"/>
      <c r="BV59" s="2168"/>
      <c r="BW59" s="2168"/>
      <c r="BX59" s="2168"/>
      <c r="BY59" s="2168"/>
      <c r="BZ59" s="2168"/>
      <c r="CA59" s="2168"/>
      <c r="CB59" s="2168"/>
      <c r="CC59" s="2168"/>
      <c r="CD59" s="2168"/>
      <c r="CE59" s="2168"/>
      <c r="CF59" s="2169"/>
      <c r="CG59" s="2088">
        <f>BF59+1</f>
        <v>8</v>
      </c>
      <c r="CH59" s="2089"/>
      <c r="CI59" s="2167" t="s">
        <v>374</v>
      </c>
      <c r="CJ59" s="2170"/>
      <c r="CK59" s="2170"/>
      <c r="CL59" s="2170"/>
      <c r="CM59" s="2170"/>
      <c r="CN59" s="2170"/>
      <c r="CO59" s="2170"/>
      <c r="CP59" s="2170"/>
      <c r="CQ59" s="2170"/>
      <c r="CR59" s="2170"/>
      <c r="CS59" s="2170"/>
      <c r="CT59" s="2170"/>
      <c r="CU59" s="2170"/>
      <c r="CV59" s="2170"/>
      <c r="CW59" s="2170"/>
      <c r="CX59" s="2170"/>
      <c r="CY59" s="2170"/>
      <c r="CZ59" s="2170"/>
      <c r="DA59" s="2170"/>
      <c r="DB59" s="2170"/>
      <c r="DC59" s="2170"/>
      <c r="DD59" s="2170"/>
      <c r="DE59" s="2170"/>
      <c r="DF59" s="2170"/>
      <c r="DG59" s="2171"/>
    </row>
    <row r="60" spans="1:111" s="335" customFormat="1" ht="23.1" customHeight="1">
      <c r="A60" s="241"/>
      <c r="B60" s="2172" t="str">
        <f>$B$43</f>
        <v>M/C Type
机器
Loại máy</v>
      </c>
      <c r="C60" s="2021"/>
      <c r="D60" s="2021"/>
      <c r="E60" s="2021"/>
      <c r="F60" s="2022"/>
      <c r="G60" s="2026" t="str">
        <f>$G$43</f>
        <v>Needle
System
针类 Loại kim</v>
      </c>
      <c r="H60" s="2026"/>
      <c r="I60" s="2026"/>
      <c r="J60" s="2026" t="str">
        <f>$J$43</f>
        <v>Needle Size
尺寸
Kích cỡ kim</v>
      </c>
      <c r="K60" s="2026"/>
      <c r="L60" s="2026"/>
      <c r="M60" s="2026" t="str">
        <f>$M$43</f>
        <v>Needle Point Type
针型头类
Loại đầu kim</v>
      </c>
      <c r="N60" s="2026"/>
      <c r="O60" s="2026"/>
      <c r="P60" s="2026"/>
      <c r="Q60" s="2030" t="str">
        <f>$Q$43</f>
        <v>Thread Type
车线
Loại chỉ</v>
      </c>
      <c r="R60" s="2030"/>
      <c r="S60" s="2030"/>
      <c r="T60" s="2030"/>
      <c r="U60" s="2030" t="str">
        <f>$U$43</f>
        <v>Stitching Margin 边距
 Cách biên  (mm)</v>
      </c>
      <c r="V60" s="2030"/>
      <c r="W60" s="2030"/>
      <c r="X60" s="2030"/>
      <c r="Y60" s="2030" t="str">
        <f>$Y$43</f>
        <v>SPI (Stitch Per Inch)
针数/英寸
Số mũi/inch</v>
      </c>
      <c r="Z60" s="2032"/>
      <c r="AA60" s="2032"/>
      <c r="AB60" s="2033"/>
      <c r="AC60" s="2172" t="str">
        <f>$B$43</f>
        <v>M/C Type
机器
Loại máy</v>
      </c>
      <c r="AD60" s="2021"/>
      <c r="AE60" s="2021"/>
      <c r="AF60" s="2021"/>
      <c r="AG60" s="2022"/>
      <c r="AH60" s="2026" t="str">
        <f>$G$43</f>
        <v>Needle
System
针类 Loại kim</v>
      </c>
      <c r="AI60" s="2026"/>
      <c r="AJ60" s="2026"/>
      <c r="AK60" s="2026" t="str">
        <f>$J$43</f>
        <v>Needle Size
尺寸
Kích cỡ kim</v>
      </c>
      <c r="AL60" s="2026"/>
      <c r="AM60" s="2026"/>
      <c r="AN60" s="2026" t="str">
        <f>$M$43</f>
        <v>Needle Point Type
针型头类
Loại đầu kim</v>
      </c>
      <c r="AO60" s="2026"/>
      <c r="AP60" s="2026"/>
      <c r="AQ60" s="2026"/>
      <c r="AR60" s="2030" t="str">
        <f>$Q$43</f>
        <v>Thread Type
车线
Loại chỉ</v>
      </c>
      <c r="AS60" s="2030"/>
      <c r="AT60" s="2030"/>
      <c r="AU60" s="2030"/>
      <c r="AV60" s="2030" t="str">
        <f>$U$43</f>
        <v>Stitching Margin 边距
 Cách biên  (mm)</v>
      </c>
      <c r="AW60" s="2030"/>
      <c r="AX60" s="2030"/>
      <c r="AY60" s="2030"/>
      <c r="AZ60" s="2030" t="str">
        <f>$Y$43</f>
        <v>SPI (Stitch Per Inch)
针数/英寸
Số mũi/inch</v>
      </c>
      <c r="BA60" s="2032"/>
      <c r="BB60" s="2032"/>
      <c r="BC60" s="2033"/>
      <c r="BD60" s="242"/>
      <c r="BF60" s="2172">
        <f t="shared" ref="BF60" si="5">BF22</f>
        <v>0</v>
      </c>
      <c r="BG60" s="2021"/>
      <c r="BH60" s="2021"/>
      <c r="BI60" s="2021"/>
      <c r="BJ60" s="2022"/>
      <c r="BK60" s="2026">
        <f t="shared" ref="BK60" si="6">BK22</f>
        <v>0</v>
      </c>
      <c r="BL60" s="2026"/>
      <c r="BM60" s="2026"/>
      <c r="BN60" s="2026">
        <f t="shared" ref="BN60" si="7">BN22</f>
        <v>0</v>
      </c>
      <c r="BO60" s="2026"/>
      <c r="BP60" s="2026"/>
      <c r="BQ60" s="2026">
        <f t="shared" ref="BQ60" si="8">BQ22</f>
        <v>0</v>
      </c>
      <c r="BR60" s="2026"/>
      <c r="BS60" s="2026"/>
      <c r="BT60" s="2026"/>
      <c r="BU60" s="2030">
        <f t="shared" ref="BU60" si="9">BU22</f>
        <v>0</v>
      </c>
      <c r="BV60" s="2030"/>
      <c r="BW60" s="2030"/>
      <c r="BX60" s="2030"/>
      <c r="BY60" s="2030">
        <f t="shared" ref="BY60" si="10">BY22</f>
        <v>0</v>
      </c>
      <c r="BZ60" s="2030"/>
      <c r="CA60" s="2030"/>
      <c r="CB60" s="2030"/>
      <c r="CC60" s="2030">
        <f t="shared" ref="CC60" si="11">CC22</f>
        <v>0</v>
      </c>
      <c r="CD60" s="2032"/>
      <c r="CE60" s="2032"/>
      <c r="CF60" s="2033"/>
      <c r="CG60" s="2172">
        <f t="shared" ref="CG60" si="12">BF22</f>
        <v>0</v>
      </c>
      <c r="CH60" s="2021"/>
      <c r="CI60" s="2021"/>
      <c r="CJ60" s="2021"/>
      <c r="CK60" s="2022"/>
      <c r="CL60" s="2026">
        <f t="shared" ref="CL60" si="13">BK22</f>
        <v>0</v>
      </c>
      <c r="CM60" s="2026"/>
      <c r="CN60" s="2026"/>
      <c r="CO60" s="2026">
        <f t="shared" ref="CO60" si="14">BN22</f>
        <v>0</v>
      </c>
      <c r="CP60" s="2026"/>
      <c r="CQ60" s="2026"/>
      <c r="CR60" s="2026">
        <f t="shared" ref="CR60" si="15">BQ22</f>
        <v>0</v>
      </c>
      <c r="CS60" s="2026"/>
      <c r="CT60" s="2026"/>
      <c r="CU60" s="2026"/>
      <c r="CV60" s="2030">
        <f t="shared" ref="CV60" si="16">BU22</f>
        <v>0</v>
      </c>
      <c r="CW60" s="2030"/>
      <c r="CX60" s="2030"/>
      <c r="CY60" s="2030"/>
      <c r="CZ60" s="2030">
        <f t="shared" ref="CZ60" si="17">BY22</f>
        <v>0</v>
      </c>
      <c r="DA60" s="2030"/>
      <c r="DB60" s="2030"/>
      <c r="DC60" s="2030"/>
      <c r="DD60" s="2030">
        <f t="shared" ref="DD60" si="18">CC22</f>
        <v>0</v>
      </c>
      <c r="DE60" s="2032"/>
      <c r="DF60" s="2032"/>
      <c r="DG60" s="2033"/>
    </row>
    <row r="61" spans="1:111" s="335" customFormat="1" ht="23.1" customHeight="1">
      <c r="A61" s="241"/>
      <c r="B61" s="2023"/>
      <c r="C61" s="2024"/>
      <c r="D61" s="2024"/>
      <c r="E61" s="2024"/>
      <c r="F61" s="2025"/>
      <c r="G61" s="2027"/>
      <c r="H61" s="2027"/>
      <c r="I61" s="2027"/>
      <c r="J61" s="2027"/>
      <c r="K61" s="2027"/>
      <c r="L61" s="2027"/>
      <c r="M61" s="2027"/>
      <c r="N61" s="2027"/>
      <c r="O61" s="2027"/>
      <c r="P61" s="2027"/>
      <c r="Q61" s="2031"/>
      <c r="R61" s="2031"/>
      <c r="S61" s="2031"/>
      <c r="T61" s="2031"/>
      <c r="U61" s="2031"/>
      <c r="V61" s="2031"/>
      <c r="W61" s="2031"/>
      <c r="X61" s="2031"/>
      <c r="Y61" s="2034"/>
      <c r="Z61" s="2034"/>
      <c r="AA61" s="2034"/>
      <c r="AB61" s="2035"/>
      <c r="AC61" s="2023"/>
      <c r="AD61" s="2024"/>
      <c r="AE61" s="2024"/>
      <c r="AF61" s="2024"/>
      <c r="AG61" s="2025"/>
      <c r="AH61" s="2027"/>
      <c r="AI61" s="2027"/>
      <c r="AJ61" s="2027"/>
      <c r="AK61" s="2027"/>
      <c r="AL61" s="2027"/>
      <c r="AM61" s="2027"/>
      <c r="AN61" s="2027"/>
      <c r="AO61" s="2027"/>
      <c r="AP61" s="2027"/>
      <c r="AQ61" s="2027"/>
      <c r="AR61" s="2031"/>
      <c r="AS61" s="2031"/>
      <c r="AT61" s="2031"/>
      <c r="AU61" s="2031"/>
      <c r="AV61" s="2031"/>
      <c r="AW61" s="2031"/>
      <c r="AX61" s="2031"/>
      <c r="AY61" s="2031"/>
      <c r="AZ61" s="2034"/>
      <c r="BA61" s="2034"/>
      <c r="BB61" s="2034"/>
      <c r="BC61" s="2035"/>
      <c r="BD61" s="242"/>
      <c r="BF61" s="2023"/>
      <c r="BG61" s="2024"/>
      <c r="BH61" s="2024"/>
      <c r="BI61" s="2024"/>
      <c r="BJ61" s="2025"/>
      <c r="BK61" s="2027"/>
      <c r="BL61" s="2027"/>
      <c r="BM61" s="2027"/>
      <c r="BN61" s="2027"/>
      <c r="BO61" s="2027"/>
      <c r="BP61" s="2027"/>
      <c r="BQ61" s="2027"/>
      <c r="BR61" s="2027"/>
      <c r="BS61" s="2027"/>
      <c r="BT61" s="2027"/>
      <c r="BU61" s="2031"/>
      <c r="BV61" s="2031"/>
      <c r="BW61" s="2031"/>
      <c r="BX61" s="2031"/>
      <c r="BY61" s="2031"/>
      <c r="BZ61" s="2031"/>
      <c r="CA61" s="2031"/>
      <c r="CB61" s="2031"/>
      <c r="CC61" s="2034"/>
      <c r="CD61" s="2034"/>
      <c r="CE61" s="2034"/>
      <c r="CF61" s="2035"/>
      <c r="CG61" s="2023"/>
      <c r="CH61" s="2024"/>
      <c r="CI61" s="2024"/>
      <c r="CJ61" s="2024"/>
      <c r="CK61" s="2025"/>
      <c r="CL61" s="2027"/>
      <c r="CM61" s="2027"/>
      <c r="CN61" s="2027"/>
      <c r="CO61" s="2027"/>
      <c r="CP61" s="2027"/>
      <c r="CQ61" s="2027"/>
      <c r="CR61" s="2027"/>
      <c r="CS61" s="2027"/>
      <c r="CT61" s="2027"/>
      <c r="CU61" s="2027"/>
      <c r="CV61" s="2031"/>
      <c r="CW61" s="2031"/>
      <c r="CX61" s="2031"/>
      <c r="CY61" s="2031"/>
      <c r="CZ61" s="2031"/>
      <c r="DA61" s="2031"/>
      <c r="DB61" s="2031"/>
      <c r="DC61" s="2031"/>
      <c r="DD61" s="2034"/>
      <c r="DE61" s="2034"/>
      <c r="DF61" s="2034"/>
      <c r="DG61" s="2035"/>
    </row>
    <row r="62" spans="1:111" s="172" customFormat="1" ht="42.95" customHeight="1">
      <c r="A62" s="520"/>
      <c r="B62" s="1620" t="s">
        <v>359</v>
      </c>
      <c r="C62" s="2052"/>
      <c r="D62" s="2052"/>
      <c r="E62" s="2052"/>
      <c r="F62" s="2053"/>
      <c r="G62" s="2039" t="s">
        <v>15</v>
      </c>
      <c r="H62" s="2040"/>
      <c r="I62" s="2040"/>
      <c r="J62" s="2054" t="s">
        <v>15</v>
      </c>
      <c r="K62" s="2054"/>
      <c r="L62" s="2054"/>
      <c r="M62" s="2054" t="s">
        <v>15</v>
      </c>
      <c r="N62" s="2054"/>
      <c r="O62" s="2054"/>
      <c r="P62" s="2054"/>
      <c r="Q62" s="2042" t="s">
        <v>15</v>
      </c>
      <c r="R62" s="2043"/>
      <c r="S62" s="2043"/>
      <c r="T62" s="2044"/>
      <c r="U62" s="2054" t="s">
        <v>15</v>
      </c>
      <c r="V62" s="2054"/>
      <c r="W62" s="2054"/>
      <c r="X62" s="2054"/>
      <c r="Y62" s="2054" t="s">
        <v>15</v>
      </c>
      <c r="Z62" s="2054"/>
      <c r="AA62" s="2054"/>
      <c r="AB62" s="2097"/>
      <c r="AC62" s="1620" t="s">
        <v>348</v>
      </c>
      <c r="AD62" s="2052"/>
      <c r="AE62" s="2052"/>
      <c r="AF62" s="2052"/>
      <c r="AG62" s="2053"/>
      <c r="AH62" s="2039" t="s">
        <v>349</v>
      </c>
      <c r="AI62" s="2040"/>
      <c r="AJ62" s="2040"/>
      <c r="AK62" s="2054" t="s">
        <v>345</v>
      </c>
      <c r="AL62" s="2054"/>
      <c r="AM62" s="2054"/>
      <c r="AN62" s="2054" t="s">
        <v>346</v>
      </c>
      <c r="AO62" s="2054"/>
      <c r="AP62" s="2054"/>
      <c r="AQ62" s="2054"/>
      <c r="AR62" s="2045" t="s">
        <v>347</v>
      </c>
      <c r="AS62" s="2046"/>
      <c r="AT62" s="2046"/>
      <c r="AU62" s="2047"/>
      <c r="AV62" s="2056" t="s">
        <v>15</v>
      </c>
      <c r="AW62" s="2056"/>
      <c r="AX62" s="2056"/>
      <c r="AY62" s="2056"/>
      <c r="AZ62" s="2056" t="s">
        <v>375</v>
      </c>
      <c r="BA62" s="2056"/>
      <c r="BB62" s="2056"/>
      <c r="BC62" s="2173"/>
      <c r="BD62" s="521"/>
      <c r="BF62" s="2135" t="s">
        <v>365</v>
      </c>
      <c r="BG62" s="2136"/>
      <c r="BH62" s="2136"/>
      <c r="BI62" s="2136"/>
      <c r="BJ62" s="2137"/>
      <c r="BK62" s="2039" t="s">
        <v>349</v>
      </c>
      <c r="BL62" s="2040"/>
      <c r="BM62" s="2040"/>
      <c r="BN62" s="2054" t="s">
        <v>345</v>
      </c>
      <c r="BO62" s="2054"/>
      <c r="BP62" s="2054"/>
      <c r="BQ62" s="2054" t="s">
        <v>346</v>
      </c>
      <c r="BR62" s="2054"/>
      <c r="BS62" s="2054"/>
      <c r="BT62" s="2054"/>
      <c r="BU62" s="2045" t="s">
        <v>347</v>
      </c>
      <c r="BV62" s="2046"/>
      <c r="BW62" s="2046"/>
      <c r="BX62" s="2047"/>
      <c r="BY62" s="2056" t="s">
        <v>367</v>
      </c>
      <c r="BZ62" s="2056"/>
      <c r="CA62" s="2056"/>
      <c r="CB62" s="2056"/>
      <c r="CC62" s="2056" t="s">
        <v>376</v>
      </c>
      <c r="CD62" s="2056"/>
      <c r="CE62" s="2056"/>
      <c r="CF62" s="2057"/>
      <c r="CG62" s="2051" t="s">
        <v>348</v>
      </c>
      <c r="CH62" s="2052"/>
      <c r="CI62" s="2052"/>
      <c r="CJ62" s="2052"/>
      <c r="CK62" s="2053"/>
      <c r="CL62" s="2039" t="s">
        <v>349</v>
      </c>
      <c r="CM62" s="2040"/>
      <c r="CN62" s="2040"/>
      <c r="CO62" s="2054" t="s">
        <v>345</v>
      </c>
      <c r="CP62" s="2054"/>
      <c r="CQ62" s="2054"/>
      <c r="CR62" s="2054" t="s">
        <v>346</v>
      </c>
      <c r="CS62" s="2054"/>
      <c r="CT62" s="2054"/>
      <c r="CU62" s="2054"/>
      <c r="CV62" s="2045" t="s">
        <v>347</v>
      </c>
      <c r="CW62" s="2046"/>
      <c r="CX62" s="2046"/>
      <c r="CY62" s="2047"/>
      <c r="CZ62" s="2056" t="s">
        <v>15</v>
      </c>
      <c r="DA62" s="2056"/>
      <c r="DB62" s="2056"/>
      <c r="DC62" s="2056"/>
      <c r="DD62" s="2056" t="s">
        <v>304</v>
      </c>
      <c r="DE62" s="2056"/>
      <c r="DF62" s="2056"/>
      <c r="DG62" s="2057"/>
    </row>
    <row r="63" spans="1:111" s="2" customFormat="1" ht="16.5" customHeight="1">
      <c r="A63" s="103"/>
      <c r="B63" s="505"/>
      <c r="C63" s="506"/>
      <c r="D63" s="506"/>
      <c r="E63" s="506"/>
      <c r="F63" s="506"/>
      <c r="G63" s="506"/>
      <c r="H63" s="506"/>
      <c r="I63" s="506"/>
      <c r="J63" s="506"/>
      <c r="K63" s="506"/>
      <c r="L63" s="506"/>
      <c r="M63" s="506"/>
      <c r="N63" s="506"/>
      <c r="O63" s="506"/>
      <c r="P63" s="506"/>
      <c r="Q63" s="506"/>
      <c r="R63" s="506"/>
      <c r="S63" s="506"/>
      <c r="T63" s="506"/>
      <c r="U63" s="553"/>
      <c r="V63" s="553"/>
      <c r="W63" s="553"/>
      <c r="X63" s="553"/>
      <c r="Y63" s="553"/>
      <c r="Z63" s="553"/>
      <c r="AA63" s="553"/>
      <c r="AB63" s="554"/>
      <c r="AC63" s="555"/>
      <c r="AD63" s="556"/>
      <c r="AE63" s="556"/>
      <c r="AF63" s="556"/>
      <c r="AG63" s="556"/>
      <c r="AH63" s="556"/>
      <c r="AI63" s="556"/>
      <c r="AJ63" s="556"/>
      <c r="AK63" s="556"/>
      <c r="AL63" s="556"/>
      <c r="AM63" s="556"/>
      <c r="AN63" s="556"/>
      <c r="AO63" s="556"/>
      <c r="AR63" s="2174" t="s">
        <v>377</v>
      </c>
      <c r="AS63" s="2174"/>
      <c r="AT63" s="2174"/>
      <c r="AU63" s="2174"/>
      <c r="AV63" s="2174"/>
      <c r="AW63" s="2174"/>
      <c r="AX63" s="2174"/>
      <c r="AY63" s="2174"/>
      <c r="AZ63" s="2174"/>
      <c r="BA63" s="2174"/>
      <c r="BB63" s="2174"/>
      <c r="BC63" s="2175"/>
      <c r="BD63" s="109"/>
      <c r="BF63" s="1514" t="s">
        <v>305</v>
      </c>
      <c r="BG63" s="1514"/>
      <c r="BH63" s="1514"/>
      <c r="BI63" s="1514"/>
      <c r="BJ63" s="1514"/>
      <c r="BK63" s="1514"/>
      <c r="BL63" s="1514"/>
      <c r="BM63" s="2178"/>
      <c r="BN63" s="510"/>
      <c r="BO63" s="510"/>
      <c r="BP63" s="510"/>
      <c r="BQ63" s="510"/>
      <c r="BR63" s="510"/>
      <c r="BS63" s="522"/>
      <c r="BT63" s="523"/>
      <c r="BU63" s="524"/>
      <c r="BV63" s="524"/>
      <c r="BW63" s="525"/>
      <c r="BX63" s="525"/>
      <c r="BY63" s="522"/>
      <c r="BZ63" s="522"/>
      <c r="CA63" s="522"/>
      <c r="CB63" s="522"/>
      <c r="CC63" s="522"/>
      <c r="CD63" s="522"/>
      <c r="CE63" s="522"/>
      <c r="CF63" s="557"/>
      <c r="CG63" s="555"/>
      <c r="CH63" s="556"/>
      <c r="CI63" s="556"/>
      <c r="CJ63" s="556"/>
      <c r="CK63" s="556"/>
      <c r="CL63" s="556"/>
      <c r="CM63" s="556"/>
      <c r="CN63" s="556"/>
      <c r="CO63" s="556"/>
      <c r="CP63" s="556"/>
      <c r="CQ63" s="556"/>
      <c r="CR63" s="556"/>
      <c r="CS63" s="556"/>
      <c r="CV63" s="558"/>
      <c r="CW63" s="559"/>
      <c r="CX63" s="559"/>
      <c r="CY63" s="559"/>
      <c r="CZ63" s="2179" t="s">
        <v>378</v>
      </c>
      <c r="DA63" s="2180"/>
      <c r="DB63" s="2180"/>
      <c r="DC63" s="2180"/>
      <c r="DD63" s="2180"/>
      <c r="DE63" s="2180"/>
      <c r="DF63" s="2180"/>
      <c r="DG63" s="2181"/>
    </row>
    <row r="64" spans="1:111" s="2" customFormat="1" ht="16.5" customHeight="1">
      <c r="A64" s="103"/>
      <c r="B64" s="511"/>
      <c r="C64" s="512"/>
      <c r="D64" s="512"/>
      <c r="E64" s="512"/>
      <c r="F64" s="512"/>
      <c r="G64" s="512"/>
      <c r="H64" s="512"/>
      <c r="I64" s="512"/>
      <c r="J64" s="512"/>
      <c r="K64" s="512"/>
      <c r="L64" s="512"/>
      <c r="M64" s="512"/>
      <c r="N64" s="512"/>
      <c r="O64" s="512"/>
      <c r="P64" s="512"/>
      <c r="Q64" s="512"/>
      <c r="R64" s="512"/>
      <c r="S64" s="512"/>
      <c r="T64" s="512"/>
      <c r="U64" s="334"/>
      <c r="V64" s="334"/>
      <c r="W64" s="334"/>
      <c r="X64" s="334"/>
      <c r="Y64" s="334"/>
      <c r="Z64" s="334"/>
      <c r="AA64" s="334"/>
      <c r="AB64" s="376"/>
      <c r="AC64" s="560"/>
      <c r="AD64" s="561"/>
      <c r="AE64" s="561"/>
      <c r="AF64" s="561"/>
      <c r="AG64" s="561"/>
      <c r="AH64" s="561"/>
      <c r="AI64" s="561"/>
      <c r="AJ64" s="561"/>
      <c r="AK64" s="561"/>
      <c r="AL64" s="561"/>
      <c r="AM64" s="561"/>
      <c r="AN64" s="561"/>
      <c r="AO64" s="561"/>
      <c r="AP64" s="69"/>
      <c r="AQ64" s="69"/>
      <c r="AR64" s="2176"/>
      <c r="AS64" s="2176"/>
      <c r="AT64" s="2176"/>
      <c r="AU64" s="2176"/>
      <c r="AV64" s="2176"/>
      <c r="AW64" s="2176"/>
      <c r="AX64" s="2176"/>
      <c r="AY64" s="2176"/>
      <c r="AZ64" s="2176"/>
      <c r="BA64" s="2176"/>
      <c r="BB64" s="2176"/>
      <c r="BC64" s="2177"/>
      <c r="BD64" s="109"/>
      <c r="BF64" s="1848"/>
      <c r="BG64" s="1848"/>
      <c r="BH64" s="1848"/>
      <c r="BI64" s="1848"/>
      <c r="BJ64" s="1848"/>
      <c r="BK64" s="1848"/>
      <c r="BL64" s="1848"/>
      <c r="BM64" s="1849"/>
      <c r="BN64" s="516"/>
      <c r="BO64" s="516"/>
      <c r="BP64" s="516"/>
      <c r="BQ64" s="516"/>
      <c r="BR64" s="516"/>
      <c r="BS64" s="526"/>
      <c r="BT64" s="523"/>
      <c r="BU64" s="527"/>
      <c r="BV64" s="527"/>
      <c r="BW64" s="528"/>
      <c r="BX64" s="528"/>
      <c r="BY64" s="526"/>
      <c r="BZ64" s="526"/>
      <c r="CA64" s="526"/>
      <c r="CB64" s="526"/>
      <c r="CC64" s="526"/>
      <c r="CD64" s="526"/>
      <c r="CE64" s="526"/>
      <c r="CF64" s="562"/>
      <c r="CG64" s="560"/>
      <c r="CH64" s="561"/>
      <c r="CI64" s="561"/>
      <c r="CJ64" s="561"/>
      <c r="CK64" s="561"/>
      <c r="CL64" s="561"/>
      <c r="CM64" s="561"/>
      <c r="CN64" s="561"/>
      <c r="CO64" s="561"/>
      <c r="CP64" s="561"/>
      <c r="CQ64" s="561"/>
      <c r="CR64" s="561"/>
      <c r="CS64" s="561"/>
      <c r="CT64" s="69"/>
      <c r="CU64" s="69"/>
      <c r="CV64" s="89"/>
      <c r="CW64" s="89"/>
      <c r="CX64" s="89"/>
      <c r="CY64" s="89"/>
      <c r="CZ64" s="2182"/>
      <c r="DA64" s="2182"/>
      <c r="DB64" s="2182"/>
      <c r="DC64" s="2182"/>
      <c r="DD64" s="2182"/>
      <c r="DE64" s="2182"/>
      <c r="DF64" s="2182"/>
      <c r="DG64" s="2183"/>
    </row>
    <row r="65" spans="1:111" s="2" customFormat="1" ht="16.5" customHeight="1">
      <c r="A65" s="103"/>
      <c r="B65" s="511"/>
      <c r="C65" s="512"/>
      <c r="D65" s="512"/>
      <c r="E65" s="512"/>
      <c r="F65" s="512"/>
      <c r="G65" s="512"/>
      <c r="H65" s="512"/>
      <c r="I65" s="512"/>
      <c r="J65" s="512"/>
      <c r="K65" s="512"/>
      <c r="L65" s="512"/>
      <c r="M65" s="512"/>
      <c r="N65" s="512"/>
      <c r="O65" s="512"/>
      <c r="P65" s="512"/>
      <c r="Q65" s="512"/>
      <c r="R65" s="512"/>
      <c r="S65" s="512"/>
      <c r="T65" s="512"/>
      <c r="U65" s="334"/>
      <c r="V65" s="334"/>
      <c r="W65" s="334"/>
      <c r="X65" s="334"/>
      <c r="Y65" s="334"/>
      <c r="Z65" s="334"/>
      <c r="AA65" s="334"/>
      <c r="AB65" s="376"/>
      <c r="AC65" s="560"/>
      <c r="AD65" s="561"/>
      <c r="AE65" s="561"/>
      <c r="AF65" s="561"/>
      <c r="AG65" s="561"/>
      <c r="AH65" s="561"/>
      <c r="AI65" s="561"/>
      <c r="AJ65" s="561"/>
      <c r="AK65" s="561"/>
      <c r="AL65" s="561"/>
      <c r="AM65" s="561"/>
      <c r="AN65" s="561"/>
      <c r="AO65" s="561"/>
      <c r="AP65" s="69"/>
      <c r="AQ65" s="69"/>
      <c r="AR65" s="2176"/>
      <c r="AS65" s="2176"/>
      <c r="AT65" s="2176"/>
      <c r="AU65" s="2176"/>
      <c r="AV65" s="2176"/>
      <c r="AW65" s="2176"/>
      <c r="AX65" s="2176"/>
      <c r="AY65" s="2176"/>
      <c r="AZ65" s="2176"/>
      <c r="BA65" s="2176"/>
      <c r="BB65" s="2176"/>
      <c r="BC65" s="2177"/>
      <c r="BD65" s="109"/>
      <c r="BF65" s="1848"/>
      <c r="BG65" s="1848"/>
      <c r="BH65" s="1848"/>
      <c r="BI65" s="1848"/>
      <c r="BJ65" s="1848"/>
      <c r="BK65" s="1848"/>
      <c r="BL65" s="1848"/>
      <c r="BM65" s="1849"/>
      <c r="BN65" s="516"/>
      <c r="BO65" s="516"/>
      <c r="BP65" s="516"/>
      <c r="BQ65" s="516"/>
      <c r="BR65" s="516"/>
      <c r="BS65" s="526"/>
      <c r="BT65" s="523"/>
      <c r="BU65" s="527"/>
      <c r="BV65" s="527"/>
      <c r="BW65" s="528"/>
      <c r="BX65" s="528"/>
      <c r="BY65" s="526"/>
      <c r="BZ65" s="526"/>
      <c r="CA65" s="526"/>
      <c r="CB65" s="526"/>
      <c r="CC65" s="526"/>
      <c r="CD65" s="526"/>
      <c r="CE65" s="526"/>
      <c r="CF65" s="562"/>
      <c r="CG65" s="560"/>
      <c r="CH65" s="561"/>
      <c r="CI65" s="561"/>
      <c r="CJ65" s="561"/>
      <c r="CK65" s="561"/>
      <c r="CL65" s="561"/>
      <c r="CM65" s="561"/>
      <c r="CN65" s="561"/>
      <c r="CO65" s="561"/>
      <c r="CP65" s="561"/>
      <c r="CQ65" s="561"/>
      <c r="CR65" s="561"/>
      <c r="CS65" s="561"/>
      <c r="CT65" s="69"/>
      <c r="CU65" s="69"/>
      <c r="CV65" s="89"/>
      <c r="CW65" s="89"/>
      <c r="CX65" s="89"/>
      <c r="CY65" s="89"/>
      <c r="CZ65" s="2182"/>
      <c r="DA65" s="2182"/>
      <c r="DB65" s="2182"/>
      <c r="DC65" s="2182"/>
      <c r="DD65" s="2182"/>
      <c r="DE65" s="2182"/>
      <c r="DF65" s="2182"/>
      <c r="DG65" s="2183"/>
    </row>
    <row r="66" spans="1:111" s="2" customFormat="1" ht="16.5" customHeight="1">
      <c r="A66" s="103"/>
      <c r="B66" s="511"/>
      <c r="C66" s="512"/>
      <c r="D66" s="512"/>
      <c r="E66" s="512"/>
      <c r="F66" s="512"/>
      <c r="G66" s="512"/>
      <c r="H66" s="512"/>
      <c r="I66" s="512"/>
      <c r="J66" s="512"/>
      <c r="K66" s="512"/>
      <c r="L66" s="512"/>
      <c r="M66" s="512"/>
      <c r="N66" s="512"/>
      <c r="O66" s="512"/>
      <c r="P66" s="512"/>
      <c r="Q66" s="512"/>
      <c r="R66" s="512"/>
      <c r="S66" s="512"/>
      <c r="T66" s="512"/>
      <c r="U66" s="334"/>
      <c r="V66" s="334"/>
      <c r="W66" s="334"/>
      <c r="X66" s="334"/>
      <c r="Y66" s="334"/>
      <c r="Z66" s="334"/>
      <c r="AA66" s="334"/>
      <c r="AB66" s="376"/>
      <c r="AC66" s="115"/>
      <c r="AD66" s="114"/>
      <c r="AE66" s="69"/>
      <c r="AF66" s="69"/>
      <c r="AG66" s="69"/>
      <c r="AH66" s="69"/>
      <c r="AI66" s="69"/>
      <c r="AJ66" s="69"/>
      <c r="AK66" s="69"/>
      <c r="AL66" s="69"/>
      <c r="AM66" s="69"/>
      <c r="AN66" s="69"/>
      <c r="AO66" s="69"/>
      <c r="AP66" s="69"/>
      <c r="AQ66" s="69"/>
      <c r="AR66" s="2176"/>
      <c r="AS66" s="2176"/>
      <c r="AT66" s="2176"/>
      <c r="AU66" s="2176"/>
      <c r="AV66" s="2176"/>
      <c r="AW66" s="2176"/>
      <c r="AX66" s="2176"/>
      <c r="AY66" s="2176"/>
      <c r="AZ66" s="2176"/>
      <c r="BA66" s="2176"/>
      <c r="BB66" s="2176"/>
      <c r="BC66" s="2177"/>
      <c r="BD66" s="109"/>
      <c r="BF66" s="1848"/>
      <c r="BG66" s="1848"/>
      <c r="BH66" s="1848"/>
      <c r="BI66" s="1848"/>
      <c r="BJ66" s="1848"/>
      <c r="BK66" s="1848"/>
      <c r="BL66" s="1848"/>
      <c r="BM66" s="1849"/>
      <c r="BN66" s="516"/>
      <c r="BO66" s="516"/>
      <c r="BP66" s="516"/>
      <c r="BQ66" s="516"/>
      <c r="BR66" s="516"/>
      <c r="BS66" s="526"/>
      <c r="BT66" s="519"/>
      <c r="BU66" s="519"/>
      <c r="BV66" s="519"/>
      <c r="BW66" s="528"/>
      <c r="BX66" s="528"/>
      <c r="BY66" s="528"/>
      <c r="BZ66" s="528"/>
      <c r="CA66" s="528"/>
      <c r="CB66" s="528"/>
      <c r="CC66" s="528"/>
      <c r="CD66" s="528"/>
      <c r="CE66" s="528"/>
      <c r="CF66" s="529"/>
      <c r="CG66" s="115"/>
      <c r="CH66" s="114"/>
      <c r="CI66" s="69"/>
      <c r="CJ66" s="69"/>
      <c r="CK66" s="69"/>
      <c r="CL66" s="69"/>
      <c r="CM66" s="69"/>
      <c r="CN66" s="69"/>
      <c r="CO66" s="69"/>
      <c r="CP66" s="69"/>
      <c r="CQ66" s="69"/>
      <c r="CR66" s="69"/>
      <c r="CS66" s="69"/>
      <c r="CT66" s="69"/>
      <c r="CU66" s="69"/>
      <c r="CV66" s="69"/>
      <c r="CW66" s="69"/>
      <c r="CX66" s="69"/>
      <c r="CY66" s="69"/>
      <c r="CZ66" s="2182"/>
      <c r="DA66" s="2182"/>
      <c r="DB66" s="2182"/>
      <c r="DC66" s="2182"/>
      <c r="DD66" s="2182"/>
      <c r="DE66" s="2182"/>
      <c r="DF66" s="2182"/>
      <c r="DG66" s="2183"/>
    </row>
    <row r="67" spans="1:111" s="2" customFormat="1" ht="16.5" customHeight="1">
      <c r="A67" s="103"/>
      <c r="B67" s="511"/>
      <c r="C67" s="512"/>
      <c r="D67" s="512"/>
      <c r="E67" s="512"/>
      <c r="F67" s="512"/>
      <c r="G67" s="512"/>
      <c r="H67" s="512"/>
      <c r="I67" s="512"/>
      <c r="J67" s="512"/>
      <c r="K67" s="512"/>
      <c r="L67" s="512"/>
      <c r="M67" s="512"/>
      <c r="N67" s="512"/>
      <c r="O67" s="512"/>
      <c r="P67" s="512"/>
      <c r="Q67" s="512"/>
      <c r="R67" s="512"/>
      <c r="S67" s="512"/>
      <c r="T67" s="512"/>
      <c r="U67" s="512"/>
      <c r="V67" s="547"/>
      <c r="W67" s="512"/>
      <c r="X67" s="512"/>
      <c r="Y67" s="512"/>
      <c r="Z67" s="512"/>
      <c r="AA67" s="512"/>
      <c r="AB67" s="546"/>
      <c r="AC67" s="115"/>
      <c r="AD67" s="114"/>
      <c r="AE67" s="69"/>
      <c r="AF67" s="69"/>
      <c r="AG67" s="69"/>
      <c r="AH67" s="69"/>
      <c r="AI67" s="69"/>
      <c r="AJ67" s="69"/>
      <c r="AK67" s="69"/>
      <c r="AL67" s="69"/>
      <c r="AM67" s="69"/>
      <c r="AN67" s="69"/>
      <c r="AO67" s="69"/>
      <c r="AP67" s="69"/>
      <c r="AQ67" s="69"/>
      <c r="AR67" s="2176"/>
      <c r="AS67" s="2176"/>
      <c r="AT67" s="2176"/>
      <c r="AU67" s="2176"/>
      <c r="AV67" s="2176"/>
      <c r="AW67" s="2176"/>
      <c r="AX67" s="2176"/>
      <c r="AY67" s="2176"/>
      <c r="AZ67" s="2176"/>
      <c r="BA67" s="2176"/>
      <c r="BB67" s="2176"/>
      <c r="BC67" s="2177"/>
      <c r="BD67" s="109"/>
      <c r="BF67" s="563"/>
      <c r="BG67" s="564"/>
      <c r="BH67" s="564"/>
      <c r="BI67" s="564"/>
      <c r="BJ67" s="564"/>
      <c r="BK67" s="564"/>
      <c r="BL67" s="564"/>
      <c r="BM67" s="564"/>
      <c r="BN67" s="564"/>
      <c r="BO67" s="564"/>
      <c r="BP67" s="564"/>
      <c r="BQ67" s="564"/>
      <c r="BR67" s="564"/>
      <c r="BS67" s="564"/>
      <c r="BT67" s="565"/>
      <c r="BU67" s="565"/>
      <c r="BV67" s="565"/>
      <c r="BW67" s="392"/>
      <c r="BX67" s="392"/>
      <c r="BY67" s="392"/>
      <c r="BZ67" s="392"/>
      <c r="CA67" s="392"/>
      <c r="CB67" s="528"/>
      <c r="CC67" s="528"/>
      <c r="CD67" s="528"/>
      <c r="CE67" s="528"/>
      <c r="CF67" s="529"/>
      <c r="CG67" s="115"/>
      <c r="CH67" s="114"/>
      <c r="CI67" s="69"/>
      <c r="CJ67" s="69"/>
      <c r="CK67" s="69"/>
      <c r="CL67" s="69"/>
      <c r="CM67" s="69"/>
      <c r="CN67" s="69"/>
      <c r="CO67" s="69"/>
      <c r="CP67" s="69"/>
      <c r="CQ67" s="69"/>
      <c r="CR67" s="69"/>
      <c r="CS67" s="69"/>
      <c r="CT67" s="69"/>
      <c r="CU67" s="69"/>
      <c r="CV67" s="69"/>
      <c r="CW67" s="69"/>
      <c r="CX67" s="69"/>
      <c r="CY67" s="69"/>
      <c r="CZ67" s="2182"/>
      <c r="DA67" s="2182"/>
      <c r="DB67" s="2182"/>
      <c r="DC67" s="2182"/>
      <c r="DD67" s="2182"/>
      <c r="DE67" s="2182"/>
      <c r="DF67" s="2182"/>
      <c r="DG67" s="2183"/>
    </row>
    <row r="68" spans="1:111" s="2" customFormat="1" ht="16.5" customHeight="1">
      <c r="A68" s="103"/>
      <c r="B68" s="103"/>
      <c r="C68" s="22"/>
      <c r="D68" s="22"/>
      <c r="E68" s="22"/>
      <c r="F68" s="22"/>
      <c r="G68" s="22"/>
      <c r="H68" s="22"/>
      <c r="I68" s="22"/>
      <c r="J68" s="22"/>
      <c r="K68" s="22"/>
      <c r="L68" s="22"/>
      <c r="M68" s="22"/>
      <c r="N68" s="22"/>
      <c r="O68" s="22"/>
      <c r="P68" s="518"/>
      <c r="Q68" s="518"/>
      <c r="R68" s="518"/>
      <c r="S68" s="518"/>
      <c r="T68" s="518"/>
      <c r="U68" s="518"/>
      <c r="V68" s="518"/>
      <c r="W68" s="518"/>
      <c r="X68" s="518"/>
      <c r="Y68" s="518"/>
      <c r="Z68" s="518"/>
      <c r="AA68" s="518"/>
      <c r="AB68" s="566"/>
      <c r="AC68" s="103"/>
      <c r="AD68" s="22"/>
      <c r="AE68" s="22"/>
      <c r="AF68" s="22"/>
      <c r="AG68" s="22"/>
      <c r="AH68" s="22"/>
      <c r="AI68" s="22"/>
      <c r="AJ68" s="22"/>
      <c r="AK68" s="22"/>
      <c r="AL68" s="22"/>
      <c r="AM68" s="22"/>
      <c r="AN68" s="22"/>
      <c r="AO68" s="22"/>
      <c r="AP68" s="22"/>
      <c r="AQ68" s="22"/>
      <c r="AR68" s="2176"/>
      <c r="AS68" s="2176"/>
      <c r="AT68" s="2176"/>
      <c r="AU68" s="2176"/>
      <c r="AV68" s="2176"/>
      <c r="AW68" s="2176"/>
      <c r="AX68" s="2176"/>
      <c r="AY68" s="2176"/>
      <c r="AZ68" s="2176"/>
      <c r="BA68" s="2176"/>
      <c r="BB68" s="2176"/>
      <c r="BC68" s="2177"/>
      <c r="BD68" s="109"/>
      <c r="BF68" s="386"/>
      <c r="BG68" s="42"/>
      <c r="BH68" s="42"/>
      <c r="BI68" s="42"/>
      <c r="BJ68" s="42"/>
      <c r="BK68" s="42"/>
      <c r="BL68" s="42"/>
      <c r="BM68" s="42"/>
      <c r="BN68" s="42"/>
      <c r="BO68" s="42"/>
      <c r="BP68" s="42"/>
      <c r="BQ68" s="42"/>
      <c r="BR68" s="42"/>
      <c r="BS68" s="565"/>
      <c r="BT68" s="42"/>
      <c r="BU68" s="42"/>
      <c r="BV68" s="42"/>
      <c r="BW68" s="42"/>
      <c r="BX68" s="42"/>
      <c r="BY68" s="42"/>
      <c r="BZ68" s="42"/>
      <c r="CA68" s="42"/>
      <c r="CB68" s="532"/>
      <c r="CC68" s="532"/>
      <c r="CD68" s="532"/>
      <c r="CE68" s="532"/>
      <c r="CF68" s="533"/>
      <c r="CG68" s="103"/>
      <c r="CH68" s="22"/>
      <c r="CI68" s="22"/>
      <c r="CJ68" s="22"/>
      <c r="CK68" s="22"/>
      <c r="CL68" s="22"/>
      <c r="CM68" s="22"/>
      <c r="CN68" s="22"/>
      <c r="CO68" s="22"/>
      <c r="CP68" s="22"/>
      <c r="CQ68" s="22"/>
      <c r="CR68" s="22"/>
      <c r="CS68" s="22"/>
      <c r="CT68" s="22"/>
      <c r="CU68" s="22"/>
      <c r="CV68" s="22"/>
      <c r="CW68" s="22"/>
      <c r="CX68" s="22"/>
      <c r="CY68" s="22"/>
      <c r="CZ68" s="22"/>
      <c r="DA68" s="22"/>
      <c r="DB68" s="22"/>
      <c r="DC68" s="530"/>
      <c r="DD68" s="530"/>
      <c r="DE68" s="530"/>
      <c r="DF68" s="530"/>
      <c r="DG68" s="531"/>
    </row>
    <row r="69" spans="1:111" s="2" customFormat="1" ht="16.5" customHeight="1">
      <c r="A69" s="103"/>
      <c r="B69" s="103"/>
      <c r="C69" s="22"/>
      <c r="D69" s="22"/>
      <c r="E69" s="22"/>
      <c r="F69" s="22"/>
      <c r="G69" s="22"/>
      <c r="H69" s="22"/>
      <c r="I69" s="22"/>
      <c r="J69" s="22"/>
      <c r="K69" s="22"/>
      <c r="L69" s="22"/>
      <c r="M69" s="22"/>
      <c r="N69" s="22"/>
      <c r="O69" s="22"/>
      <c r="P69" s="518"/>
      <c r="Q69" s="518"/>
      <c r="R69" s="518"/>
      <c r="S69" s="518"/>
      <c r="T69" s="518"/>
      <c r="U69" s="518"/>
      <c r="V69" s="518"/>
      <c r="W69" s="518"/>
      <c r="X69" s="2146" t="str">
        <f>$X$14</f>
        <v>Attaching Method
贴法 Phương pháp dán</v>
      </c>
      <c r="Y69" s="2147"/>
      <c r="Z69" s="2147"/>
      <c r="AA69" s="2147"/>
      <c r="AB69" s="2148"/>
      <c r="AC69" s="103"/>
      <c r="AD69" s="22"/>
      <c r="AE69" s="22"/>
      <c r="AF69" s="22"/>
      <c r="AG69" s="22"/>
      <c r="AH69" s="22"/>
      <c r="AI69" s="22"/>
      <c r="AJ69" s="22"/>
      <c r="AK69" s="22"/>
      <c r="AL69" s="22"/>
      <c r="AM69" s="22"/>
      <c r="AN69" s="22"/>
      <c r="AO69" s="22"/>
      <c r="AP69" s="22"/>
      <c r="AQ69" s="22"/>
      <c r="AR69" s="22"/>
      <c r="AS69" s="22"/>
      <c r="AT69" s="22"/>
      <c r="AU69" s="22"/>
      <c r="AV69" s="22"/>
      <c r="AW69" s="22"/>
      <c r="AX69" s="22"/>
      <c r="AY69" s="2062" t="str">
        <f>$X$14</f>
        <v>Attaching Method
贴法 Phương pháp dán</v>
      </c>
      <c r="AZ69" s="2063"/>
      <c r="BA69" s="2063"/>
      <c r="BB69" s="2063"/>
      <c r="BC69" s="2152"/>
      <c r="BD69" s="109"/>
      <c r="BF69" s="386"/>
      <c r="BG69" s="42"/>
      <c r="BH69" s="42"/>
      <c r="BI69" s="42"/>
      <c r="BJ69" s="42"/>
      <c r="BK69" s="42"/>
      <c r="BL69" s="42"/>
      <c r="BM69" s="42"/>
      <c r="BN69" s="42"/>
      <c r="BO69" s="42"/>
      <c r="BP69" s="42"/>
      <c r="BQ69" s="42"/>
      <c r="BR69" s="42"/>
      <c r="BS69" s="565"/>
      <c r="BT69" s="42"/>
      <c r="BU69" s="42"/>
      <c r="BV69" s="42"/>
      <c r="BW69" s="42"/>
      <c r="BX69" s="42"/>
      <c r="BY69" s="42"/>
      <c r="BZ69" s="42"/>
      <c r="CA69" s="42"/>
      <c r="CB69" s="2082" t="str">
        <f>$X$14</f>
        <v>Attaching Method
贴法 Phương pháp dán</v>
      </c>
      <c r="CC69" s="2083"/>
      <c r="CD69" s="2083"/>
      <c r="CE69" s="2083"/>
      <c r="CF69" s="2084"/>
      <c r="CG69" s="22"/>
      <c r="CH69" s="22"/>
      <c r="CI69" s="22"/>
      <c r="CJ69" s="22"/>
      <c r="CK69" s="22"/>
      <c r="CL69" s="22"/>
      <c r="CM69" s="22"/>
      <c r="CN69" s="22"/>
      <c r="CO69" s="22"/>
      <c r="CP69" s="22"/>
      <c r="CQ69" s="22"/>
      <c r="CR69" s="22"/>
      <c r="CS69" s="22"/>
      <c r="CT69" s="22"/>
      <c r="CU69" s="22"/>
      <c r="CV69" s="22"/>
      <c r="CW69" s="22"/>
      <c r="CX69" s="22"/>
      <c r="CY69" s="22"/>
      <c r="CZ69" s="22"/>
      <c r="DA69" s="22"/>
      <c r="DB69" s="22"/>
      <c r="DC69" s="2082" t="str">
        <f>$X$14</f>
        <v>Attaching Method
贴法 Phương pháp dán</v>
      </c>
      <c r="DD69" s="2083"/>
      <c r="DE69" s="2083"/>
      <c r="DF69" s="2083"/>
      <c r="DG69" s="2084"/>
    </row>
    <row r="70" spans="1:111" s="2" customFormat="1" ht="16.5" customHeight="1">
      <c r="A70" s="103"/>
      <c r="B70" s="103"/>
      <c r="C70" s="22"/>
      <c r="D70" s="22"/>
      <c r="E70" s="22"/>
      <c r="F70" s="22"/>
      <c r="G70" s="22"/>
      <c r="H70" s="22"/>
      <c r="I70" s="22"/>
      <c r="J70" s="22"/>
      <c r="K70" s="22"/>
      <c r="L70" s="22"/>
      <c r="M70" s="22"/>
      <c r="N70" s="22"/>
      <c r="O70" s="22"/>
      <c r="P70" s="518"/>
      <c r="Q70" s="518"/>
      <c r="R70" s="518"/>
      <c r="S70" s="518"/>
      <c r="T70" s="518"/>
      <c r="U70" s="518"/>
      <c r="V70" s="518"/>
      <c r="W70" s="518"/>
      <c r="X70" s="2149"/>
      <c r="Y70" s="2150"/>
      <c r="Z70" s="2150"/>
      <c r="AA70" s="2150"/>
      <c r="AB70" s="2151"/>
      <c r="AC70" s="22"/>
      <c r="AD70" s="22"/>
      <c r="AE70" s="22"/>
      <c r="AF70" s="22"/>
      <c r="AG70" s="22"/>
      <c r="AH70" s="22"/>
      <c r="AI70" s="22"/>
      <c r="AJ70" s="22"/>
      <c r="AK70" s="22"/>
      <c r="AL70" s="22"/>
      <c r="AM70" s="22"/>
      <c r="AN70" s="22"/>
      <c r="AO70" s="22"/>
      <c r="AP70" s="22"/>
      <c r="AQ70" s="22"/>
      <c r="AR70" s="22"/>
      <c r="AS70" s="22"/>
      <c r="AT70" s="22"/>
      <c r="AU70" s="22"/>
      <c r="AV70" s="22"/>
      <c r="AW70" s="22"/>
      <c r="AX70" s="22"/>
      <c r="AY70" s="2065"/>
      <c r="AZ70" s="2066"/>
      <c r="BA70" s="2066"/>
      <c r="BB70" s="2066"/>
      <c r="BC70" s="2067"/>
      <c r="BD70" s="109"/>
      <c r="BF70" s="386"/>
      <c r="BG70" s="42"/>
      <c r="BH70" s="42"/>
      <c r="BI70" s="42"/>
      <c r="BJ70" s="42"/>
      <c r="BK70" s="42"/>
      <c r="BL70" s="42"/>
      <c r="BM70" s="42"/>
      <c r="BN70" s="565"/>
      <c r="BO70" s="565"/>
      <c r="BP70" s="565"/>
      <c r="BQ70" s="565"/>
      <c r="BR70" s="565"/>
      <c r="BS70" s="565"/>
      <c r="BT70" s="565"/>
      <c r="BU70" s="565"/>
      <c r="BV70" s="565"/>
      <c r="BW70" s="42"/>
      <c r="BX70" s="42"/>
      <c r="BY70" s="42"/>
      <c r="BZ70" s="42"/>
      <c r="CA70" s="42"/>
      <c r="CB70" s="2065"/>
      <c r="CC70" s="2066"/>
      <c r="CD70" s="2066"/>
      <c r="CE70" s="2066"/>
      <c r="CF70" s="2067"/>
      <c r="CG70" s="22"/>
      <c r="CH70" s="22"/>
      <c r="CI70" s="22"/>
      <c r="CJ70" s="22"/>
      <c r="CK70" s="22"/>
      <c r="CL70" s="22"/>
      <c r="CM70" s="22"/>
      <c r="CN70" s="22"/>
      <c r="CO70" s="22"/>
      <c r="CP70" s="22"/>
      <c r="CQ70" s="22"/>
      <c r="CR70" s="22"/>
      <c r="CS70" s="22"/>
      <c r="CT70" s="22"/>
      <c r="CU70" s="22"/>
      <c r="CV70" s="22"/>
      <c r="CW70" s="22"/>
      <c r="CX70" s="22"/>
      <c r="CY70" s="22"/>
      <c r="CZ70" s="22"/>
      <c r="DA70" s="22"/>
      <c r="DB70" s="22"/>
      <c r="DC70" s="2065"/>
      <c r="DD70" s="2066"/>
      <c r="DE70" s="2066"/>
      <c r="DF70" s="2066"/>
      <c r="DG70" s="2067"/>
    </row>
    <row r="71" spans="1:111" s="2" customFormat="1" ht="16.5" customHeight="1">
      <c r="A71" s="103"/>
      <c r="B71" s="103"/>
      <c r="C71" s="22"/>
      <c r="D71" s="22"/>
      <c r="E71" s="22"/>
      <c r="F71" s="22"/>
      <c r="G71" s="22"/>
      <c r="H71" s="22"/>
      <c r="I71" s="22"/>
      <c r="J71" s="22"/>
      <c r="K71" s="22"/>
      <c r="L71" s="22"/>
      <c r="M71" s="22"/>
      <c r="N71" s="22"/>
      <c r="O71" s="22"/>
      <c r="P71" s="518"/>
      <c r="Q71" s="518"/>
      <c r="R71" s="518"/>
      <c r="S71" s="518"/>
      <c r="T71" s="518"/>
      <c r="U71" s="518"/>
      <c r="V71" s="518"/>
      <c r="W71" s="518"/>
      <c r="X71" s="2107" t="s">
        <v>379</v>
      </c>
      <c r="Y71" s="2184"/>
      <c r="Z71" s="2184"/>
      <c r="AA71" s="2184"/>
      <c r="AB71" s="2185"/>
      <c r="AC71" s="292"/>
      <c r="AD71" s="69"/>
      <c r="AE71" s="69"/>
      <c r="AF71" s="69"/>
      <c r="AG71" s="69"/>
      <c r="AH71" s="69"/>
      <c r="AI71" s="69"/>
      <c r="AJ71" s="69"/>
      <c r="AK71" s="69"/>
      <c r="AL71" s="69"/>
      <c r="AM71" s="69"/>
      <c r="AN71" s="69"/>
      <c r="AO71" s="69"/>
      <c r="AP71" s="69"/>
      <c r="AQ71" s="69"/>
      <c r="AR71" s="69"/>
      <c r="AS71" s="69"/>
      <c r="AT71" s="69"/>
      <c r="AU71" s="69"/>
      <c r="AV71" s="69"/>
      <c r="AW71" s="69"/>
      <c r="AX71" s="69"/>
      <c r="AY71" s="2159" t="s">
        <v>15</v>
      </c>
      <c r="AZ71" s="2160"/>
      <c r="BA71" s="2160"/>
      <c r="BB71" s="2160"/>
      <c r="BC71" s="2161"/>
      <c r="BD71" s="109"/>
      <c r="BF71" s="386"/>
      <c r="BG71" s="42"/>
      <c r="BH71" s="42"/>
      <c r="BI71" s="42"/>
      <c r="BJ71" s="42"/>
      <c r="BK71" s="42"/>
      <c r="BL71" s="42"/>
      <c r="BM71" s="42"/>
      <c r="BN71" s="565"/>
      <c r="BO71" s="565"/>
      <c r="BP71" s="565"/>
      <c r="BQ71" s="565"/>
      <c r="BR71" s="565"/>
      <c r="BS71" s="565"/>
      <c r="BT71" s="565"/>
      <c r="BU71" s="565"/>
      <c r="BV71" s="565"/>
      <c r="BW71" s="42"/>
      <c r="BX71" s="42"/>
      <c r="BY71" s="42"/>
      <c r="BZ71" s="42"/>
      <c r="CA71" s="42"/>
      <c r="CB71" s="2153" t="s">
        <v>15</v>
      </c>
      <c r="CC71" s="2154"/>
      <c r="CD71" s="2154"/>
      <c r="CE71" s="2154"/>
      <c r="CF71" s="2155"/>
      <c r="CG71" s="22"/>
      <c r="CH71" s="22"/>
      <c r="CI71" s="22"/>
      <c r="CJ71" s="22"/>
      <c r="CK71" s="22"/>
      <c r="CL71" s="22"/>
      <c r="CM71" s="22"/>
      <c r="CN71" s="22"/>
      <c r="CO71" s="22"/>
      <c r="CP71" s="22"/>
      <c r="CQ71" s="22"/>
      <c r="CR71" s="22"/>
      <c r="CS71" s="22"/>
      <c r="CT71" s="22"/>
      <c r="CU71" s="22"/>
      <c r="CV71" s="22"/>
      <c r="CW71" s="22"/>
      <c r="CX71" s="22"/>
      <c r="CY71" s="22"/>
      <c r="CZ71" s="22"/>
      <c r="DA71" s="22"/>
      <c r="DB71" s="22"/>
      <c r="DC71" s="2159" t="s">
        <v>15</v>
      </c>
      <c r="DD71" s="2160"/>
      <c r="DE71" s="2160"/>
      <c r="DF71" s="2160"/>
      <c r="DG71" s="2161"/>
    </row>
    <row r="72" spans="1:111" s="2" customFormat="1" ht="16.5" customHeight="1">
      <c r="A72" s="103"/>
      <c r="B72" s="103"/>
      <c r="C72" s="22"/>
      <c r="D72" s="22"/>
      <c r="E72" s="22"/>
      <c r="F72" s="22"/>
      <c r="G72" s="22"/>
      <c r="H72" s="22"/>
      <c r="I72" s="22"/>
      <c r="J72" s="22"/>
      <c r="K72" s="22"/>
      <c r="L72" s="22"/>
      <c r="M72" s="22"/>
      <c r="N72" s="22"/>
      <c r="O72" s="22"/>
      <c r="P72" s="518"/>
      <c r="Q72" s="518"/>
      <c r="R72" s="518"/>
      <c r="S72" s="518"/>
      <c r="T72" s="518"/>
      <c r="U72" s="518"/>
      <c r="V72" s="518"/>
      <c r="W72" s="518"/>
      <c r="X72" s="2186"/>
      <c r="Y72" s="2187"/>
      <c r="Z72" s="2187"/>
      <c r="AA72" s="2187"/>
      <c r="AB72" s="2188"/>
      <c r="AC72" s="550"/>
      <c r="AD72" s="334"/>
      <c r="AE72" s="334"/>
      <c r="AF72" s="334"/>
      <c r="AG72" s="334"/>
      <c r="AH72" s="334"/>
      <c r="AI72" s="334"/>
      <c r="AJ72" s="334"/>
      <c r="AK72" s="334"/>
      <c r="AL72" s="334"/>
      <c r="AM72" s="334"/>
      <c r="AN72" s="69"/>
      <c r="AO72" s="69"/>
      <c r="AP72" s="69"/>
      <c r="AQ72" s="69"/>
      <c r="AR72" s="69"/>
      <c r="AS72" s="69"/>
      <c r="AT72" s="69"/>
      <c r="AU72" s="69"/>
      <c r="AV72" s="69"/>
      <c r="AW72" s="69"/>
      <c r="AX72" s="69"/>
      <c r="AY72" s="2071"/>
      <c r="AZ72" s="2072"/>
      <c r="BA72" s="2072"/>
      <c r="BB72" s="2072"/>
      <c r="BC72" s="2073"/>
      <c r="BD72" s="109"/>
      <c r="BF72" s="2189"/>
      <c r="BG72" s="2190"/>
      <c r="BH72" s="2190"/>
      <c r="BI72" s="2190"/>
      <c r="BJ72" s="2190"/>
      <c r="BK72" s="2190"/>
      <c r="BL72" s="2190"/>
      <c r="BM72" s="2190"/>
      <c r="BN72" s="2190"/>
      <c r="BO72" s="2190"/>
      <c r="BP72" s="2190"/>
      <c r="BQ72" s="42"/>
      <c r="BR72" s="42"/>
      <c r="BS72" s="42"/>
      <c r="BT72" s="42"/>
      <c r="BU72" s="42"/>
      <c r="BV72" s="42"/>
      <c r="BW72" s="42"/>
      <c r="BX72" s="42"/>
      <c r="BY72" s="42"/>
      <c r="BZ72" s="42"/>
      <c r="CA72" s="42"/>
      <c r="CB72" s="2156"/>
      <c r="CC72" s="2157"/>
      <c r="CD72" s="2157"/>
      <c r="CE72" s="2157"/>
      <c r="CF72" s="2158"/>
      <c r="CG72" s="22"/>
      <c r="CH72" s="22"/>
      <c r="CI72" s="22"/>
      <c r="CJ72" s="22"/>
      <c r="CK72" s="22"/>
      <c r="CL72" s="22"/>
      <c r="CM72" s="22"/>
      <c r="CN72" s="22"/>
      <c r="CO72" s="22"/>
      <c r="CP72" s="22"/>
      <c r="CQ72" s="22"/>
      <c r="CR72" s="22"/>
      <c r="CS72" s="22"/>
      <c r="CT72" s="22"/>
      <c r="CU72" s="22"/>
      <c r="CV72" s="22"/>
      <c r="CW72" s="22"/>
      <c r="CX72" s="22"/>
      <c r="CY72" s="22"/>
      <c r="CZ72" s="22"/>
      <c r="DA72" s="22"/>
      <c r="DB72" s="22"/>
      <c r="DC72" s="2071"/>
      <c r="DD72" s="2072"/>
      <c r="DE72" s="2072"/>
      <c r="DF72" s="2072"/>
      <c r="DG72" s="2073"/>
    </row>
    <row r="73" spans="1:111" s="2" customFormat="1" ht="16.5" customHeight="1">
      <c r="A73" s="103"/>
      <c r="B73" s="103"/>
      <c r="C73" s="22"/>
      <c r="D73" s="22"/>
      <c r="E73" s="22"/>
      <c r="F73" s="22"/>
      <c r="G73" s="22"/>
      <c r="H73" s="22"/>
      <c r="I73" s="22"/>
      <c r="J73" s="22"/>
      <c r="K73" s="22"/>
      <c r="L73" s="22"/>
      <c r="M73" s="22"/>
      <c r="N73" s="22"/>
      <c r="O73" s="22"/>
      <c r="P73" s="518"/>
      <c r="Q73" s="518"/>
      <c r="R73" s="518"/>
      <c r="S73" s="518"/>
      <c r="T73" s="518"/>
      <c r="U73" s="518"/>
      <c r="V73" s="518"/>
      <c r="W73" s="518"/>
      <c r="X73" s="2146" t="str">
        <f>$X$18</f>
        <v>Stitching Guide Name  靠边机名称Tên cử may</v>
      </c>
      <c r="Y73" s="2147"/>
      <c r="Z73" s="2147"/>
      <c r="AA73" s="2147"/>
      <c r="AB73" s="2148"/>
      <c r="AC73" s="550"/>
      <c r="AD73" s="334"/>
      <c r="AE73" s="334"/>
      <c r="AF73" s="334"/>
      <c r="AG73" s="334"/>
      <c r="AH73" s="334"/>
      <c r="AI73" s="334"/>
      <c r="AJ73" s="334"/>
      <c r="AK73" s="334"/>
      <c r="AL73" s="334"/>
      <c r="AM73" s="334"/>
      <c r="AN73" s="22"/>
      <c r="AO73" s="22"/>
      <c r="AP73" s="22"/>
      <c r="AQ73" s="22"/>
      <c r="AR73" s="22"/>
      <c r="AS73" s="22"/>
      <c r="AT73" s="22"/>
      <c r="AU73" s="22"/>
      <c r="AV73" s="22"/>
      <c r="AW73" s="22"/>
      <c r="AX73" s="22"/>
      <c r="AY73" s="2062" t="str">
        <f>$X$18</f>
        <v>Stitching Guide Name  靠边机名称Tên cử may</v>
      </c>
      <c r="AZ73" s="2063"/>
      <c r="BA73" s="2063"/>
      <c r="BB73" s="2063"/>
      <c r="BC73" s="2152"/>
      <c r="BD73" s="109"/>
      <c r="BF73" s="2189"/>
      <c r="BG73" s="2190"/>
      <c r="BH73" s="2190"/>
      <c r="BI73" s="2190"/>
      <c r="BJ73" s="2190"/>
      <c r="BK73" s="2190"/>
      <c r="BL73" s="2190"/>
      <c r="BM73" s="2190"/>
      <c r="BN73" s="2190"/>
      <c r="BO73" s="2190"/>
      <c r="BP73" s="2190"/>
      <c r="BQ73" s="42"/>
      <c r="BR73" s="42"/>
      <c r="BS73" s="42"/>
      <c r="BT73" s="2190"/>
      <c r="BU73" s="2193"/>
      <c r="BV73" s="2193"/>
      <c r="BW73" s="2193"/>
      <c r="BX73" s="2193"/>
      <c r="BY73" s="2193"/>
      <c r="BZ73" s="2193"/>
      <c r="CA73" s="2194"/>
      <c r="CB73" s="2082" t="str">
        <f>$X$35</f>
        <v>Stitching Guide Name  靠边机名称Tên cử may</v>
      </c>
      <c r="CC73" s="2083"/>
      <c r="CD73" s="2083"/>
      <c r="CE73" s="2083"/>
      <c r="CF73" s="2084"/>
      <c r="CG73" s="103"/>
      <c r="CH73" s="22"/>
      <c r="CI73" s="22"/>
      <c r="CJ73" s="22"/>
      <c r="CK73" s="22"/>
      <c r="CL73" s="22"/>
      <c r="CM73" s="22"/>
      <c r="CN73" s="22"/>
      <c r="CO73" s="22"/>
      <c r="CP73" s="1962"/>
      <c r="CQ73" s="1191"/>
      <c r="CR73" s="1191"/>
      <c r="CS73" s="1191"/>
      <c r="CT73" s="1191"/>
      <c r="CU73" s="1191"/>
      <c r="CV73" s="1191"/>
      <c r="CW73" s="22"/>
      <c r="CX73" s="22"/>
      <c r="CY73" s="22"/>
      <c r="CZ73" s="22"/>
      <c r="DA73" s="22"/>
      <c r="DB73" s="22"/>
      <c r="DC73" s="2082" t="str">
        <f>$X$18</f>
        <v>Stitching Guide Name  靠边机名称Tên cử may</v>
      </c>
      <c r="DD73" s="2083"/>
      <c r="DE73" s="2083"/>
      <c r="DF73" s="2083"/>
      <c r="DG73" s="2084"/>
    </row>
    <row r="74" spans="1:111" s="2" customFormat="1" ht="16.5" customHeight="1">
      <c r="A74" s="103"/>
      <c r="B74" s="103"/>
      <c r="C74" s="22"/>
      <c r="D74" s="22"/>
      <c r="E74" s="22"/>
      <c r="F74" s="22"/>
      <c r="G74" s="22"/>
      <c r="H74" s="22"/>
      <c r="I74" s="22"/>
      <c r="J74" s="22"/>
      <c r="K74" s="22"/>
      <c r="L74" s="22"/>
      <c r="M74" s="22"/>
      <c r="N74" s="22"/>
      <c r="O74" s="22"/>
      <c r="P74" s="518"/>
      <c r="Q74" s="518"/>
      <c r="R74" s="518"/>
      <c r="S74" s="518"/>
      <c r="T74" s="518"/>
      <c r="U74" s="518"/>
      <c r="V74" s="518"/>
      <c r="W74" s="518"/>
      <c r="X74" s="2149"/>
      <c r="Y74" s="2150"/>
      <c r="Z74" s="2150"/>
      <c r="AA74" s="2150"/>
      <c r="AB74" s="2151"/>
      <c r="AC74" s="550"/>
      <c r="AD74" s="334"/>
      <c r="AE74" s="334"/>
      <c r="AF74" s="334"/>
      <c r="AG74" s="334"/>
      <c r="AH74" s="334"/>
      <c r="AI74" s="334"/>
      <c r="AJ74" s="334"/>
      <c r="AK74" s="334"/>
      <c r="AL74" s="334"/>
      <c r="AM74" s="334"/>
      <c r="AN74" s="22"/>
      <c r="AO74" s="22"/>
      <c r="AP74" s="22"/>
      <c r="AQ74" s="22"/>
      <c r="AR74" s="22"/>
      <c r="AS74" s="22"/>
      <c r="AT74" s="22"/>
      <c r="AU74" s="22"/>
      <c r="AV74" s="22"/>
      <c r="AW74" s="22"/>
      <c r="AX74" s="22"/>
      <c r="AY74" s="2065"/>
      <c r="AZ74" s="2066"/>
      <c r="BA74" s="2066"/>
      <c r="BB74" s="2066"/>
      <c r="BC74" s="2067"/>
      <c r="BD74" s="109"/>
      <c r="BF74" s="2189"/>
      <c r="BG74" s="2190"/>
      <c r="BH74" s="2190"/>
      <c r="BI74" s="2190"/>
      <c r="BJ74" s="2190"/>
      <c r="BK74" s="2190"/>
      <c r="BL74" s="2190"/>
      <c r="BM74" s="2190"/>
      <c r="BN74" s="2190"/>
      <c r="BO74" s="2190"/>
      <c r="BP74" s="2190"/>
      <c r="BQ74" s="42"/>
      <c r="BR74" s="42"/>
      <c r="BS74" s="42"/>
      <c r="BT74" s="2193"/>
      <c r="BU74" s="2193"/>
      <c r="BV74" s="2193"/>
      <c r="BW74" s="2193"/>
      <c r="BX74" s="2193"/>
      <c r="BY74" s="2193"/>
      <c r="BZ74" s="2193"/>
      <c r="CA74" s="2194"/>
      <c r="CB74" s="2065"/>
      <c r="CC74" s="2066"/>
      <c r="CD74" s="2066"/>
      <c r="CE74" s="2066"/>
      <c r="CF74" s="2067"/>
      <c r="CG74" s="103"/>
      <c r="CH74" s="22"/>
      <c r="CI74" s="22"/>
      <c r="CJ74" s="22"/>
      <c r="CK74" s="22"/>
      <c r="CL74" s="22"/>
      <c r="CM74" s="22"/>
      <c r="CN74" s="22"/>
      <c r="CO74" s="22"/>
      <c r="CP74" s="1191"/>
      <c r="CQ74" s="1191"/>
      <c r="CR74" s="1191"/>
      <c r="CS74" s="1191"/>
      <c r="CT74" s="1191"/>
      <c r="CU74" s="1191"/>
      <c r="CV74" s="1191"/>
      <c r="CW74" s="22"/>
      <c r="CX74" s="22"/>
      <c r="CY74" s="22"/>
      <c r="CZ74" s="22"/>
      <c r="DA74" s="22"/>
      <c r="DB74" s="22"/>
      <c r="DC74" s="2065"/>
      <c r="DD74" s="2066"/>
      <c r="DE74" s="2066"/>
      <c r="DF74" s="2066"/>
      <c r="DG74" s="2067"/>
    </row>
    <row r="75" spans="1:111" s="2" customFormat="1" ht="16.5" customHeight="1">
      <c r="A75" s="537"/>
      <c r="B75" s="126"/>
      <c r="C75" s="126"/>
      <c r="D75" s="126"/>
      <c r="E75" s="126"/>
      <c r="F75" s="126"/>
      <c r="G75" s="126"/>
      <c r="H75" s="126"/>
      <c r="I75" s="126"/>
      <c r="J75" s="126"/>
      <c r="K75" s="126"/>
      <c r="L75" s="126"/>
      <c r="M75" s="126"/>
      <c r="N75" s="126"/>
      <c r="O75" s="126"/>
      <c r="P75" s="538"/>
      <c r="Q75" s="538"/>
      <c r="R75" s="538"/>
      <c r="S75" s="538"/>
      <c r="T75" s="538"/>
      <c r="U75" s="538"/>
      <c r="V75" s="538"/>
      <c r="W75" s="538"/>
      <c r="X75" s="2164" t="s">
        <v>15</v>
      </c>
      <c r="Y75" s="2165"/>
      <c r="Z75" s="2165"/>
      <c r="AA75" s="2165"/>
      <c r="AB75" s="2166"/>
      <c r="AC75" s="551"/>
      <c r="AD75" s="552"/>
      <c r="AE75" s="552"/>
      <c r="AF75" s="552"/>
      <c r="AG75" s="552"/>
      <c r="AH75" s="552"/>
      <c r="AI75" s="552"/>
      <c r="AJ75" s="552"/>
      <c r="AK75" s="552"/>
      <c r="AL75" s="552"/>
      <c r="AM75" s="552"/>
      <c r="AN75" s="126"/>
      <c r="AO75" s="126"/>
      <c r="AP75" s="126"/>
      <c r="AQ75" s="126"/>
      <c r="AR75" s="126"/>
      <c r="AS75" s="126"/>
      <c r="AT75" s="126"/>
      <c r="AU75" s="126"/>
      <c r="AV75" s="126"/>
      <c r="AW75" s="126"/>
      <c r="AX75" s="126"/>
      <c r="AY75" s="2164" t="s">
        <v>15</v>
      </c>
      <c r="AZ75" s="2165"/>
      <c r="BA75" s="2165"/>
      <c r="BB75" s="2165"/>
      <c r="BC75" s="2166"/>
      <c r="BD75" s="109"/>
      <c r="BF75" s="2191"/>
      <c r="BG75" s="2192"/>
      <c r="BH75" s="2192"/>
      <c r="BI75" s="2192"/>
      <c r="BJ75" s="2192"/>
      <c r="BK75" s="2192"/>
      <c r="BL75" s="2192"/>
      <c r="BM75" s="2192"/>
      <c r="BN75" s="2192"/>
      <c r="BO75" s="2192"/>
      <c r="BP75" s="2192"/>
      <c r="BQ75" s="567"/>
      <c r="BR75" s="567"/>
      <c r="BS75" s="567"/>
      <c r="BT75" s="2195"/>
      <c r="BU75" s="2195"/>
      <c r="BV75" s="2195"/>
      <c r="BW75" s="2195"/>
      <c r="BX75" s="2195"/>
      <c r="BY75" s="2195"/>
      <c r="BZ75" s="2195"/>
      <c r="CA75" s="2196"/>
      <c r="CB75" s="2164" t="s">
        <v>15</v>
      </c>
      <c r="CC75" s="2165"/>
      <c r="CD75" s="2165"/>
      <c r="CE75" s="2165"/>
      <c r="CF75" s="2166"/>
      <c r="CG75" s="541"/>
      <c r="CH75" s="126"/>
      <c r="CI75" s="126"/>
      <c r="CJ75" s="126"/>
      <c r="CK75" s="126"/>
      <c r="CL75" s="126"/>
      <c r="CM75" s="126"/>
      <c r="CN75" s="126"/>
      <c r="CO75" s="126"/>
      <c r="CP75" s="1200"/>
      <c r="CQ75" s="1200"/>
      <c r="CR75" s="1200"/>
      <c r="CS75" s="1200"/>
      <c r="CT75" s="1200"/>
      <c r="CU75" s="1200"/>
      <c r="CV75" s="1200"/>
      <c r="CW75" s="126"/>
      <c r="CX75" s="126"/>
      <c r="CY75" s="126"/>
      <c r="CZ75" s="126"/>
      <c r="DA75" s="126"/>
      <c r="DB75" s="126"/>
      <c r="DC75" s="2085" t="s">
        <v>15</v>
      </c>
      <c r="DD75" s="2086"/>
      <c r="DE75" s="2086"/>
      <c r="DF75" s="2086"/>
      <c r="DG75" s="2087"/>
    </row>
    <row r="76" spans="1:111" s="256" customFormat="1" ht="20.100000000000001" customHeight="1">
      <c r="A76" s="257"/>
      <c r="B76" s="151" t="s">
        <v>118</v>
      </c>
      <c r="C76" s="151"/>
      <c r="D76" s="151"/>
      <c r="E76" s="151"/>
      <c r="F76" s="151"/>
      <c r="G76" s="151"/>
      <c r="H76" s="151"/>
      <c r="I76" s="151"/>
      <c r="J76" s="151"/>
      <c r="K76" s="151"/>
      <c r="L76" s="151"/>
      <c r="M76" s="151"/>
      <c r="N76" s="151"/>
      <c r="O76" s="151"/>
      <c r="P76" s="151"/>
      <c r="Q76" s="151"/>
      <c r="R76" s="151"/>
      <c r="S76" s="151"/>
      <c r="T76" s="151"/>
      <c r="U76" s="151"/>
      <c r="V76" s="151"/>
      <c r="W76" s="151"/>
      <c r="X76" s="151"/>
      <c r="Y76" s="151"/>
      <c r="Z76" s="542" t="s">
        <v>119</v>
      </c>
      <c r="AA76" s="151"/>
      <c r="AB76" s="151"/>
      <c r="AC76" s="151"/>
      <c r="AD76" s="151"/>
      <c r="AE76" s="151"/>
      <c r="AF76" s="151"/>
      <c r="AG76" s="151"/>
      <c r="AH76" s="151"/>
      <c r="AI76" s="151"/>
      <c r="AJ76" s="151"/>
      <c r="AK76" s="151"/>
      <c r="AL76" s="151"/>
      <c r="AM76" s="151"/>
      <c r="AN76" s="151"/>
      <c r="AO76" s="151"/>
      <c r="AP76" s="151"/>
      <c r="AQ76" s="151"/>
      <c r="AR76" s="151"/>
      <c r="AS76" s="151"/>
      <c r="AT76" s="151"/>
      <c r="AU76" s="151"/>
      <c r="AV76" s="151"/>
      <c r="AW76" s="151" t="str">
        <f>$AW$38</f>
        <v>COMPILER: LIÊN/A-KT-WQ826</v>
      </c>
      <c r="AX76" s="151"/>
      <c r="AY76" s="151"/>
      <c r="AZ76" s="151"/>
      <c r="BA76" s="151"/>
      <c r="BB76" s="151"/>
      <c r="BC76" s="151"/>
      <c r="BD76" s="259"/>
    </row>
    <row r="77" spans="1:111" s="2" customFormat="1" ht="20.100000000000001" customHeight="1">
      <c r="A77" s="260"/>
      <c r="B77" s="1828" t="str">
        <f>$B$1</f>
        <v>{{ModelType}}</v>
      </c>
      <c r="C77" s="2011"/>
      <c r="D77" s="2011"/>
      <c r="E77" s="2011"/>
      <c r="F77" s="2011"/>
      <c r="G77" s="2011"/>
      <c r="H77" s="2011"/>
      <c r="I77" s="2011"/>
      <c r="J77" s="2011"/>
      <c r="K77" s="2011"/>
      <c r="L77" s="2011"/>
      <c r="M77" s="2011"/>
      <c r="N77" s="2012"/>
      <c r="O77" s="132"/>
      <c r="P77" s="132"/>
      <c r="Q77" s="1318" t="s">
        <v>380</v>
      </c>
      <c r="R77" s="1318"/>
      <c r="S77" s="1318"/>
      <c r="T77" s="1318"/>
      <c r="U77" s="1318"/>
      <c r="V77" s="1318"/>
      <c r="W77" s="1318"/>
      <c r="X77" s="1318"/>
      <c r="Y77" s="1318"/>
      <c r="Z77" s="1318"/>
      <c r="AA77" s="1318"/>
      <c r="AB77" s="1318"/>
      <c r="AC77" s="1318"/>
      <c r="AD77" s="1318"/>
      <c r="AE77" s="1318"/>
      <c r="AF77" s="1318"/>
      <c r="AG77" s="1318"/>
      <c r="AH77" s="1318"/>
      <c r="AI77" s="1318"/>
      <c r="AJ77" s="1318"/>
      <c r="AK77" s="1318"/>
      <c r="AL77" s="1318"/>
      <c r="AM77" s="1318"/>
      <c r="AN77" s="1318"/>
      <c r="AO77" s="1318"/>
      <c r="AP77" s="1318"/>
      <c r="AQ77" s="132"/>
      <c r="AR77" s="132"/>
      <c r="AS77" s="132"/>
      <c r="AT77" s="491"/>
      <c r="AU77" s="491"/>
      <c r="AV77" s="491"/>
      <c r="AW77" s="101"/>
      <c r="AX77" s="101"/>
      <c r="AY77" s="101"/>
      <c r="AZ77" s="492"/>
      <c r="BA77" s="492"/>
      <c r="BB77" s="493"/>
      <c r="BC77" s="493"/>
      <c r="BD77" s="102"/>
    </row>
    <row r="78" spans="1:111" s="2" customFormat="1" ht="15.95" customHeight="1">
      <c r="A78" s="103"/>
      <c r="B78" s="494" t="s">
        <v>69</v>
      </c>
      <c r="C78" s="339"/>
      <c r="D78" s="339"/>
      <c r="E78" s="339"/>
      <c r="F78" s="339"/>
      <c r="G78" s="543" t="str">
        <f>$G$2</f>
        <v>{{ModelName}}</v>
      </c>
      <c r="H78" s="339"/>
      <c r="I78" s="339"/>
      <c r="J78" s="339"/>
      <c r="K78" s="339"/>
      <c r="L78" s="339"/>
      <c r="M78" s="132"/>
      <c r="N78" s="231"/>
      <c r="O78" s="135"/>
      <c r="P78" s="135"/>
      <c r="Q78" s="1319"/>
      <c r="R78" s="1319"/>
      <c r="S78" s="1319"/>
      <c r="T78" s="1319"/>
      <c r="U78" s="1319"/>
      <c r="V78" s="1319"/>
      <c r="W78" s="1319"/>
      <c r="X78" s="1319"/>
      <c r="Y78" s="1319"/>
      <c r="Z78" s="1319"/>
      <c r="AA78" s="1319"/>
      <c r="AB78" s="1319"/>
      <c r="AC78" s="1319"/>
      <c r="AD78" s="1319"/>
      <c r="AE78" s="1319"/>
      <c r="AF78" s="1319"/>
      <c r="AG78" s="1319"/>
      <c r="AH78" s="1319"/>
      <c r="AI78" s="1319"/>
      <c r="AJ78" s="1319"/>
      <c r="AK78" s="1319"/>
      <c r="AL78" s="1319"/>
      <c r="AM78" s="1319"/>
      <c r="AN78" s="1319"/>
      <c r="AO78" s="1319"/>
      <c r="AP78" s="1319"/>
      <c r="AQ78" s="135"/>
      <c r="AR78" s="135"/>
      <c r="AS78" s="135"/>
      <c r="AT78" s="496"/>
      <c r="AU78" s="496"/>
      <c r="AV78" s="496"/>
      <c r="AW78" s="107"/>
      <c r="AY78" s="1321" t="s">
        <v>317</v>
      </c>
      <c r="AZ78" s="1322"/>
      <c r="BA78" s="1584">
        <f>$BA$2</f>
        <v>15</v>
      </c>
      <c r="BB78" s="1322">
        <f>BB40-1</f>
        <v>-3</v>
      </c>
      <c r="BC78" s="1586"/>
      <c r="BD78" s="109"/>
    </row>
    <row r="79" spans="1:111" s="2" customFormat="1" ht="15.95" customHeight="1">
      <c r="A79" s="103"/>
      <c r="B79" s="497" t="s">
        <v>70</v>
      </c>
      <c r="C79" s="498"/>
      <c r="D79" s="498"/>
      <c r="E79" s="498"/>
      <c r="F79" s="498"/>
      <c r="G79" s="498"/>
      <c r="H79" s="498"/>
      <c r="I79" s="544" t="str">
        <f>$I$3</f>
        <v>{{MaterialNumber}}</v>
      </c>
      <c r="J79" s="498"/>
      <c r="K79" s="499"/>
      <c r="L79" s="290"/>
      <c r="M79" s="139"/>
      <c r="N79" s="236"/>
      <c r="O79" s="139"/>
      <c r="P79" s="139"/>
      <c r="Q79" s="1320"/>
      <c r="R79" s="1320"/>
      <c r="S79" s="1320"/>
      <c r="T79" s="1320"/>
      <c r="U79" s="1320"/>
      <c r="V79" s="1320"/>
      <c r="W79" s="1320"/>
      <c r="X79" s="1320"/>
      <c r="Y79" s="1320"/>
      <c r="Z79" s="1320"/>
      <c r="AA79" s="1320"/>
      <c r="AB79" s="1320"/>
      <c r="AC79" s="1320"/>
      <c r="AD79" s="1320"/>
      <c r="AE79" s="1320"/>
      <c r="AF79" s="1320"/>
      <c r="AG79" s="1320"/>
      <c r="AH79" s="1320"/>
      <c r="AI79" s="1320"/>
      <c r="AJ79" s="1320"/>
      <c r="AK79" s="1320"/>
      <c r="AL79" s="1320"/>
      <c r="AM79" s="1320"/>
      <c r="AN79" s="1320"/>
      <c r="AO79" s="1320"/>
      <c r="AP79" s="1320"/>
      <c r="AQ79" s="139"/>
      <c r="AR79" s="139"/>
      <c r="AS79" s="139"/>
      <c r="AT79" s="500"/>
      <c r="AU79" s="500"/>
      <c r="AV79" s="500"/>
      <c r="AW79" s="126"/>
      <c r="AX79" s="501"/>
      <c r="AY79" s="2013"/>
      <c r="AZ79" s="1324"/>
      <c r="BA79" s="1585"/>
      <c r="BB79" s="1324"/>
      <c r="BC79" s="1467"/>
      <c r="BD79" s="109"/>
    </row>
    <row r="80" spans="1:111" s="2" customFormat="1" ht="39.950000000000003" customHeight="1">
      <c r="A80" s="103"/>
      <c r="B80" s="2014">
        <f>AC59+1</f>
        <v>9</v>
      </c>
      <c r="C80" s="2015"/>
      <c r="D80" s="2167" t="s">
        <v>381</v>
      </c>
      <c r="E80" s="2168"/>
      <c r="F80" s="2168"/>
      <c r="G80" s="2168"/>
      <c r="H80" s="2168"/>
      <c r="I80" s="2168"/>
      <c r="J80" s="2168"/>
      <c r="K80" s="2168"/>
      <c r="L80" s="2168"/>
      <c r="M80" s="2168"/>
      <c r="N80" s="2168"/>
      <c r="O80" s="2168"/>
      <c r="P80" s="2168"/>
      <c r="Q80" s="2168"/>
      <c r="R80" s="2168"/>
      <c r="S80" s="2168"/>
      <c r="T80" s="2168"/>
      <c r="U80" s="2168"/>
      <c r="V80" s="2168"/>
      <c r="W80" s="2168"/>
      <c r="X80" s="2168"/>
      <c r="Y80" s="2168"/>
      <c r="Z80" s="2168"/>
      <c r="AA80" s="2168"/>
      <c r="AB80" s="2169"/>
      <c r="AC80" s="2014">
        <f>B80+1</f>
        <v>10</v>
      </c>
      <c r="AD80" s="2015"/>
      <c r="AE80" s="2167" t="s">
        <v>382</v>
      </c>
      <c r="AF80" s="2168"/>
      <c r="AG80" s="2168"/>
      <c r="AH80" s="2168"/>
      <c r="AI80" s="2168"/>
      <c r="AJ80" s="2168"/>
      <c r="AK80" s="2168"/>
      <c r="AL80" s="2168"/>
      <c r="AM80" s="2168"/>
      <c r="AN80" s="2168"/>
      <c r="AO80" s="2168"/>
      <c r="AP80" s="2168"/>
      <c r="AQ80" s="2168"/>
      <c r="AR80" s="2168"/>
      <c r="AS80" s="2168"/>
      <c r="AT80" s="2168"/>
      <c r="AU80" s="2168"/>
      <c r="AV80" s="2168"/>
      <c r="AW80" s="2168"/>
      <c r="AX80" s="2168"/>
      <c r="AY80" s="2168"/>
      <c r="AZ80" s="2168"/>
      <c r="BA80" s="2168"/>
      <c r="BB80" s="2168"/>
      <c r="BC80" s="2169"/>
      <c r="BD80" s="109"/>
    </row>
    <row r="81" spans="1:56" s="502" customFormat="1" ht="23.1" customHeight="1">
      <c r="A81" s="503"/>
      <c r="B81" s="2172" t="str">
        <f>$B$43</f>
        <v>M/C Type
机器
Loại máy</v>
      </c>
      <c r="C81" s="2021"/>
      <c r="D81" s="2021"/>
      <c r="E81" s="2021"/>
      <c r="F81" s="2022"/>
      <c r="G81" s="2026" t="str">
        <f>$G$43</f>
        <v>Needle
System
针类 Loại kim</v>
      </c>
      <c r="H81" s="2026"/>
      <c r="I81" s="2026"/>
      <c r="J81" s="2026" t="str">
        <f>$J$43</f>
        <v>Needle Size
尺寸
Kích cỡ kim</v>
      </c>
      <c r="K81" s="2026"/>
      <c r="L81" s="2026"/>
      <c r="M81" s="2028" t="str">
        <f>$M$43</f>
        <v>Needle Point Type
针型头类
Loại đầu kim</v>
      </c>
      <c r="N81" s="2028"/>
      <c r="O81" s="2028"/>
      <c r="P81" s="2028"/>
      <c r="Q81" s="2030" t="str">
        <f>$Q$43</f>
        <v>Thread Type
车线
Loại chỉ</v>
      </c>
      <c r="R81" s="2030"/>
      <c r="S81" s="2030"/>
      <c r="T81" s="2030"/>
      <c r="U81" s="2030" t="str">
        <f>$U$43</f>
        <v>Stitching Margin 边距
 Cách biên  (mm)</v>
      </c>
      <c r="V81" s="2030"/>
      <c r="W81" s="2030"/>
      <c r="X81" s="2030"/>
      <c r="Y81" s="2092" t="str">
        <f>$Y$43</f>
        <v>SPI (Stitch Per Inch)
针数/英寸
Số mũi/inch</v>
      </c>
      <c r="Z81" s="2093"/>
      <c r="AA81" s="2093"/>
      <c r="AB81" s="2094"/>
      <c r="AC81" s="2172" t="str">
        <f>$B$43</f>
        <v>M/C Type
机器
Loại máy</v>
      </c>
      <c r="AD81" s="2021"/>
      <c r="AE81" s="2021"/>
      <c r="AF81" s="2021"/>
      <c r="AG81" s="2022"/>
      <c r="AH81" s="2026" t="str">
        <f>$G$43</f>
        <v>Needle
System
针类 Loại kim</v>
      </c>
      <c r="AI81" s="2026"/>
      <c r="AJ81" s="2026"/>
      <c r="AK81" s="2026" t="str">
        <f>$J$43</f>
        <v>Needle Size
尺寸
Kích cỡ kim</v>
      </c>
      <c r="AL81" s="2026"/>
      <c r="AM81" s="2026"/>
      <c r="AN81" s="2028" t="str">
        <f>$M$43</f>
        <v>Needle Point Type
针型头类
Loại đầu kim</v>
      </c>
      <c r="AO81" s="2028"/>
      <c r="AP81" s="2028"/>
      <c r="AQ81" s="2028"/>
      <c r="AR81" s="2030" t="str">
        <f>$Q$43</f>
        <v>Thread Type
车线
Loại chỉ</v>
      </c>
      <c r="AS81" s="2030"/>
      <c r="AT81" s="2030"/>
      <c r="AU81" s="2030"/>
      <c r="AV81" s="2030" t="str">
        <f>$U$43</f>
        <v>Stitching Margin 边距
 Cách biên  (mm)</v>
      </c>
      <c r="AW81" s="2030"/>
      <c r="AX81" s="2030"/>
      <c r="AY81" s="2030"/>
      <c r="AZ81" s="2092" t="str">
        <f>$Y$43</f>
        <v>SPI (Stitch Per Inch)
针数/英寸
Số mũi/inch</v>
      </c>
      <c r="BA81" s="2093"/>
      <c r="BB81" s="2093"/>
      <c r="BC81" s="2094"/>
      <c r="BD81" s="504"/>
    </row>
    <row r="82" spans="1:56" s="502" customFormat="1" ht="23.1" customHeight="1">
      <c r="A82" s="503"/>
      <c r="B82" s="2023"/>
      <c r="C82" s="2024"/>
      <c r="D82" s="2024"/>
      <c r="E82" s="2024"/>
      <c r="F82" s="2025"/>
      <c r="G82" s="2027"/>
      <c r="H82" s="2027"/>
      <c r="I82" s="2027"/>
      <c r="J82" s="2027"/>
      <c r="K82" s="2027"/>
      <c r="L82" s="2027"/>
      <c r="M82" s="2029"/>
      <c r="N82" s="2029"/>
      <c r="O82" s="2029"/>
      <c r="P82" s="2029"/>
      <c r="Q82" s="2031"/>
      <c r="R82" s="2031"/>
      <c r="S82" s="2031"/>
      <c r="T82" s="2031"/>
      <c r="U82" s="2031"/>
      <c r="V82" s="2031"/>
      <c r="W82" s="2031"/>
      <c r="X82" s="2031"/>
      <c r="Y82" s="2095"/>
      <c r="Z82" s="2095"/>
      <c r="AA82" s="2095"/>
      <c r="AB82" s="2096"/>
      <c r="AC82" s="2023"/>
      <c r="AD82" s="2024"/>
      <c r="AE82" s="2024"/>
      <c r="AF82" s="2024"/>
      <c r="AG82" s="2025"/>
      <c r="AH82" s="2027"/>
      <c r="AI82" s="2027"/>
      <c r="AJ82" s="2027"/>
      <c r="AK82" s="2027"/>
      <c r="AL82" s="2027"/>
      <c r="AM82" s="2027"/>
      <c r="AN82" s="2029"/>
      <c r="AO82" s="2029"/>
      <c r="AP82" s="2029"/>
      <c r="AQ82" s="2029"/>
      <c r="AR82" s="2031"/>
      <c r="AS82" s="2031"/>
      <c r="AT82" s="2031"/>
      <c r="AU82" s="2031"/>
      <c r="AV82" s="2031"/>
      <c r="AW82" s="2031"/>
      <c r="AX82" s="2031"/>
      <c r="AY82" s="2031"/>
      <c r="AZ82" s="2095"/>
      <c r="BA82" s="2095"/>
      <c r="BB82" s="2095"/>
      <c r="BC82" s="2096"/>
      <c r="BD82" s="504"/>
    </row>
    <row r="83" spans="1:56" s="89" customFormat="1" ht="42.95" customHeight="1">
      <c r="A83" s="375"/>
      <c r="B83" s="2051" t="s">
        <v>348</v>
      </c>
      <c r="C83" s="2052"/>
      <c r="D83" s="2052"/>
      <c r="E83" s="2052"/>
      <c r="F83" s="2053"/>
      <c r="G83" s="2039" t="s">
        <v>349</v>
      </c>
      <c r="H83" s="2040"/>
      <c r="I83" s="2040"/>
      <c r="J83" s="2054" t="s">
        <v>345</v>
      </c>
      <c r="K83" s="2054"/>
      <c r="L83" s="2054"/>
      <c r="M83" s="2054" t="s">
        <v>346</v>
      </c>
      <c r="N83" s="2054"/>
      <c r="O83" s="2054"/>
      <c r="P83" s="2054"/>
      <c r="Q83" s="2055" t="s">
        <v>383</v>
      </c>
      <c r="R83" s="2054"/>
      <c r="S83" s="2054"/>
      <c r="T83" s="2054"/>
      <c r="U83" s="2056" t="s">
        <v>351</v>
      </c>
      <c r="V83" s="2056"/>
      <c r="W83" s="2056"/>
      <c r="X83" s="2056"/>
      <c r="Y83" s="2056" t="s">
        <v>384</v>
      </c>
      <c r="Z83" s="2056"/>
      <c r="AA83" s="2056"/>
      <c r="AB83" s="2057"/>
      <c r="AC83" s="2197" t="s">
        <v>359</v>
      </c>
      <c r="AD83" s="2052"/>
      <c r="AE83" s="2052"/>
      <c r="AF83" s="2052"/>
      <c r="AG83" s="2053"/>
      <c r="AH83" s="2039" t="s">
        <v>15</v>
      </c>
      <c r="AI83" s="2040"/>
      <c r="AJ83" s="2040"/>
      <c r="AK83" s="2054" t="s">
        <v>15</v>
      </c>
      <c r="AL83" s="2054"/>
      <c r="AM83" s="2054"/>
      <c r="AN83" s="2054" t="s">
        <v>15</v>
      </c>
      <c r="AO83" s="2054"/>
      <c r="AP83" s="2054"/>
      <c r="AQ83" s="2054"/>
      <c r="AR83" s="2042" t="s">
        <v>15</v>
      </c>
      <c r="AS83" s="2043"/>
      <c r="AT83" s="2043"/>
      <c r="AU83" s="2044"/>
      <c r="AV83" s="2054" t="s">
        <v>15</v>
      </c>
      <c r="AW83" s="2054"/>
      <c r="AX83" s="2054"/>
      <c r="AY83" s="2054"/>
      <c r="AZ83" s="2054" t="s">
        <v>15</v>
      </c>
      <c r="BA83" s="2054"/>
      <c r="BB83" s="2054"/>
      <c r="BC83" s="2097"/>
      <c r="BD83" s="77"/>
    </row>
    <row r="84" spans="1:56" s="2" customFormat="1" ht="16.5" customHeight="1">
      <c r="A84" s="103"/>
      <c r="B84" s="509"/>
      <c r="C84" s="510"/>
      <c r="D84" s="510"/>
      <c r="E84" s="510"/>
      <c r="F84" s="510"/>
      <c r="G84" s="510"/>
      <c r="H84" s="510"/>
      <c r="I84" s="510"/>
      <c r="J84" s="510"/>
      <c r="K84" s="510"/>
      <c r="L84" s="522"/>
      <c r="M84" s="522"/>
      <c r="N84" s="522"/>
      <c r="O84" s="522"/>
      <c r="P84" s="523"/>
      <c r="Q84" s="2142"/>
      <c r="R84" s="2142"/>
      <c r="S84" s="2142"/>
      <c r="T84" s="2142"/>
      <c r="U84" s="2142"/>
      <c r="V84" s="2142"/>
      <c r="W84" s="2142"/>
      <c r="X84" s="2142"/>
      <c r="Y84" s="2142"/>
      <c r="Z84" s="2142"/>
      <c r="AA84" s="2142"/>
      <c r="AB84" s="2143"/>
      <c r="AC84" s="509"/>
      <c r="AD84" s="510"/>
      <c r="AE84" s="510"/>
      <c r="AF84" s="510"/>
      <c r="AG84" s="510"/>
      <c r="AH84" s="510"/>
      <c r="AI84" s="510"/>
      <c r="AJ84" s="510"/>
      <c r="AK84" s="510"/>
      <c r="AL84" s="510"/>
      <c r="AM84" s="522"/>
      <c r="AN84" s="522"/>
      <c r="AO84" s="522"/>
      <c r="AP84" s="522"/>
      <c r="AQ84" s="523"/>
      <c r="AR84" s="568"/>
      <c r="AS84" s="568"/>
      <c r="AT84" s="568"/>
      <c r="AU84" s="568"/>
      <c r="AV84" s="568"/>
      <c r="AW84" s="568"/>
      <c r="AX84" s="568"/>
      <c r="AY84" s="568"/>
      <c r="AZ84" s="568"/>
      <c r="BA84" s="568"/>
      <c r="BB84" s="568"/>
      <c r="BC84" s="569"/>
      <c r="BD84" s="109"/>
    </row>
    <row r="85" spans="1:56" s="2" customFormat="1" ht="16.5" customHeight="1">
      <c r="A85" s="103"/>
      <c r="B85" s="515"/>
      <c r="C85" s="516"/>
      <c r="D85" s="516"/>
      <c r="E85" s="516"/>
      <c r="F85" s="516"/>
      <c r="G85" s="516"/>
      <c r="H85" s="516"/>
      <c r="I85" s="516"/>
      <c r="J85" s="516"/>
      <c r="K85" s="516"/>
      <c r="L85" s="526"/>
      <c r="M85" s="526"/>
      <c r="N85" s="526"/>
      <c r="O85" s="526"/>
      <c r="P85" s="523"/>
      <c r="Q85" s="2144"/>
      <c r="R85" s="2144"/>
      <c r="S85" s="2144"/>
      <c r="T85" s="2144"/>
      <c r="U85" s="2144"/>
      <c r="V85" s="2144"/>
      <c r="W85" s="2144"/>
      <c r="X85" s="2144"/>
      <c r="Y85" s="2144"/>
      <c r="Z85" s="2144"/>
      <c r="AA85" s="2144"/>
      <c r="AB85" s="2145"/>
      <c r="AC85" s="515"/>
      <c r="AD85" s="516"/>
      <c r="AE85" s="516"/>
      <c r="AF85" s="516"/>
      <c r="AG85" s="516"/>
      <c r="AH85" s="516"/>
      <c r="AI85" s="516"/>
      <c r="AJ85" s="516"/>
      <c r="AK85" s="516"/>
      <c r="AL85" s="516"/>
      <c r="AM85" s="526"/>
      <c r="AN85" s="526"/>
      <c r="AO85" s="526"/>
      <c r="AP85" s="526"/>
      <c r="AQ85" s="523"/>
      <c r="AR85" s="570"/>
      <c r="AS85" s="570"/>
      <c r="AT85" s="570"/>
      <c r="AU85" s="570"/>
      <c r="AV85" s="570"/>
      <c r="AW85" s="570"/>
      <c r="AX85" s="570"/>
      <c r="AY85" s="570"/>
      <c r="AZ85" s="570"/>
      <c r="BA85" s="570"/>
      <c r="BB85" s="570"/>
      <c r="BC85" s="571"/>
      <c r="BD85" s="109"/>
    </row>
    <row r="86" spans="1:56" s="2" customFormat="1" ht="16.5" customHeight="1">
      <c r="A86" s="103"/>
      <c r="B86" s="515"/>
      <c r="C86" s="516"/>
      <c r="D86" s="516"/>
      <c r="E86" s="516"/>
      <c r="F86" s="516"/>
      <c r="G86" s="516"/>
      <c r="H86" s="516"/>
      <c r="I86" s="516"/>
      <c r="J86" s="516"/>
      <c r="K86" s="516"/>
      <c r="L86" s="526"/>
      <c r="M86" s="526"/>
      <c r="N86" s="526"/>
      <c r="O86" s="526"/>
      <c r="P86" s="523"/>
      <c r="Q86" s="2144"/>
      <c r="R86" s="2144"/>
      <c r="S86" s="2144"/>
      <c r="T86" s="2144"/>
      <c r="U86" s="2144"/>
      <c r="V86" s="2144"/>
      <c r="W86" s="2144"/>
      <c r="X86" s="2144"/>
      <c r="Y86" s="2144"/>
      <c r="Z86" s="2144"/>
      <c r="AA86" s="2144"/>
      <c r="AB86" s="2145"/>
      <c r="AC86" s="515"/>
      <c r="AD86" s="516"/>
      <c r="AE86" s="516"/>
      <c r="AF86" s="516"/>
      <c r="AG86" s="516"/>
      <c r="AH86" s="516"/>
      <c r="AI86" s="516"/>
      <c r="AJ86" s="516"/>
      <c r="AK86" s="516"/>
      <c r="AL86" s="516"/>
      <c r="AM86" s="526"/>
      <c r="AN86" s="526"/>
      <c r="AO86" s="526"/>
      <c r="AP86" s="526"/>
      <c r="AQ86" s="523"/>
      <c r="AR86" s="570"/>
      <c r="AS86" s="570"/>
      <c r="AT86" s="570"/>
      <c r="AU86" s="570"/>
      <c r="AV86" s="570"/>
      <c r="AW86" s="570"/>
      <c r="AX86" s="570"/>
      <c r="AY86" s="570"/>
      <c r="AZ86" s="570"/>
      <c r="BA86" s="570"/>
      <c r="BB86" s="570"/>
      <c r="BC86" s="571"/>
      <c r="BD86" s="109"/>
    </row>
    <row r="87" spans="1:56" s="2" customFormat="1" ht="16.5" customHeight="1">
      <c r="A87" s="103"/>
      <c r="B87" s="515"/>
      <c r="C87" s="516"/>
      <c r="D87" s="516"/>
      <c r="E87" s="516"/>
      <c r="F87" s="516"/>
      <c r="G87" s="516"/>
      <c r="H87" s="516"/>
      <c r="I87" s="516"/>
      <c r="J87" s="516"/>
      <c r="K87" s="516"/>
      <c r="L87" s="526"/>
      <c r="M87" s="526"/>
      <c r="N87" s="526"/>
      <c r="O87" s="526"/>
      <c r="P87" s="519"/>
      <c r="Q87" s="2144"/>
      <c r="R87" s="2144"/>
      <c r="S87" s="2144"/>
      <c r="T87" s="2144"/>
      <c r="U87" s="2144"/>
      <c r="V87" s="2144"/>
      <c r="W87" s="2144"/>
      <c r="X87" s="2144"/>
      <c r="Y87" s="2144"/>
      <c r="Z87" s="2144"/>
      <c r="AA87" s="2144"/>
      <c r="AB87" s="2145"/>
      <c r="AC87" s="515"/>
      <c r="AD87" s="516"/>
      <c r="AE87" s="516"/>
      <c r="AF87" s="516"/>
      <c r="AG87" s="516"/>
      <c r="AH87" s="516"/>
      <c r="AI87" s="516"/>
      <c r="AJ87" s="516"/>
      <c r="AK87" s="516"/>
      <c r="AL87" s="516"/>
      <c r="AM87" s="526"/>
      <c r="AN87" s="526"/>
      <c r="AO87" s="526"/>
      <c r="AP87" s="526"/>
      <c r="AQ87" s="519"/>
      <c r="AR87" s="570"/>
      <c r="AS87" s="570"/>
      <c r="AT87" s="570"/>
      <c r="AU87" s="570"/>
      <c r="AV87" s="570"/>
      <c r="AW87" s="570"/>
      <c r="AX87" s="570"/>
      <c r="AY87" s="570"/>
      <c r="AZ87" s="570"/>
      <c r="BA87" s="570"/>
      <c r="BB87" s="570"/>
      <c r="BC87" s="571"/>
      <c r="BD87" s="109"/>
    </row>
    <row r="88" spans="1:56" s="2" customFormat="1" ht="16.5" customHeight="1">
      <c r="A88" s="103"/>
      <c r="B88" s="515"/>
      <c r="C88" s="516"/>
      <c r="D88" s="516"/>
      <c r="E88" s="516"/>
      <c r="F88" s="516"/>
      <c r="G88" s="516"/>
      <c r="H88" s="516"/>
      <c r="I88" s="516"/>
      <c r="J88" s="516"/>
      <c r="K88" s="516"/>
      <c r="L88" s="526"/>
      <c r="M88" s="526"/>
      <c r="N88" s="526"/>
      <c r="O88" s="526"/>
      <c r="P88" s="519"/>
      <c r="Q88" s="2144"/>
      <c r="R88" s="2144"/>
      <c r="S88" s="2144"/>
      <c r="T88" s="2144"/>
      <c r="U88" s="2144"/>
      <c r="V88" s="2144"/>
      <c r="W88" s="2144"/>
      <c r="X88" s="2144"/>
      <c r="Y88" s="2144"/>
      <c r="Z88" s="2144"/>
      <c r="AA88" s="2144"/>
      <c r="AB88" s="2145"/>
      <c r="AC88" s="515"/>
      <c r="AD88" s="516"/>
      <c r="AE88" s="516"/>
      <c r="AF88" s="516"/>
      <c r="AG88" s="516"/>
      <c r="AH88" s="516"/>
      <c r="AI88" s="516"/>
      <c r="AJ88" s="516"/>
      <c r="AK88" s="516"/>
      <c r="AL88" s="516"/>
      <c r="AM88" s="526"/>
      <c r="AN88" s="526"/>
      <c r="AO88" s="526"/>
      <c r="AP88" s="526"/>
      <c r="AQ88" s="519"/>
      <c r="AR88" s="570"/>
      <c r="AS88" s="570"/>
      <c r="AT88" s="570"/>
      <c r="AU88" s="570"/>
      <c r="AV88" s="570"/>
      <c r="AW88" s="570"/>
      <c r="AX88" s="570"/>
      <c r="AY88" s="570"/>
      <c r="AZ88" s="570"/>
      <c r="BA88" s="570"/>
      <c r="BB88" s="570"/>
      <c r="BC88" s="571"/>
      <c r="BD88" s="109"/>
    </row>
    <row r="89" spans="1:56" s="2" customFormat="1" ht="16.5" customHeight="1">
      <c r="A89" s="103"/>
      <c r="B89" s="103"/>
      <c r="C89" s="22"/>
      <c r="D89" s="22"/>
      <c r="E89" s="22"/>
      <c r="F89" s="22"/>
      <c r="G89" s="22"/>
      <c r="H89" s="22"/>
      <c r="I89" s="22"/>
      <c r="J89" s="22"/>
      <c r="K89" s="22"/>
      <c r="L89" s="22"/>
      <c r="M89" s="22"/>
      <c r="N89" s="22"/>
      <c r="O89" s="22"/>
      <c r="P89" s="22"/>
      <c r="Q89" s="2144"/>
      <c r="R89" s="2144"/>
      <c r="S89" s="2144"/>
      <c r="T89" s="2144"/>
      <c r="U89" s="2144"/>
      <c r="V89" s="2144"/>
      <c r="W89" s="2144"/>
      <c r="X89" s="2144"/>
      <c r="Y89" s="2144"/>
      <c r="Z89" s="2144"/>
      <c r="AA89" s="2144"/>
      <c r="AB89" s="2145"/>
      <c r="AC89" s="103"/>
      <c r="AD89" s="22"/>
      <c r="AE89" s="22"/>
      <c r="AF89" s="22"/>
      <c r="AG89" s="22"/>
      <c r="AH89" s="22"/>
      <c r="AI89" s="22"/>
      <c r="AJ89" s="22"/>
      <c r="AK89" s="22"/>
      <c r="AL89" s="22"/>
      <c r="AM89" s="22"/>
      <c r="AN89" s="22"/>
      <c r="AO89" s="22"/>
      <c r="AP89" s="22"/>
      <c r="AQ89" s="22"/>
      <c r="AR89" s="570"/>
      <c r="AS89" s="570"/>
      <c r="AT89" s="570"/>
      <c r="AU89" s="570"/>
      <c r="AV89" s="570"/>
      <c r="AW89" s="570"/>
      <c r="AX89" s="570"/>
      <c r="AY89" s="570"/>
      <c r="AZ89" s="570"/>
      <c r="BA89" s="570"/>
      <c r="BB89" s="570"/>
      <c r="BC89" s="571"/>
      <c r="BD89" s="109"/>
    </row>
    <row r="90" spans="1:56" s="2" customFormat="1" ht="16.5" customHeight="1">
      <c r="A90" s="103"/>
      <c r="B90" s="103"/>
      <c r="C90" s="22"/>
      <c r="D90" s="22"/>
      <c r="E90" s="22"/>
      <c r="F90" s="22"/>
      <c r="G90" s="22"/>
      <c r="H90" s="22"/>
      <c r="I90" s="22"/>
      <c r="J90" s="22"/>
      <c r="K90" s="22"/>
      <c r="L90" s="22"/>
      <c r="M90" s="22"/>
      <c r="N90" s="22"/>
      <c r="O90" s="22"/>
      <c r="P90" s="22"/>
      <c r="Q90" s="22"/>
      <c r="R90" s="22"/>
      <c r="S90" s="22"/>
      <c r="T90" s="22"/>
      <c r="U90" s="22"/>
      <c r="V90" s="22"/>
      <c r="W90" s="22"/>
      <c r="X90" s="2062" t="str">
        <f>$X$14</f>
        <v>Attaching Method
贴法 Phương pháp dán</v>
      </c>
      <c r="Y90" s="2063"/>
      <c r="Z90" s="2063"/>
      <c r="AA90" s="2063"/>
      <c r="AB90" s="2152"/>
      <c r="AC90" s="386"/>
      <c r="AD90" s="42"/>
      <c r="AE90" s="42"/>
      <c r="AF90" s="42"/>
      <c r="AG90" s="42"/>
      <c r="AH90" s="42"/>
      <c r="AI90" s="42"/>
      <c r="AJ90" s="42"/>
      <c r="AK90" s="42"/>
      <c r="AL90" s="42"/>
      <c r="AM90" s="42"/>
      <c r="AN90" s="42"/>
      <c r="AO90" s="42"/>
      <c r="AP90" s="565"/>
      <c r="AQ90" s="42"/>
      <c r="AR90" s="42"/>
      <c r="AS90" s="42"/>
      <c r="AT90" s="42"/>
      <c r="AU90" s="42"/>
      <c r="AV90" s="42"/>
      <c r="AW90" s="42"/>
      <c r="AX90" s="42"/>
      <c r="AY90" s="2062" t="str">
        <f>$X$14</f>
        <v>Attaching Method
贴法 Phương pháp dán</v>
      </c>
      <c r="AZ90" s="2063"/>
      <c r="BA90" s="2063"/>
      <c r="BB90" s="2063"/>
      <c r="BC90" s="2152"/>
      <c r="BD90" s="109"/>
    </row>
    <row r="91" spans="1:56" s="2" customFormat="1" ht="16.5" customHeight="1">
      <c r="A91" s="103"/>
      <c r="B91" s="103"/>
      <c r="C91" s="22"/>
      <c r="D91" s="22"/>
      <c r="E91" s="22"/>
      <c r="F91" s="22"/>
      <c r="G91" s="22"/>
      <c r="H91" s="22"/>
      <c r="I91" s="22"/>
      <c r="J91" s="22"/>
      <c r="K91" s="22"/>
      <c r="L91" s="22"/>
      <c r="M91" s="22"/>
      <c r="N91" s="22"/>
      <c r="O91" s="22"/>
      <c r="P91" s="22"/>
      <c r="Q91" s="22"/>
      <c r="R91" s="22"/>
      <c r="S91" s="22"/>
      <c r="T91" s="22"/>
      <c r="U91" s="22"/>
      <c r="V91" s="22"/>
      <c r="W91" s="22"/>
      <c r="X91" s="2065"/>
      <c r="Y91" s="2066"/>
      <c r="Z91" s="2066"/>
      <c r="AA91" s="2066"/>
      <c r="AB91" s="2067"/>
      <c r="AC91" s="386"/>
      <c r="AD91" s="42"/>
      <c r="AE91" s="42"/>
      <c r="AF91" s="42"/>
      <c r="AG91" s="42"/>
      <c r="AH91" s="42"/>
      <c r="AI91" s="42"/>
      <c r="AJ91" s="42"/>
      <c r="AK91" s="565"/>
      <c r="AL91" s="565"/>
      <c r="AM91" s="565"/>
      <c r="AN91" s="565"/>
      <c r="AO91" s="565"/>
      <c r="AP91" s="565"/>
      <c r="AQ91" s="565"/>
      <c r="AR91" s="565"/>
      <c r="AS91" s="565"/>
      <c r="AT91" s="42"/>
      <c r="AU91" s="42"/>
      <c r="AV91" s="42"/>
      <c r="AW91" s="42"/>
      <c r="AX91" s="42"/>
      <c r="AY91" s="2065"/>
      <c r="AZ91" s="2066"/>
      <c r="BA91" s="2066"/>
      <c r="BB91" s="2066"/>
      <c r="BC91" s="2067"/>
      <c r="BD91" s="109"/>
    </row>
    <row r="92" spans="1:56" s="2" customFormat="1" ht="16.5" customHeight="1">
      <c r="A92" s="103"/>
      <c r="B92" s="103"/>
      <c r="C92" s="22"/>
      <c r="D92" s="22"/>
      <c r="E92" s="22"/>
      <c r="F92" s="22"/>
      <c r="G92" s="22"/>
      <c r="H92" s="22"/>
      <c r="I92" s="22"/>
      <c r="J92" s="22"/>
      <c r="K92" s="22"/>
      <c r="L92" s="22"/>
      <c r="M92" s="22"/>
      <c r="N92" s="22"/>
      <c r="O92" s="22"/>
      <c r="P92" s="22"/>
      <c r="Q92" s="22"/>
      <c r="R92" s="22"/>
      <c r="S92" s="22"/>
      <c r="T92" s="22"/>
      <c r="U92" s="22"/>
      <c r="V92" s="22"/>
      <c r="W92" s="22"/>
      <c r="X92" s="2107" t="s">
        <v>379</v>
      </c>
      <c r="Y92" s="2184"/>
      <c r="Z92" s="2184"/>
      <c r="AA92" s="2184"/>
      <c r="AB92" s="2185"/>
      <c r="AC92" s="386"/>
      <c r="AD92" s="42"/>
      <c r="AE92" s="42"/>
      <c r="AF92" s="42"/>
      <c r="AG92" s="42"/>
      <c r="AH92" s="42"/>
      <c r="AI92" s="42"/>
      <c r="AJ92" s="42"/>
      <c r="AK92" s="565"/>
      <c r="AL92" s="565"/>
      <c r="AM92" s="565"/>
      <c r="AN92" s="565"/>
      <c r="AO92" s="565"/>
      <c r="AP92" s="565"/>
      <c r="AQ92" s="565"/>
      <c r="AR92" s="565"/>
      <c r="AS92" s="565"/>
      <c r="AT92" s="42"/>
      <c r="AU92" s="42"/>
      <c r="AV92" s="42"/>
      <c r="AW92" s="42"/>
      <c r="AX92" s="42"/>
      <c r="AY92" s="2107" t="s">
        <v>379</v>
      </c>
      <c r="AZ92" s="2184"/>
      <c r="BA92" s="2184"/>
      <c r="BB92" s="2184"/>
      <c r="BC92" s="2185"/>
      <c r="BD92" s="109"/>
    </row>
    <row r="93" spans="1:56" s="2" customFormat="1" ht="16.5" customHeight="1">
      <c r="A93" s="103"/>
      <c r="B93" s="103"/>
      <c r="C93" s="22"/>
      <c r="D93" s="22"/>
      <c r="E93" s="22"/>
      <c r="F93" s="22"/>
      <c r="G93" s="22"/>
      <c r="H93" s="22"/>
      <c r="I93" s="22"/>
      <c r="J93" s="22"/>
      <c r="K93" s="22"/>
      <c r="L93" s="22"/>
      <c r="M93" s="22"/>
      <c r="N93" s="22"/>
      <c r="O93" s="22"/>
      <c r="P93" s="22"/>
      <c r="Q93" s="22"/>
      <c r="R93" s="22"/>
      <c r="S93" s="22"/>
      <c r="T93" s="22"/>
      <c r="U93" s="22"/>
      <c r="V93" s="22"/>
      <c r="W93" s="22"/>
      <c r="X93" s="2186"/>
      <c r="Y93" s="2187"/>
      <c r="Z93" s="2187"/>
      <c r="AA93" s="2187"/>
      <c r="AB93" s="2188"/>
      <c r="AC93" s="572"/>
      <c r="AD93" s="573"/>
      <c r="AE93" s="573"/>
      <c r="AF93" s="573"/>
      <c r="AG93" s="573"/>
      <c r="AH93" s="573"/>
      <c r="AI93" s="573"/>
      <c r="AJ93" s="573"/>
      <c r="AK93" s="573"/>
      <c r="AL93" s="573"/>
      <c r="AM93" s="573"/>
      <c r="AN93" s="42"/>
      <c r="AO93" s="42"/>
      <c r="AP93" s="42"/>
      <c r="AQ93" s="42"/>
      <c r="AR93" s="42"/>
      <c r="AS93" s="42"/>
      <c r="AT93" s="42"/>
      <c r="AU93" s="42"/>
      <c r="AV93" s="42"/>
      <c r="AW93" s="42"/>
      <c r="AX93" s="42"/>
      <c r="AY93" s="2186"/>
      <c r="AZ93" s="2187"/>
      <c r="BA93" s="2187"/>
      <c r="BB93" s="2187"/>
      <c r="BC93" s="2188"/>
      <c r="BD93" s="109"/>
    </row>
    <row r="94" spans="1:56" s="2" customFormat="1" ht="16.5" customHeight="1">
      <c r="A94" s="103"/>
      <c r="B94" s="103"/>
      <c r="C94" s="22"/>
      <c r="D94" s="22"/>
      <c r="E94" s="22"/>
      <c r="F94" s="22"/>
      <c r="G94" s="22"/>
      <c r="H94" s="22"/>
      <c r="I94" s="22"/>
      <c r="J94" s="22"/>
      <c r="K94" s="22"/>
      <c r="L94" s="22"/>
      <c r="M94" s="22"/>
      <c r="N94" s="22"/>
      <c r="O94" s="22"/>
      <c r="P94" s="22"/>
      <c r="Q94" s="22"/>
      <c r="R94" s="22"/>
      <c r="S94" s="22"/>
      <c r="T94" s="22"/>
      <c r="U94" s="22"/>
      <c r="V94" s="22"/>
      <c r="W94" s="22"/>
      <c r="X94" s="2062" t="str">
        <f>$X$18</f>
        <v>Stitching Guide Name  靠边机名称Tên cử may</v>
      </c>
      <c r="Y94" s="2063"/>
      <c r="Z94" s="2063"/>
      <c r="AA94" s="2063"/>
      <c r="AB94" s="2152"/>
      <c r="AC94" s="572"/>
      <c r="AD94" s="573"/>
      <c r="AE94" s="573"/>
      <c r="AF94" s="573"/>
      <c r="AG94" s="573"/>
      <c r="AH94" s="573"/>
      <c r="AI94" s="573"/>
      <c r="AJ94" s="573"/>
      <c r="AK94" s="573"/>
      <c r="AL94" s="573"/>
      <c r="AM94" s="573"/>
      <c r="AN94" s="42"/>
      <c r="AO94" s="42"/>
      <c r="AP94" s="42"/>
      <c r="AQ94" s="573"/>
      <c r="AR94" s="574"/>
      <c r="AS94" s="574"/>
      <c r="AT94" s="574"/>
      <c r="AU94" s="574"/>
      <c r="AV94" s="574"/>
      <c r="AW94" s="574"/>
      <c r="AX94" s="575"/>
      <c r="AY94" s="2082" t="str">
        <f>$X$35</f>
        <v>Stitching Guide Name  靠边机名称Tên cử may</v>
      </c>
      <c r="AZ94" s="2083"/>
      <c r="BA94" s="2083"/>
      <c r="BB94" s="2083"/>
      <c r="BC94" s="2084"/>
      <c r="BD94" s="109"/>
    </row>
    <row r="95" spans="1:56" s="2" customFormat="1" ht="16.5" customHeight="1">
      <c r="A95" s="103"/>
      <c r="B95" s="103"/>
      <c r="C95" s="22"/>
      <c r="D95" s="22"/>
      <c r="E95" s="22"/>
      <c r="F95" s="22"/>
      <c r="G95" s="22"/>
      <c r="H95" s="22"/>
      <c r="I95" s="22"/>
      <c r="J95" s="22"/>
      <c r="K95" s="22"/>
      <c r="L95" s="22"/>
      <c r="M95" s="22"/>
      <c r="N95" s="22"/>
      <c r="O95" s="22"/>
      <c r="P95" s="22"/>
      <c r="Q95" s="22"/>
      <c r="R95" s="22"/>
      <c r="S95" s="22"/>
      <c r="T95" s="22"/>
      <c r="U95" s="22"/>
      <c r="V95" s="22"/>
      <c r="W95" s="22"/>
      <c r="X95" s="2065"/>
      <c r="Y95" s="2066"/>
      <c r="Z95" s="2066"/>
      <c r="AA95" s="2066"/>
      <c r="AB95" s="2067"/>
      <c r="AC95" s="572"/>
      <c r="AD95" s="573"/>
      <c r="AE95" s="573"/>
      <c r="AF95" s="573"/>
      <c r="AG95" s="573"/>
      <c r="AH95" s="573"/>
      <c r="AI95" s="573"/>
      <c r="AJ95" s="573"/>
      <c r="AK95" s="573"/>
      <c r="AL95" s="573"/>
      <c r="AM95" s="573"/>
      <c r="AN95" s="42"/>
      <c r="AO95" s="42"/>
      <c r="AP95" s="42"/>
      <c r="AQ95" s="574"/>
      <c r="AR95" s="574"/>
      <c r="AS95" s="574"/>
      <c r="AT95" s="574"/>
      <c r="AU95" s="574"/>
      <c r="AV95" s="574"/>
      <c r="AW95" s="574"/>
      <c r="AX95" s="575"/>
      <c r="AY95" s="2065"/>
      <c r="AZ95" s="2066"/>
      <c r="BA95" s="2066"/>
      <c r="BB95" s="2066"/>
      <c r="BC95" s="2067"/>
      <c r="BD95" s="109"/>
    </row>
    <row r="96" spans="1:56" s="2" customFormat="1" ht="16.5" customHeight="1">
      <c r="A96" s="103"/>
      <c r="B96" s="541"/>
      <c r="C96" s="126"/>
      <c r="D96" s="126"/>
      <c r="E96" s="126"/>
      <c r="F96" s="126"/>
      <c r="G96" s="126"/>
      <c r="H96" s="126"/>
      <c r="I96" s="126"/>
      <c r="J96" s="126"/>
      <c r="K96" s="126"/>
      <c r="L96" s="126"/>
      <c r="M96" s="126"/>
      <c r="N96" s="126"/>
      <c r="O96" s="126"/>
      <c r="P96" s="126"/>
      <c r="Q96" s="126"/>
      <c r="R96" s="126"/>
      <c r="S96" s="126"/>
      <c r="T96" s="126"/>
      <c r="U96" s="126"/>
      <c r="V96" s="126"/>
      <c r="W96" s="126"/>
      <c r="X96" s="2085" t="s">
        <v>15</v>
      </c>
      <c r="Y96" s="2086"/>
      <c r="Z96" s="2086"/>
      <c r="AA96" s="2086"/>
      <c r="AB96" s="2087"/>
      <c r="AC96" s="576"/>
      <c r="AD96" s="577"/>
      <c r="AE96" s="577"/>
      <c r="AF96" s="577"/>
      <c r="AG96" s="577"/>
      <c r="AH96" s="577"/>
      <c r="AI96" s="577"/>
      <c r="AJ96" s="577"/>
      <c r="AK96" s="577"/>
      <c r="AL96" s="577"/>
      <c r="AM96" s="577"/>
      <c r="AN96" s="567"/>
      <c r="AO96" s="567"/>
      <c r="AP96" s="567"/>
      <c r="AQ96" s="578"/>
      <c r="AR96" s="578"/>
      <c r="AS96" s="578"/>
      <c r="AT96" s="578"/>
      <c r="AU96" s="578"/>
      <c r="AV96" s="578"/>
      <c r="AW96" s="578"/>
      <c r="AX96" s="579"/>
      <c r="AY96" s="2164" t="s">
        <v>15</v>
      </c>
      <c r="AZ96" s="2165"/>
      <c r="BA96" s="2165"/>
      <c r="BB96" s="2165"/>
      <c r="BC96" s="2166"/>
      <c r="BD96" s="109"/>
    </row>
    <row r="97" spans="1:56" s="2" customFormat="1" ht="30" customHeight="1">
      <c r="A97" s="103"/>
      <c r="B97" s="2088">
        <f>AC80+1</f>
        <v>11</v>
      </c>
      <c r="C97" s="2089"/>
      <c r="D97" s="2016" t="s">
        <v>285</v>
      </c>
      <c r="E97" s="2090"/>
      <c r="F97" s="2090"/>
      <c r="G97" s="2090"/>
      <c r="H97" s="2090"/>
      <c r="I97" s="2090"/>
      <c r="J97" s="2090"/>
      <c r="K97" s="2090"/>
      <c r="L97" s="2090"/>
      <c r="M97" s="2090"/>
      <c r="N97" s="2090"/>
      <c r="O97" s="2090"/>
      <c r="P97" s="2090"/>
      <c r="Q97" s="2090"/>
      <c r="R97" s="2090"/>
      <c r="S97" s="2090"/>
      <c r="T97" s="2090"/>
      <c r="U97" s="2090"/>
      <c r="V97" s="2090"/>
      <c r="W97" s="2090"/>
      <c r="X97" s="2090"/>
      <c r="Y97" s="2090"/>
      <c r="Z97" s="2090"/>
      <c r="AA97" s="2090"/>
      <c r="AB97" s="2091"/>
      <c r="AC97" s="2014">
        <f>B97+1</f>
        <v>12</v>
      </c>
      <c r="AD97" s="2015"/>
      <c r="AE97" s="2167" t="s">
        <v>385</v>
      </c>
      <c r="AF97" s="2170"/>
      <c r="AG97" s="2170"/>
      <c r="AH97" s="2170"/>
      <c r="AI97" s="2170"/>
      <c r="AJ97" s="2170"/>
      <c r="AK97" s="2170"/>
      <c r="AL97" s="2170"/>
      <c r="AM97" s="2170"/>
      <c r="AN97" s="2198"/>
      <c r="AO97" s="2198"/>
      <c r="AP97" s="2170"/>
      <c r="AQ97" s="2170"/>
      <c r="AR97" s="2170"/>
      <c r="AS97" s="2170"/>
      <c r="AT97" s="2170"/>
      <c r="AU97" s="2170"/>
      <c r="AV97" s="2170"/>
      <c r="AW97" s="2170"/>
      <c r="AX97" s="2170"/>
      <c r="AY97" s="2170"/>
      <c r="AZ97" s="2170"/>
      <c r="BA97" s="2170"/>
      <c r="BB97" s="2170"/>
      <c r="BC97" s="2171"/>
      <c r="BD97" s="109"/>
    </row>
    <row r="98" spans="1:56" s="335" customFormat="1" ht="23.1" customHeight="1">
      <c r="A98" s="241"/>
      <c r="B98" s="2172" t="str">
        <f>$B$43</f>
        <v>M/C Type
机器
Loại máy</v>
      </c>
      <c r="C98" s="2021"/>
      <c r="D98" s="2021"/>
      <c r="E98" s="2021"/>
      <c r="F98" s="2022"/>
      <c r="G98" s="2026" t="str">
        <f>$G$43</f>
        <v>Needle
System
针类 Loại kim</v>
      </c>
      <c r="H98" s="2026"/>
      <c r="I98" s="2026"/>
      <c r="J98" s="2026" t="str">
        <f>$J$43</f>
        <v>Needle Size
尺寸
Kích cỡ kim</v>
      </c>
      <c r="K98" s="2026"/>
      <c r="L98" s="2026"/>
      <c r="M98" s="2026" t="str">
        <f>$M$43</f>
        <v>Needle Point Type
针型头类
Loại đầu kim</v>
      </c>
      <c r="N98" s="2026"/>
      <c r="O98" s="2026"/>
      <c r="P98" s="2026"/>
      <c r="Q98" s="2030" t="str">
        <f>$Q$43</f>
        <v>Thread Type
车线
Loại chỉ</v>
      </c>
      <c r="R98" s="2030"/>
      <c r="S98" s="2030"/>
      <c r="T98" s="2030"/>
      <c r="U98" s="2030" t="str">
        <f>$U$43</f>
        <v>Stitching Margin 边距
 Cách biên  (mm)</v>
      </c>
      <c r="V98" s="2030"/>
      <c r="W98" s="2030"/>
      <c r="X98" s="2030"/>
      <c r="Y98" s="2030" t="str">
        <f>$Y$43</f>
        <v>SPI (Stitch Per Inch)
针数/英寸
Số mũi/inch</v>
      </c>
      <c r="Z98" s="2032"/>
      <c r="AA98" s="2032"/>
      <c r="AB98" s="2033"/>
      <c r="AC98" s="2172" t="str">
        <f>$B$43</f>
        <v>M/C Type
机器
Loại máy</v>
      </c>
      <c r="AD98" s="2021"/>
      <c r="AE98" s="2021"/>
      <c r="AF98" s="2021"/>
      <c r="AG98" s="2022"/>
      <c r="AH98" s="2026" t="str">
        <f>$G$43</f>
        <v>Needle
System
针类 Loại kim</v>
      </c>
      <c r="AI98" s="2026"/>
      <c r="AJ98" s="2026"/>
      <c r="AK98" s="2026" t="str">
        <f>$J$43</f>
        <v>Needle Size
尺寸
Kích cỡ kim</v>
      </c>
      <c r="AL98" s="2026"/>
      <c r="AM98" s="2026"/>
      <c r="AN98" s="2026" t="str">
        <f>$M$43</f>
        <v>Needle Point Type
针型头类
Loại đầu kim</v>
      </c>
      <c r="AO98" s="2026"/>
      <c r="AP98" s="2026"/>
      <c r="AQ98" s="2026"/>
      <c r="AR98" s="2030" t="str">
        <f>$Q$43</f>
        <v>Thread Type
车线
Loại chỉ</v>
      </c>
      <c r="AS98" s="2030"/>
      <c r="AT98" s="2030"/>
      <c r="AU98" s="2030"/>
      <c r="AV98" s="2030" t="str">
        <f>$U$43</f>
        <v>Stitching Margin 边距
 Cách biên  (mm)</v>
      </c>
      <c r="AW98" s="2030"/>
      <c r="AX98" s="2030"/>
      <c r="AY98" s="2030"/>
      <c r="AZ98" s="2030" t="str">
        <f>$Y$43</f>
        <v>SPI (Stitch Per Inch)
针数/英寸
Số mũi/inch</v>
      </c>
      <c r="BA98" s="2032"/>
      <c r="BB98" s="2032"/>
      <c r="BC98" s="2033"/>
      <c r="BD98" s="242"/>
    </row>
    <row r="99" spans="1:56" s="335" customFormat="1" ht="23.1" customHeight="1">
      <c r="A99" s="241"/>
      <c r="B99" s="2023"/>
      <c r="C99" s="2024"/>
      <c r="D99" s="2024"/>
      <c r="E99" s="2024"/>
      <c r="F99" s="2025"/>
      <c r="G99" s="2027"/>
      <c r="H99" s="2027"/>
      <c r="I99" s="2027"/>
      <c r="J99" s="2027"/>
      <c r="K99" s="2027"/>
      <c r="L99" s="2027"/>
      <c r="M99" s="2027"/>
      <c r="N99" s="2027"/>
      <c r="O99" s="2027"/>
      <c r="P99" s="2027"/>
      <c r="Q99" s="2031"/>
      <c r="R99" s="2031"/>
      <c r="S99" s="2031"/>
      <c r="T99" s="2031"/>
      <c r="U99" s="2031"/>
      <c r="V99" s="2031"/>
      <c r="W99" s="2031"/>
      <c r="X99" s="2031"/>
      <c r="Y99" s="2034"/>
      <c r="Z99" s="2034"/>
      <c r="AA99" s="2034"/>
      <c r="AB99" s="2035"/>
      <c r="AC99" s="2023"/>
      <c r="AD99" s="2024"/>
      <c r="AE99" s="2024"/>
      <c r="AF99" s="2024"/>
      <c r="AG99" s="2025"/>
      <c r="AH99" s="2027"/>
      <c r="AI99" s="2027"/>
      <c r="AJ99" s="2027"/>
      <c r="AK99" s="2027"/>
      <c r="AL99" s="2027"/>
      <c r="AM99" s="2027"/>
      <c r="AN99" s="2027"/>
      <c r="AO99" s="2027"/>
      <c r="AP99" s="2027"/>
      <c r="AQ99" s="2027"/>
      <c r="AR99" s="2031"/>
      <c r="AS99" s="2031"/>
      <c r="AT99" s="2031"/>
      <c r="AU99" s="2031"/>
      <c r="AV99" s="2031"/>
      <c r="AW99" s="2031"/>
      <c r="AX99" s="2031"/>
      <c r="AY99" s="2031"/>
      <c r="AZ99" s="2034"/>
      <c r="BA99" s="2034"/>
      <c r="BB99" s="2034"/>
      <c r="BC99" s="2035"/>
      <c r="BD99" s="242"/>
    </row>
    <row r="100" spans="1:56" s="172" customFormat="1" ht="42.95" customHeight="1">
      <c r="A100" s="520"/>
      <c r="B100" s="2036" t="s">
        <v>343</v>
      </c>
      <c r="C100" s="2037"/>
      <c r="D100" s="2037"/>
      <c r="E100" s="2037"/>
      <c r="F100" s="2038"/>
      <c r="G100" s="2039" t="s">
        <v>344</v>
      </c>
      <c r="H100" s="2040"/>
      <c r="I100" s="2041"/>
      <c r="J100" s="2042" t="s">
        <v>345</v>
      </c>
      <c r="K100" s="2043"/>
      <c r="L100" s="2044"/>
      <c r="M100" s="2054" t="s">
        <v>346</v>
      </c>
      <c r="N100" s="2054"/>
      <c r="O100" s="2054"/>
      <c r="P100" s="2054"/>
      <c r="Q100" s="2045" t="s">
        <v>347</v>
      </c>
      <c r="R100" s="2046"/>
      <c r="S100" s="2046"/>
      <c r="T100" s="2047"/>
      <c r="U100" s="2054">
        <v>1.5</v>
      </c>
      <c r="V100" s="2054"/>
      <c r="W100" s="2054"/>
      <c r="X100" s="2054"/>
      <c r="Y100" s="2056" t="s">
        <v>292</v>
      </c>
      <c r="Z100" s="2056"/>
      <c r="AA100" s="2056"/>
      <c r="AB100" s="2057"/>
      <c r="AC100" s="2051" t="s">
        <v>348</v>
      </c>
      <c r="AD100" s="2052"/>
      <c r="AE100" s="2052"/>
      <c r="AF100" s="2052"/>
      <c r="AG100" s="2053"/>
      <c r="AH100" s="2039" t="s">
        <v>349</v>
      </c>
      <c r="AI100" s="2040"/>
      <c r="AJ100" s="2040"/>
      <c r="AK100" s="2054" t="s">
        <v>386</v>
      </c>
      <c r="AL100" s="2054"/>
      <c r="AM100" s="2054"/>
      <c r="AN100" s="2054" t="s">
        <v>346</v>
      </c>
      <c r="AO100" s="2054"/>
      <c r="AP100" s="2054"/>
      <c r="AQ100" s="2054"/>
      <c r="AR100" s="2045" t="s">
        <v>347</v>
      </c>
      <c r="AS100" s="2046"/>
      <c r="AT100" s="2046"/>
      <c r="AU100" s="2047"/>
      <c r="AV100" s="2056" t="s">
        <v>351</v>
      </c>
      <c r="AW100" s="2056"/>
      <c r="AX100" s="2056"/>
      <c r="AY100" s="2056"/>
      <c r="AZ100" s="2056" t="s">
        <v>352</v>
      </c>
      <c r="BA100" s="2056"/>
      <c r="BB100" s="2056"/>
      <c r="BC100" s="2057"/>
      <c r="BD100" s="521"/>
    </row>
    <row r="101" spans="1:56" s="2" customFormat="1" ht="16.5" customHeight="1">
      <c r="A101" s="103"/>
      <c r="B101" s="505"/>
      <c r="C101" s="506"/>
      <c r="D101" s="506"/>
      <c r="E101" s="506"/>
      <c r="F101" s="506"/>
      <c r="G101" s="507"/>
      <c r="H101" s="507"/>
      <c r="I101" s="507"/>
      <c r="J101" s="507"/>
      <c r="K101" s="507"/>
      <c r="L101" s="507"/>
      <c r="M101" s="507"/>
      <c r="N101" s="507"/>
      <c r="O101" s="507"/>
      <c r="P101" s="507"/>
      <c r="Q101" s="2199" t="s">
        <v>387</v>
      </c>
      <c r="R101" s="2199"/>
      <c r="S101" s="2199"/>
      <c r="T101" s="2199"/>
      <c r="U101" s="2199"/>
      <c r="V101" s="2199"/>
      <c r="W101" s="2199"/>
      <c r="X101" s="2199"/>
      <c r="Y101" s="2199"/>
      <c r="Z101" s="2199"/>
      <c r="AA101" s="2199"/>
      <c r="AB101" s="2200"/>
      <c r="AC101" s="509"/>
      <c r="AD101" s="510"/>
      <c r="AE101" s="510"/>
      <c r="AF101" s="510"/>
      <c r="AG101" s="510"/>
      <c r="AH101" s="510"/>
      <c r="AI101" s="510"/>
      <c r="AJ101" s="510"/>
      <c r="AK101" s="510"/>
      <c r="AL101" s="510"/>
      <c r="AM101" s="510"/>
      <c r="AN101" s="510"/>
      <c r="AO101" s="510"/>
      <c r="AP101" s="510"/>
      <c r="AQ101" s="510"/>
      <c r="AR101" s="2203" t="s">
        <v>353</v>
      </c>
      <c r="AS101" s="2203"/>
      <c r="AT101" s="2203"/>
      <c r="AU101" s="2203"/>
      <c r="AV101" s="2203"/>
      <c r="AW101" s="2203"/>
      <c r="AX101" s="2203"/>
      <c r="AY101" s="2203"/>
      <c r="AZ101" s="2203"/>
      <c r="BA101" s="2203"/>
      <c r="BB101" s="2203"/>
      <c r="BC101" s="2204"/>
      <c r="BD101" s="109"/>
    </row>
    <row r="102" spans="1:56" s="2" customFormat="1" ht="16.5" customHeight="1">
      <c r="A102" s="103"/>
      <c r="B102" s="511"/>
      <c r="C102" s="512"/>
      <c r="D102" s="512"/>
      <c r="E102" s="512"/>
      <c r="F102" s="512"/>
      <c r="G102" s="513"/>
      <c r="H102" s="452" t="s">
        <v>293</v>
      </c>
      <c r="I102" s="513"/>
      <c r="J102" s="513"/>
      <c r="K102" s="513"/>
      <c r="L102" s="513"/>
      <c r="M102" s="513"/>
      <c r="N102" s="513"/>
      <c r="O102" s="513"/>
      <c r="P102" s="513"/>
      <c r="Q102" s="2201"/>
      <c r="R102" s="2201"/>
      <c r="S102" s="2201"/>
      <c r="T102" s="2201"/>
      <c r="U102" s="2201"/>
      <c r="V102" s="2201"/>
      <c r="W102" s="2201"/>
      <c r="X102" s="2201"/>
      <c r="Y102" s="2201"/>
      <c r="Z102" s="2201"/>
      <c r="AA102" s="2201"/>
      <c r="AB102" s="2202"/>
      <c r="AC102" s="515"/>
      <c r="AD102" s="516"/>
      <c r="AE102" s="516"/>
      <c r="AF102" s="516"/>
      <c r="AG102" s="516"/>
      <c r="AH102" s="516"/>
      <c r="AI102" s="516"/>
      <c r="AJ102" s="516"/>
      <c r="AK102" s="516"/>
      <c r="AL102" s="516"/>
      <c r="AM102" s="516"/>
      <c r="AN102" s="516"/>
      <c r="AO102" s="516"/>
      <c r="AP102" s="516"/>
      <c r="AQ102" s="516"/>
      <c r="AR102" s="2205"/>
      <c r="AS102" s="2205"/>
      <c r="AT102" s="2205"/>
      <c r="AU102" s="2205"/>
      <c r="AV102" s="2205"/>
      <c r="AW102" s="2205"/>
      <c r="AX102" s="2205"/>
      <c r="AY102" s="2205"/>
      <c r="AZ102" s="2205"/>
      <c r="BA102" s="2205"/>
      <c r="BB102" s="2205"/>
      <c r="BC102" s="2206"/>
      <c r="BD102" s="109"/>
    </row>
    <row r="103" spans="1:56" s="2" customFormat="1" ht="16.5" customHeight="1">
      <c r="A103" s="103"/>
      <c r="B103" s="511"/>
      <c r="C103" s="512"/>
      <c r="D103" s="512"/>
      <c r="E103" s="512"/>
      <c r="F103" s="512"/>
      <c r="G103" s="513"/>
      <c r="H103" s="513"/>
      <c r="I103" s="513"/>
      <c r="J103" s="513"/>
      <c r="K103" s="513"/>
      <c r="L103" s="513"/>
      <c r="M103" s="513"/>
      <c r="N103" s="513"/>
      <c r="O103" s="513"/>
      <c r="P103" s="513"/>
      <c r="Q103" s="2201"/>
      <c r="R103" s="2201"/>
      <c r="S103" s="2201"/>
      <c r="T103" s="2201"/>
      <c r="U103" s="2201"/>
      <c r="V103" s="2201"/>
      <c r="W103" s="2201"/>
      <c r="X103" s="2201"/>
      <c r="Y103" s="2201"/>
      <c r="Z103" s="2201"/>
      <c r="AA103" s="2201"/>
      <c r="AB103" s="2202"/>
      <c r="AC103" s="515"/>
      <c r="AD103" s="516"/>
      <c r="AE103" s="516"/>
      <c r="AF103" s="516"/>
      <c r="AG103" s="516"/>
      <c r="AH103" s="516"/>
      <c r="AI103" s="516"/>
      <c r="AJ103" s="516"/>
      <c r="AK103" s="516"/>
      <c r="AL103" s="516"/>
      <c r="AM103" s="516"/>
      <c r="AN103" s="516"/>
      <c r="AO103" s="516"/>
      <c r="AP103" s="516"/>
      <c r="AQ103" s="516"/>
      <c r="AR103" s="2205"/>
      <c r="AS103" s="2205"/>
      <c r="AT103" s="2205"/>
      <c r="AU103" s="2205"/>
      <c r="AV103" s="2205"/>
      <c r="AW103" s="2205"/>
      <c r="AX103" s="2205"/>
      <c r="AY103" s="2205"/>
      <c r="AZ103" s="2205"/>
      <c r="BA103" s="2205"/>
      <c r="BB103" s="2205"/>
      <c r="BC103" s="2206"/>
      <c r="BD103" s="109"/>
    </row>
    <row r="104" spans="1:56" s="2" customFormat="1" ht="16.5" customHeight="1">
      <c r="A104" s="103"/>
      <c r="B104" s="511"/>
      <c r="C104" s="512"/>
      <c r="D104" s="512"/>
      <c r="E104" s="512"/>
      <c r="F104" s="512"/>
      <c r="G104" s="512"/>
      <c r="H104" s="512"/>
      <c r="I104" s="512"/>
      <c r="J104" s="452"/>
      <c r="K104" s="512"/>
      <c r="L104" s="512"/>
      <c r="M104" s="512"/>
      <c r="N104" s="512"/>
      <c r="O104" s="512"/>
      <c r="P104" s="512"/>
      <c r="Q104" s="2201"/>
      <c r="R104" s="2201"/>
      <c r="S104" s="2201"/>
      <c r="T104" s="2201"/>
      <c r="U104" s="2201"/>
      <c r="V104" s="2201"/>
      <c r="W104" s="2201"/>
      <c r="X104" s="2201"/>
      <c r="Y104" s="2201"/>
      <c r="Z104" s="2201"/>
      <c r="AA104" s="2201"/>
      <c r="AB104" s="2202"/>
      <c r="AC104" s="515"/>
      <c r="AD104" s="516"/>
      <c r="AE104" s="516"/>
      <c r="AF104" s="516"/>
      <c r="AG104" s="516"/>
      <c r="AH104" s="516"/>
      <c r="AI104" s="516"/>
      <c r="AJ104" s="516"/>
      <c r="AK104" s="516"/>
      <c r="AL104" s="516"/>
      <c r="AM104" s="516"/>
      <c r="AN104" s="516"/>
      <c r="AO104" s="516"/>
      <c r="AP104" s="516"/>
      <c r="AQ104" s="516"/>
      <c r="AR104" s="2205"/>
      <c r="AS104" s="2205"/>
      <c r="AT104" s="2205"/>
      <c r="AU104" s="2205"/>
      <c r="AV104" s="2205"/>
      <c r="AW104" s="2205"/>
      <c r="AX104" s="2205"/>
      <c r="AY104" s="2205"/>
      <c r="AZ104" s="2205"/>
      <c r="BA104" s="2205"/>
      <c r="BB104" s="2205"/>
      <c r="BC104" s="2206"/>
      <c r="BD104" s="109"/>
    </row>
    <row r="105" spans="1:56" s="2" customFormat="1" ht="16.5" customHeight="1">
      <c r="A105" s="103"/>
      <c r="B105" s="511"/>
      <c r="C105" s="512"/>
      <c r="D105" s="512"/>
      <c r="E105" s="512"/>
      <c r="F105" s="512"/>
      <c r="G105" s="512"/>
      <c r="I105" s="512"/>
      <c r="K105" s="512"/>
      <c r="L105" s="512"/>
      <c r="M105" s="512"/>
      <c r="N105" s="512"/>
      <c r="O105" s="512"/>
      <c r="P105" s="512"/>
      <c r="Q105" s="2201"/>
      <c r="R105" s="2201"/>
      <c r="S105" s="2201"/>
      <c r="T105" s="2201"/>
      <c r="U105" s="2201"/>
      <c r="V105" s="2201"/>
      <c r="W105" s="2201"/>
      <c r="X105" s="2201"/>
      <c r="Y105" s="2201"/>
      <c r="Z105" s="2201"/>
      <c r="AA105" s="2201"/>
      <c r="AB105" s="2202"/>
      <c r="AC105" s="515"/>
      <c r="AD105" s="516"/>
      <c r="AE105" s="516"/>
      <c r="AF105" s="516"/>
      <c r="AG105" s="516"/>
      <c r="AH105" s="516"/>
      <c r="AI105" s="516"/>
      <c r="AJ105" s="516"/>
      <c r="AK105" s="516"/>
      <c r="AL105" s="516"/>
      <c r="AM105" s="516"/>
      <c r="AN105" s="516"/>
      <c r="AO105" s="516"/>
      <c r="AP105" s="516"/>
      <c r="AQ105" s="516"/>
      <c r="AR105" s="2205"/>
      <c r="AS105" s="2205"/>
      <c r="AT105" s="2205"/>
      <c r="AU105" s="2205"/>
      <c r="AV105" s="2205"/>
      <c r="AW105" s="2205"/>
      <c r="AX105" s="2205"/>
      <c r="AY105" s="2205"/>
      <c r="AZ105" s="2205"/>
      <c r="BA105" s="2205"/>
      <c r="BB105" s="2205"/>
      <c r="BC105" s="2206"/>
      <c r="BD105" s="109"/>
    </row>
    <row r="106" spans="1:56" s="2" customFormat="1" ht="16.5" customHeight="1">
      <c r="A106" s="103"/>
      <c r="B106" s="103"/>
      <c r="C106" s="22"/>
      <c r="D106" s="22"/>
      <c r="E106" s="22"/>
      <c r="F106" s="22"/>
      <c r="G106" s="22"/>
      <c r="H106" s="22"/>
      <c r="I106" s="22"/>
      <c r="J106" s="22"/>
      <c r="K106" s="22"/>
      <c r="L106" s="22"/>
      <c r="M106" s="22"/>
      <c r="N106" s="22"/>
      <c r="O106" s="69"/>
      <c r="P106" s="22"/>
      <c r="Q106" s="2201"/>
      <c r="R106" s="2201"/>
      <c r="S106" s="2201"/>
      <c r="T106" s="2201"/>
      <c r="U106" s="2201"/>
      <c r="V106" s="2201"/>
      <c r="W106" s="2201"/>
      <c r="X106" s="2201"/>
      <c r="Y106" s="2201"/>
      <c r="Z106" s="2201"/>
      <c r="AA106" s="2201"/>
      <c r="AB106" s="2202"/>
      <c r="AC106" s="103"/>
      <c r="AD106" s="22"/>
      <c r="AE106" s="22"/>
      <c r="AF106" s="22"/>
      <c r="AG106" s="22"/>
      <c r="AH106" s="22"/>
      <c r="AI106" s="22"/>
      <c r="AJ106" s="22"/>
      <c r="AK106" s="22"/>
      <c r="AL106" s="22"/>
      <c r="AM106" s="22"/>
      <c r="AN106" s="22"/>
      <c r="AO106" s="22"/>
      <c r="AP106" s="22"/>
      <c r="AQ106" s="22"/>
      <c r="AR106" s="2205"/>
      <c r="AS106" s="2205"/>
      <c r="AT106" s="2205"/>
      <c r="AU106" s="2205"/>
      <c r="AV106" s="2205"/>
      <c r="AW106" s="2205"/>
      <c r="AX106" s="2205"/>
      <c r="AY106" s="2205"/>
      <c r="AZ106" s="2205"/>
      <c r="BA106" s="2205"/>
      <c r="BB106" s="2205"/>
      <c r="BC106" s="2206"/>
      <c r="BD106" s="109"/>
    </row>
    <row r="107" spans="1:56" s="2" customFormat="1" ht="16.5" customHeight="1">
      <c r="A107" s="103"/>
      <c r="B107" s="103"/>
      <c r="C107" s="22"/>
      <c r="D107" s="22"/>
      <c r="E107" s="22"/>
      <c r="F107" s="22"/>
      <c r="G107" s="22"/>
      <c r="H107" s="22"/>
      <c r="I107" s="22"/>
      <c r="J107" s="22"/>
      <c r="K107" s="22"/>
      <c r="L107" s="22"/>
      <c r="M107" s="22"/>
      <c r="N107" s="22"/>
      <c r="O107" s="22"/>
      <c r="P107" s="22"/>
      <c r="Q107" s="22"/>
      <c r="R107" s="22"/>
      <c r="S107" s="22"/>
      <c r="T107" s="22"/>
      <c r="U107" s="22"/>
      <c r="V107" s="22"/>
      <c r="W107" s="22"/>
      <c r="X107" s="2062" t="str">
        <f>$X$14</f>
        <v>Attaching Method
贴法 Phương pháp dán</v>
      </c>
      <c r="Y107" s="2063"/>
      <c r="Z107" s="2063"/>
      <c r="AA107" s="2063"/>
      <c r="AB107" s="2152"/>
      <c r="AC107" s="103"/>
      <c r="AD107" s="22"/>
      <c r="AE107" s="22"/>
      <c r="AF107" s="22"/>
      <c r="AG107" s="22"/>
      <c r="AH107" s="22"/>
      <c r="AI107" s="22"/>
      <c r="AJ107" s="22"/>
      <c r="AK107" s="22"/>
      <c r="AL107" s="22"/>
      <c r="AM107" s="22"/>
      <c r="AN107" s="22"/>
      <c r="AO107" s="22"/>
      <c r="AP107" s="69"/>
      <c r="AQ107" s="22"/>
      <c r="AR107" s="22"/>
      <c r="AS107" s="22"/>
      <c r="AT107" s="22"/>
      <c r="AU107" s="22"/>
      <c r="AV107" s="22"/>
      <c r="AW107" s="22"/>
      <c r="AX107" s="22"/>
      <c r="AY107" s="2062" t="str">
        <f>$X$14</f>
        <v>Attaching Method
贴法 Phương pháp dán</v>
      </c>
      <c r="AZ107" s="2063"/>
      <c r="BA107" s="2063"/>
      <c r="BB107" s="2063"/>
      <c r="BC107" s="2152"/>
      <c r="BD107" s="109"/>
    </row>
    <row r="108" spans="1:56" s="2" customFormat="1" ht="16.5" customHeight="1">
      <c r="A108" s="537"/>
      <c r="B108" s="103"/>
      <c r="C108" s="22"/>
      <c r="D108" s="22"/>
      <c r="E108" s="22"/>
      <c r="F108" s="22"/>
      <c r="G108" s="22"/>
      <c r="H108" s="22"/>
      <c r="I108" s="22"/>
      <c r="J108" s="22"/>
      <c r="K108" s="22"/>
      <c r="L108" s="22"/>
      <c r="M108" s="22"/>
      <c r="N108" s="22"/>
      <c r="O108" s="22"/>
      <c r="P108" s="22"/>
      <c r="Q108" s="22"/>
      <c r="R108" s="22"/>
      <c r="S108" s="22"/>
      <c r="T108" s="22"/>
      <c r="U108" s="22"/>
      <c r="V108" s="22"/>
      <c r="W108" s="22"/>
      <c r="X108" s="2065"/>
      <c r="Y108" s="2066"/>
      <c r="Z108" s="2066"/>
      <c r="AA108" s="2066"/>
      <c r="AB108" s="2067"/>
      <c r="AC108" s="103"/>
      <c r="AD108" s="22"/>
      <c r="AE108" s="22"/>
      <c r="AF108" s="22"/>
      <c r="AG108" s="22"/>
      <c r="AH108" s="22"/>
      <c r="AI108" s="22"/>
      <c r="AJ108" s="22"/>
      <c r="AK108" s="69"/>
      <c r="AL108" s="69"/>
      <c r="AM108" s="69"/>
      <c r="AN108" s="69"/>
      <c r="AO108" s="69"/>
      <c r="AP108" s="69"/>
      <c r="AQ108" s="69"/>
      <c r="AR108" s="69"/>
      <c r="AS108" s="69"/>
      <c r="AT108" s="22"/>
      <c r="AU108" s="22"/>
      <c r="AV108" s="22"/>
      <c r="AW108" s="22"/>
      <c r="AX108" s="22"/>
      <c r="AY108" s="2065"/>
      <c r="AZ108" s="2066"/>
      <c r="BA108" s="2066"/>
      <c r="BB108" s="2066"/>
      <c r="BC108" s="2067"/>
      <c r="BD108" s="109"/>
    </row>
    <row r="109" spans="1:56" s="2" customFormat="1" ht="16.5" customHeight="1">
      <c r="A109" s="537"/>
      <c r="B109" s="103"/>
      <c r="C109" s="22"/>
      <c r="D109" s="22"/>
      <c r="E109" s="22"/>
      <c r="F109" s="22"/>
      <c r="G109" s="22"/>
      <c r="H109" s="22"/>
      <c r="I109" s="22"/>
      <c r="J109" s="22"/>
      <c r="K109" s="22"/>
      <c r="L109" s="22"/>
      <c r="M109" s="22"/>
      <c r="N109" s="22"/>
      <c r="O109" s="22"/>
      <c r="P109" s="22"/>
      <c r="Q109" s="22"/>
      <c r="R109" s="22"/>
      <c r="S109" s="22"/>
      <c r="T109" s="22"/>
      <c r="U109" s="22"/>
      <c r="V109" s="22"/>
      <c r="W109" s="22"/>
      <c r="X109" s="2159" t="s">
        <v>15</v>
      </c>
      <c r="Y109" s="2160"/>
      <c r="Z109" s="2160"/>
      <c r="AA109" s="2160"/>
      <c r="AB109" s="2161"/>
      <c r="AC109" s="103"/>
      <c r="AD109" s="22"/>
      <c r="AE109" s="22"/>
      <c r="AF109" s="22"/>
      <c r="AG109" s="22"/>
      <c r="AH109" s="22"/>
      <c r="AI109" s="22"/>
      <c r="AJ109" s="22"/>
      <c r="AK109" s="69"/>
      <c r="AL109" s="69"/>
      <c r="AM109" s="69"/>
      <c r="AN109" s="69"/>
      <c r="AO109" s="69"/>
      <c r="AP109" s="69"/>
      <c r="AQ109" s="69"/>
      <c r="AR109" s="69"/>
      <c r="AS109" s="69"/>
      <c r="AT109" s="22"/>
      <c r="AU109" s="22"/>
      <c r="AV109" s="22"/>
      <c r="AW109" s="22"/>
      <c r="AX109" s="22"/>
      <c r="AY109" s="2159" t="s">
        <v>15</v>
      </c>
      <c r="AZ109" s="2160"/>
      <c r="BA109" s="2160"/>
      <c r="BB109" s="2160"/>
      <c r="BC109" s="2161"/>
      <c r="BD109" s="109"/>
    </row>
    <row r="110" spans="1:56" s="2" customFormat="1" ht="16.5" customHeight="1">
      <c r="A110" s="537"/>
      <c r="B110" s="103"/>
      <c r="C110" s="22"/>
      <c r="D110" s="22"/>
      <c r="E110" s="22"/>
      <c r="F110" s="22"/>
      <c r="G110" s="22"/>
      <c r="H110" s="22"/>
      <c r="I110" s="22"/>
      <c r="J110" s="22"/>
      <c r="K110" s="22"/>
      <c r="L110" s="22"/>
      <c r="M110" s="22"/>
      <c r="N110" s="22"/>
      <c r="O110" s="22"/>
      <c r="P110" s="22"/>
      <c r="Q110" s="22"/>
      <c r="R110" s="22"/>
      <c r="S110" s="22"/>
      <c r="T110" s="22"/>
      <c r="U110" s="22"/>
      <c r="V110" s="22"/>
      <c r="W110" s="22"/>
      <c r="X110" s="2071"/>
      <c r="Y110" s="2072"/>
      <c r="Z110" s="2072"/>
      <c r="AA110" s="2072"/>
      <c r="AB110" s="2073"/>
      <c r="AC110" s="560"/>
      <c r="AD110" s="561"/>
      <c r="AE110" s="561"/>
      <c r="AF110" s="561"/>
      <c r="AG110" s="561"/>
      <c r="AH110" s="561"/>
      <c r="AI110" s="561"/>
      <c r="AJ110" s="561"/>
      <c r="AK110" s="561"/>
      <c r="AL110" s="561"/>
      <c r="AM110" s="561"/>
      <c r="AT110" s="22"/>
      <c r="AU110" s="22"/>
      <c r="AV110" s="22"/>
      <c r="AW110" s="22"/>
      <c r="AX110" s="22"/>
      <c r="AY110" s="2071"/>
      <c r="AZ110" s="2072"/>
      <c r="BA110" s="2072"/>
      <c r="BB110" s="2072"/>
      <c r="BC110" s="2073"/>
      <c r="BD110" s="109"/>
    </row>
    <row r="111" spans="1:56" s="2" customFormat="1" ht="16.5" customHeight="1">
      <c r="A111" s="103"/>
      <c r="B111" s="550"/>
      <c r="C111" s="334"/>
      <c r="D111" s="334"/>
      <c r="E111" s="334"/>
      <c r="F111" s="334"/>
      <c r="G111" s="334"/>
      <c r="H111" s="334"/>
      <c r="I111" s="334"/>
      <c r="J111" s="334"/>
      <c r="K111" s="334"/>
      <c r="L111" s="334"/>
      <c r="M111" s="334"/>
      <c r="N111" s="334"/>
      <c r="O111" s="334"/>
      <c r="P111" s="334"/>
      <c r="Q111" s="334"/>
      <c r="R111" s="334"/>
      <c r="S111" s="334"/>
      <c r="T111" s="334"/>
      <c r="U111" s="334"/>
      <c r="V111" s="334"/>
      <c r="W111" s="580"/>
      <c r="X111" s="2082" t="str">
        <f>$X$18</f>
        <v>Stitching Guide Name  靠边机名称Tên cử may</v>
      </c>
      <c r="Y111" s="2083"/>
      <c r="Z111" s="2083"/>
      <c r="AA111" s="2083"/>
      <c r="AB111" s="2084"/>
      <c r="AC111" s="560"/>
      <c r="AD111" s="561"/>
      <c r="AE111" s="561"/>
      <c r="AF111" s="561"/>
      <c r="AG111" s="561"/>
      <c r="AH111" s="561"/>
      <c r="AI111" s="561"/>
      <c r="AJ111" s="561"/>
      <c r="AK111" s="561"/>
      <c r="AL111" s="561"/>
      <c r="AM111" s="561"/>
      <c r="AQ111" s="2207"/>
      <c r="AR111" s="2208"/>
      <c r="AS111" s="2208"/>
      <c r="AT111" s="2208"/>
      <c r="AU111" s="2208"/>
      <c r="AV111" s="2208"/>
      <c r="AW111" s="2208"/>
      <c r="AX111" s="2209"/>
      <c r="AY111" s="2082" t="str">
        <f>$X$35</f>
        <v>Stitching Guide Name  靠边机名称Tên cử may</v>
      </c>
      <c r="AZ111" s="2083"/>
      <c r="BA111" s="2083"/>
      <c r="BB111" s="2083"/>
      <c r="BC111" s="2084"/>
      <c r="BD111" s="109"/>
    </row>
    <row r="112" spans="1:56" s="2" customFormat="1" ht="16.5" customHeight="1">
      <c r="A112" s="103"/>
      <c r="B112" s="550"/>
      <c r="C112" s="334"/>
      <c r="D112" s="334"/>
      <c r="E112" s="334"/>
      <c r="F112" s="334"/>
      <c r="G112" s="334"/>
      <c r="H112" s="334"/>
      <c r="I112" s="334"/>
      <c r="J112" s="334"/>
      <c r="K112" s="334"/>
      <c r="L112" s="334"/>
      <c r="M112" s="334"/>
      <c r="N112" s="334"/>
      <c r="O112" s="334"/>
      <c r="P112" s="334"/>
      <c r="Q112" s="334"/>
      <c r="R112" s="334"/>
      <c r="S112" s="334"/>
      <c r="T112" s="334"/>
      <c r="U112" s="334"/>
      <c r="V112" s="334"/>
      <c r="W112" s="580"/>
      <c r="X112" s="2065"/>
      <c r="Y112" s="2066"/>
      <c r="Z112" s="2066"/>
      <c r="AA112" s="2066"/>
      <c r="AB112" s="2067"/>
      <c r="AC112" s="560"/>
      <c r="AD112" s="561"/>
      <c r="AE112" s="561"/>
      <c r="AF112" s="561"/>
      <c r="AG112" s="561"/>
      <c r="AH112" s="561"/>
      <c r="AI112" s="561"/>
      <c r="AJ112" s="561"/>
      <c r="AK112" s="561"/>
      <c r="AL112" s="561"/>
      <c r="AM112" s="561"/>
      <c r="AN112" s="22"/>
      <c r="AO112" s="22"/>
      <c r="AP112" s="22"/>
      <c r="AQ112" s="2208"/>
      <c r="AR112" s="2208"/>
      <c r="AS112" s="2208"/>
      <c r="AT112" s="2208"/>
      <c r="AU112" s="2208"/>
      <c r="AV112" s="2208"/>
      <c r="AW112" s="2208"/>
      <c r="AX112" s="2209"/>
      <c r="AY112" s="2065"/>
      <c r="AZ112" s="2066"/>
      <c r="BA112" s="2066"/>
      <c r="BB112" s="2066"/>
      <c r="BC112" s="2067"/>
      <c r="BD112" s="109"/>
    </row>
    <row r="113" spans="1:56" s="2" customFormat="1" ht="16.5" customHeight="1">
      <c r="A113" s="537"/>
      <c r="B113" s="551"/>
      <c r="C113" s="552"/>
      <c r="D113" s="552"/>
      <c r="E113" s="552"/>
      <c r="F113" s="552"/>
      <c r="G113" s="552"/>
      <c r="H113" s="552"/>
      <c r="I113" s="552"/>
      <c r="J113" s="552"/>
      <c r="K113" s="552"/>
      <c r="L113" s="552"/>
      <c r="M113" s="552"/>
      <c r="N113" s="552"/>
      <c r="O113" s="552"/>
      <c r="P113" s="552"/>
      <c r="Q113" s="552"/>
      <c r="R113" s="552"/>
      <c r="S113" s="552"/>
      <c r="T113" s="552"/>
      <c r="U113" s="552"/>
      <c r="V113" s="552"/>
      <c r="W113" s="581"/>
      <c r="X113" s="2085" t="s">
        <v>15</v>
      </c>
      <c r="Y113" s="2086"/>
      <c r="Z113" s="2086"/>
      <c r="AA113" s="2086"/>
      <c r="AB113" s="2087"/>
      <c r="AC113" s="582"/>
      <c r="AD113" s="583"/>
      <c r="AE113" s="583"/>
      <c r="AF113" s="583"/>
      <c r="AG113" s="583"/>
      <c r="AH113" s="583"/>
      <c r="AI113" s="583"/>
      <c r="AJ113" s="583"/>
      <c r="AK113" s="583"/>
      <c r="AL113" s="583"/>
      <c r="AM113" s="583"/>
      <c r="AN113" s="126"/>
      <c r="AO113" s="126"/>
      <c r="AP113" s="126"/>
      <c r="AQ113" s="2210"/>
      <c r="AR113" s="2210"/>
      <c r="AS113" s="2210"/>
      <c r="AT113" s="2210"/>
      <c r="AU113" s="2210"/>
      <c r="AV113" s="2210"/>
      <c r="AW113" s="2210"/>
      <c r="AX113" s="2211"/>
      <c r="AY113" s="2085" t="s">
        <v>356</v>
      </c>
      <c r="AZ113" s="2086"/>
      <c r="BA113" s="2086"/>
      <c r="BB113" s="2086"/>
      <c r="BC113" s="2087"/>
      <c r="BD113" s="109"/>
    </row>
    <row r="114" spans="1:56" s="256" customFormat="1" ht="20.100000000000001" customHeight="1">
      <c r="A114" s="257"/>
      <c r="B114" s="151" t="s">
        <v>118</v>
      </c>
      <c r="C114" s="151"/>
      <c r="D114" s="151"/>
      <c r="E114" s="151"/>
      <c r="F114" s="151"/>
      <c r="G114" s="151"/>
      <c r="H114" s="151"/>
      <c r="I114" s="151"/>
      <c r="J114" s="151"/>
      <c r="K114" s="151"/>
      <c r="L114" s="151"/>
      <c r="M114" s="151"/>
      <c r="N114" s="151"/>
      <c r="O114" s="151"/>
      <c r="P114" s="151"/>
      <c r="Q114" s="151"/>
      <c r="R114" s="151"/>
      <c r="S114" s="151"/>
      <c r="T114" s="151"/>
      <c r="U114" s="151"/>
      <c r="V114" s="151"/>
      <c r="W114" s="151"/>
      <c r="X114" s="151"/>
      <c r="Y114" s="151"/>
      <c r="Z114" s="542" t="s">
        <v>119</v>
      </c>
      <c r="AA114" s="151"/>
      <c r="AB114" s="151"/>
      <c r="AC114" s="151"/>
      <c r="AD114" s="151"/>
      <c r="AE114" s="151"/>
      <c r="AF114" s="151"/>
      <c r="AG114" s="151"/>
      <c r="AH114" s="151"/>
      <c r="AI114" s="151"/>
      <c r="AJ114" s="151"/>
      <c r="AK114" s="151"/>
      <c r="AL114" s="151"/>
      <c r="AM114" s="151"/>
      <c r="AN114" s="151"/>
      <c r="AO114" s="151"/>
      <c r="AP114" s="151"/>
      <c r="AQ114" s="151"/>
      <c r="AR114" s="151"/>
      <c r="AS114" s="151"/>
      <c r="AT114" s="151"/>
      <c r="AU114" s="151"/>
      <c r="AV114" s="151"/>
      <c r="AW114" s="151" t="str">
        <f>$AW$38</f>
        <v>COMPILER: LIÊN/A-KT-WQ826</v>
      </c>
      <c r="AX114" s="151"/>
      <c r="AY114" s="151"/>
      <c r="AZ114" s="151"/>
      <c r="BA114" s="151"/>
      <c r="BB114" s="151"/>
      <c r="BC114" s="151"/>
      <c r="BD114" s="259"/>
    </row>
    <row r="115" spans="1:56" s="120" customFormat="1" ht="20.100000000000001" customHeight="1">
      <c r="A115" s="224"/>
      <c r="B115" s="1828" t="str">
        <f>$B$1</f>
        <v>{{ModelType}}</v>
      </c>
      <c r="C115" s="2011"/>
      <c r="D115" s="2011"/>
      <c r="E115" s="2011"/>
      <c r="F115" s="2011"/>
      <c r="G115" s="2011"/>
      <c r="H115" s="2011"/>
      <c r="I115" s="2011"/>
      <c r="J115" s="2011"/>
      <c r="K115" s="2011"/>
      <c r="L115" s="2011"/>
      <c r="M115" s="2011"/>
      <c r="N115" s="2012"/>
      <c r="O115" s="132"/>
      <c r="P115" s="132"/>
      <c r="Q115" s="1318" t="s">
        <v>388</v>
      </c>
      <c r="R115" s="1318"/>
      <c r="S115" s="1318"/>
      <c r="T115" s="1318"/>
      <c r="U115" s="1318"/>
      <c r="V115" s="1318"/>
      <c r="W115" s="1318"/>
      <c r="X115" s="1318"/>
      <c r="Y115" s="1318"/>
      <c r="Z115" s="1318"/>
      <c r="AA115" s="1318"/>
      <c r="AB115" s="1318"/>
      <c r="AC115" s="1318"/>
      <c r="AD115" s="1318"/>
      <c r="AE115" s="1318"/>
      <c r="AF115" s="1318"/>
      <c r="AG115" s="1318"/>
      <c r="AH115" s="1318"/>
      <c r="AI115" s="1318"/>
      <c r="AJ115" s="1318"/>
      <c r="AK115" s="1318"/>
      <c r="AL115" s="1318"/>
      <c r="AM115" s="1318"/>
      <c r="AN115" s="1318"/>
      <c r="AO115" s="1318"/>
      <c r="AP115" s="1318"/>
      <c r="AQ115" s="132"/>
      <c r="AR115" s="132"/>
      <c r="AS115" s="132"/>
      <c r="AT115" s="491"/>
      <c r="AU115" s="491"/>
      <c r="AV115" s="491"/>
      <c r="AW115" s="227"/>
      <c r="AX115" s="227"/>
      <c r="AY115" s="227"/>
      <c r="AZ115" s="584"/>
      <c r="BA115" s="584"/>
      <c r="BB115" s="585"/>
      <c r="BC115" s="585"/>
      <c r="BD115" s="586"/>
    </row>
    <row r="116" spans="1:56" s="120" customFormat="1" ht="15.95" customHeight="1">
      <c r="A116" s="292"/>
      <c r="B116" s="587" t="s">
        <v>69</v>
      </c>
      <c r="C116" s="286"/>
      <c r="D116" s="286"/>
      <c r="E116" s="286"/>
      <c r="F116" s="286"/>
      <c r="G116" s="588" t="str">
        <f>$G$2</f>
        <v>{{ModelName}}</v>
      </c>
      <c r="H116" s="286"/>
      <c r="I116" s="286"/>
      <c r="J116" s="286"/>
      <c r="K116" s="286"/>
      <c r="L116" s="286"/>
      <c r="M116" s="132"/>
      <c r="N116" s="231"/>
      <c r="O116" s="135"/>
      <c r="P116" s="135"/>
      <c r="Q116" s="1319"/>
      <c r="R116" s="1319"/>
      <c r="S116" s="1319"/>
      <c r="T116" s="1319"/>
      <c r="U116" s="1319"/>
      <c r="V116" s="1319"/>
      <c r="W116" s="1319"/>
      <c r="X116" s="1319"/>
      <c r="Y116" s="1319"/>
      <c r="Z116" s="1319"/>
      <c r="AA116" s="1319"/>
      <c r="AB116" s="1319"/>
      <c r="AC116" s="1319"/>
      <c r="AD116" s="1319"/>
      <c r="AE116" s="1319"/>
      <c r="AF116" s="1319"/>
      <c r="AG116" s="1319"/>
      <c r="AH116" s="1319"/>
      <c r="AI116" s="1319"/>
      <c r="AJ116" s="1319"/>
      <c r="AK116" s="1319"/>
      <c r="AL116" s="1319"/>
      <c r="AM116" s="1319"/>
      <c r="AN116" s="1319"/>
      <c r="AO116" s="1319"/>
      <c r="AP116" s="1319"/>
      <c r="AQ116" s="135"/>
      <c r="AR116" s="135"/>
      <c r="AS116" s="135"/>
      <c r="AT116" s="496"/>
      <c r="AU116" s="496"/>
      <c r="AV116" s="496"/>
      <c r="AW116" s="71"/>
      <c r="AY116" s="1321" t="s">
        <v>317</v>
      </c>
      <c r="AZ116" s="1322"/>
      <c r="BA116" s="1584">
        <f>$BA$2</f>
        <v>15</v>
      </c>
      <c r="BB116" s="1322">
        <f>BB78-1</f>
        <v>-4</v>
      </c>
      <c r="BC116" s="1586"/>
      <c r="BD116" s="72"/>
    </row>
    <row r="117" spans="1:56" s="120" customFormat="1" ht="15.95" customHeight="1">
      <c r="A117" s="292"/>
      <c r="B117" s="289" t="s">
        <v>70</v>
      </c>
      <c r="C117" s="290"/>
      <c r="D117" s="290"/>
      <c r="E117" s="290"/>
      <c r="F117" s="290"/>
      <c r="G117" s="290"/>
      <c r="H117" s="290"/>
      <c r="I117" s="499" t="str">
        <f>$I$3</f>
        <v>{{MaterialNumber}}</v>
      </c>
      <c r="J117" s="290"/>
      <c r="K117" s="499"/>
      <c r="L117" s="290"/>
      <c r="M117" s="139"/>
      <c r="N117" s="236"/>
      <c r="O117" s="139"/>
      <c r="P117" s="139"/>
      <c r="Q117" s="1320"/>
      <c r="R117" s="1320"/>
      <c r="S117" s="1320"/>
      <c r="T117" s="1320"/>
      <c r="U117" s="1320"/>
      <c r="V117" s="1320"/>
      <c r="W117" s="1320"/>
      <c r="X117" s="1320"/>
      <c r="Y117" s="1320"/>
      <c r="Z117" s="1320"/>
      <c r="AA117" s="1320"/>
      <c r="AB117" s="1320"/>
      <c r="AC117" s="1320"/>
      <c r="AD117" s="1320"/>
      <c r="AE117" s="1320"/>
      <c r="AF117" s="1320"/>
      <c r="AG117" s="1320"/>
      <c r="AH117" s="1320"/>
      <c r="AI117" s="1320"/>
      <c r="AJ117" s="1320"/>
      <c r="AK117" s="1320"/>
      <c r="AL117" s="1320"/>
      <c r="AM117" s="1320"/>
      <c r="AN117" s="1320"/>
      <c r="AO117" s="1320"/>
      <c r="AP117" s="1320"/>
      <c r="AQ117" s="139"/>
      <c r="AR117" s="139"/>
      <c r="AS117" s="139"/>
      <c r="AT117" s="500"/>
      <c r="AU117" s="500"/>
      <c r="AV117" s="500"/>
      <c r="AW117" s="76"/>
      <c r="AX117" s="589"/>
      <c r="AY117" s="2013"/>
      <c r="AZ117" s="1324"/>
      <c r="BA117" s="1585"/>
      <c r="BB117" s="1324"/>
      <c r="BC117" s="1467"/>
      <c r="BD117" s="72"/>
    </row>
    <row r="118" spans="1:56" s="2" customFormat="1" ht="30" customHeight="1">
      <c r="A118" s="103"/>
      <c r="B118" s="2212">
        <v>13</v>
      </c>
      <c r="C118" s="2213"/>
      <c r="D118" s="2016" t="s">
        <v>389</v>
      </c>
      <c r="E118" s="2017"/>
      <c r="F118" s="2017"/>
      <c r="G118" s="2017"/>
      <c r="H118" s="2017"/>
      <c r="I118" s="2017"/>
      <c r="J118" s="2017"/>
      <c r="K118" s="2017"/>
      <c r="L118" s="2017"/>
      <c r="M118" s="2017"/>
      <c r="N118" s="2017"/>
      <c r="O118" s="2017"/>
      <c r="P118" s="2017"/>
      <c r="Q118" s="2017"/>
      <c r="R118" s="2017"/>
      <c r="S118" s="2017"/>
      <c r="T118" s="2017"/>
      <c r="U118" s="2017"/>
      <c r="V118" s="2017"/>
      <c r="W118" s="2017"/>
      <c r="X118" s="2017"/>
      <c r="Y118" s="2017"/>
      <c r="Z118" s="2017"/>
      <c r="AA118" s="2017"/>
      <c r="AB118" s="2019"/>
      <c r="AC118" s="2088">
        <f>B118+1</f>
        <v>14</v>
      </c>
      <c r="AD118" s="2089"/>
      <c r="AE118" s="2016" t="s">
        <v>390</v>
      </c>
      <c r="AF118" s="2090"/>
      <c r="AG118" s="2090"/>
      <c r="AH118" s="2090"/>
      <c r="AI118" s="2090"/>
      <c r="AJ118" s="2090"/>
      <c r="AK118" s="2090"/>
      <c r="AL118" s="2090"/>
      <c r="AM118" s="2090"/>
      <c r="AN118" s="2090"/>
      <c r="AO118" s="2090"/>
      <c r="AP118" s="2090"/>
      <c r="AQ118" s="2090"/>
      <c r="AR118" s="2090"/>
      <c r="AS118" s="2090"/>
      <c r="AT118" s="2090"/>
      <c r="AU118" s="2090"/>
      <c r="AV118" s="2090"/>
      <c r="AW118" s="2090"/>
      <c r="AX118" s="2090"/>
      <c r="AY118" s="2090"/>
      <c r="AZ118" s="2090"/>
      <c r="BA118" s="2090"/>
      <c r="BB118" s="2090"/>
      <c r="BC118" s="2091"/>
      <c r="BD118" s="109"/>
    </row>
    <row r="119" spans="1:56" s="502" customFormat="1" ht="23.1" customHeight="1">
      <c r="A119" s="503"/>
      <c r="B119" s="2172" t="str">
        <f>$B$43</f>
        <v>M/C Type
机器
Loại máy</v>
      </c>
      <c r="C119" s="2021"/>
      <c r="D119" s="2021"/>
      <c r="E119" s="2021"/>
      <c r="F119" s="2022"/>
      <c r="G119" s="2026" t="str">
        <f>$G$43</f>
        <v>Needle
System
针类 Loại kim</v>
      </c>
      <c r="H119" s="2026"/>
      <c r="I119" s="2026"/>
      <c r="J119" s="2026" t="str">
        <f>$J$43</f>
        <v>Needle Size
尺寸
Kích cỡ kim</v>
      </c>
      <c r="K119" s="2026"/>
      <c r="L119" s="2026"/>
      <c r="M119" s="2026" t="str">
        <f>$M$43</f>
        <v>Needle Point Type
针型头类
Loại đầu kim</v>
      </c>
      <c r="N119" s="2026"/>
      <c r="O119" s="2026"/>
      <c r="P119" s="2026"/>
      <c r="Q119" s="2030" t="str">
        <f>$Q$43</f>
        <v>Thread Type
车线
Loại chỉ</v>
      </c>
      <c r="R119" s="2030"/>
      <c r="S119" s="2030"/>
      <c r="T119" s="2030"/>
      <c r="U119" s="2030" t="str">
        <f>$U$43</f>
        <v>Stitching Margin 边距
 Cách biên  (mm)</v>
      </c>
      <c r="V119" s="2030"/>
      <c r="W119" s="2030"/>
      <c r="X119" s="2030"/>
      <c r="Y119" s="2030" t="str">
        <f>$Y$43</f>
        <v>SPI (Stitch Per Inch)
针数/英寸
Số mũi/inch</v>
      </c>
      <c r="Z119" s="2032"/>
      <c r="AA119" s="2032"/>
      <c r="AB119" s="2033"/>
      <c r="AC119" s="2172" t="str">
        <f>$B$43</f>
        <v>M/C Type
机器
Loại máy</v>
      </c>
      <c r="AD119" s="2021"/>
      <c r="AE119" s="2021"/>
      <c r="AF119" s="2021"/>
      <c r="AG119" s="2022"/>
      <c r="AH119" s="2026" t="str">
        <f>$G$43</f>
        <v>Needle
System
针类 Loại kim</v>
      </c>
      <c r="AI119" s="2026"/>
      <c r="AJ119" s="2026"/>
      <c r="AK119" s="2026" t="str">
        <f>$J$43</f>
        <v>Needle Size
尺寸
Kích cỡ kim</v>
      </c>
      <c r="AL119" s="2026"/>
      <c r="AM119" s="2026"/>
      <c r="AN119" s="2026" t="str">
        <f>$M$43</f>
        <v>Needle Point Type
针型头类
Loại đầu kim</v>
      </c>
      <c r="AO119" s="2026"/>
      <c r="AP119" s="2026"/>
      <c r="AQ119" s="2026"/>
      <c r="AR119" s="2030" t="str">
        <f>$Q$43</f>
        <v>Thread Type
车线
Loại chỉ</v>
      </c>
      <c r="AS119" s="2030"/>
      <c r="AT119" s="2030"/>
      <c r="AU119" s="2030"/>
      <c r="AV119" s="2030" t="str">
        <f>$U$43</f>
        <v>Stitching Margin 边距
 Cách biên  (mm)</v>
      </c>
      <c r="AW119" s="2030"/>
      <c r="AX119" s="2030"/>
      <c r="AY119" s="2030"/>
      <c r="AZ119" s="2030" t="str">
        <f>$Y$43</f>
        <v>SPI (Stitch Per Inch)
针数/英寸
Số mũi/inch</v>
      </c>
      <c r="BA119" s="2032"/>
      <c r="BB119" s="2032"/>
      <c r="BC119" s="2033"/>
      <c r="BD119" s="504"/>
    </row>
    <row r="120" spans="1:56" s="502" customFormat="1" ht="23.1" customHeight="1">
      <c r="A120" s="503"/>
      <c r="B120" s="2023"/>
      <c r="C120" s="2024"/>
      <c r="D120" s="2024"/>
      <c r="E120" s="2024"/>
      <c r="F120" s="2025"/>
      <c r="G120" s="2027"/>
      <c r="H120" s="2027"/>
      <c r="I120" s="2027"/>
      <c r="J120" s="2027"/>
      <c r="K120" s="2027"/>
      <c r="L120" s="2027"/>
      <c r="M120" s="2027"/>
      <c r="N120" s="2027"/>
      <c r="O120" s="2027"/>
      <c r="P120" s="2027"/>
      <c r="Q120" s="2031"/>
      <c r="R120" s="2031"/>
      <c r="S120" s="2031"/>
      <c r="T120" s="2031"/>
      <c r="U120" s="2031"/>
      <c r="V120" s="2031"/>
      <c r="W120" s="2031"/>
      <c r="X120" s="2031"/>
      <c r="Y120" s="2034"/>
      <c r="Z120" s="2034"/>
      <c r="AA120" s="2034"/>
      <c r="AB120" s="2035"/>
      <c r="AC120" s="2023"/>
      <c r="AD120" s="2024"/>
      <c r="AE120" s="2024"/>
      <c r="AF120" s="2024"/>
      <c r="AG120" s="2025"/>
      <c r="AH120" s="2027"/>
      <c r="AI120" s="2027"/>
      <c r="AJ120" s="2027"/>
      <c r="AK120" s="2027"/>
      <c r="AL120" s="2027"/>
      <c r="AM120" s="2027"/>
      <c r="AN120" s="2027"/>
      <c r="AO120" s="2027"/>
      <c r="AP120" s="2027"/>
      <c r="AQ120" s="2027"/>
      <c r="AR120" s="2031"/>
      <c r="AS120" s="2031"/>
      <c r="AT120" s="2031"/>
      <c r="AU120" s="2031"/>
      <c r="AV120" s="2031"/>
      <c r="AW120" s="2031"/>
      <c r="AX120" s="2031"/>
      <c r="AY120" s="2031"/>
      <c r="AZ120" s="2034"/>
      <c r="BA120" s="2034"/>
      <c r="BB120" s="2034"/>
      <c r="BC120" s="2035"/>
      <c r="BD120" s="504"/>
    </row>
    <row r="121" spans="1:56" s="89" customFormat="1" ht="42.95" customHeight="1">
      <c r="A121" s="375"/>
      <c r="B121" s="2036" t="s">
        <v>360</v>
      </c>
      <c r="C121" s="2037"/>
      <c r="D121" s="2037"/>
      <c r="E121" s="2037"/>
      <c r="F121" s="2038"/>
      <c r="G121" s="2039" t="s">
        <v>15</v>
      </c>
      <c r="H121" s="2040"/>
      <c r="I121" s="2040"/>
      <c r="J121" s="2054" t="s">
        <v>15</v>
      </c>
      <c r="K121" s="2054"/>
      <c r="L121" s="2054"/>
      <c r="M121" s="2054" t="s">
        <v>15</v>
      </c>
      <c r="N121" s="2054"/>
      <c r="O121" s="2054"/>
      <c r="P121" s="2054"/>
      <c r="Q121" s="2042" t="s">
        <v>15</v>
      </c>
      <c r="R121" s="2043"/>
      <c r="S121" s="2043"/>
      <c r="T121" s="2044"/>
      <c r="U121" s="2054" t="s">
        <v>15</v>
      </c>
      <c r="V121" s="2054"/>
      <c r="W121" s="2054"/>
      <c r="X121" s="2054"/>
      <c r="Y121" s="2054" t="s">
        <v>15</v>
      </c>
      <c r="Z121" s="2054"/>
      <c r="AA121" s="2054"/>
      <c r="AB121" s="2097"/>
      <c r="AC121" s="1620" t="s">
        <v>359</v>
      </c>
      <c r="AD121" s="2052"/>
      <c r="AE121" s="2052"/>
      <c r="AF121" s="2052"/>
      <c r="AG121" s="2053"/>
      <c r="AH121" s="2039" t="s">
        <v>15</v>
      </c>
      <c r="AI121" s="2040"/>
      <c r="AJ121" s="2040"/>
      <c r="AK121" s="2054" t="s">
        <v>15</v>
      </c>
      <c r="AL121" s="2054"/>
      <c r="AM121" s="2054"/>
      <c r="AN121" s="2054" t="s">
        <v>15</v>
      </c>
      <c r="AO121" s="2054"/>
      <c r="AP121" s="2054"/>
      <c r="AQ121" s="2054"/>
      <c r="AR121" s="2042" t="s">
        <v>15</v>
      </c>
      <c r="AS121" s="2043"/>
      <c r="AT121" s="2043"/>
      <c r="AU121" s="2044"/>
      <c r="AV121" s="2054" t="s">
        <v>15</v>
      </c>
      <c r="AW121" s="2054"/>
      <c r="AX121" s="2054"/>
      <c r="AY121" s="2054"/>
      <c r="AZ121" s="2054" t="s">
        <v>15</v>
      </c>
      <c r="BA121" s="2054"/>
      <c r="BB121" s="2054"/>
      <c r="BC121" s="2097"/>
      <c r="BD121" s="77"/>
    </row>
    <row r="122" spans="1:56" s="2" customFormat="1" ht="16.5" customHeight="1">
      <c r="A122" s="103"/>
      <c r="B122" s="509"/>
      <c r="C122" s="510"/>
      <c r="D122" s="510"/>
      <c r="E122" s="510"/>
      <c r="F122" s="510"/>
      <c r="G122" s="510"/>
      <c r="H122" s="510"/>
      <c r="I122" s="510"/>
      <c r="J122" s="510"/>
      <c r="K122" s="510"/>
      <c r="L122" s="510"/>
      <c r="M122" s="510"/>
      <c r="N122" s="522"/>
      <c r="O122" s="522"/>
      <c r="P122" s="518"/>
      <c r="Q122" s="2142"/>
      <c r="R122" s="2142"/>
      <c r="S122" s="2142"/>
      <c r="T122" s="2142"/>
      <c r="U122" s="2142"/>
      <c r="V122" s="2142"/>
      <c r="W122" s="2142"/>
      <c r="X122" s="2142"/>
      <c r="Y122" s="2142"/>
      <c r="Z122" s="2142"/>
      <c r="AA122" s="2142"/>
      <c r="AB122" s="2143"/>
      <c r="AC122" s="505"/>
      <c r="AD122" s="506"/>
      <c r="AE122" s="506"/>
      <c r="AF122" s="506"/>
      <c r="AG122" s="506"/>
      <c r="AH122" s="507"/>
      <c r="AI122" s="507"/>
      <c r="AJ122" s="507"/>
      <c r="AK122" s="507"/>
      <c r="AL122" s="507"/>
      <c r="AM122" s="507"/>
      <c r="AN122" s="507"/>
      <c r="AO122" s="507"/>
      <c r="AP122" s="507"/>
      <c r="AQ122" s="507"/>
      <c r="AR122" s="2199"/>
      <c r="AS122" s="2199"/>
      <c r="AT122" s="2199"/>
      <c r="AU122" s="2199"/>
      <c r="AV122" s="2199"/>
      <c r="AW122" s="2199"/>
      <c r="AX122" s="2199"/>
      <c r="AY122" s="2199"/>
      <c r="AZ122" s="2199"/>
      <c r="BA122" s="2199"/>
      <c r="BB122" s="2199"/>
      <c r="BC122" s="2200"/>
      <c r="BD122" s="109"/>
    </row>
    <row r="123" spans="1:56" s="2" customFormat="1" ht="16.5" customHeight="1">
      <c r="A123" s="103"/>
      <c r="B123" s="515"/>
      <c r="C123" s="516"/>
      <c r="D123" s="516"/>
      <c r="E123" s="516"/>
      <c r="F123" s="516"/>
      <c r="G123" s="516"/>
      <c r="H123" s="516"/>
      <c r="I123" s="516"/>
      <c r="J123" s="516"/>
      <c r="K123" s="516"/>
      <c r="L123" s="516"/>
      <c r="M123" s="516"/>
      <c r="N123" s="526"/>
      <c r="O123" s="526"/>
      <c r="P123" s="518"/>
      <c r="Q123" s="2144"/>
      <c r="R123" s="2144"/>
      <c r="S123" s="2144"/>
      <c r="T123" s="2144"/>
      <c r="U123" s="2144"/>
      <c r="V123" s="2144"/>
      <c r="W123" s="2144"/>
      <c r="X123" s="2144"/>
      <c r="Y123" s="2144"/>
      <c r="Z123" s="2144"/>
      <c r="AA123" s="2144"/>
      <c r="AB123" s="2145"/>
      <c r="AC123" s="511"/>
      <c r="AD123" s="512"/>
      <c r="AE123" s="512"/>
      <c r="AF123" s="512"/>
      <c r="AG123" s="512"/>
      <c r="AH123" s="513"/>
      <c r="AI123" s="452"/>
      <c r="AJ123" s="513"/>
      <c r="AK123" s="513"/>
      <c r="AL123" s="513"/>
      <c r="AM123" s="513"/>
      <c r="AN123" s="513"/>
      <c r="AO123" s="513"/>
      <c r="AP123" s="513"/>
      <c r="AQ123" s="513"/>
      <c r="AR123" s="2201"/>
      <c r="AS123" s="2201"/>
      <c r="AT123" s="2201"/>
      <c r="AU123" s="2201"/>
      <c r="AV123" s="2201"/>
      <c r="AW123" s="2201"/>
      <c r="AX123" s="2201"/>
      <c r="AY123" s="2201"/>
      <c r="AZ123" s="2201"/>
      <c r="BA123" s="2201"/>
      <c r="BB123" s="2201"/>
      <c r="BC123" s="2202"/>
      <c r="BD123" s="109"/>
    </row>
    <row r="124" spans="1:56" s="2" customFormat="1" ht="16.5" customHeight="1">
      <c r="A124" s="103"/>
      <c r="B124" s="515"/>
      <c r="C124" s="516"/>
      <c r="D124" s="516"/>
      <c r="E124" s="516"/>
      <c r="F124" s="516"/>
      <c r="G124" s="516"/>
      <c r="H124" s="516"/>
      <c r="I124" s="516"/>
      <c r="J124" s="516"/>
      <c r="K124" s="516"/>
      <c r="L124" s="516"/>
      <c r="M124" s="516"/>
      <c r="N124" s="526"/>
      <c r="O124" s="526"/>
      <c r="P124" s="519"/>
      <c r="Q124" s="2144"/>
      <c r="R124" s="2144"/>
      <c r="S124" s="2144"/>
      <c r="T124" s="2144"/>
      <c r="U124" s="2144"/>
      <c r="V124" s="2144"/>
      <c r="W124" s="2144"/>
      <c r="X124" s="2144"/>
      <c r="Y124" s="2144"/>
      <c r="Z124" s="2144"/>
      <c r="AA124" s="2144"/>
      <c r="AB124" s="2145"/>
      <c r="AC124" s="511"/>
      <c r="AD124" s="512"/>
      <c r="AE124" s="512"/>
      <c r="AF124" s="512"/>
      <c r="AG124" s="512"/>
      <c r="AH124" s="513"/>
      <c r="AI124" s="513"/>
      <c r="AJ124" s="513"/>
      <c r="AK124" s="513"/>
      <c r="AL124" s="513"/>
      <c r="AM124" s="513"/>
      <c r="AN124" s="513"/>
      <c r="AO124" s="513"/>
      <c r="AP124" s="513"/>
      <c r="AQ124" s="513"/>
      <c r="AR124" s="2201"/>
      <c r="AS124" s="2201"/>
      <c r="AT124" s="2201"/>
      <c r="AU124" s="2201"/>
      <c r="AV124" s="2201"/>
      <c r="AW124" s="2201"/>
      <c r="AX124" s="2201"/>
      <c r="AY124" s="2201"/>
      <c r="AZ124" s="2201"/>
      <c r="BA124" s="2201"/>
      <c r="BB124" s="2201"/>
      <c r="BC124" s="2202"/>
      <c r="BD124" s="109"/>
    </row>
    <row r="125" spans="1:56" s="2" customFormat="1" ht="16.5" customHeight="1">
      <c r="A125" s="103"/>
      <c r="B125" s="515"/>
      <c r="C125" s="516"/>
      <c r="D125" s="516"/>
      <c r="E125" s="516"/>
      <c r="F125" s="516"/>
      <c r="G125" s="516"/>
      <c r="H125" s="516"/>
      <c r="I125" s="516"/>
      <c r="J125" s="516"/>
      <c r="K125" s="516"/>
      <c r="L125" s="516"/>
      <c r="M125" s="516"/>
      <c r="N125" s="526"/>
      <c r="O125" s="526"/>
      <c r="P125" s="519"/>
      <c r="Q125" s="2144"/>
      <c r="R125" s="2144"/>
      <c r="S125" s="2144"/>
      <c r="T125" s="2144"/>
      <c r="U125" s="2144"/>
      <c r="V125" s="2144"/>
      <c r="W125" s="2144"/>
      <c r="X125" s="2144"/>
      <c r="Y125" s="2144"/>
      <c r="Z125" s="2144"/>
      <c r="AA125" s="2144"/>
      <c r="AB125" s="2145"/>
      <c r="AC125" s="511"/>
      <c r="AD125" s="512"/>
      <c r="AE125" s="512"/>
      <c r="AF125" s="512"/>
      <c r="AG125" s="512"/>
      <c r="AH125" s="512"/>
      <c r="AI125" s="512"/>
      <c r="AJ125" s="512"/>
      <c r="AK125" s="452"/>
      <c r="AL125" s="512"/>
      <c r="AM125" s="512"/>
      <c r="AN125" s="512"/>
      <c r="AO125" s="512"/>
      <c r="AP125" s="512"/>
      <c r="AQ125" s="512"/>
      <c r="AR125" s="2201"/>
      <c r="AS125" s="2201"/>
      <c r="AT125" s="2201"/>
      <c r="AU125" s="2201"/>
      <c r="AV125" s="2201"/>
      <c r="AW125" s="2201"/>
      <c r="AX125" s="2201"/>
      <c r="AY125" s="2201"/>
      <c r="AZ125" s="2201"/>
      <c r="BA125" s="2201"/>
      <c r="BB125" s="2201"/>
      <c r="BC125" s="2202"/>
      <c r="BD125" s="109"/>
    </row>
    <row r="126" spans="1:56" s="2" customFormat="1" ht="16.5" customHeight="1">
      <c r="A126" s="103"/>
      <c r="B126" s="515"/>
      <c r="C126" s="516"/>
      <c r="D126" s="516"/>
      <c r="E126" s="516"/>
      <c r="F126" s="516"/>
      <c r="G126" s="516"/>
      <c r="H126" s="516"/>
      <c r="I126" s="516"/>
      <c r="J126" s="516"/>
      <c r="K126" s="516"/>
      <c r="L126" s="516"/>
      <c r="M126" s="516"/>
      <c r="N126" s="526"/>
      <c r="O126" s="526"/>
      <c r="P126" s="519"/>
      <c r="Q126" s="2144"/>
      <c r="R126" s="2144"/>
      <c r="S126" s="2144"/>
      <c r="T126" s="2144"/>
      <c r="U126" s="2144"/>
      <c r="V126" s="2144"/>
      <c r="W126" s="2144"/>
      <c r="X126" s="2144"/>
      <c r="Y126" s="2144"/>
      <c r="Z126" s="2144"/>
      <c r="AA126" s="2144"/>
      <c r="AB126" s="2145"/>
      <c r="AC126" s="511"/>
      <c r="AD126" s="512"/>
      <c r="AE126" s="512"/>
      <c r="AF126" s="512"/>
      <c r="AG126" s="512"/>
      <c r="AH126" s="512"/>
      <c r="AJ126" s="512"/>
      <c r="AL126" s="512"/>
      <c r="AM126" s="512"/>
      <c r="AN126" s="512"/>
      <c r="AO126" s="512"/>
      <c r="AP126" s="512"/>
      <c r="AQ126" s="512"/>
      <c r="AR126" s="2201"/>
      <c r="AS126" s="2201"/>
      <c r="AT126" s="2201"/>
      <c r="AU126" s="2201"/>
      <c r="AV126" s="2201"/>
      <c r="AW126" s="2201"/>
      <c r="AX126" s="2201"/>
      <c r="AY126" s="2201"/>
      <c r="AZ126" s="2201"/>
      <c r="BA126" s="2201"/>
      <c r="BB126" s="2201"/>
      <c r="BC126" s="2202"/>
      <c r="BD126" s="109"/>
    </row>
    <row r="127" spans="1:56" s="2" customFormat="1" ht="16.5" customHeight="1">
      <c r="A127" s="103"/>
      <c r="B127" s="103"/>
      <c r="C127" s="22"/>
      <c r="D127" s="22"/>
      <c r="E127" s="22"/>
      <c r="F127" s="22"/>
      <c r="G127" s="22"/>
      <c r="H127" s="22"/>
      <c r="I127" s="22"/>
      <c r="J127" s="22"/>
      <c r="K127" s="22"/>
      <c r="L127" s="22"/>
      <c r="M127" s="22"/>
      <c r="N127" s="518"/>
      <c r="O127" s="518"/>
      <c r="P127" s="518"/>
      <c r="Q127" s="2144"/>
      <c r="R127" s="2144"/>
      <c r="S127" s="2144"/>
      <c r="T127" s="2144"/>
      <c r="U127" s="2144"/>
      <c r="V127" s="2144"/>
      <c r="W127" s="2144"/>
      <c r="X127" s="2144"/>
      <c r="Y127" s="2144"/>
      <c r="Z127" s="2144"/>
      <c r="AA127" s="2144"/>
      <c r="AB127" s="2145"/>
      <c r="AC127" s="103"/>
      <c r="AD127" s="22"/>
      <c r="AE127" s="22"/>
      <c r="AF127" s="22"/>
      <c r="AG127" s="22"/>
      <c r="AH127" s="22"/>
      <c r="AI127" s="22"/>
      <c r="AJ127" s="22"/>
      <c r="AK127" s="22"/>
      <c r="AL127" s="22"/>
      <c r="AM127" s="22"/>
      <c r="AN127" s="22"/>
      <c r="AO127" s="22"/>
      <c r="AP127" s="69"/>
      <c r="AQ127" s="22"/>
      <c r="AR127" s="2201"/>
      <c r="AS127" s="2201"/>
      <c r="AT127" s="2201"/>
      <c r="AU127" s="2201"/>
      <c r="AV127" s="2201"/>
      <c r="AW127" s="2201"/>
      <c r="AX127" s="2201"/>
      <c r="AY127" s="2201"/>
      <c r="AZ127" s="2201"/>
      <c r="BA127" s="2201"/>
      <c r="BB127" s="2201"/>
      <c r="BC127" s="2202"/>
      <c r="BD127" s="109"/>
    </row>
    <row r="128" spans="1:56" s="2" customFormat="1" ht="16.5" customHeight="1">
      <c r="A128" s="537"/>
      <c r="B128" s="103"/>
      <c r="C128" s="22"/>
      <c r="D128" s="22"/>
      <c r="E128" s="22"/>
      <c r="F128" s="22"/>
      <c r="G128" s="22"/>
      <c r="H128" s="22"/>
      <c r="I128" s="22"/>
      <c r="J128" s="22"/>
      <c r="K128" s="22"/>
      <c r="L128" s="22"/>
      <c r="M128" s="22"/>
      <c r="N128" s="518"/>
      <c r="O128" s="518"/>
      <c r="P128" s="518"/>
      <c r="Q128" s="518"/>
      <c r="R128" s="518"/>
      <c r="S128" s="518"/>
      <c r="T128" s="518"/>
      <c r="U128" s="518"/>
      <c r="V128" s="518"/>
      <c r="W128" s="518"/>
      <c r="X128" s="2146" t="str">
        <f>$X$14</f>
        <v>Attaching Method
贴法 Phương pháp dán</v>
      </c>
      <c r="Y128" s="2147"/>
      <c r="Z128" s="2147"/>
      <c r="AA128" s="2147"/>
      <c r="AB128" s="2148"/>
      <c r="AC128" s="103"/>
      <c r="AD128" s="22"/>
      <c r="AE128" s="22"/>
      <c r="AF128" s="22"/>
      <c r="AG128" s="22"/>
      <c r="AH128" s="22"/>
      <c r="AI128" s="22"/>
      <c r="AJ128" s="22"/>
      <c r="AK128" s="22"/>
      <c r="AL128" s="22"/>
      <c r="AM128" s="22"/>
      <c r="AN128" s="22"/>
      <c r="AO128" s="22"/>
      <c r="AP128" s="69"/>
      <c r="AQ128" s="22"/>
      <c r="AR128" s="22"/>
      <c r="AS128" s="22"/>
      <c r="AT128" s="22"/>
      <c r="AU128" s="22"/>
      <c r="AV128" s="22"/>
      <c r="AW128" s="22"/>
      <c r="AX128" s="22"/>
      <c r="AY128" s="2062" t="str">
        <f>$X$14</f>
        <v>Attaching Method
贴法 Phương pháp dán</v>
      </c>
      <c r="AZ128" s="2063"/>
      <c r="BA128" s="2063"/>
      <c r="BB128" s="2063"/>
      <c r="BC128" s="2152"/>
      <c r="BD128" s="109"/>
    </row>
    <row r="129" spans="1:56" s="2" customFormat="1" ht="13.5" customHeight="1">
      <c r="A129" s="537"/>
      <c r="B129" s="22"/>
      <c r="C129" s="22"/>
      <c r="D129" s="22"/>
      <c r="E129" s="22"/>
      <c r="F129" s="22"/>
      <c r="G129" s="22"/>
      <c r="H129" s="22"/>
      <c r="I129" s="22"/>
      <c r="J129" s="22"/>
      <c r="K129" s="22"/>
      <c r="L129" s="22"/>
      <c r="M129" s="22"/>
      <c r="N129" s="518"/>
      <c r="O129" s="518"/>
      <c r="P129" s="518"/>
      <c r="Q129" s="518"/>
      <c r="R129" s="518"/>
      <c r="S129" s="518"/>
      <c r="T129" s="518"/>
      <c r="U129" s="518"/>
      <c r="V129" s="518"/>
      <c r="W129" s="518"/>
      <c r="X129" s="2149"/>
      <c r="Y129" s="2150"/>
      <c r="Z129" s="2150"/>
      <c r="AA129" s="2150"/>
      <c r="AB129" s="2151"/>
      <c r="AC129" s="103"/>
      <c r="AD129" s="22"/>
      <c r="AE129" s="22"/>
      <c r="AF129" s="22"/>
      <c r="AG129" s="22"/>
      <c r="AH129" s="22"/>
      <c r="AI129" s="22"/>
      <c r="AJ129" s="22"/>
      <c r="AK129" s="69"/>
      <c r="AL129" s="69"/>
      <c r="AM129" s="69"/>
      <c r="AN129" s="69"/>
      <c r="AO129" s="69"/>
      <c r="AP129" s="69"/>
      <c r="AQ129" s="69"/>
      <c r="AR129" s="69"/>
      <c r="AS129" s="69"/>
      <c r="AT129" s="22"/>
      <c r="AU129" s="22"/>
      <c r="AV129" s="22"/>
      <c r="AW129" s="22"/>
      <c r="AX129" s="22"/>
      <c r="AY129" s="2065"/>
      <c r="AZ129" s="2066"/>
      <c r="BA129" s="2066"/>
      <c r="BB129" s="2066"/>
      <c r="BC129" s="2067"/>
      <c r="BD129" s="109"/>
    </row>
    <row r="130" spans="1:56" s="2" customFormat="1" ht="27" customHeight="1">
      <c r="A130" s="537"/>
      <c r="B130" s="69"/>
      <c r="C130" s="69"/>
      <c r="D130" s="69"/>
      <c r="E130" s="69"/>
      <c r="F130" s="69"/>
      <c r="G130" s="69"/>
      <c r="H130" s="69"/>
      <c r="I130" s="69"/>
      <c r="J130" s="69"/>
      <c r="K130" s="69"/>
      <c r="L130" s="69"/>
      <c r="M130" s="69"/>
      <c r="N130" s="69"/>
      <c r="O130" s="69"/>
      <c r="P130" s="69"/>
      <c r="Q130" s="69"/>
      <c r="R130" s="69"/>
      <c r="S130" s="69"/>
      <c r="T130" s="69"/>
      <c r="U130" s="69"/>
      <c r="V130" s="69"/>
      <c r="W130" s="69"/>
      <c r="X130" s="2214" t="s">
        <v>15</v>
      </c>
      <c r="Y130" s="2069"/>
      <c r="Z130" s="2069"/>
      <c r="AA130" s="2069"/>
      <c r="AB130" s="2070"/>
      <c r="AC130" s="103"/>
      <c r="AD130" s="22"/>
      <c r="AE130" s="22"/>
      <c r="AF130" s="22"/>
      <c r="AG130" s="22"/>
      <c r="AH130" s="22"/>
      <c r="AI130" s="22"/>
      <c r="AJ130" s="22"/>
      <c r="AK130" s="69"/>
      <c r="AL130" s="69"/>
      <c r="AM130" s="69"/>
      <c r="AN130" s="69"/>
      <c r="AO130" s="69"/>
      <c r="AP130" s="69"/>
      <c r="AQ130" s="69"/>
      <c r="AR130" s="69"/>
      <c r="AS130" s="69"/>
      <c r="AT130" s="22"/>
      <c r="AU130" s="22"/>
      <c r="AV130" s="22"/>
      <c r="AW130" s="22"/>
      <c r="AX130" s="22"/>
      <c r="AY130" s="2107" t="s">
        <v>391</v>
      </c>
      <c r="AZ130" s="2108"/>
      <c r="BA130" s="2108"/>
      <c r="BB130" s="2108"/>
      <c r="BC130" s="2215"/>
      <c r="BD130" s="109"/>
    </row>
    <row r="131" spans="1:56" s="2" customFormat="1" ht="20.25" customHeight="1">
      <c r="A131" s="537"/>
      <c r="B131" s="1848"/>
      <c r="C131" s="1848"/>
      <c r="D131" s="1848"/>
      <c r="E131" s="1848"/>
      <c r="F131" s="1848"/>
      <c r="G131" s="1848"/>
      <c r="H131" s="1848"/>
      <c r="I131" s="1848"/>
      <c r="J131" s="1848"/>
      <c r="K131" s="1848"/>
      <c r="L131" s="1848"/>
      <c r="M131" s="69"/>
      <c r="N131" s="69"/>
      <c r="O131" s="69"/>
      <c r="P131" s="69"/>
      <c r="Q131" s="69"/>
      <c r="R131" s="69"/>
      <c r="S131" s="69"/>
      <c r="T131" s="69"/>
      <c r="U131" s="69"/>
      <c r="V131" s="69"/>
      <c r="W131" s="69"/>
      <c r="X131" s="2071"/>
      <c r="Y131" s="2072"/>
      <c r="Z131" s="2072"/>
      <c r="AA131" s="2072"/>
      <c r="AB131" s="2073"/>
      <c r="AC131" s="550"/>
      <c r="AD131" s="334"/>
      <c r="AE131" s="334"/>
      <c r="AF131" s="334"/>
      <c r="AG131" s="334"/>
      <c r="AH131" s="334"/>
      <c r="AI131" s="334"/>
      <c r="AJ131" s="334"/>
      <c r="AK131" s="334"/>
      <c r="AL131" s="334"/>
      <c r="AM131" s="334"/>
      <c r="AT131" s="22"/>
      <c r="AU131" s="22"/>
      <c r="AV131" s="22"/>
      <c r="AW131" s="22"/>
      <c r="AX131" s="22"/>
      <c r="AY131" s="2110"/>
      <c r="AZ131" s="2111"/>
      <c r="BA131" s="2111"/>
      <c r="BB131" s="2111"/>
      <c r="BC131" s="2112"/>
      <c r="BD131" s="109"/>
    </row>
    <row r="132" spans="1:56" s="2" customFormat="1" ht="16.5" customHeight="1">
      <c r="A132" s="537"/>
      <c r="B132" s="1847"/>
      <c r="C132" s="1848"/>
      <c r="D132" s="1848"/>
      <c r="E132" s="1848"/>
      <c r="F132" s="1848"/>
      <c r="G132" s="1848"/>
      <c r="H132" s="1848"/>
      <c r="I132" s="1848"/>
      <c r="J132" s="1848"/>
      <c r="K132" s="1848"/>
      <c r="L132" s="1848"/>
      <c r="M132" s="22"/>
      <c r="N132" s="22"/>
      <c r="O132" s="22"/>
      <c r="P132" s="22"/>
      <c r="Q132" s="22"/>
      <c r="R132" s="22"/>
      <c r="S132" s="22"/>
      <c r="T132" s="22"/>
      <c r="U132" s="22"/>
      <c r="V132" s="22"/>
      <c r="W132" s="22"/>
      <c r="X132" s="2062" t="str">
        <f>$X$18</f>
        <v>Stitching Guide Name  靠边机名称Tên cử may</v>
      </c>
      <c r="Y132" s="2063"/>
      <c r="Z132" s="2063"/>
      <c r="AA132" s="2063"/>
      <c r="AB132" s="2152"/>
      <c r="AC132" s="1847"/>
      <c r="AD132" s="1848"/>
      <c r="AE132" s="1848"/>
      <c r="AF132" s="1848"/>
      <c r="AG132" s="1848"/>
      <c r="AH132" s="1848"/>
      <c r="AI132" s="1848"/>
      <c r="AJ132" s="1848"/>
      <c r="AK132" s="1848"/>
      <c r="AL132" s="1848"/>
      <c r="AM132" s="1848"/>
      <c r="AN132" s="1848"/>
      <c r="AO132" s="1848"/>
      <c r="AP132" s="1848"/>
      <c r="AQ132" s="1848"/>
      <c r="AR132" s="1848"/>
      <c r="AS132" s="1848"/>
      <c r="AT132" s="1848"/>
      <c r="AU132" s="1848"/>
      <c r="AV132" s="1848"/>
      <c r="AW132" s="1848"/>
      <c r="AX132" s="2218"/>
      <c r="AY132" s="2220" t="str">
        <f>$X$35</f>
        <v>Stitching Guide Name  靠边机名称Tên cử may</v>
      </c>
      <c r="AZ132" s="2083"/>
      <c r="BA132" s="2083"/>
      <c r="BB132" s="2083"/>
      <c r="BC132" s="2084"/>
      <c r="BD132" s="109"/>
    </row>
    <row r="133" spans="1:56" s="2" customFormat="1" ht="16.5" customHeight="1">
      <c r="A133" s="537"/>
      <c r="B133" s="1847"/>
      <c r="C133" s="1848"/>
      <c r="D133" s="1848"/>
      <c r="E133" s="1848"/>
      <c r="F133" s="1848"/>
      <c r="G133" s="1848"/>
      <c r="H133" s="1848"/>
      <c r="I133" s="1848"/>
      <c r="J133" s="1848"/>
      <c r="K133" s="1848"/>
      <c r="L133" s="1848"/>
      <c r="M133" s="22"/>
      <c r="N133" s="22"/>
      <c r="O133" s="22"/>
      <c r="P133" s="22"/>
      <c r="Q133" s="22"/>
      <c r="R133" s="22"/>
      <c r="S133" s="22"/>
      <c r="T133" s="22"/>
      <c r="U133" s="22"/>
      <c r="V133" s="22"/>
      <c r="W133" s="22"/>
      <c r="X133" s="2065"/>
      <c r="Y133" s="2066"/>
      <c r="Z133" s="2066"/>
      <c r="AA133" s="2066"/>
      <c r="AB133" s="2067"/>
      <c r="AC133" s="1847"/>
      <c r="AD133" s="1848"/>
      <c r="AE133" s="1848"/>
      <c r="AF133" s="1848"/>
      <c r="AG133" s="1848"/>
      <c r="AH133" s="1848"/>
      <c r="AI133" s="1848"/>
      <c r="AJ133" s="1848"/>
      <c r="AK133" s="1848"/>
      <c r="AL133" s="1848"/>
      <c r="AM133" s="1848"/>
      <c r="AN133" s="1848"/>
      <c r="AO133" s="1848"/>
      <c r="AP133" s="1848"/>
      <c r="AQ133" s="1848"/>
      <c r="AR133" s="1848"/>
      <c r="AS133" s="1848"/>
      <c r="AT133" s="1848"/>
      <c r="AU133" s="1848"/>
      <c r="AV133" s="1848"/>
      <c r="AW133" s="1848"/>
      <c r="AX133" s="2218"/>
      <c r="AY133" s="2065"/>
      <c r="AZ133" s="2066"/>
      <c r="BA133" s="2066"/>
      <c r="BB133" s="2066"/>
      <c r="BC133" s="2067"/>
      <c r="BD133" s="109"/>
    </row>
    <row r="134" spans="1:56" s="2" customFormat="1" ht="16.5" customHeight="1">
      <c r="A134" s="537"/>
      <c r="B134" s="2216"/>
      <c r="C134" s="2217"/>
      <c r="D134" s="2217"/>
      <c r="E134" s="2217"/>
      <c r="F134" s="2217"/>
      <c r="G134" s="2217"/>
      <c r="H134" s="2217"/>
      <c r="I134" s="2217"/>
      <c r="J134" s="2217"/>
      <c r="K134" s="2217"/>
      <c r="L134" s="2217"/>
      <c r="M134" s="126"/>
      <c r="N134" s="126"/>
      <c r="O134" s="126"/>
      <c r="P134" s="126"/>
      <c r="Q134" s="126"/>
      <c r="R134" s="126"/>
      <c r="S134" s="126"/>
      <c r="T134" s="126"/>
      <c r="U134" s="126"/>
      <c r="V134" s="126"/>
      <c r="W134" s="126"/>
      <c r="X134" s="2085" t="s">
        <v>15</v>
      </c>
      <c r="Y134" s="2086"/>
      <c r="Z134" s="2086"/>
      <c r="AA134" s="2086"/>
      <c r="AB134" s="2087"/>
      <c r="AC134" s="2216"/>
      <c r="AD134" s="2217"/>
      <c r="AE134" s="2217"/>
      <c r="AF134" s="2217"/>
      <c r="AG134" s="2217"/>
      <c r="AH134" s="2217"/>
      <c r="AI134" s="2217"/>
      <c r="AJ134" s="2217"/>
      <c r="AK134" s="2217"/>
      <c r="AL134" s="2217"/>
      <c r="AM134" s="2217"/>
      <c r="AN134" s="2217"/>
      <c r="AO134" s="2217"/>
      <c r="AP134" s="2217"/>
      <c r="AQ134" s="2217"/>
      <c r="AR134" s="2217"/>
      <c r="AS134" s="2217"/>
      <c r="AT134" s="2217"/>
      <c r="AU134" s="2217"/>
      <c r="AV134" s="2217"/>
      <c r="AW134" s="2217"/>
      <c r="AX134" s="2219"/>
      <c r="AY134" s="2085" t="s">
        <v>15</v>
      </c>
      <c r="AZ134" s="2086"/>
      <c r="BA134" s="2086"/>
      <c r="BB134" s="2086"/>
      <c r="BC134" s="2087"/>
      <c r="BD134" s="109"/>
    </row>
    <row r="135" spans="1:56" s="2" customFormat="1" ht="30" customHeight="1">
      <c r="A135" s="103"/>
      <c r="B135" s="2088">
        <f>AC118+1</f>
        <v>15</v>
      </c>
      <c r="C135" s="2089"/>
      <c r="D135" s="2016" t="s">
        <v>392</v>
      </c>
      <c r="E135" s="2090"/>
      <c r="F135" s="2090"/>
      <c r="G135" s="2090"/>
      <c r="H135" s="2090"/>
      <c r="I135" s="2090"/>
      <c r="J135" s="2090"/>
      <c r="K135" s="2090"/>
      <c r="L135" s="2090"/>
      <c r="M135" s="2090"/>
      <c r="N135" s="2090"/>
      <c r="O135" s="2090"/>
      <c r="P135" s="2090"/>
      <c r="Q135" s="2090"/>
      <c r="R135" s="2090"/>
      <c r="S135" s="2090"/>
      <c r="T135" s="2090"/>
      <c r="U135" s="2090"/>
      <c r="V135" s="2090"/>
      <c r="W135" s="2090"/>
      <c r="X135" s="2090"/>
      <c r="Y135" s="2090"/>
      <c r="Z135" s="2090"/>
      <c r="AA135" s="2090"/>
      <c r="AB135" s="2091"/>
      <c r="AC135" s="2088">
        <f>B135+1</f>
        <v>16</v>
      </c>
      <c r="AD135" s="2089"/>
      <c r="AE135" s="2016" t="s">
        <v>393</v>
      </c>
      <c r="AF135" s="2090"/>
      <c r="AG135" s="2090"/>
      <c r="AH135" s="2090"/>
      <c r="AI135" s="2090"/>
      <c r="AJ135" s="2090"/>
      <c r="AK135" s="2090"/>
      <c r="AL135" s="2090"/>
      <c r="AM135" s="2090"/>
      <c r="AN135" s="2090"/>
      <c r="AO135" s="2090"/>
      <c r="AP135" s="2090"/>
      <c r="AQ135" s="2090"/>
      <c r="AR135" s="2090"/>
      <c r="AS135" s="2090"/>
      <c r="AT135" s="2090"/>
      <c r="AU135" s="2090"/>
      <c r="AV135" s="2090"/>
      <c r="AW135" s="2090"/>
      <c r="AX135" s="2090"/>
      <c r="AY135" s="2090"/>
      <c r="AZ135" s="2090"/>
      <c r="BA135" s="2090"/>
      <c r="BB135" s="2090"/>
      <c r="BC135" s="2091"/>
      <c r="BD135" s="109"/>
    </row>
    <row r="136" spans="1:56" s="335" customFormat="1" ht="23.1" customHeight="1">
      <c r="A136" s="241"/>
      <c r="B136" s="2172" t="str">
        <f>$B$43</f>
        <v>M/C Type
机器
Loại máy</v>
      </c>
      <c r="C136" s="2021"/>
      <c r="D136" s="2021"/>
      <c r="E136" s="2021"/>
      <c r="F136" s="2022"/>
      <c r="G136" s="2026" t="str">
        <f>$G$43</f>
        <v>Needle
System
针类 Loại kim</v>
      </c>
      <c r="H136" s="2026"/>
      <c r="I136" s="2026"/>
      <c r="J136" s="2026" t="str">
        <f>$J$43</f>
        <v>Needle Size
尺寸
Kích cỡ kim</v>
      </c>
      <c r="K136" s="2026"/>
      <c r="L136" s="2026"/>
      <c r="M136" s="2026" t="str">
        <f>$M$43</f>
        <v>Needle Point Type
针型头类
Loại đầu kim</v>
      </c>
      <c r="N136" s="2026"/>
      <c r="O136" s="2026"/>
      <c r="P136" s="2026"/>
      <c r="Q136" s="2030" t="str">
        <f>$Q$43</f>
        <v>Thread Type
车线
Loại chỉ</v>
      </c>
      <c r="R136" s="2030"/>
      <c r="S136" s="2030"/>
      <c r="T136" s="2030"/>
      <c r="U136" s="2030" t="str">
        <f>$U$43</f>
        <v>Stitching Margin 边距
 Cách biên  (mm)</v>
      </c>
      <c r="V136" s="2030"/>
      <c r="W136" s="2030"/>
      <c r="X136" s="2030"/>
      <c r="Y136" s="2030" t="str">
        <f>$Y$43</f>
        <v>SPI (Stitch Per Inch)
针数/英寸
Số mũi/inch</v>
      </c>
      <c r="Z136" s="2032"/>
      <c r="AA136" s="2032"/>
      <c r="AB136" s="2033"/>
      <c r="AC136" s="2172" t="str">
        <f>$B$43</f>
        <v>M/C Type
机器
Loại máy</v>
      </c>
      <c r="AD136" s="2021"/>
      <c r="AE136" s="2021"/>
      <c r="AF136" s="2021"/>
      <c r="AG136" s="2022"/>
      <c r="AH136" s="2026" t="str">
        <f>$G$43</f>
        <v>Needle
System
针类 Loại kim</v>
      </c>
      <c r="AI136" s="2026"/>
      <c r="AJ136" s="2026"/>
      <c r="AK136" s="2026" t="str">
        <f>$J$43</f>
        <v>Needle Size
尺寸
Kích cỡ kim</v>
      </c>
      <c r="AL136" s="2026"/>
      <c r="AM136" s="2026"/>
      <c r="AN136" s="2026" t="str">
        <f>$M$43</f>
        <v>Needle Point Type
针型头类
Loại đầu kim</v>
      </c>
      <c r="AO136" s="2026"/>
      <c r="AP136" s="2026"/>
      <c r="AQ136" s="2026"/>
      <c r="AR136" s="2030" t="str">
        <f>$Q$43</f>
        <v>Thread Type
车线
Loại chỉ</v>
      </c>
      <c r="AS136" s="2030"/>
      <c r="AT136" s="2030"/>
      <c r="AU136" s="2030"/>
      <c r="AV136" s="2030" t="str">
        <f>$U$43</f>
        <v>Stitching Margin 边距
 Cách biên  (mm)</v>
      </c>
      <c r="AW136" s="2030"/>
      <c r="AX136" s="2030"/>
      <c r="AY136" s="2030"/>
      <c r="AZ136" s="2030" t="str">
        <f>$Y$43</f>
        <v>SPI (Stitch Per Inch)
针数/英寸
Số mũi/inch</v>
      </c>
      <c r="BA136" s="2032"/>
      <c r="BB136" s="2032"/>
      <c r="BC136" s="2033"/>
      <c r="BD136" s="242"/>
    </row>
    <row r="137" spans="1:56" s="335" customFormat="1" ht="23.1" customHeight="1">
      <c r="A137" s="241"/>
      <c r="B137" s="2023"/>
      <c r="C137" s="2024"/>
      <c r="D137" s="2024"/>
      <c r="E137" s="2024"/>
      <c r="F137" s="2025"/>
      <c r="G137" s="2027"/>
      <c r="H137" s="2027"/>
      <c r="I137" s="2027"/>
      <c r="J137" s="2027"/>
      <c r="K137" s="2027"/>
      <c r="L137" s="2027"/>
      <c r="M137" s="2027"/>
      <c r="N137" s="2027"/>
      <c r="O137" s="2027"/>
      <c r="P137" s="2027"/>
      <c r="Q137" s="2031"/>
      <c r="R137" s="2031"/>
      <c r="S137" s="2031"/>
      <c r="T137" s="2031"/>
      <c r="U137" s="2031"/>
      <c r="V137" s="2031"/>
      <c r="W137" s="2031"/>
      <c r="X137" s="2031"/>
      <c r="Y137" s="2034"/>
      <c r="Z137" s="2034"/>
      <c r="AA137" s="2034"/>
      <c r="AB137" s="2035"/>
      <c r="AC137" s="2023"/>
      <c r="AD137" s="2024"/>
      <c r="AE137" s="2024"/>
      <c r="AF137" s="2024"/>
      <c r="AG137" s="2025"/>
      <c r="AH137" s="2027"/>
      <c r="AI137" s="2027"/>
      <c r="AJ137" s="2027"/>
      <c r="AK137" s="2027"/>
      <c r="AL137" s="2027"/>
      <c r="AM137" s="2027"/>
      <c r="AN137" s="2027"/>
      <c r="AO137" s="2027"/>
      <c r="AP137" s="2027"/>
      <c r="AQ137" s="2027"/>
      <c r="AR137" s="2031"/>
      <c r="AS137" s="2031"/>
      <c r="AT137" s="2031"/>
      <c r="AU137" s="2031"/>
      <c r="AV137" s="2031"/>
      <c r="AW137" s="2031"/>
      <c r="AX137" s="2031"/>
      <c r="AY137" s="2031"/>
      <c r="AZ137" s="2034"/>
      <c r="BA137" s="2034"/>
      <c r="BB137" s="2034"/>
      <c r="BC137" s="2035"/>
      <c r="BD137" s="242"/>
    </row>
    <row r="138" spans="1:56" s="172" customFormat="1" ht="42.95" customHeight="1">
      <c r="A138" s="520"/>
      <c r="B138" s="1620" t="s">
        <v>394</v>
      </c>
      <c r="C138" s="2052"/>
      <c r="D138" s="2052"/>
      <c r="E138" s="2052"/>
      <c r="F138" s="2053"/>
      <c r="G138" s="2039" t="s">
        <v>15</v>
      </c>
      <c r="H138" s="2040"/>
      <c r="I138" s="2040"/>
      <c r="J138" s="2054" t="s">
        <v>15</v>
      </c>
      <c r="K138" s="2054"/>
      <c r="L138" s="2054"/>
      <c r="M138" s="2054" t="s">
        <v>15</v>
      </c>
      <c r="N138" s="2054"/>
      <c r="O138" s="2054"/>
      <c r="P138" s="2054"/>
      <c r="Q138" s="2042" t="s">
        <v>15</v>
      </c>
      <c r="R138" s="2043"/>
      <c r="S138" s="2043"/>
      <c r="T138" s="2044"/>
      <c r="U138" s="2054" t="s">
        <v>15</v>
      </c>
      <c r="V138" s="2054"/>
      <c r="W138" s="2054"/>
      <c r="X138" s="2054"/>
      <c r="Y138" s="2054" t="s">
        <v>15</v>
      </c>
      <c r="Z138" s="2054"/>
      <c r="AA138" s="2054"/>
      <c r="AB138" s="2097"/>
      <c r="AC138" s="2051" t="s">
        <v>348</v>
      </c>
      <c r="AD138" s="2052"/>
      <c r="AE138" s="2052"/>
      <c r="AF138" s="2052"/>
      <c r="AG138" s="2053"/>
      <c r="AH138" s="2039" t="s">
        <v>349</v>
      </c>
      <c r="AI138" s="2040"/>
      <c r="AJ138" s="2040"/>
      <c r="AK138" s="2054" t="s">
        <v>345</v>
      </c>
      <c r="AL138" s="2054"/>
      <c r="AM138" s="2054"/>
      <c r="AN138" s="2054" t="s">
        <v>346</v>
      </c>
      <c r="AO138" s="2054"/>
      <c r="AP138" s="2054"/>
      <c r="AQ138" s="2054"/>
      <c r="AR138" s="2045" t="s">
        <v>347</v>
      </c>
      <c r="AS138" s="2046"/>
      <c r="AT138" s="2046"/>
      <c r="AU138" s="2047"/>
      <c r="AV138" s="2056" t="s">
        <v>395</v>
      </c>
      <c r="AW138" s="2056"/>
      <c r="AX138" s="2056"/>
      <c r="AY138" s="2056"/>
      <c r="AZ138" s="2056" t="s">
        <v>375</v>
      </c>
      <c r="BA138" s="2056"/>
      <c r="BB138" s="2056"/>
      <c r="BC138" s="2057"/>
      <c r="BD138" s="521"/>
    </row>
    <row r="139" spans="1:56" s="2" customFormat="1" ht="16.5" customHeight="1">
      <c r="A139" s="103"/>
      <c r="B139" s="509"/>
      <c r="C139" s="510"/>
      <c r="D139" s="510"/>
      <c r="E139" s="510"/>
      <c r="F139" s="510"/>
      <c r="G139" s="510"/>
      <c r="H139" s="510"/>
      <c r="I139" s="510"/>
      <c r="J139" s="510"/>
      <c r="K139" s="510"/>
      <c r="L139" s="510"/>
      <c r="M139" s="510"/>
      <c r="N139" s="510"/>
      <c r="O139" s="510"/>
      <c r="P139" s="510"/>
      <c r="Q139" s="2203"/>
      <c r="R139" s="2203"/>
      <c r="S139" s="2203"/>
      <c r="T139" s="2203"/>
      <c r="U139" s="2203"/>
      <c r="V139" s="2203"/>
      <c r="W139" s="2203"/>
      <c r="X139" s="2203"/>
      <c r="Y139" s="2203"/>
      <c r="Z139" s="2203"/>
      <c r="AA139" s="2203"/>
      <c r="AB139" s="2204"/>
      <c r="AC139" s="509"/>
      <c r="AD139" s="510"/>
      <c r="AE139" s="510"/>
      <c r="AF139" s="510"/>
      <c r="AG139" s="510"/>
      <c r="AH139" s="510"/>
      <c r="AI139" s="510"/>
      <c r="AJ139" s="510"/>
      <c r="AK139" s="510"/>
      <c r="AL139" s="510"/>
      <c r="AM139" s="510"/>
      <c r="AN139" s="510"/>
      <c r="AO139" s="510"/>
      <c r="AP139" s="510"/>
      <c r="AQ139" s="510"/>
      <c r="AR139" s="590"/>
      <c r="AS139" s="2221" t="s">
        <v>396</v>
      </c>
      <c r="AT139" s="2221"/>
      <c r="AU139" s="2221"/>
      <c r="AV139" s="2221"/>
      <c r="AW139" s="2221"/>
      <c r="AX139" s="2221"/>
      <c r="AY139" s="2221"/>
      <c r="AZ139" s="2221"/>
      <c r="BA139" s="2221"/>
      <c r="BB139" s="2221"/>
      <c r="BC139" s="2222"/>
      <c r="BD139" s="109"/>
    </row>
    <row r="140" spans="1:56" s="2" customFormat="1" ht="16.5" customHeight="1">
      <c r="A140" s="103"/>
      <c r="B140" s="515"/>
      <c r="C140" s="516"/>
      <c r="D140" s="516"/>
      <c r="E140" s="516"/>
      <c r="F140" s="516"/>
      <c r="G140" s="516"/>
      <c r="H140" s="516"/>
      <c r="I140" s="516"/>
      <c r="J140" s="516"/>
      <c r="K140" s="516"/>
      <c r="L140" s="516"/>
      <c r="M140" s="516"/>
      <c r="N140" s="516"/>
      <c r="O140" s="516"/>
      <c r="P140" s="516"/>
      <c r="Q140" s="2205"/>
      <c r="R140" s="2205"/>
      <c r="S140" s="2205"/>
      <c r="T140" s="2205"/>
      <c r="U140" s="2205"/>
      <c r="V140" s="2205"/>
      <c r="W140" s="2205"/>
      <c r="X140" s="2205"/>
      <c r="Y140" s="2205"/>
      <c r="Z140" s="2205"/>
      <c r="AA140" s="2205"/>
      <c r="AB140" s="2206"/>
      <c r="AC140" s="515"/>
      <c r="AD140" s="516"/>
      <c r="AE140" s="516"/>
      <c r="AF140" s="516"/>
      <c r="AG140" s="516"/>
      <c r="AH140" s="516"/>
      <c r="AI140" s="516"/>
      <c r="AJ140" s="516"/>
      <c r="AK140" s="516"/>
      <c r="AL140" s="516"/>
      <c r="AM140" s="516"/>
      <c r="AN140" s="516"/>
      <c r="AO140" s="516"/>
      <c r="AP140" s="516"/>
      <c r="AQ140" s="516"/>
      <c r="AR140" s="591"/>
      <c r="AS140" s="2223"/>
      <c r="AT140" s="2223"/>
      <c r="AU140" s="2223"/>
      <c r="AV140" s="2223"/>
      <c r="AW140" s="2223"/>
      <c r="AX140" s="2223"/>
      <c r="AY140" s="2223"/>
      <c r="AZ140" s="2223"/>
      <c r="BA140" s="2223"/>
      <c r="BB140" s="2223"/>
      <c r="BC140" s="2224"/>
      <c r="BD140" s="109"/>
    </row>
    <row r="141" spans="1:56" s="2" customFormat="1" ht="16.5" customHeight="1">
      <c r="A141" s="103"/>
      <c r="B141" s="515"/>
      <c r="C141" s="516"/>
      <c r="D141" s="516"/>
      <c r="E141" s="516"/>
      <c r="F141" s="516"/>
      <c r="G141" s="516"/>
      <c r="H141" s="516"/>
      <c r="I141" s="516"/>
      <c r="J141" s="516"/>
      <c r="K141" s="516"/>
      <c r="L141" s="516"/>
      <c r="M141" s="516"/>
      <c r="N141" s="516"/>
      <c r="O141" s="516"/>
      <c r="P141" s="516"/>
      <c r="Q141" s="2205"/>
      <c r="R141" s="2205"/>
      <c r="S141" s="2205"/>
      <c r="T141" s="2205"/>
      <c r="U141" s="2205"/>
      <c r="V141" s="2205"/>
      <c r="W141" s="2205"/>
      <c r="X141" s="2205"/>
      <c r="Y141" s="2205"/>
      <c r="Z141" s="2205"/>
      <c r="AA141" s="2205"/>
      <c r="AB141" s="2206"/>
      <c r="AC141" s="515"/>
      <c r="AD141" s="516"/>
      <c r="AE141" s="516"/>
      <c r="AF141" s="516"/>
      <c r="AG141" s="516"/>
      <c r="AH141" s="516"/>
      <c r="AI141" s="516"/>
      <c r="AJ141" s="516"/>
      <c r="AK141" s="516"/>
      <c r="AL141" s="516"/>
      <c r="AM141" s="516"/>
      <c r="AN141" s="516"/>
      <c r="AO141" s="516"/>
      <c r="AP141" s="516"/>
      <c r="AQ141" s="516"/>
      <c r="AR141" s="591"/>
      <c r="AS141" s="2223"/>
      <c r="AT141" s="2223"/>
      <c r="AU141" s="2223"/>
      <c r="AV141" s="2223"/>
      <c r="AW141" s="2223"/>
      <c r="AX141" s="2223"/>
      <c r="AY141" s="2223"/>
      <c r="AZ141" s="2223"/>
      <c r="BA141" s="2223"/>
      <c r="BB141" s="2223"/>
      <c r="BC141" s="2224"/>
      <c r="BD141" s="109"/>
    </row>
    <row r="142" spans="1:56" s="2" customFormat="1" ht="16.5" customHeight="1">
      <c r="A142" s="103"/>
      <c r="B142" s="515"/>
      <c r="C142" s="516"/>
      <c r="D142" s="516"/>
      <c r="E142" s="516"/>
      <c r="F142" s="516"/>
      <c r="G142" s="516"/>
      <c r="H142" s="516"/>
      <c r="I142" s="516"/>
      <c r="J142" s="516"/>
      <c r="K142" s="516"/>
      <c r="L142" s="516"/>
      <c r="M142" s="516"/>
      <c r="N142" s="516"/>
      <c r="O142" s="516"/>
      <c r="P142" s="516"/>
      <c r="Q142" s="2205"/>
      <c r="R142" s="2205"/>
      <c r="S142" s="2205"/>
      <c r="T142" s="2205"/>
      <c r="U142" s="2205"/>
      <c r="V142" s="2205"/>
      <c r="W142" s="2205"/>
      <c r="X142" s="2205"/>
      <c r="Y142" s="2205"/>
      <c r="Z142" s="2205"/>
      <c r="AA142" s="2205"/>
      <c r="AB142" s="2206"/>
      <c r="AC142" s="515"/>
      <c r="AD142" s="516"/>
      <c r="AE142" s="516"/>
      <c r="AF142" s="516"/>
      <c r="AG142" s="516"/>
      <c r="AH142" s="516"/>
      <c r="AI142" s="516"/>
      <c r="AJ142" s="516"/>
      <c r="AK142" s="516"/>
      <c r="AL142" s="516"/>
      <c r="AM142" s="516"/>
      <c r="AN142" s="516"/>
      <c r="AO142" s="516"/>
      <c r="AP142" s="516"/>
      <c r="AQ142" s="516"/>
      <c r="AR142" s="69"/>
      <c r="AS142" s="2223"/>
      <c r="AT142" s="2223"/>
      <c r="AU142" s="2223"/>
      <c r="AV142" s="2223"/>
      <c r="AW142" s="2223"/>
      <c r="AX142" s="2223"/>
      <c r="AY142" s="2223"/>
      <c r="AZ142" s="2223"/>
      <c r="BA142" s="2223"/>
      <c r="BB142" s="2223"/>
      <c r="BC142" s="2224"/>
      <c r="BD142" s="109"/>
    </row>
    <row r="143" spans="1:56" s="2" customFormat="1" ht="16.5" customHeight="1">
      <c r="A143" s="103"/>
      <c r="B143" s="515"/>
      <c r="C143" s="516"/>
      <c r="D143" s="516"/>
      <c r="E143" s="516"/>
      <c r="F143" s="516"/>
      <c r="G143" s="516"/>
      <c r="H143" s="516"/>
      <c r="I143" s="516"/>
      <c r="J143" s="516"/>
      <c r="K143" s="516"/>
      <c r="L143" s="516"/>
      <c r="M143" s="516"/>
      <c r="N143" s="516"/>
      <c r="O143" s="516"/>
      <c r="P143" s="516"/>
      <c r="Q143" s="2205"/>
      <c r="R143" s="2205"/>
      <c r="S143" s="2205"/>
      <c r="T143" s="2205"/>
      <c r="U143" s="2205"/>
      <c r="V143" s="2205"/>
      <c r="W143" s="2205"/>
      <c r="X143" s="2205"/>
      <c r="Y143" s="2205"/>
      <c r="Z143" s="2205"/>
      <c r="AA143" s="2205"/>
      <c r="AB143" s="2206"/>
      <c r="AC143" s="515"/>
      <c r="AD143" s="516"/>
      <c r="AE143" s="516"/>
      <c r="AF143" s="516"/>
      <c r="AG143" s="516"/>
      <c r="AH143" s="516"/>
      <c r="AI143" s="516"/>
      <c r="AJ143" s="516"/>
      <c r="AK143" s="516"/>
      <c r="AL143" s="516"/>
      <c r="AM143" s="516"/>
      <c r="AN143" s="516"/>
      <c r="AO143" s="516"/>
      <c r="AP143" s="516"/>
      <c r="AQ143" s="516"/>
      <c r="AR143" s="69"/>
      <c r="AS143" s="2223"/>
      <c r="AT143" s="2223"/>
      <c r="AU143" s="2223"/>
      <c r="AV143" s="2223"/>
      <c r="AW143" s="2223"/>
      <c r="AX143" s="2223"/>
      <c r="AY143" s="2223"/>
      <c r="AZ143" s="2223"/>
      <c r="BA143" s="2223"/>
      <c r="BB143" s="2223"/>
      <c r="BC143" s="2224"/>
      <c r="BD143" s="109"/>
    </row>
    <row r="144" spans="1:56" s="2" customFormat="1" ht="16.5" customHeight="1">
      <c r="A144" s="103"/>
      <c r="B144" s="103"/>
      <c r="C144" s="22"/>
      <c r="D144" s="22"/>
      <c r="E144" s="22"/>
      <c r="F144" s="22"/>
      <c r="G144" s="22"/>
      <c r="H144" s="22"/>
      <c r="I144" s="22"/>
      <c r="J144" s="22"/>
      <c r="K144" s="22"/>
      <c r="L144" s="22"/>
      <c r="M144" s="22"/>
      <c r="N144" s="22"/>
      <c r="O144" s="22"/>
      <c r="P144" s="22"/>
      <c r="Q144" s="2205"/>
      <c r="R144" s="2205"/>
      <c r="S144" s="2205"/>
      <c r="T144" s="2205"/>
      <c r="U144" s="2205"/>
      <c r="V144" s="2205"/>
      <c r="W144" s="2205"/>
      <c r="X144" s="2205"/>
      <c r="Y144" s="2205"/>
      <c r="Z144" s="2205"/>
      <c r="AA144" s="2205"/>
      <c r="AB144" s="2206"/>
      <c r="AC144" s="103"/>
      <c r="AD144" s="22"/>
      <c r="AE144" s="22"/>
      <c r="AF144" s="22"/>
      <c r="AG144" s="22"/>
      <c r="AH144" s="22"/>
      <c r="AI144" s="22"/>
      <c r="AJ144" s="22"/>
      <c r="AK144" s="22"/>
      <c r="AL144" s="22"/>
      <c r="AM144" s="22"/>
      <c r="AN144" s="22"/>
      <c r="AO144" s="22"/>
      <c r="AP144" s="22"/>
      <c r="AQ144" s="22"/>
      <c r="AR144" s="22"/>
      <c r="AS144" s="22"/>
      <c r="AT144" s="22"/>
      <c r="AU144" s="22"/>
      <c r="AV144" s="22"/>
      <c r="AW144" s="22"/>
      <c r="AX144" s="22"/>
      <c r="AY144" s="530"/>
      <c r="AZ144" s="530"/>
      <c r="BA144" s="530"/>
      <c r="BB144" s="530"/>
      <c r="BC144" s="531"/>
      <c r="BD144" s="109"/>
    </row>
    <row r="145" spans="1:56" s="2" customFormat="1" ht="16.5" customHeight="1">
      <c r="A145" s="103"/>
      <c r="B145" s="103"/>
      <c r="C145" s="22"/>
      <c r="D145" s="22"/>
      <c r="E145" s="22"/>
      <c r="F145" s="22"/>
      <c r="G145" s="22"/>
      <c r="H145" s="22"/>
      <c r="I145" s="22"/>
      <c r="J145" s="22"/>
      <c r="K145" s="22"/>
      <c r="L145" s="22"/>
      <c r="M145" s="22"/>
      <c r="N145" s="22"/>
      <c r="O145" s="22"/>
      <c r="P145" s="22"/>
      <c r="Q145" s="22"/>
      <c r="R145" s="22"/>
      <c r="S145" s="22"/>
      <c r="T145" s="22"/>
      <c r="U145" s="22"/>
      <c r="V145" s="22"/>
      <c r="W145" s="22"/>
      <c r="X145" s="2062" t="str">
        <f>$X$14</f>
        <v>Attaching Method
贴法 Phương pháp dán</v>
      </c>
      <c r="Y145" s="2063"/>
      <c r="Z145" s="2063"/>
      <c r="AA145" s="2063"/>
      <c r="AB145" s="2152"/>
      <c r="AC145" s="22"/>
      <c r="AD145" s="22"/>
      <c r="AE145" s="22"/>
      <c r="AF145" s="22"/>
      <c r="AG145" s="22"/>
      <c r="AH145" s="22"/>
      <c r="AI145" s="22"/>
      <c r="AJ145" s="22"/>
      <c r="AK145" s="22"/>
      <c r="AL145" s="22"/>
      <c r="AM145" s="22"/>
      <c r="AN145" s="22"/>
      <c r="AO145" s="22"/>
      <c r="AP145" s="22"/>
      <c r="AQ145" s="22"/>
      <c r="AR145" s="22"/>
      <c r="AS145" s="22"/>
      <c r="AT145" s="22"/>
      <c r="AU145" s="22"/>
      <c r="AV145" s="22"/>
      <c r="AW145" s="22"/>
      <c r="AX145" s="22"/>
      <c r="AY145" s="2220" t="str">
        <f>$X$14</f>
        <v>Attaching Method
贴法 Phương pháp dán</v>
      </c>
      <c r="AZ145" s="2083"/>
      <c r="BA145" s="2083"/>
      <c r="BB145" s="2083"/>
      <c r="BC145" s="2084"/>
      <c r="BD145" s="109"/>
    </row>
    <row r="146" spans="1:56" s="2" customFormat="1" ht="16.5" customHeight="1">
      <c r="A146" s="103"/>
      <c r="B146" s="103"/>
      <c r="C146" s="22"/>
      <c r="D146" s="22"/>
      <c r="E146" s="22"/>
      <c r="F146" s="22"/>
      <c r="G146" s="22"/>
      <c r="H146" s="22"/>
      <c r="I146" s="22"/>
      <c r="J146" s="22"/>
      <c r="K146" s="22"/>
      <c r="L146" s="22"/>
      <c r="M146" s="22"/>
      <c r="N146" s="22"/>
      <c r="O146" s="22"/>
      <c r="P146" s="22"/>
      <c r="Q146" s="22"/>
      <c r="R146" s="22"/>
      <c r="S146" s="22"/>
      <c r="T146" s="22"/>
      <c r="U146" s="22"/>
      <c r="V146" s="22"/>
      <c r="W146" s="22"/>
      <c r="X146" s="2065"/>
      <c r="Y146" s="2066"/>
      <c r="Z146" s="2066"/>
      <c r="AA146" s="2066"/>
      <c r="AB146" s="2067"/>
      <c r="AC146" s="22"/>
      <c r="AD146" s="22"/>
      <c r="AE146" s="22"/>
      <c r="AF146" s="22"/>
      <c r="AG146" s="22"/>
      <c r="AH146" s="22"/>
      <c r="AI146" s="22"/>
      <c r="AJ146" s="22"/>
      <c r="AK146" s="22"/>
      <c r="AL146" s="22"/>
      <c r="AM146" s="22"/>
      <c r="AN146" s="22"/>
      <c r="AO146" s="22"/>
      <c r="AP146" s="22"/>
      <c r="AQ146" s="22"/>
      <c r="AR146" s="22"/>
      <c r="AS146" s="22"/>
      <c r="AT146" s="22"/>
      <c r="AU146" s="22"/>
      <c r="AV146" s="22"/>
      <c r="AW146" s="22"/>
      <c r="AX146" s="22"/>
      <c r="AY146" s="2065"/>
      <c r="AZ146" s="2066"/>
      <c r="BA146" s="2066"/>
      <c r="BB146" s="2066"/>
      <c r="BC146" s="2067"/>
      <c r="BD146" s="109"/>
    </row>
    <row r="147" spans="1:56" s="2" customFormat="1" ht="21.75" customHeight="1">
      <c r="A147" s="103"/>
      <c r="B147" s="103"/>
      <c r="C147" s="22"/>
      <c r="D147" s="22"/>
      <c r="E147" s="22"/>
      <c r="F147" s="22"/>
      <c r="G147" s="22"/>
      <c r="H147" s="22"/>
      <c r="I147" s="22"/>
      <c r="J147" s="22"/>
      <c r="K147" s="22"/>
      <c r="L147" s="22"/>
      <c r="M147" s="22"/>
      <c r="N147" s="22"/>
      <c r="O147" s="22"/>
      <c r="P147" s="22"/>
      <c r="Q147" s="22"/>
      <c r="R147" s="22"/>
      <c r="S147" s="22"/>
      <c r="T147" s="22"/>
      <c r="U147" s="22"/>
      <c r="V147" s="22"/>
      <c r="W147" s="22"/>
      <c r="X147" s="2214" t="s">
        <v>15</v>
      </c>
      <c r="Y147" s="2069"/>
      <c r="Z147" s="2069"/>
      <c r="AA147" s="2069"/>
      <c r="AB147" s="2070"/>
      <c r="AC147" s="22"/>
      <c r="AD147" s="22"/>
      <c r="AE147" s="22"/>
      <c r="AF147" s="22"/>
      <c r="AG147" s="22"/>
      <c r="AH147" s="22"/>
      <c r="AI147" s="22"/>
      <c r="AJ147" s="22"/>
      <c r="AK147" s="22"/>
      <c r="AL147" s="22"/>
      <c r="AM147" s="22"/>
      <c r="AN147" s="22"/>
      <c r="AO147" s="22"/>
      <c r="AP147" s="22"/>
      <c r="AQ147" s="22"/>
      <c r="AR147" s="22"/>
      <c r="AS147" s="22"/>
      <c r="AT147" s="22"/>
      <c r="AU147" s="22"/>
      <c r="AV147" s="22"/>
      <c r="AW147" s="22"/>
      <c r="AX147" s="22"/>
      <c r="AY147" s="2214" t="s">
        <v>15</v>
      </c>
      <c r="AZ147" s="2069"/>
      <c r="BA147" s="2069"/>
      <c r="BB147" s="2069"/>
      <c r="BC147" s="2070"/>
      <c r="BD147" s="109"/>
    </row>
    <row r="148" spans="1:56" s="2" customFormat="1" ht="21.75" customHeight="1">
      <c r="A148" s="103"/>
      <c r="B148" s="103"/>
      <c r="C148" s="22"/>
      <c r="D148" s="22"/>
      <c r="E148" s="22"/>
      <c r="F148" s="22"/>
      <c r="G148" s="22"/>
      <c r="H148" s="22"/>
      <c r="I148" s="22"/>
      <c r="J148" s="22"/>
      <c r="K148" s="22"/>
      <c r="L148" s="22"/>
      <c r="M148" s="22"/>
      <c r="N148" s="22"/>
      <c r="O148" s="22"/>
      <c r="P148" s="22"/>
      <c r="Q148" s="22"/>
      <c r="R148" s="22"/>
      <c r="S148" s="22"/>
      <c r="T148" s="22"/>
      <c r="U148" s="22"/>
      <c r="V148" s="22"/>
      <c r="W148" s="22"/>
      <c r="X148" s="2071"/>
      <c r="Y148" s="2072"/>
      <c r="Z148" s="2072"/>
      <c r="AA148" s="2072"/>
      <c r="AB148" s="2073"/>
      <c r="AC148" s="22"/>
      <c r="AD148" s="22"/>
      <c r="AE148" s="22"/>
      <c r="AF148" s="22"/>
      <c r="AG148" s="22"/>
      <c r="AH148" s="22"/>
      <c r="AI148" s="22"/>
      <c r="AJ148" s="22"/>
      <c r="AK148" s="22"/>
      <c r="AL148" s="22"/>
      <c r="AM148" s="22"/>
      <c r="AN148" s="22"/>
      <c r="AO148" s="22"/>
      <c r="AP148" s="22"/>
      <c r="AQ148" s="22"/>
      <c r="AR148" s="22"/>
      <c r="AS148" s="22"/>
      <c r="AT148" s="22"/>
      <c r="AU148" s="22"/>
      <c r="AV148" s="22"/>
      <c r="AW148" s="22"/>
      <c r="AX148" s="22"/>
      <c r="AY148" s="2071"/>
      <c r="AZ148" s="2072"/>
      <c r="BA148" s="2072"/>
      <c r="BB148" s="2072"/>
      <c r="BC148" s="2073"/>
      <c r="BD148" s="109"/>
    </row>
    <row r="149" spans="1:56" s="2" customFormat="1" ht="16.5" customHeight="1">
      <c r="A149" s="103"/>
      <c r="B149" s="103"/>
      <c r="C149" s="22"/>
      <c r="D149" s="22"/>
      <c r="E149" s="22"/>
      <c r="F149" s="22"/>
      <c r="G149" s="22"/>
      <c r="H149" s="22"/>
      <c r="I149" s="22"/>
      <c r="J149" s="22"/>
      <c r="K149" s="1962"/>
      <c r="L149" s="1191"/>
      <c r="M149" s="1191"/>
      <c r="N149" s="1191"/>
      <c r="O149" s="1191"/>
      <c r="P149" s="1191"/>
      <c r="Q149" s="1191"/>
      <c r="R149" s="22"/>
      <c r="S149" s="22"/>
      <c r="T149" s="22"/>
      <c r="U149" s="22"/>
      <c r="V149" s="22"/>
      <c r="W149" s="22"/>
      <c r="X149" s="2220" t="str">
        <f>$X$18</f>
        <v>Stitching Guide Name  靠边机名称Tên cử may</v>
      </c>
      <c r="Y149" s="2083"/>
      <c r="Z149" s="2083"/>
      <c r="AA149" s="2083"/>
      <c r="AB149" s="2084"/>
      <c r="AC149" s="22"/>
      <c r="AD149" s="22"/>
      <c r="AE149" s="22"/>
      <c r="AF149" s="22"/>
      <c r="AG149" s="22"/>
      <c r="AH149" s="22"/>
      <c r="AI149" s="22"/>
      <c r="AJ149" s="22"/>
      <c r="AK149" s="22"/>
      <c r="AL149" s="1962"/>
      <c r="AM149" s="1191"/>
      <c r="AN149" s="1191"/>
      <c r="AO149" s="1191"/>
      <c r="AP149" s="1191"/>
      <c r="AQ149" s="1191"/>
      <c r="AR149" s="1191"/>
      <c r="AS149" s="22"/>
      <c r="AT149" s="22"/>
      <c r="AU149" s="22"/>
      <c r="AV149" s="22"/>
      <c r="AW149" s="22"/>
      <c r="AX149" s="22"/>
      <c r="AY149" s="2220" t="str">
        <f>$X$18</f>
        <v>Stitching Guide Name  靠边机名称Tên cử may</v>
      </c>
      <c r="AZ149" s="2083"/>
      <c r="BA149" s="2083"/>
      <c r="BB149" s="2083"/>
      <c r="BC149" s="2084"/>
      <c r="BD149" s="109"/>
    </row>
    <row r="150" spans="1:56" s="2" customFormat="1" ht="16.5" customHeight="1">
      <c r="A150" s="103"/>
      <c r="B150" s="103"/>
      <c r="C150" s="22"/>
      <c r="D150" s="22"/>
      <c r="E150" s="22"/>
      <c r="F150" s="22"/>
      <c r="G150" s="22"/>
      <c r="H150" s="22"/>
      <c r="I150" s="22"/>
      <c r="J150" s="22"/>
      <c r="K150" s="1191"/>
      <c r="L150" s="1191"/>
      <c r="M150" s="1191"/>
      <c r="N150" s="1191"/>
      <c r="O150" s="1191"/>
      <c r="P150" s="1191"/>
      <c r="Q150" s="1191"/>
      <c r="R150" s="22"/>
      <c r="S150" s="22"/>
      <c r="T150" s="22"/>
      <c r="U150" s="22"/>
      <c r="V150" s="22"/>
      <c r="W150" s="22"/>
      <c r="X150" s="2065"/>
      <c r="Y150" s="2066"/>
      <c r="Z150" s="2066"/>
      <c r="AA150" s="2066"/>
      <c r="AB150" s="2067"/>
      <c r="AC150" s="22"/>
      <c r="AD150" s="22"/>
      <c r="AE150" s="22"/>
      <c r="AF150" s="22"/>
      <c r="AG150" s="22"/>
      <c r="AH150" s="22"/>
      <c r="AI150" s="22"/>
      <c r="AJ150" s="22"/>
      <c r="AK150" s="22"/>
      <c r="AL150" s="1191"/>
      <c r="AM150" s="1191"/>
      <c r="AN150" s="1191"/>
      <c r="AO150" s="1191"/>
      <c r="AP150" s="1191"/>
      <c r="AQ150" s="1191"/>
      <c r="AR150" s="1191"/>
      <c r="AS150" s="22"/>
      <c r="AT150" s="22"/>
      <c r="AU150" s="22"/>
      <c r="AV150" s="22"/>
      <c r="AW150" s="22"/>
      <c r="AX150" s="22"/>
      <c r="AY150" s="2065"/>
      <c r="AZ150" s="2066"/>
      <c r="BA150" s="2066"/>
      <c r="BB150" s="2066"/>
      <c r="BC150" s="2067"/>
      <c r="BD150" s="109"/>
    </row>
    <row r="151" spans="1:56" s="2" customFormat="1" ht="16.5" customHeight="1">
      <c r="A151" s="103"/>
      <c r="B151" s="541"/>
      <c r="C151" s="126"/>
      <c r="D151" s="126"/>
      <c r="E151" s="126"/>
      <c r="F151" s="126"/>
      <c r="G151" s="126"/>
      <c r="H151" s="126"/>
      <c r="I151" s="126"/>
      <c r="J151" s="126"/>
      <c r="K151" s="1200"/>
      <c r="L151" s="1200"/>
      <c r="M151" s="1200"/>
      <c r="N151" s="1200"/>
      <c r="O151" s="1200"/>
      <c r="P151" s="1200"/>
      <c r="Q151" s="1200"/>
      <c r="R151" s="126"/>
      <c r="S151" s="126"/>
      <c r="T151" s="126"/>
      <c r="U151" s="126"/>
      <c r="V151" s="126"/>
      <c r="W151" s="126"/>
      <c r="X151" s="2085" t="s">
        <v>15</v>
      </c>
      <c r="Y151" s="2086"/>
      <c r="Z151" s="2086"/>
      <c r="AA151" s="2086"/>
      <c r="AB151" s="2087"/>
      <c r="AC151" s="126"/>
      <c r="AD151" s="126"/>
      <c r="AE151" s="126"/>
      <c r="AF151" s="126"/>
      <c r="AG151" s="126"/>
      <c r="AH151" s="126"/>
      <c r="AI151" s="126"/>
      <c r="AJ151" s="126"/>
      <c r="AK151" s="126"/>
      <c r="AL151" s="1200"/>
      <c r="AM151" s="1200"/>
      <c r="AN151" s="1200"/>
      <c r="AO151" s="1200"/>
      <c r="AP151" s="1200"/>
      <c r="AQ151" s="1200"/>
      <c r="AR151" s="1200"/>
      <c r="AS151" s="126"/>
      <c r="AT151" s="126"/>
      <c r="AU151" s="126"/>
      <c r="AV151" s="126"/>
      <c r="AW151" s="126"/>
      <c r="AX151" s="126"/>
      <c r="AY151" s="2085" t="s">
        <v>15</v>
      </c>
      <c r="AZ151" s="2086"/>
      <c r="BA151" s="2086"/>
      <c r="BB151" s="2086"/>
      <c r="BC151" s="2087"/>
      <c r="BD151" s="109"/>
    </row>
    <row r="152" spans="1:56" s="256" customFormat="1" ht="20.100000000000001" customHeight="1">
      <c r="A152" s="257"/>
      <c r="B152" s="151" t="s">
        <v>118</v>
      </c>
      <c r="C152" s="151"/>
      <c r="D152" s="151"/>
      <c r="E152" s="151"/>
      <c r="F152" s="151"/>
      <c r="G152" s="151"/>
      <c r="H152" s="151"/>
      <c r="I152" s="151"/>
      <c r="J152" s="151"/>
      <c r="K152" s="151"/>
      <c r="L152" s="151"/>
      <c r="M152" s="151"/>
      <c r="N152" s="151"/>
      <c r="O152" s="151"/>
      <c r="P152" s="151"/>
      <c r="Q152" s="151"/>
      <c r="R152" s="151"/>
      <c r="S152" s="151"/>
      <c r="T152" s="151"/>
      <c r="U152" s="151"/>
      <c r="V152" s="151"/>
      <c r="W152" s="151"/>
      <c r="X152" s="151"/>
      <c r="Y152" s="151"/>
      <c r="Z152" s="542" t="s">
        <v>119</v>
      </c>
      <c r="AA152" s="151"/>
      <c r="AB152" s="151"/>
      <c r="AC152" s="151"/>
      <c r="AD152" s="151"/>
      <c r="AE152" s="151"/>
      <c r="AF152" s="151"/>
      <c r="AG152" s="151"/>
      <c r="AH152" s="151"/>
      <c r="AI152" s="151"/>
      <c r="AJ152" s="151"/>
      <c r="AK152" s="151"/>
      <c r="AL152" s="151"/>
      <c r="AM152" s="151"/>
      <c r="AN152" s="151"/>
      <c r="AO152" s="151"/>
      <c r="AP152" s="151"/>
      <c r="AQ152" s="151"/>
      <c r="AR152" s="151"/>
      <c r="AS152" s="151"/>
      <c r="AT152" s="151"/>
      <c r="AU152" s="151"/>
      <c r="AV152" s="151"/>
      <c r="AW152" s="151" t="str">
        <f>$AW$38</f>
        <v>COMPILER: LIÊN/A-KT-WQ826</v>
      </c>
      <c r="AX152" s="151"/>
      <c r="AY152" s="151"/>
      <c r="AZ152" s="151"/>
      <c r="BA152" s="151"/>
      <c r="BB152" s="151"/>
      <c r="BC152" s="151"/>
      <c r="BD152" s="259"/>
    </row>
    <row r="153" spans="1:56" s="120" customFormat="1" ht="20.100000000000001" customHeight="1">
      <c r="A153" s="224"/>
      <c r="B153" s="1828" t="str">
        <f>$B$1</f>
        <v>{{ModelType}}</v>
      </c>
      <c r="C153" s="2011"/>
      <c r="D153" s="2011"/>
      <c r="E153" s="2011"/>
      <c r="F153" s="2011"/>
      <c r="G153" s="2011"/>
      <c r="H153" s="2011"/>
      <c r="I153" s="2011"/>
      <c r="J153" s="2011"/>
      <c r="K153" s="2011"/>
      <c r="L153" s="2011"/>
      <c r="M153" s="2011"/>
      <c r="N153" s="2012"/>
      <c r="O153" s="132"/>
      <c r="P153" s="132"/>
      <c r="Q153" s="1318" t="s">
        <v>397</v>
      </c>
      <c r="R153" s="1318"/>
      <c r="S153" s="1318"/>
      <c r="T153" s="1318"/>
      <c r="U153" s="1318"/>
      <c r="V153" s="1318"/>
      <c r="W153" s="1318"/>
      <c r="X153" s="1318"/>
      <c r="Y153" s="1318"/>
      <c r="Z153" s="1318"/>
      <c r="AA153" s="1318"/>
      <c r="AB153" s="1318"/>
      <c r="AC153" s="1318"/>
      <c r="AD153" s="1318"/>
      <c r="AE153" s="1318"/>
      <c r="AF153" s="1318"/>
      <c r="AG153" s="1318"/>
      <c r="AH153" s="1318"/>
      <c r="AI153" s="1318"/>
      <c r="AJ153" s="1318"/>
      <c r="AK153" s="1318"/>
      <c r="AL153" s="1318"/>
      <c r="AM153" s="1318"/>
      <c r="AN153" s="1318"/>
      <c r="AO153" s="1318"/>
      <c r="AP153" s="1318"/>
      <c r="AQ153" s="132"/>
      <c r="AR153" s="132"/>
      <c r="AS153" s="132"/>
      <c r="AT153" s="491"/>
      <c r="AU153" s="491"/>
      <c r="AV153" s="491"/>
      <c r="AW153" s="227"/>
      <c r="AX153" s="227"/>
      <c r="AY153" s="227"/>
      <c r="AZ153" s="584"/>
      <c r="BA153" s="584"/>
      <c r="BB153" s="585"/>
      <c r="BC153" s="585"/>
      <c r="BD153" s="586"/>
    </row>
    <row r="154" spans="1:56" s="120" customFormat="1" ht="15.95" customHeight="1">
      <c r="A154" s="292"/>
      <c r="B154" s="587" t="s">
        <v>69</v>
      </c>
      <c r="C154" s="286"/>
      <c r="D154" s="286"/>
      <c r="E154" s="286"/>
      <c r="F154" s="286"/>
      <c r="G154" s="588" t="str">
        <f>$G$2</f>
        <v>{{ModelName}}</v>
      </c>
      <c r="H154" s="286"/>
      <c r="I154" s="286"/>
      <c r="J154" s="286"/>
      <c r="K154" s="286"/>
      <c r="L154" s="286"/>
      <c r="M154" s="132"/>
      <c r="N154" s="231"/>
      <c r="O154" s="135"/>
      <c r="P154" s="135"/>
      <c r="Q154" s="1319"/>
      <c r="R154" s="1319"/>
      <c r="S154" s="1319"/>
      <c r="T154" s="1319"/>
      <c r="U154" s="1319"/>
      <c r="V154" s="1319"/>
      <c r="W154" s="1319"/>
      <c r="X154" s="1319"/>
      <c r="Y154" s="1319"/>
      <c r="Z154" s="1319"/>
      <c r="AA154" s="1319"/>
      <c r="AB154" s="1319"/>
      <c r="AC154" s="1319"/>
      <c r="AD154" s="1319"/>
      <c r="AE154" s="1319"/>
      <c r="AF154" s="1319"/>
      <c r="AG154" s="1319"/>
      <c r="AH154" s="1319"/>
      <c r="AI154" s="1319"/>
      <c r="AJ154" s="1319"/>
      <c r="AK154" s="1319"/>
      <c r="AL154" s="1319"/>
      <c r="AM154" s="1319"/>
      <c r="AN154" s="1319"/>
      <c r="AO154" s="1319"/>
      <c r="AP154" s="1319"/>
      <c r="AQ154" s="135"/>
      <c r="AR154" s="135"/>
      <c r="AS154" s="135"/>
      <c r="AT154" s="496"/>
      <c r="AU154" s="496"/>
      <c r="AV154" s="496"/>
      <c r="AW154" s="71"/>
      <c r="AY154" s="1321" t="s">
        <v>317</v>
      </c>
      <c r="AZ154" s="1322"/>
      <c r="BA154" s="1584">
        <f>$BA$2</f>
        <v>15</v>
      </c>
      <c r="BB154" s="1322">
        <f>BB116-1</f>
        <v>-5</v>
      </c>
      <c r="BC154" s="1586"/>
      <c r="BD154" s="72"/>
    </row>
    <row r="155" spans="1:56" s="120" customFormat="1" ht="15.95" customHeight="1">
      <c r="A155" s="292"/>
      <c r="B155" s="289" t="s">
        <v>70</v>
      </c>
      <c r="C155" s="290"/>
      <c r="D155" s="290"/>
      <c r="E155" s="290"/>
      <c r="F155" s="290"/>
      <c r="G155" s="290"/>
      <c r="H155" s="290"/>
      <c r="I155" s="499" t="str">
        <f>$I$3</f>
        <v>{{MaterialNumber}}</v>
      </c>
      <c r="J155" s="290"/>
      <c r="K155" s="499"/>
      <c r="L155" s="290"/>
      <c r="M155" s="139"/>
      <c r="N155" s="236"/>
      <c r="O155" s="139"/>
      <c r="P155" s="139"/>
      <c r="Q155" s="1320"/>
      <c r="R155" s="1320"/>
      <c r="S155" s="1320"/>
      <c r="T155" s="1320"/>
      <c r="U155" s="1320"/>
      <c r="V155" s="1320"/>
      <c r="W155" s="1320"/>
      <c r="X155" s="1320"/>
      <c r="Y155" s="1320"/>
      <c r="Z155" s="1320"/>
      <c r="AA155" s="1320"/>
      <c r="AB155" s="1320"/>
      <c r="AC155" s="1320"/>
      <c r="AD155" s="1320"/>
      <c r="AE155" s="1320"/>
      <c r="AF155" s="1320"/>
      <c r="AG155" s="1320"/>
      <c r="AH155" s="1320"/>
      <c r="AI155" s="1320"/>
      <c r="AJ155" s="1320"/>
      <c r="AK155" s="1320"/>
      <c r="AL155" s="1320"/>
      <c r="AM155" s="1320"/>
      <c r="AN155" s="1320"/>
      <c r="AO155" s="1320"/>
      <c r="AP155" s="1320"/>
      <c r="AQ155" s="139"/>
      <c r="AR155" s="139"/>
      <c r="AS155" s="139"/>
      <c r="AT155" s="500"/>
      <c r="AU155" s="500"/>
      <c r="AV155" s="500"/>
      <c r="AW155" s="76"/>
      <c r="AX155" s="589"/>
      <c r="AY155" s="2013"/>
      <c r="AZ155" s="1324"/>
      <c r="BA155" s="1585"/>
      <c r="BB155" s="1324"/>
      <c r="BC155" s="1467"/>
      <c r="BD155" s="72"/>
    </row>
    <row r="156" spans="1:56" s="2" customFormat="1" ht="30" customHeight="1">
      <c r="A156" s="103"/>
      <c r="B156" s="2014">
        <f>AC135+1</f>
        <v>17</v>
      </c>
      <c r="C156" s="2015"/>
      <c r="D156" s="2016" t="s">
        <v>398</v>
      </c>
      <c r="E156" s="2090"/>
      <c r="F156" s="2090"/>
      <c r="G156" s="2090"/>
      <c r="H156" s="2090"/>
      <c r="I156" s="2090"/>
      <c r="J156" s="2090"/>
      <c r="K156" s="2090"/>
      <c r="L156" s="2090"/>
      <c r="M156" s="2090"/>
      <c r="N156" s="2090"/>
      <c r="O156" s="2090"/>
      <c r="P156" s="2090"/>
      <c r="Q156" s="2090"/>
      <c r="R156" s="2090"/>
      <c r="S156" s="2090"/>
      <c r="T156" s="2090"/>
      <c r="U156" s="2090"/>
      <c r="V156" s="2090"/>
      <c r="W156" s="2090"/>
      <c r="X156" s="2090"/>
      <c r="Y156" s="2090"/>
      <c r="Z156" s="2090"/>
      <c r="AA156" s="2090"/>
      <c r="AB156" s="2091"/>
      <c r="AC156" s="2088">
        <f>B156+1</f>
        <v>18</v>
      </c>
      <c r="AD156" s="2089"/>
      <c r="AE156" s="2016" t="s">
        <v>399</v>
      </c>
      <c r="AF156" s="2017"/>
      <c r="AG156" s="2017"/>
      <c r="AH156" s="2017"/>
      <c r="AI156" s="2017"/>
      <c r="AJ156" s="2017"/>
      <c r="AK156" s="2017"/>
      <c r="AL156" s="2017"/>
      <c r="AM156" s="2017"/>
      <c r="AN156" s="2017"/>
      <c r="AO156" s="2017"/>
      <c r="AP156" s="2017"/>
      <c r="AQ156" s="2017"/>
      <c r="AR156" s="2017"/>
      <c r="AS156" s="2017"/>
      <c r="AT156" s="2017"/>
      <c r="AU156" s="2017"/>
      <c r="AV156" s="2017"/>
      <c r="AW156" s="2017"/>
      <c r="AX156" s="2017"/>
      <c r="AY156" s="2017"/>
      <c r="AZ156" s="2017"/>
      <c r="BA156" s="2017"/>
      <c r="BB156" s="2017"/>
      <c r="BC156" s="2019"/>
      <c r="BD156" s="109"/>
    </row>
    <row r="157" spans="1:56" s="502" customFormat="1" ht="23.1" customHeight="1">
      <c r="A157" s="503"/>
      <c r="B157" s="2172" t="str">
        <f>$B$43</f>
        <v>M/C Type
机器
Loại máy</v>
      </c>
      <c r="C157" s="2021"/>
      <c r="D157" s="2021"/>
      <c r="E157" s="2021"/>
      <c r="F157" s="2022"/>
      <c r="G157" s="2026" t="str">
        <f>$G$43</f>
        <v>Needle
System
针类 Loại kim</v>
      </c>
      <c r="H157" s="2026"/>
      <c r="I157" s="2026"/>
      <c r="J157" s="2026" t="str">
        <f>$J$43</f>
        <v>Needle Size
尺寸
Kích cỡ kim</v>
      </c>
      <c r="K157" s="2026"/>
      <c r="L157" s="2026"/>
      <c r="M157" s="2026" t="str">
        <f>$M$43</f>
        <v>Needle Point Type
针型头类
Loại đầu kim</v>
      </c>
      <c r="N157" s="2026"/>
      <c r="O157" s="2026"/>
      <c r="P157" s="2026"/>
      <c r="Q157" s="2030" t="str">
        <f>$Q$43</f>
        <v>Thread Type
车线
Loại chỉ</v>
      </c>
      <c r="R157" s="2030"/>
      <c r="S157" s="2030"/>
      <c r="T157" s="2030"/>
      <c r="U157" s="2030" t="str">
        <f>$U$43</f>
        <v>Stitching Margin 边距
 Cách biên  (mm)</v>
      </c>
      <c r="V157" s="2030"/>
      <c r="W157" s="2030"/>
      <c r="X157" s="2030"/>
      <c r="Y157" s="2030" t="str">
        <f>$Y$43</f>
        <v>SPI (Stitch Per Inch)
针数/英寸
Số mũi/inch</v>
      </c>
      <c r="Z157" s="2032"/>
      <c r="AA157" s="2032"/>
      <c r="AB157" s="2033"/>
      <c r="AC157" s="2172" t="str">
        <f>$B$43</f>
        <v>M/C Type
机器
Loại máy</v>
      </c>
      <c r="AD157" s="2021"/>
      <c r="AE157" s="2021"/>
      <c r="AF157" s="2021"/>
      <c r="AG157" s="2022"/>
      <c r="AH157" s="2026" t="str">
        <f>$G$43</f>
        <v>Needle
System
针类 Loại kim</v>
      </c>
      <c r="AI157" s="2026"/>
      <c r="AJ157" s="2026"/>
      <c r="AK157" s="2026" t="str">
        <f>$J$43</f>
        <v>Needle Size
尺寸
Kích cỡ kim</v>
      </c>
      <c r="AL157" s="2026"/>
      <c r="AM157" s="2026"/>
      <c r="AN157" s="2026" t="str">
        <f>$M$43</f>
        <v>Needle Point Type
针型头类
Loại đầu kim</v>
      </c>
      <c r="AO157" s="2026"/>
      <c r="AP157" s="2026"/>
      <c r="AQ157" s="2026"/>
      <c r="AR157" s="2030" t="str">
        <f>$Q$43</f>
        <v>Thread Type
车线
Loại chỉ</v>
      </c>
      <c r="AS157" s="2030"/>
      <c r="AT157" s="2030"/>
      <c r="AU157" s="2030"/>
      <c r="AV157" s="2030" t="str">
        <f>$U$43</f>
        <v>Stitching Margin 边距
 Cách biên  (mm)</v>
      </c>
      <c r="AW157" s="2030"/>
      <c r="AX157" s="2030"/>
      <c r="AY157" s="2030"/>
      <c r="AZ157" s="2030" t="str">
        <f>$Y$43</f>
        <v>SPI (Stitch Per Inch)
针数/英寸
Số mũi/inch</v>
      </c>
      <c r="BA157" s="2032"/>
      <c r="BB157" s="2032"/>
      <c r="BC157" s="2033"/>
      <c r="BD157" s="504"/>
    </row>
    <row r="158" spans="1:56" s="502" customFormat="1" ht="23.1" customHeight="1">
      <c r="A158" s="503"/>
      <c r="B158" s="2023"/>
      <c r="C158" s="2024"/>
      <c r="D158" s="2024"/>
      <c r="E158" s="2024"/>
      <c r="F158" s="2025"/>
      <c r="G158" s="2027"/>
      <c r="H158" s="2027"/>
      <c r="I158" s="2027"/>
      <c r="J158" s="2027"/>
      <c r="K158" s="2027"/>
      <c r="L158" s="2027"/>
      <c r="M158" s="2027"/>
      <c r="N158" s="2027"/>
      <c r="O158" s="2027"/>
      <c r="P158" s="2027"/>
      <c r="Q158" s="2031"/>
      <c r="R158" s="2031"/>
      <c r="S158" s="2031"/>
      <c r="T158" s="2031"/>
      <c r="U158" s="2031"/>
      <c r="V158" s="2031"/>
      <c r="W158" s="2031"/>
      <c r="X158" s="2031"/>
      <c r="Y158" s="2034"/>
      <c r="Z158" s="2034"/>
      <c r="AA158" s="2034"/>
      <c r="AB158" s="2035"/>
      <c r="AC158" s="2023"/>
      <c r="AD158" s="2024"/>
      <c r="AE158" s="2024"/>
      <c r="AF158" s="2024"/>
      <c r="AG158" s="2025"/>
      <c r="AH158" s="2027"/>
      <c r="AI158" s="2027"/>
      <c r="AJ158" s="2027"/>
      <c r="AK158" s="2027"/>
      <c r="AL158" s="2027"/>
      <c r="AM158" s="2027"/>
      <c r="AN158" s="2027"/>
      <c r="AO158" s="2027"/>
      <c r="AP158" s="2027"/>
      <c r="AQ158" s="2027"/>
      <c r="AR158" s="2031"/>
      <c r="AS158" s="2031"/>
      <c r="AT158" s="2031"/>
      <c r="AU158" s="2031"/>
      <c r="AV158" s="2031"/>
      <c r="AW158" s="2031"/>
      <c r="AX158" s="2031"/>
      <c r="AY158" s="2031"/>
      <c r="AZ158" s="2034"/>
      <c r="BA158" s="2034"/>
      <c r="BB158" s="2034"/>
      <c r="BC158" s="2035"/>
      <c r="BD158" s="504"/>
    </row>
    <row r="159" spans="1:56" s="89" customFormat="1" ht="42.95" customHeight="1">
      <c r="A159" s="375"/>
      <c r="B159" s="2051" t="s">
        <v>348</v>
      </c>
      <c r="C159" s="2052"/>
      <c r="D159" s="2052"/>
      <c r="E159" s="2052"/>
      <c r="F159" s="2053"/>
      <c r="G159" s="2039" t="s">
        <v>349</v>
      </c>
      <c r="H159" s="2040"/>
      <c r="I159" s="2040"/>
      <c r="J159" s="2054" t="s">
        <v>345</v>
      </c>
      <c r="K159" s="2054"/>
      <c r="L159" s="2054"/>
      <c r="M159" s="2054" t="s">
        <v>346</v>
      </c>
      <c r="N159" s="2054"/>
      <c r="O159" s="2054"/>
      <c r="P159" s="2054"/>
      <c r="Q159" s="2045" t="s">
        <v>347</v>
      </c>
      <c r="R159" s="2046"/>
      <c r="S159" s="2046"/>
      <c r="T159" s="2047"/>
      <c r="U159" s="2056" t="s">
        <v>15</v>
      </c>
      <c r="V159" s="2056"/>
      <c r="W159" s="2056"/>
      <c r="X159" s="2056"/>
      <c r="Y159" s="2056" t="s">
        <v>291</v>
      </c>
      <c r="Z159" s="2056"/>
      <c r="AA159" s="2056"/>
      <c r="AB159" s="2057"/>
      <c r="AC159" s="2135" t="s">
        <v>365</v>
      </c>
      <c r="AD159" s="2136"/>
      <c r="AE159" s="2136"/>
      <c r="AF159" s="2136"/>
      <c r="AG159" s="2137"/>
      <c r="AH159" s="2039" t="s">
        <v>349</v>
      </c>
      <c r="AI159" s="2040"/>
      <c r="AJ159" s="2041"/>
      <c r="AK159" s="2042" t="s">
        <v>345</v>
      </c>
      <c r="AL159" s="2043"/>
      <c r="AM159" s="2044"/>
      <c r="AN159" s="2042" t="s">
        <v>346</v>
      </c>
      <c r="AO159" s="2043"/>
      <c r="AP159" s="2043"/>
      <c r="AQ159" s="2044"/>
      <c r="AR159" s="2045" t="s">
        <v>366</v>
      </c>
      <c r="AS159" s="2046"/>
      <c r="AT159" s="2046"/>
      <c r="AU159" s="2047"/>
      <c r="AV159" s="2042">
        <v>3</v>
      </c>
      <c r="AW159" s="2043"/>
      <c r="AX159" s="2043"/>
      <c r="AY159" s="2044"/>
      <c r="AZ159" s="2048" t="s">
        <v>304</v>
      </c>
      <c r="BA159" s="2049"/>
      <c r="BB159" s="2049"/>
      <c r="BC159" s="2050"/>
      <c r="BD159" s="77"/>
    </row>
    <row r="160" spans="1:56" s="2" customFormat="1" ht="16.5" customHeight="1">
      <c r="A160" s="103"/>
      <c r="B160" s="555"/>
      <c r="C160" s="556"/>
      <c r="D160" s="556"/>
      <c r="E160" s="556"/>
      <c r="F160" s="556"/>
      <c r="G160" s="556"/>
      <c r="H160" s="556"/>
      <c r="I160" s="592"/>
      <c r="J160" s="592"/>
      <c r="K160" s="592"/>
      <c r="L160" s="592"/>
      <c r="M160" s="592"/>
      <c r="N160" s="592"/>
      <c r="O160" s="518"/>
      <c r="P160" s="518"/>
      <c r="Q160" s="525"/>
      <c r="R160" s="593"/>
      <c r="S160" s="593"/>
      <c r="T160" s="593"/>
      <c r="U160" s="522"/>
      <c r="V160" s="594"/>
      <c r="W160" s="594"/>
      <c r="X160" s="594"/>
      <c r="Y160" s="594"/>
      <c r="Z160" s="594"/>
      <c r="AA160" s="594"/>
      <c r="AB160" s="595"/>
      <c r="AC160" s="2225" t="s">
        <v>400</v>
      </c>
      <c r="AD160" s="1514"/>
      <c r="AE160" s="1514"/>
      <c r="AF160" s="1514"/>
      <c r="AG160" s="1514"/>
      <c r="AH160" s="1514"/>
      <c r="AI160" s="1514"/>
      <c r="AJ160" s="1514"/>
      <c r="AK160" s="1514"/>
      <c r="AL160" s="1514"/>
      <c r="AM160" s="506"/>
      <c r="AN160" s="506"/>
      <c r="AO160" s="506"/>
      <c r="AP160" s="506"/>
      <c r="AQ160" s="506"/>
      <c r="AR160" s="2203" t="s">
        <v>353</v>
      </c>
      <c r="AS160" s="2203"/>
      <c r="AT160" s="2203"/>
      <c r="AU160" s="2203"/>
      <c r="AV160" s="2203"/>
      <c r="AW160" s="2203"/>
      <c r="AX160" s="2203"/>
      <c r="AY160" s="2203"/>
      <c r="AZ160" s="2203"/>
      <c r="BA160" s="2203"/>
      <c r="BB160" s="2203"/>
      <c r="BC160" s="2204"/>
      <c r="BD160" s="109"/>
    </row>
    <row r="161" spans="1:85" s="2" customFormat="1" ht="16.5" customHeight="1">
      <c r="A161" s="103"/>
      <c r="B161" s="560"/>
      <c r="C161" s="561"/>
      <c r="D161" s="561"/>
      <c r="E161" s="561"/>
      <c r="F161" s="561"/>
      <c r="G161" s="561"/>
      <c r="H161" s="561"/>
      <c r="I161" s="534"/>
      <c r="J161" s="534"/>
      <c r="K161" s="534"/>
      <c r="L161" s="534"/>
      <c r="M161" s="534"/>
      <c r="N161" s="534"/>
      <c r="O161" s="519"/>
      <c r="P161" s="519"/>
      <c r="Q161" s="596"/>
      <c r="R161" s="596"/>
      <c r="S161" s="596"/>
      <c r="T161" s="596"/>
      <c r="U161" s="519"/>
      <c r="V161" s="519"/>
      <c r="W161" s="519"/>
      <c r="X161" s="519"/>
      <c r="Y161" s="519"/>
      <c r="Z161" s="519"/>
      <c r="AA161" s="519"/>
      <c r="AB161" s="597"/>
      <c r="AC161" s="1847"/>
      <c r="AD161" s="1848"/>
      <c r="AE161" s="1848"/>
      <c r="AF161" s="1848"/>
      <c r="AG161" s="1848"/>
      <c r="AH161" s="1848"/>
      <c r="AI161" s="1848"/>
      <c r="AJ161" s="1848"/>
      <c r="AK161" s="1848"/>
      <c r="AL161" s="1848"/>
      <c r="AM161" s="512"/>
      <c r="AN161" s="512"/>
      <c r="AO161" s="512"/>
      <c r="AP161" s="512"/>
      <c r="AQ161" s="512"/>
      <c r="AR161" s="2205"/>
      <c r="AS161" s="2205"/>
      <c r="AT161" s="2205"/>
      <c r="AU161" s="2205"/>
      <c r="AV161" s="2205"/>
      <c r="AW161" s="2205"/>
      <c r="AX161" s="2205"/>
      <c r="AY161" s="2205"/>
      <c r="AZ161" s="2205"/>
      <c r="BA161" s="2205"/>
      <c r="BB161" s="2205"/>
      <c r="BC161" s="2206"/>
      <c r="BD161" s="109"/>
    </row>
    <row r="162" spans="1:85" s="2" customFormat="1" ht="16.5" customHeight="1">
      <c r="A162" s="103"/>
      <c r="B162" s="560"/>
      <c r="C162" s="561"/>
      <c r="D162" s="561"/>
      <c r="E162" s="561"/>
      <c r="F162" s="561"/>
      <c r="G162" s="561"/>
      <c r="H162" s="561"/>
      <c r="I162" s="534"/>
      <c r="J162" s="534"/>
      <c r="K162" s="534"/>
      <c r="L162" s="534"/>
      <c r="M162" s="534"/>
      <c r="N162" s="534"/>
      <c r="O162" s="519"/>
      <c r="P162" s="519"/>
      <c r="Q162" s="596"/>
      <c r="R162" s="596"/>
      <c r="S162" s="596"/>
      <c r="T162" s="596"/>
      <c r="U162" s="519"/>
      <c r="V162" s="519"/>
      <c r="W162" s="519"/>
      <c r="X162" s="519"/>
      <c r="Y162" s="519"/>
      <c r="Z162" s="519"/>
      <c r="AA162" s="519"/>
      <c r="AB162" s="597"/>
      <c r="AC162" s="1847"/>
      <c r="AD162" s="1848"/>
      <c r="AE162" s="1848"/>
      <c r="AF162" s="1848"/>
      <c r="AG162" s="1848"/>
      <c r="AH162" s="1848"/>
      <c r="AI162" s="1848"/>
      <c r="AJ162" s="1848"/>
      <c r="AK162" s="1848"/>
      <c r="AL162" s="1848"/>
      <c r="AM162" s="512"/>
      <c r="AN162" s="512"/>
      <c r="AO162" s="512"/>
      <c r="AP162" s="512"/>
      <c r="AQ162" s="512"/>
      <c r="AR162" s="2205"/>
      <c r="AS162" s="2205"/>
      <c r="AT162" s="2205"/>
      <c r="AU162" s="2205"/>
      <c r="AV162" s="2205"/>
      <c r="AW162" s="2205"/>
      <c r="AX162" s="2205"/>
      <c r="AY162" s="2205"/>
      <c r="AZ162" s="2205"/>
      <c r="BA162" s="2205"/>
      <c r="BB162" s="2205"/>
      <c r="BC162" s="2206"/>
      <c r="BD162" s="109"/>
    </row>
    <row r="163" spans="1:85" s="2" customFormat="1" ht="16.5" customHeight="1">
      <c r="A163" s="103"/>
      <c r="B163" s="115"/>
      <c r="C163" s="114"/>
      <c r="D163" s="69"/>
      <c r="E163" s="69"/>
      <c r="F163" s="69"/>
      <c r="G163" s="69"/>
      <c r="H163" s="69"/>
      <c r="I163" s="519"/>
      <c r="J163" s="519"/>
      <c r="K163" s="519"/>
      <c r="L163" s="519"/>
      <c r="M163" s="519"/>
      <c r="N163" s="519"/>
      <c r="O163" s="519"/>
      <c r="P163" s="519"/>
      <c r="Q163" s="519"/>
      <c r="R163" s="519"/>
      <c r="S163" s="519"/>
      <c r="T163" s="519"/>
      <c r="U163" s="519"/>
      <c r="V163" s="519"/>
      <c r="W163" s="519"/>
      <c r="X163" s="519"/>
      <c r="Y163" s="519"/>
      <c r="Z163" s="519"/>
      <c r="AA163" s="519"/>
      <c r="AB163" s="597"/>
      <c r="AC163" s="511"/>
      <c r="AD163" s="512"/>
      <c r="AE163" s="512"/>
      <c r="AF163" s="512"/>
      <c r="AG163" s="512"/>
      <c r="AH163" s="512"/>
      <c r="AI163" s="512"/>
      <c r="AJ163" s="512"/>
      <c r="AK163" s="512"/>
      <c r="AL163" s="512"/>
      <c r="AM163" s="512"/>
      <c r="AN163" s="512"/>
      <c r="AO163" s="512"/>
      <c r="AP163" s="512"/>
      <c r="AQ163" s="512"/>
      <c r="AR163" s="2205"/>
      <c r="AS163" s="2205"/>
      <c r="AT163" s="2205"/>
      <c r="AU163" s="2205"/>
      <c r="AV163" s="2205"/>
      <c r="AW163" s="2205"/>
      <c r="AX163" s="2205"/>
      <c r="AY163" s="2205"/>
      <c r="AZ163" s="2205"/>
      <c r="BA163" s="2205"/>
      <c r="BB163" s="2205"/>
      <c r="BC163" s="2206"/>
      <c r="BD163" s="109"/>
    </row>
    <row r="164" spans="1:85" s="2" customFormat="1" ht="16.5" customHeight="1">
      <c r="A164" s="103"/>
      <c r="B164" s="115"/>
      <c r="C164" s="114"/>
      <c r="D164" s="69"/>
      <c r="E164" s="69"/>
      <c r="F164" s="69"/>
      <c r="G164" s="69"/>
      <c r="H164" s="69"/>
      <c r="I164" s="519"/>
      <c r="J164" s="519"/>
      <c r="K164" s="519"/>
      <c r="L164" s="519"/>
      <c r="M164" s="519"/>
      <c r="N164" s="519"/>
      <c r="O164" s="519"/>
      <c r="P164" s="519"/>
      <c r="Q164" s="519"/>
      <c r="R164" s="519"/>
      <c r="S164" s="519"/>
      <c r="T164" s="519"/>
      <c r="U164" s="519"/>
      <c r="V164" s="519"/>
      <c r="W164" s="519"/>
      <c r="X164" s="519"/>
      <c r="Y164" s="519"/>
      <c r="Z164" s="519"/>
      <c r="AA164" s="519"/>
      <c r="AB164" s="597"/>
      <c r="AC164" s="511"/>
      <c r="AD164" s="512"/>
      <c r="AE164" s="512"/>
      <c r="AF164" s="512"/>
      <c r="AG164" s="512"/>
      <c r="AH164" s="512"/>
      <c r="AI164" s="512"/>
      <c r="AJ164" s="512"/>
      <c r="AK164" s="512"/>
      <c r="AL164" s="512"/>
      <c r="AM164" s="512"/>
      <c r="AN164" s="512"/>
      <c r="AO164" s="512"/>
      <c r="AP164" s="512"/>
      <c r="AQ164" s="512"/>
      <c r="AR164" s="2205"/>
      <c r="AS164" s="2205"/>
      <c r="AT164" s="2205"/>
      <c r="AU164" s="2205"/>
      <c r="AV164" s="2205"/>
      <c r="AW164" s="2205"/>
      <c r="AX164" s="2205"/>
      <c r="AY164" s="2205"/>
      <c r="AZ164" s="2205"/>
      <c r="BA164" s="2205"/>
      <c r="BB164" s="2205"/>
      <c r="BC164" s="2206"/>
      <c r="BD164" s="109"/>
    </row>
    <row r="165" spans="1:85" s="2" customFormat="1" ht="16.5" customHeight="1">
      <c r="A165" s="103"/>
      <c r="B165" s="103"/>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109"/>
      <c r="AC165" s="103"/>
      <c r="AD165" s="22"/>
      <c r="AE165" s="22"/>
      <c r="AF165" s="22"/>
      <c r="AG165" s="22"/>
      <c r="AH165" s="22"/>
      <c r="AI165" s="22"/>
      <c r="AJ165" s="22"/>
      <c r="AK165" s="22"/>
      <c r="AL165" s="22"/>
      <c r="AM165" s="22"/>
      <c r="AN165" s="22"/>
      <c r="AO165" s="22"/>
      <c r="AP165" s="69"/>
      <c r="AQ165" s="22"/>
      <c r="AR165" s="2205"/>
      <c r="AS165" s="2205"/>
      <c r="AT165" s="2205"/>
      <c r="AU165" s="2205"/>
      <c r="AV165" s="2205"/>
      <c r="AW165" s="2205"/>
      <c r="AX165" s="2205"/>
      <c r="AY165" s="2205"/>
      <c r="AZ165" s="2205"/>
      <c r="BA165" s="2205"/>
      <c r="BB165" s="2205"/>
      <c r="BC165" s="2206"/>
      <c r="BD165" s="109"/>
    </row>
    <row r="166" spans="1:85" s="2" customFormat="1" ht="16.5" customHeight="1">
      <c r="A166" s="103"/>
      <c r="B166" s="103"/>
      <c r="C166" s="22"/>
      <c r="D166" s="22"/>
      <c r="E166" s="22"/>
      <c r="F166" s="22"/>
      <c r="G166" s="22"/>
      <c r="H166" s="22"/>
      <c r="I166" s="22"/>
      <c r="J166" s="22"/>
      <c r="K166" s="22"/>
      <c r="L166" s="22"/>
      <c r="M166" s="22"/>
      <c r="N166" s="22"/>
      <c r="O166" s="22"/>
      <c r="P166" s="22"/>
      <c r="Q166" s="22"/>
      <c r="R166" s="22"/>
      <c r="S166" s="22"/>
      <c r="T166" s="22"/>
      <c r="U166" s="22"/>
      <c r="V166" s="22"/>
      <c r="W166" s="22"/>
      <c r="X166" s="2062" t="str">
        <f>$X$14</f>
        <v>Attaching Method
贴法 Phương pháp dán</v>
      </c>
      <c r="Y166" s="2063"/>
      <c r="Z166" s="2063"/>
      <c r="AA166" s="2063"/>
      <c r="AB166" s="2152"/>
      <c r="AC166" s="103"/>
      <c r="AD166" s="22"/>
      <c r="AE166" s="22"/>
      <c r="AF166" s="22"/>
      <c r="AG166" s="22"/>
      <c r="AH166" s="22"/>
      <c r="AI166" s="22"/>
      <c r="AJ166" s="22"/>
      <c r="AK166" s="22"/>
      <c r="AL166" s="22"/>
      <c r="AM166" s="22"/>
      <c r="AN166" s="22"/>
      <c r="AO166" s="22"/>
      <c r="AP166" s="22"/>
      <c r="AQ166" s="22"/>
      <c r="AR166" s="22"/>
      <c r="AS166" s="22"/>
      <c r="AT166" s="22"/>
      <c r="AU166" s="22"/>
      <c r="AV166" s="22"/>
      <c r="AW166" s="22"/>
      <c r="AX166" s="22"/>
      <c r="AY166" s="2062" t="str">
        <f>$X$14</f>
        <v>Attaching Method
贴法 Phương pháp dán</v>
      </c>
      <c r="AZ166" s="2063"/>
      <c r="BA166" s="2063"/>
      <c r="BB166" s="2063"/>
      <c r="BC166" s="2152"/>
      <c r="BD166" s="109"/>
    </row>
    <row r="167" spans="1:85" s="2" customFormat="1" ht="16.5" customHeight="1">
      <c r="A167" s="103"/>
      <c r="B167" s="103"/>
      <c r="C167" s="22"/>
      <c r="D167" s="22"/>
      <c r="E167" s="22"/>
      <c r="F167" s="22"/>
      <c r="G167" s="22"/>
      <c r="H167" s="22"/>
      <c r="I167" s="22"/>
      <c r="J167" s="22"/>
      <c r="K167" s="22"/>
      <c r="L167" s="22"/>
      <c r="M167" s="22"/>
      <c r="N167" s="22"/>
      <c r="O167" s="22"/>
      <c r="P167" s="22"/>
      <c r="Q167" s="22"/>
      <c r="R167" s="22"/>
      <c r="S167" s="22"/>
      <c r="T167" s="22"/>
      <c r="U167" s="22"/>
      <c r="V167" s="22"/>
      <c r="W167" s="22"/>
      <c r="X167" s="2065"/>
      <c r="Y167" s="2066"/>
      <c r="Z167" s="2066"/>
      <c r="AA167" s="2066"/>
      <c r="AB167" s="2067"/>
      <c r="AC167" s="22"/>
      <c r="AD167" s="22"/>
      <c r="AE167" s="22"/>
      <c r="AF167" s="22"/>
      <c r="AG167" s="22"/>
      <c r="AH167" s="22"/>
      <c r="AI167" s="22"/>
      <c r="AJ167" s="22"/>
      <c r="AK167" s="22"/>
      <c r="AL167" s="22"/>
      <c r="AM167" s="22"/>
      <c r="AN167" s="22"/>
      <c r="AO167" s="22"/>
      <c r="AP167" s="22"/>
      <c r="AQ167" s="22"/>
      <c r="AR167" s="22"/>
      <c r="AS167" s="22"/>
      <c r="AT167" s="22"/>
      <c r="AU167" s="22"/>
      <c r="AV167" s="22"/>
      <c r="AW167" s="22"/>
      <c r="AX167" s="22"/>
      <c r="AY167" s="2065"/>
      <c r="AZ167" s="2066"/>
      <c r="BA167" s="2066"/>
      <c r="BB167" s="2066"/>
      <c r="BC167" s="2067"/>
      <c r="BD167" s="109"/>
    </row>
    <row r="168" spans="1:85" s="2" customFormat="1" ht="21" customHeight="1">
      <c r="A168" s="103"/>
      <c r="B168" s="103"/>
      <c r="C168" s="22"/>
      <c r="D168" s="22"/>
      <c r="E168" s="22"/>
      <c r="F168" s="22"/>
      <c r="G168" s="22"/>
      <c r="H168" s="22"/>
      <c r="I168" s="22"/>
      <c r="J168" s="22"/>
      <c r="K168" s="22"/>
      <c r="L168" s="22"/>
      <c r="M168" s="22"/>
      <c r="N168" s="22"/>
      <c r="O168" s="22"/>
      <c r="P168" s="22"/>
      <c r="Q168" s="22"/>
      <c r="R168" s="22"/>
      <c r="S168" s="22"/>
      <c r="T168" s="22"/>
      <c r="U168" s="22"/>
      <c r="V168" s="22"/>
      <c r="W168" s="22"/>
      <c r="X168" s="2159" t="s">
        <v>15</v>
      </c>
      <c r="Y168" s="2160"/>
      <c r="Z168" s="2160"/>
      <c r="AA168" s="2160"/>
      <c r="AB168" s="2161"/>
      <c r="AC168" s="69"/>
      <c r="AD168" s="69"/>
      <c r="AE168" s="69"/>
      <c r="AF168" s="69"/>
      <c r="AG168" s="69"/>
      <c r="AH168" s="69"/>
      <c r="AI168" s="69"/>
      <c r="AJ168" s="69"/>
      <c r="AK168" s="69"/>
      <c r="AL168" s="69"/>
      <c r="AM168" s="69"/>
      <c r="AN168" s="69"/>
      <c r="AO168" s="69"/>
      <c r="AP168" s="69"/>
      <c r="AQ168" s="69"/>
      <c r="AR168" s="69"/>
      <c r="AS168" s="69"/>
      <c r="AT168" s="69"/>
      <c r="AU168" s="69"/>
      <c r="AV168" s="69"/>
      <c r="AW168" s="69"/>
      <c r="AX168" s="69"/>
      <c r="AY168" s="2159" t="s">
        <v>15</v>
      </c>
      <c r="AZ168" s="2160"/>
      <c r="BA168" s="2160"/>
      <c r="BB168" s="2160"/>
      <c r="BC168" s="2161"/>
      <c r="BD168" s="109"/>
    </row>
    <row r="169" spans="1:85" s="2" customFormat="1" ht="27" customHeight="1">
      <c r="A169" s="103"/>
      <c r="B169" s="103"/>
      <c r="C169" s="22"/>
      <c r="D169" s="22"/>
      <c r="E169" s="22"/>
      <c r="F169" s="22"/>
      <c r="G169" s="22"/>
      <c r="H169" s="22"/>
      <c r="I169" s="22"/>
      <c r="J169" s="22"/>
      <c r="K169" s="22"/>
      <c r="L169" s="22"/>
      <c r="M169" s="22"/>
      <c r="N169" s="22"/>
      <c r="O169" s="22"/>
      <c r="P169" s="22"/>
      <c r="Q169" s="22"/>
      <c r="R169" s="22"/>
      <c r="S169" s="22"/>
      <c r="T169" s="22"/>
      <c r="U169" s="22"/>
      <c r="V169" s="22"/>
      <c r="W169" s="22"/>
      <c r="X169" s="2071"/>
      <c r="Y169" s="2072"/>
      <c r="Z169" s="2072"/>
      <c r="AA169" s="2072"/>
      <c r="AB169" s="2073"/>
      <c r="AC169" s="550"/>
      <c r="AD169" s="334"/>
      <c r="AE169" s="334"/>
      <c r="AF169" s="334"/>
      <c r="AG169" s="334"/>
      <c r="AH169" s="334"/>
      <c r="AI169" s="334"/>
      <c r="AJ169" s="334"/>
      <c r="AK169" s="334"/>
      <c r="AL169" s="334"/>
      <c r="AM169" s="334"/>
      <c r="AN169" s="69"/>
      <c r="AO169" s="69"/>
      <c r="AP169" s="69"/>
      <c r="AQ169" s="69"/>
      <c r="AR169" s="69"/>
      <c r="AS169" s="69"/>
      <c r="AT169" s="69"/>
      <c r="AU169" s="69"/>
      <c r="AV169" s="69"/>
      <c r="AW169" s="69"/>
      <c r="AX169" s="69"/>
      <c r="AY169" s="2071"/>
      <c r="AZ169" s="2072"/>
      <c r="BA169" s="2072"/>
      <c r="BB169" s="2072"/>
      <c r="BC169" s="2073"/>
      <c r="BD169" s="109"/>
    </row>
    <row r="170" spans="1:85" s="2" customFormat="1" ht="16.5" customHeight="1">
      <c r="A170" s="103"/>
      <c r="B170" s="1795" t="s">
        <v>401</v>
      </c>
      <c r="C170" s="2105"/>
      <c r="D170" s="2105"/>
      <c r="E170" s="2105"/>
      <c r="F170" s="2105"/>
      <c r="G170" s="2105"/>
      <c r="H170" s="2105"/>
      <c r="I170" s="2105"/>
      <c r="J170" s="2105"/>
      <c r="K170" s="2105"/>
      <c r="L170" s="2105"/>
      <c r="M170" s="2105"/>
      <c r="N170" s="2105"/>
      <c r="O170" s="2105"/>
      <c r="P170" s="2105"/>
      <c r="Q170" s="2105"/>
      <c r="R170" s="2105"/>
      <c r="S170" s="2105"/>
      <c r="T170" s="2105"/>
      <c r="U170" s="2105"/>
      <c r="V170" s="2105"/>
      <c r="W170" s="2226"/>
      <c r="X170" s="2062" t="str">
        <f>$X$18</f>
        <v>Stitching Guide Name  靠边机名称Tên cử may</v>
      </c>
      <c r="Y170" s="2063"/>
      <c r="Z170" s="2063"/>
      <c r="AA170" s="2063"/>
      <c r="AB170" s="2152"/>
      <c r="AC170" s="550"/>
      <c r="AD170" s="334"/>
      <c r="AE170" s="334"/>
      <c r="AF170" s="334"/>
      <c r="AG170" s="334"/>
      <c r="AH170" s="334"/>
      <c r="AI170" s="334"/>
      <c r="AJ170" s="334"/>
      <c r="AK170" s="334"/>
      <c r="AL170" s="334"/>
      <c r="AM170" s="334"/>
      <c r="AN170" s="22"/>
      <c r="AO170" s="22"/>
      <c r="AP170" s="22"/>
      <c r="AQ170" s="22"/>
      <c r="AR170" s="22"/>
      <c r="AS170" s="22"/>
      <c r="AT170" s="22"/>
      <c r="AU170" s="22"/>
      <c r="AV170" s="22"/>
      <c r="AW170" s="22"/>
      <c r="AX170" s="22"/>
      <c r="AY170" s="2062" t="str">
        <f>$X$18</f>
        <v>Stitching Guide Name  靠边机名称Tên cử may</v>
      </c>
      <c r="AZ170" s="2063"/>
      <c r="BA170" s="2063"/>
      <c r="BB170" s="2063"/>
      <c r="BC170" s="2152"/>
      <c r="BD170" s="109"/>
    </row>
    <row r="171" spans="1:85" s="2" customFormat="1" ht="16.5" customHeight="1">
      <c r="A171" s="103"/>
      <c r="B171" s="1795"/>
      <c r="C171" s="2105"/>
      <c r="D171" s="2105"/>
      <c r="E171" s="2105"/>
      <c r="F171" s="2105"/>
      <c r="G171" s="2105"/>
      <c r="H171" s="2105"/>
      <c r="I171" s="2105"/>
      <c r="J171" s="2105"/>
      <c r="K171" s="2105"/>
      <c r="L171" s="2105"/>
      <c r="M171" s="2105"/>
      <c r="N171" s="2105"/>
      <c r="O171" s="2105"/>
      <c r="P171" s="2105"/>
      <c r="Q171" s="2105"/>
      <c r="R171" s="2105"/>
      <c r="S171" s="2105"/>
      <c r="T171" s="2105"/>
      <c r="U171" s="2105"/>
      <c r="V171" s="2105"/>
      <c r="W171" s="2226"/>
      <c r="X171" s="2065"/>
      <c r="Y171" s="2066"/>
      <c r="Z171" s="2066"/>
      <c r="AA171" s="2066"/>
      <c r="AB171" s="2067"/>
      <c r="AC171" s="550"/>
      <c r="AD171" s="334"/>
      <c r="AE171" s="334"/>
      <c r="AF171" s="334"/>
      <c r="AG171" s="334"/>
      <c r="AH171" s="334"/>
      <c r="AI171" s="334"/>
      <c r="AJ171" s="334"/>
      <c r="AK171" s="334"/>
      <c r="AL171" s="334"/>
      <c r="AM171" s="334"/>
      <c r="AN171" s="22"/>
      <c r="AO171" s="22"/>
      <c r="AP171" s="22"/>
      <c r="AQ171" s="22"/>
      <c r="AR171" s="22"/>
      <c r="AS171" s="22"/>
      <c r="AT171" s="22"/>
      <c r="AU171" s="22"/>
      <c r="AV171" s="22"/>
      <c r="AW171" s="22"/>
      <c r="AX171" s="22"/>
      <c r="AY171" s="2065"/>
      <c r="AZ171" s="2066"/>
      <c r="BA171" s="2066"/>
      <c r="BB171" s="2066"/>
      <c r="BC171" s="2067"/>
      <c r="BD171" s="109"/>
    </row>
    <row r="172" spans="1:85" s="2" customFormat="1" ht="16.5" customHeight="1">
      <c r="A172" s="103"/>
      <c r="B172" s="2162"/>
      <c r="C172" s="2163"/>
      <c r="D172" s="2163"/>
      <c r="E172" s="2163"/>
      <c r="F172" s="2163"/>
      <c r="G172" s="2163"/>
      <c r="H172" s="2163"/>
      <c r="I172" s="2163"/>
      <c r="J172" s="2163"/>
      <c r="K172" s="2163"/>
      <c r="L172" s="2163"/>
      <c r="M172" s="2163"/>
      <c r="N172" s="2163"/>
      <c r="O172" s="2163"/>
      <c r="P172" s="2163"/>
      <c r="Q172" s="2163"/>
      <c r="R172" s="2163"/>
      <c r="S172" s="2163"/>
      <c r="T172" s="2163"/>
      <c r="U172" s="2163"/>
      <c r="V172" s="2163"/>
      <c r="W172" s="2227"/>
      <c r="X172" s="2085" t="s">
        <v>15</v>
      </c>
      <c r="Y172" s="2086"/>
      <c r="Z172" s="2086"/>
      <c r="AA172" s="2086"/>
      <c r="AB172" s="2087"/>
      <c r="AC172" s="551"/>
      <c r="AD172" s="552"/>
      <c r="AE172" s="552"/>
      <c r="AF172" s="552"/>
      <c r="AG172" s="552"/>
      <c r="AH172" s="552"/>
      <c r="AI172" s="552"/>
      <c r="AJ172" s="552"/>
      <c r="AK172" s="552"/>
      <c r="AL172" s="552"/>
      <c r="AM172" s="552"/>
      <c r="AN172" s="126"/>
      <c r="AO172" s="126"/>
      <c r="AP172" s="126"/>
      <c r="AQ172" s="126"/>
      <c r="AR172" s="126"/>
      <c r="AS172" s="126"/>
      <c r="AT172" s="126"/>
      <c r="AU172" s="126"/>
      <c r="AV172" s="126"/>
      <c r="AW172" s="126"/>
      <c r="AX172" s="126"/>
      <c r="AY172" s="2085" t="s">
        <v>15</v>
      </c>
      <c r="AZ172" s="2086"/>
      <c r="BA172" s="2086"/>
      <c r="BB172" s="2086"/>
      <c r="BC172" s="2087"/>
      <c r="BD172" s="109"/>
    </row>
    <row r="173" spans="1:85" s="2" customFormat="1" ht="30" customHeight="1">
      <c r="A173" s="103"/>
      <c r="B173" s="2014">
        <f>AC156+1</f>
        <v>19</v>
      </c>
      <c r="C173" s="2015"/>
      <c r="D173" s="2016" t="s">
        <v>402</v>
      </c>
      <c r="E173" s="2017"/>
      <c r="F173" s="2017"/>
      <c r="G173" s="2017"/>
      <c r="H173" s="2017"/>
      <c r="I173" s="2017"/>
      <c r="J173" s="2017"/>
      <c r="K173" s="2017"/>
      <c r="L173" s="2017"/>
      <c r="M173" s="2018"/>
      <c r="N173" s="2018"/>
      <c r="O173" s="2017"/>
      <c r="P173" s="2017"/>
      <c r="Q173" s="2017"/>
      <c r="R173" s="2017"/>
      <c r="S173" s="2017"/>
      <c r="T173" s="2017"/>
      <c r="U173" s="2017"/>
      <c r="V173" s="2017"/>
      <c r="W173" s="2017"/>
      <c r="X173" s="2017"/>
      <c r="Y173" s="2017"/>
      <c r="Z173" s="2017"/>
      <c r="AA173" s="2017"/>
      <c r="AB173" s="2019"/>
      <c r="AC173" s="2088">
        <f>B173+1</f>
        <v>20</v>
      </c>
      <c r="AD173" s="2089"/>
      <c r="AE173" s="2016" t="s">
        <v>403</v>
      </c>
      <c r="AF173" s="2090"/>
      <c r="AG173" s="2090"/>
      <c r="AH173" s="2090"/>
      <c r="AI173" s="2090"/>
      <c r="AJ173" s="2090"/>
      <c r="AK173" s="2090"/>
      <c r="AL173" s="2090"/>
      <c r="AM173" s="2090"/>
      <c r="AN173" s="2090"/>
      <c r="AO173" s="2090"/>
      <c r="AP173" s="2090"/>
      <c r="AQ173" s="2090"/>
      <c r="AR173" s="2090"/>
      <c r="AS173" s="2090"/>
      <c r="AT173" s="2090"/>
      <c r="AU173" s="2090"/>
      <c r="AV173" s="2090"/>
      <c r="AW173" s="2090"/>
      <c r="AX173" s="2090"/>
      <c r="AY173" s="2090"/>
      <c r="AZ173" s="2090"/>
      <c r="BA173" s="2090"/>
      <c r="BB173" s="2090"/>
      <c r="BC173" s="2091"/>
      <c r="BD173" s="109"/>
      <c r="BI173" s="2016" t="s">
        <v>404</v>
      </c>
      <c r="BJ173" s="2017"/>
      <c r="BK173" s="2017"/>
      <c r="BL173" s="2017"/>
      <c r="BM173" s="2017"/>
      <c r="BN173" s="2017"/>
      <c r="BO173" s="2017"/>
      <c r="BP173" s="2017"/>
      <c r="BQ173" s="2017"/>
      <c r="BR173" s="2017"/>
      <c r="BS173" s="2017"/>
      <c r="BT173" s="2017"/>
      <c r="BU173" s="2017"/>
      <c r="BV173" s="2017"/>
      <c r="BW173" s="2017"/>
      <c r="BX173" s="2017"/>
      <c r="BY173" s="2017"/>
      <c r="BZ173" s="2017"/>
      <c r="CA173" s="2017"/>
      <c r="CB173" s="2017"/>
      <c r="CC173" s="2017"/>
      <c r="CD173" s="2017"/>
      <c r="CE173" s="2017"/>
      <c r="CF173" s="2017"/>
      <c r="CG173" s="2019"/>
    </row>
    <row r="174" spans="1:85" s="335" customFormat="1" ht="23.1" customHeight="1">
      <c r="A174" s="241"/>
      <c r="B174" s="2172" t="str">
        <f>$B$43</f>
        <v>M/C Type
机器
Loại máy</v>
      </c>
      <c r="C174" s="2021"/>
      <c r="D174" s="2021"/>
      <c r="E174" s="2021"/>
      <c r="F174" s="2022"/>
      <c r="G174" s="2026" t="str">
        <f>$G$43</f>
        <v>Needle
System
针类 Loại kim</v>
      </c>
      <c r="H174" s="2026"/>
      <c r="I174" s="2026"/>
      <c r="J174" s="2026" t="str">
        <f>$J$43</f>
        <v>Needle Size
尺寸
Kích cỡ kim</v>
      </c>
      <c r="K174" s="2026"/>
      <c r="L174" s="2026"/>
      <c r="M174" s="2026" t="str">
        <f>$M$43</f>
        <v>Needle Point Type
针型头类
Loại đầu kim</v>
      </c>
      <c r="N174" s="2026"/>
      <c r="O174" s="2026"/>
      <c r="P174" s="2026"/>
      <c r="Q174" s="2030" t="str">
        <f>$Q$43</f>
        <v>Thread Type
车线
Loại chỉ</v>
      </c>
      <c r="R174" s="2030"/>
      <c r="S174" s="2030"/>
      <c r="T174" s="2030"/>
      <c r="U174" s="2030" t="str">
        <f>$U$43</f>
        <v>Stitching Margin 边距
 Cách biên  (mm)</v>
      </c>
      <c r="V174" s="2030"/>
      <c r="W174" s="2030"/>
      <c r="X174" s="2030"/>
      <c r="Y174" s="2030" t="str">
        <f>$Y$43</f>
        <v>SPI (Stitch Per Inch)
针数/英寸
Số mũi/inch</v>
      </c>
      <c r="Z174" s="2032"/>
      <c r="AA174" s="2032"/>
      <c r="AB174" s="2033"/>
      <c r="AC174" s="2172" t="str">
        <f>$B$43</f>
        <v>M/C Type
机器
Loại máy</v>
      </c>
      <c r="AD174" s="2021"/>
      <c r="AE174" s="2021"/>
      <c r="AF174" s="2021"/>
      <c r="AG174" s="2022"/>
      <c r="AH174" s="2026" t="str">
        <f>$G$43</f>
        <v>Needle
System
针类 Loại kim</v>
      </c>
      <c r="AI174" s="2026"/>
      <c r="AJ174" s="2026"/>
      <c r="AK174" s="2026" t="str">
        <f>$J$43</f>
        <v>Needle Size
尺寸
Kích cỡ kim</v>
      </c>
      <c r="AL174" s="2026"/>
      <c r="AM174" s="2026"/>
      <c r="AN174" s="2026" t="str">
        <f>$M$43</f>
        <v>Needle Point Type
针型头类
Loại đầu kim</v>
      </c>
      <c r="AO174" s="2026"/>
      <c r="AP174" s="2026"/>
      <c r="AQ174" s="2026"/>
      <c r="AR174" s="2030" t="str">
        <f>$Q$43</f>
        <v>Thread Type
车线
Loại chỉ</v>
      </c>
      <c r="AS174" s="2030"/>
      <c r="AT174" s="2030"/>
      <c r="AU174" s="2030"/>
      <c r="AV174" s="2030" t="str">
        <f>$U$43</f>
        <v>Stitching Margin 边距
 Cách biên  (mm)</v>
      </c>
      <c r="AW174" s="2030"/>
      <c r="AX174" s="2030"/>
      <c r="AY174" s="2030"/>
      <c r="AZ174" s="2030" t="str">
        <f>$Y$43</f>
        <v>SPI (Stitch Per Inch)
针数/英寸
Số mũi/inch</v>
      </c>
      <c r="BA174" s="2032"/>
      <c r="BB174" s="2032"/>
      <c r="BC174" s="2033"/>
      <c r="BD174" s="242"/>
    </row>
    <row r="175" spans="1:85" s="335" customFormat="1" ht="23.1" customHeight="1">
      <c r="A175" s="241"/>
      <c r="B175" s="2023"/>
      <c r="C175" s="2024"/>
      <c r="D175" s="2024"/>
      <c r="E175" s="2024"/>
      <c r="F175" s="2025"/>
      <c r="G175" s="2027"/>
      <c r="H175" s="2027"/>
      <c r="I175" s="2027"/>
      <c r="J175" s="2027"/>
      <c r="K175" s="2027"/>
      <c r="L175" s="2027"/>
      <c r="M175" s="2027"/>
      <c r="N175" s="2027"/>
      <c r="O175" s="2027"/>
      <c r="P175" s="2027"/>
      <c r="Q175" s="2031"/>
      <c r="R175" s="2031"/>
      <c r="S175" s="2031"/>
      <c r="T175" s="2031"/>
      <c r="U175" s="2031"/>
      <c r="V175" s="2031"/>
      <c r="W175" s="2031"/>
      <c r="X175" s="2031"/>
      <c r="Y175" s="2034"/>
      <c r="Z175" s="2034"/>
      <c r="AA175" s="2034"/>
      <c r="AB175" s="2035"/>
      <c r="AC175" s="2023"/>
      <c r="AD175" s="2024"/>
      <c r="AE175" s="2024"/>
      <c r="AF175" s="2024"/>
      <c r="AG175" s="2025"/>
      <c r="AH175" s="2027"/>
      <c r="AI175" s="2027"/>
      <c r="AJ175" s="2027"/>
      <c r="AK175" s="2027"/>
      <c r="AL175" s="2027"/>
      <c r="AM175" s="2027"/>
      <c r="AN175" s="2027"/>
      <c r="AO175" s="2027"/>
      <c r="AP175" s="2027"/>
      <c r="AQ175" s="2027"/>
      <c r="AR175" s="2031"/>
      <c r="AS175" s="2031"/>
      <c r="AT175" s="2031"/>
      <c r="AU175" s="2031"/>
      <c r="AV175" s="2031"/>
      <c r="AW175" s="2031"/>
      <c r="AX175" s="2031"/>
      <c r="AY175" s="2031"/>
      <c r="AZ175" s="2034"/>
      <c r="BA175" s="2034"/>
      <c r="BB175" s="2034"/>
      <c r="BC175" s="2035"/>
      <c r="BD175" s="242"/>
    </row>
    <row r="176" spans="1:85" s="172" customFormat="1" ht="42.95" customHeight="1">
      <c r="A176" s="520"/>
      <c r="B176" s="2051" t="s">
        <v>348</v>
      </c>
      <c r="C176" s="2052"/>
      <c r="D176" s="2052"/>
      <c r="E176" s="2052"/>
      <c r="F176" s="2053"/>
      <c r="G176" s="2039" t="s">
        <v>349</v>
      </c>
      <c r="H176" s="2040"/>
      <c r="I176" s="2040"/>
      <c r="J176" s="2054" t="s">
        <v>345</v>
      </c>
      <c r="K176" s="2054"/>
      <c r="L176" s="2054"/>
      <c r="M176" s="2054" t="s">
        <v>346</v>
      </c>
      <c r="N176" s="2054"/>
      <c r="O176" s="2054"/>
      <c r="P176" s="2054"/>
      <c r="Q176" s="2045" t="s">
        <v>347</v>
      </c>
      <c r="R176" s="2046"/>
      <c r="S176" s="2046"/>
      <c r="T176" s="2047"/>
      <c r="U176" s="2056" t="s">
        <v>405</v>
      </c>
      <c r="V176" s="2056"/>
      <c r="W176" s="2056"/>
      <c r="X176" s="2056"/>
      <c r="Y176" s="2056" t="s">
        <v>291</v>
      </c>
      <c r="Z176" s="2056"/>
      <c r="AA176" s="2056"/>
      <c r="AB176" s="2057"/>
      <c r="AC176" s="2036" t="s">
        <v>343</v>
      </c>
      <c r="AD176" s="2037"/>
      <c r="AE176" s="2037"/>
      <c r="AF176" s="2037"/>
      <c r="AG176" s="2038"/>
      <c r="AH176" s="2039" t="s">
        <v>344</v>
      </c>
      <c r="AI176" s="2040"/>
      <c r="AJ176" s="2040"/>
      <c r="AK176" s="2054" t="s">
        <v>345</v>
      </c>
      <c r="AL176" s="2054"/>
      <c r="AM176" s="2054"/>
      <c r="AN176" s="2054" t="s">
        <v>346</v>
      </c>
      <c r="AO176" s="2054"/>
      <c r="AP176" s="2054"/>
      <c r="AQ176" s="2054"/>
      <c r="AR176" s="2055" t="s">
        <v>383</v>
      </c>
      <c r="AS176" s="2054"/>
      <c r="AT176" s="2054"/>
      <c r="AU176" s="2054"/>
      <c r="AV176" s="2056" t="s">
        <v>405</v>
      </c>
      <c r="AW176" s="2056"/>
      <c r="AX176" s="2056"/>
      <c r="AY176" s="2056"/>
      <c r="AZ176" s="2056" t="s">
        <v>304</v>
      </c>
      <c r="BA176" s="2056"/>
      <c r="BB176" s="2056"/>
      <c r="BC176" s="2057"/>
      <c r="BD176" s="521"/>
    </row>
    <row r="177" spans="1:56" s="2" customFormat="1" ht="16.5" customHeight="1">
      <c r="A177" s="103"/>
      <c r="B177" s="2228" t="s">
        <v>406</v>
      </c>
      <c r="C177" s="2139"/>
      <c r="D177" s="2139"/>
      <c r="E177" s="2139"/>
      <c r="F177" s="2139"/>
      <c r="G177" s="2139"/>
      <c r="H177" s="2139"/>
      <c r="I177" s="2139"/>
      <c r="J177" s="2139"/>
      <c r="K177" s="2139"/>
      <c r="L177" s="2139"/>
      <c r="M177" s="2139"/>
      <c r="N177" s="2139"/>
      <c r="O177" s="522"/>
      <c r="P177" s="523"/>
      <c r="Q177" s="2142" t="s">
        <v>407</v>
      </c>
      <c r="R177" s="2142"/>
      <c r="S177" s="2142"/>
      <c r="T177" s="2142"/>
      <c r="U177" s="2142"/>
      <c r="V177" s="2142"/>
      <c r="W177" s="2142"/>
      <c r="X177" s="2142"/>
      <c r="Y177" s="2142"/>
      <c r="Z177" s="2142"/>
      <c r="AA177" s="2142"/>
      <c r="AB177" s="2143"/>
      <c r="AC177" s="598"/>
      <c r="AD177" s="506"/>
      <c r="AE177" s="506"/>
      <c r="AF177" s="506"/>
      <c r="AG177" s="506"/>
      <c r="AH177" s="506"/>
      <c r="AI177" s="506"/>
      <c r="AJ177" s="506"/>
      <c r="AK177" s="506"/>
      <c r="AL177" s="506"/>
      <c r="AM177" s="506"/>
      <c r="AN177" s="506"/>
      <c r="AO177" s="506"/>
      <c r="AP177" s="506"/>
      <c r="AQ177" s="506"/>
      <c r="AR177" s="506"/>
      <c r="AS177" s="506"/>
      <c r="AT177" s="506"/>
      <c r="AU177" s="506"/>
      <c r="AV177" s="1514" t="s">
        <v>305</v>
      </c>
      <c r="AW177" s="1514"/>
      <c r="AX177" s="1514"/>
      <c r="AY177" s="1514"/>
      <c r="AZ177" s="1514"/>
      <c r="BA177" s="1514"/>
      <c r="BB177" s="1514"/>
      <c r="BC177" s="2178"/>
      <c r="BD177" s="109"/>
    </row>
    <row r="178" spans="1:56" s="2" customFormat="1" ht="16.5" customHeight="1">
      <c r="A178" s="103"/>
      <c r="B178" s="2229"/>
      <c r="C178" s="1941"/>
      <c r="D178" s="1941"/>
      <c r="E178" s="1941"/>
      <c r="F178" s="1941"/>
      <c r="G178" s="1941"/>
      <c r="H178" s="1941"/>
      <c r="I178" s="1941"/>
      <c r="J178" s="1941"/>
      <c r="K178" s="1941"/>
      <c r="L178" s="1941"/>
      <c r="M178" s="1941"/>
      <c r="N178" s="1941"/>
      <c r="O178" s="526"/>
      <c r="P178" s="523"/>
      <c r="Q178" s="2144"/>
      <c r="R178" s="2144"/>
      <c r="S178" s="2144"/>
      <c r="T178" s="2144"/>
      <c r="U178" s="2144"/>
      <c r="V178" s="2144"/>
      <c r="W178" s="2144"/>
      <c r="X178" s="2144"/>
      <c r="Y178" s="2144"/>
      <c r="Z178" s="2144"/>
      <c r="AA178" s="2144"/>
      <c r="AB178" s="2145"/>
      <c r="AC178" s="599"/>
      <c r="AD178" s="512"/>
      <c r="AE178" s="512"/>
      <c r="AF178" s="512"/>
      <c r="AG178" s="512"/>
      <c r="AH178" s="512"/>
      <c r="AI178" s="512"/>
      <c r="AJ178" s="512"/>
      <c r="AK178" s="512"/>
      <c r="AL178" s="512"/>
      <c r="AM178" s="512"/>
      <c r="AN178" s="512"/>
      <c r="AO178" s="512"/>
      <c r="AP178" s="512"/>
      <c r="AQ178" s="512"/>
      <c r="AR178" s="512"/>
      <c r="AS178" s="512"/>
      <c r="AT178" s="512"/>
      <c r="AU178" s="512"/>
      <c r="AV178" s="1848"/>
      <c r="AW178" s="1848"/>
      <c r="AX178" s="1848"/>
      <c r="AY178" s="1848"/>
      <c r="AZ178" s="1848"/>
      <c r="BA178" s="1848"/>
      <c r="BB178" s="1848"/>
      <c r="BC178" s="1849"/>
      <c r="BD178" s="109"/>
    </row>
    <row r="179" spans="1:56" s="2" customFormat="1" ht="16.5" customHeight="1">
      <c r="A179" s="103"/>
      <c r="B179" s="2229"/>
      <c r="C179" s="1941"/>
      <c r="D179" s="1941"/>
      <c r="E179" s="1941"/>
      <c r="F179" s="1941"/>
      <c r="G179" s="1941"/>
      <c r="H179" s="1941"/>
      <c r="I179" s="1941"/>
      <c r="J179" s="1941"/>
      <c r="K179" s="1941"/>
      <c r="L179" s="1941"/>
      <c r="M179" s="1941"/>
      <c r="N179" s="1941"/>
      <c r="O179" s="526"/>
      <c r="P179" s="523"/>
      <c r="Q179" s="2144"/>
      <c r="R179" s="2144"/>
      <c r="S179" s="2144"/>
      <c r="T179" s="2144"/>
      <c r="U179" s="2144"/>
      <c r="V179" s="2144"/>
      <c r="W179" s="2144"/>
      <c r="X179" s="2144"/>
      <c r="Y179" s="2144"/>
      <c r="Z179" s="2144"/>
      <c r="AA179" s="2144"/>
      <c r="AB179" s="2145"/>
      <c r="AC179" s="599"/>
      <c r="AD179" s="512"/>
      <c r="AE179" s="512"/>
      <c r="AF179" s="512"/>
      <c r="AG179" s="512"/>
      <c r="AH179" s="512"/>
      <c r="AI179" s="512"/>
      <c r="AJ179" s="512"/>
      <c r="AK179" s="512"/>
      <c r="AL179" s="512"/>
      <c r="AM179" s="512"/>
      <c r="AN179" s="512"/>
      <c r="AO179" s="512"/>
      <c r="AP179" s="512"/>
      <c r="AQ179" s="512"/>
      <c r="AR179" s="512"/>
      <c r="AS179" s="512"/>
      <c r="AT179" s="512"/>
      <c r="AU179" s="512"/>
      <c r="AV179" s="1848"/>
      <c r="AW179" s="1848"/>
      <c r="AX179" s="1848"/>
      <c r="AY179" s="1848"/>
      <c r="AZ179" s="1848"/>
      <c r="BA179" s="1848"/>
      <c r="BB179" s="1848"/>
      <c r="BC179" s="1849"/>
      <c r="BD179" s="109"/>
    </row>
    <row r="180" spans="1:56" s="2" customFormat="1" ht="16.5" customHeight="1">
      <c r="A180" s="103"/>
      <c r="B180" s="515"/>
      <c r="C180" s="516"/>
      <c r="D180" s="516"/>
      <c r="E180" s="516"/>
      <c r="F180" s="516"/>
      <c r="G180" s="516"/>
      <c r="H180" s="516"/>
      <c r="I180" s="516"/>
      <c r="J180" s="516"/>
      <c r="K180" s="516"/>
      <c r="L180" s="526"/>
      <c r="M180" s="526"/>
      <c r="N180" s="526"/>
      <c r="O180" s="526"/>
      <c r="P180" s="519"/>
      <c r="Q180" s="2144"/>
      <c r="R180" s="2144"/>
      <c r="S180" s="2144"/>
      <c r="T180" s="2144"/>
      <c r="U180" s="2144"/>
      <c r="V180" s="2144"/>
      <c r="W180" s="2144"/>
      <c r="X180" s="2144"/>
      <c r="Y180" s="2144"/>
      <c r="Z180" s="2144"/>
      <c r="AA180" s="2144"/>
      <c r="AB180" s="2145"/>
      <c r="AC180" s="599"/>
      <c r="AD180" s="512"/>
      <c r="AE180" s="512"/>
      <c r="AF180" s="512"/>
      <c r="AG180" s="512"/>
      <c r="AH180" s="512"/>
      <c r="AI180" s="512"/>
      <c r="AJ180" s="512"/>
      <c r="AK180" s="512"/>
      <c r="AL180" s="512"/>
      <c r="AM180" s="512"/>
      <c r="AN180" s="512"/>
      <c r="AO180" s="512"/>
      <c r="AP180" s="512"/>
      <c r="AQ180" s="512"/>
      <c r="AR180" s="512"/>
      <c r="AS180" s="512"/>
      <c r="AT180" s="512"/>
      <c r="AU180" s="512"/>
      <c r="AV180" s="1848"/>
      <c r="AW180" s="1848"/>
      <c r="AX180" s="1848"/>
      <c r="AY180" s="1848"/>
      <c r="AZ180" s="1848"/>
      <c r="BA180" s="1848"/>
      <c r="BB180" s="1848"/>
      <c r="BC180" s="1849"/>
      <c r="BD180" s="109"/>
    </row>
    <row r="181" spans="1:56" s="2" customFormat="1" ht="16.5" customHeight="1">
      <c r="A181" s="103"/>
      <c r="B181" s="515"/>
      <c r="C181" s="516"/>
      <c r="D181" s="516"/>
      <c r="E181" s="516"/>
      <c r="F181" s="516"/>
      <c r="G181" s="516"/>
      <c r="H181" s="516"/>
      <c r="I181" s="516"/>
      <c r="J181" s="516"/>
      <c r="K181" s="516"/>
      <c r="L181" s="516"/>
      <c r="M181" s="516"/>
      <c r="N181" s="516"/>
      <c r="O181" s="516"/>
      <c r="P181" s="519"/>
      <c r="Q181" s="2144"/>
      <c r="R181" s="2144"/>
      <c r="S181" s="2144"/>
      <c r="T181" s="2144"/>
      <c r="U181" s="2144"/>
      <c r="V181" s="2144"/>
      <c r="W181" s="2144"/>
      <c r="X181" s="2144"/>
      <c r="Y181" s="2144"/>
      <c r="Z181" s="2144"/>
      <c r="AA181" s="2144"/>
      <c r="AB181" s="2145"/>
      <c r="AC181" s="599"/>
      <c r="AD181" s="512"/>
      <c r="AE181" s="512"/>
      <c r="AF181" s="512"/>
      <c r="AG181" s="512"/>
      <c r="AH181" s="512"/>
      <c r="AI181" s="512"/>
      <c r="AJ181" s="512"/>
      <c r="AK181" s="512"/>
      <c r="AL181" s="512"/>
      <c r="AM181" s="512"/>
      <c r="AN181" s="512"/>
      <c r="AO181" s="512"/>
      <c r="AP181" s="512"/>
      <c r="AQ181" s="512"/>
      <c r="AR181" s="512"/>
      <c r="AS181" s="512"/>
      <c r="AT181" s="512"/>
      <c r="AU181" s="512"/>
      <c r="AV181" s="512"/>
      <c r="AW181" s="547"/>
      <c r="AX181" s="512"/>
      <c r="AY181" s="512"/>
      <c r="AZ181" s="512"/>
      <c r="BA181" s="512"/>
      <c r="BB181" s="512"/>
      <c r="BC181" s="546"/>
      <c r="BD181" s="109"/>
    </row>
    <row r="182" spans="1:56" s="2" customFormat="1" ht="16.5" customHeight="1">
      <c r="A182" s="103"/>
      <c r="B182" s="103"/>
      <c r="C182" s="22"/>
      <c r="D182" s="22"/>
      <c r="E182" s="22"/>
      <c r="F182" s="22"/>
      <c r="G182" s="22"/>
      <c r="H182" s="22"/>
      <c r="I182" s="22"/>
      <c r="J182" s="22"/>
      <c r="K182" s="22"/>
      <c r="L182" s="22"/>
      <c r="M182" s="22"/>
      <c r="N182" s="22"/>
      <c r="O182" s="22"/>
      <c r="P182" s="22"/>
      <c r="Q182" s="2144"/>
      <c r="R182" s="2144"/>
      <c r="S182" s="2144"/>
      <c r="T182" s="2144"/>
      <c r="U182" s="2144"/>
      <c r="V182" s="2144"/>
      <c r="W182" s="2144"/>
      <c r="X182" s="2144"/>
      <c r="Y182" s="2144"/>
      <c r="Z182" s="2144"/>
      <c r="AA182" s="2144"/>
      <c r="AB182" s="2145"/>
      <c r="AC182" s="33"/>
      <c r="AD182" s="22"/>
      <c r="AE182" s="22"/>
      <c r="AF182" s="22"/>
      <c r="AG182" s="22"/>
      <c r="AH182" s="22"/>
      <c r="AI182" s="22"/>
      <c r="AJ182" s="22"/>
      <c r="AK182" s="22"/>
      <c r="AL182" s="22"/>
      <c r="AM182" s="22"/>
      <c r="AN182" s="22"/>
      <c r="AO182" s="22"/>
      <c r="AP182" s="22"/>
      <c r="AQ182" s="518"/>
      <c r="AR182" s="518"/>
      <c r="AS182" s="518"/>
      <c r="AT182" s="518"/>
      <c r="AU182" s="518"/>
      <c r="AV182" s="518"/>
      <c r="AW182" s="518"/>
      <c r="AX182" s="518"/>
      <c r="AY182" s="518"/>
      <c r="AZ182" s="518" t="s">
        <v>61</v>
      </c>
      <c r="BA182" s="518"/>
      <c r="BB182" s="518"/>
      <c r="BC182" s="566"/>
      <c r="BD182" s="109"/>
    </row>
    <row r="183" spans="1:56" s="2" customFormat="1" ht="16.5" customHeight="1">
      <c r="A183" s="103"/>
      <c r="B183" s="103"/>
      <c r="C183" s="22"/>
      <c r="D183" s="22"/>
      <c r="E183" s="22"/>
      <c r="F183" s="22"/>
      <c r="G183" s="22"/>
      <c r="H183" s="22"/>
      <c r="I183" s="22"/>
      <c r="J183" s="22"/>
      <c r="K183" s="22"/>
      <c r="L183" s="22"/>
      <c r="M183" s="22"/>
      <c r="N183" s="22"/>
      <c r="O183" s="69"/>
      <c r="P183" s="22"/>
      <c r="Q183" s="22"/>
      <c r="R183" s="22"/>
      <c r="S183" s="22"/>
      <c r="T183" s="22"/>
      <c r="U183" s="22"/>
      <c r="V183" s="22"/>
      <c r="W183" s="22"/>
      <c r="X183" s="2062" t="str">
        <f>$X$14</f>
        <v>Attaching Method
贴法 Phương pháp dán</v>
      </c>
      <c r="Y183" s="2063"/>
      <c r="Z183" s="2063"/>
      <c r="AA183" s="2063"/>
      <c r="AB183" s="2152"/>
      <c r="AC183" s="33"/>
      <c r="AD183" s="22"/>
      <c r="AE183" s="22"/>
      <c r="AF183" s="22"/>
      <c r="AG183" s="22"/>
      <c r="AH183" s="22"/>
      <c r="AI183" s="22"/>
      <c r="AJ183" s="22"/>
      <c r="AK183" s="22"/>
      <c r="AL183" s="22"/>
      <c r="AM183" s="22"/>
      <c r="AN183" s="22"/>
      <c r="AO183" s="22"/>
      <c r="AP183" s="22"/>
      <c r="AQ183" s="518"/>
      <c r="AR183" s="518"/>
      <c r="AS183" s="518"/>
      <c r="AT183" s="518"/>
      <c r="AU183" s="518"/>
      <c r="AV183" s="518"/>
      <c r="AW183" s="518"/>
      <c r="AX183" s="518"/>
      <c r="AY183" s="2230" t="str">
        <f>$X$14</f>
        <v>Attaching Method
贴法 Phương pháp dán</v>
      </c>
      <c r="AZ183" s="2231"/>
      <c r="BA183" s="2231"/>
      <c r="BB183" s="2231"/>
      <c r="BC183" s="2148"/>
      <c r="BD183" s="109"/>
    </row>
    <row r="184" spans="1:56" s="2" customFormat="1" ht="16.5" customHeight="1">
      <c r="A184" s="103"/>
      <c r="B184" s="517"/>
      <c r="C184" s="518"/>
      <c r="D184" s="518"/>
      <c r="E184" s="518"/>
      <c r="F184" s="518"/>
      <c r="G184" s="518"/>
      <c r="H184" s="518"/>
      <c r="I184" s="518"/>
      <c r="J184" s="519"/>
      <c r="K184" s="519"/>
      <c r="L184" s="519"/>
      <c r="M184" s="519"/>
      <c r="N184" s="519"/>
      <c r="O184" s="519"/>
      <c r="P184" s="519"/>
      <c r="Q184" s="519"/>
      <c r="R184" s="519"/>
      <c r="S184" s="518"/>
      <c r="T184" s="518"/>
      <c r="U184" s="518"/>
      <c r="V184" s="518"/>
      <c r="W184" s="518"/>
      <c r="X184" s="2065"/>
      <c r="Y184" s="2066"/>
      <c r="Z184" s="2066"/>
      <c r="AA184" s="2066"/>
      <c r="AB184" s="2067"/>
      <c r="AC184" s="33"/>
      <c r="AD184" s="22"/>
      <c r="AE184" s="22"/>
      <c r="AF184" s="22"/>
      <c r="AG184" s="22"/>
      <c r="AH184" s="22"/>
      <c r="AI184" s="22"/>
      <c r="AJ184" s="22"/>
      <c r="AK184" s="22"/>
      <c r="AL184" s="22"/>
      <c r="AM184" s="22"/>
      <c r="AN184" s="22"/>
      <c r="AO184" s="22"/>
      <c r="AP184" s="22"/>
      <c r="AQ184" s="518"/>
      <c r="AR184" s="518"/>
      <c r="AS184" s="518"/>
      <c r="AT184" s="518"/>
      <c r="AU184" s="518"/>
      <c r="AV184" s="518"/>
      <c r="AW184" s="518"/>
      <c r="AX184" s="518"/>
      <c r="AY184" s="2232"/>
      <c r="AZ184" s="2150"/>
      <c r="BA184" s="2150"/>
      <c r="BB184" s="2150"/>
      <c r="BC184" s="2151"/>
      <c r="BD184" s="109"/>
    </row>
    <row r="185" spans="1:56" s="2" customFormat="1" ht="16.5" customHeight="1">
      <c r="A185" s="103"/>
      <c r="B185" s="517"/>
      <c r="C185" s="518"/>
      <c r="D185" s="518"/>
      <c r="E185" s="518"/>
      <c r="F185" s="518"/>
      <c r="G185" s="518"/>
      <c r="H185" s="518"/>
      <c r="I185" s="518"/>
      <c r="J185" s="519"/>
      <c r="K185" s="519"/>
      <c r="L185" s="519"/>
      <c r="M185" s="519"/>
      <c r="N185" s="519"/>
      <c r="O185" s="519"/>
      <c r="P185" s="519"/>
      <c r="Q185" s="519"/>
      <c r="R185" s="519"/>
      <c r="S185" s="518"/>
      <c r="T185" s="518"/>
      <c r="U185" s="518"/>
      <c r="V185" s="518"/>
      <c r="W185" s="518"/>
      <c r="X185" s="2214" t="s">
        <v>15</v>
      </c>
      <c r="Y185" s="2069"/>
      <c r="Z185" s="2069"/>
      <c r="AA185" s="2069"/>
      <c r="AB185" s="2070"/>
      <c r="AC185" s="33"/>
      <c r="AD185" s="22"/>
      <c r="AE185" s="22"/>
      <c r="AF185" s="22"/>
      <c r="AG185" s="22"/>
      <c r="AH185" s="22"/>
      <c r="AI185" s="22"/>
      <c r="AJ185" s="22"/>
      <c r="AK185" s="22"/>
      <c r="AL185" s="22"/>
      <c r="AM185" s="22"/>
      <c r="AN185" s="22"/>
      <c r="AO185" s="22"/>
      <c r="AP185" s="22"/>
      <c r="AQ185" s="518"/>
      <c r="AR185" s="518"/>
      <c r="AS185" s="518"/>
      <c r="AT185" s="518"/>
      <c r="AU185" s="518"/>
      <c r="AV185" s="518"/>
      <c r="AW185" s="518"/>
      <c r="AX185" s="518"/>
      <c r="AY185" s="2233" t="s">
        <v>15</v>
      </c>
      <c r="AZ185" s="2234"/>
      <c r="BA185" s="2234"/>
      <c r="BB185" s="2234"/>
      <c r="BC185" s="2155"/>
      <c r="BD185" s="109"/>
    </row>
    <row r="186" spans="1:56" s="2" customFormat="1" ht="16.5" customHeight="1">
      <c r="A186" s="103"/>
      <c r="B186" s="600"/>
      <c r="C186" s="534"/>
      <c r="D186" s="534"/>
      <c r="E186" s="534"/>
      <c r="F186" s="534"/>
      <c r="G186" s="534"/>
      <c r="H186" s="534"/>
      <c r="I186" s="534"/>
      <c r="J186" s="534"/>
      <c r="K186" s="534"/>
      <c r="L186" s="534"/>
      <c r="M186" s="518"/>
      <c r="N186" s="518"/>
      <c r="O186" s="518"/>
      <c r="P186" s="518"/>
      <c r="Q186" s="518"/>
      <c r="R186" s="518"/>
      <c r="S186" s="518"/>
      <c r="T186" s="518"/>
      <c r="U186" s="518"/>
      <c r="V186" s="518"/>
      <c r="W186" s="518"/>
      <c r="X186" s="2071"/>
      <c r="Y186" s="2072"/>
      <c r="Z186" s="2072"/>
      <c r="AA186" s="2072"/>
      <c r="AB186" s="2073"/>
      <c r="AC186" s="33"/>
      <c r="AD186" s="22"/>
      <c r="AE186" s="22"/>
      <c r="AF186" s="22"/>
      <c r="AG186" s="22"/>
      <c r="AH186" s="22"/>
      <c r="AI186" s="22"/>
      <c r="AJ186" s="22"/>
      <c r="AK186" s="22"/>
      <c r="AL186" s="22"/>
      <c r="AM186" s="22"/>
      <c r="AN186" s="22"/>
      <c r="AO186" s="22"/>
      <c r="AP186" s="22"/>
      <c r="AQ186" s="518"/>
      <c r="AR186" s="518"/>
      <c r="AS186" s="518"/>
      <c r="AT186" s="518"/>
      <c r="AU186" s="518"/>
      <c r="AV186" s="518"/>
      <c r="AW186" s="518"/>
      <c r="AX186" s="518"/>
      <c r="AY186" s="2235"/>
      <c r="AZ186" s="2157"/>
      <c r="BA186" s="2157"/>
      <c r="BB186" s="2157"/>
      <c r="BC186" s="2158"/>
      <c r="BD186" s="109"/>
    </row>
    <row r="187" spans="1:56" s="2" customFormat="1" ht="16.5" customHeight="1">
      <c r="A187" s="103"/>
      <c r="B187" s="1847"/>
      <c r="C187" s="1848"/>
      <c r="D187" s="1848"/>
      <c r="E187" s="1848"/>
      <c r="F187" s="1848"/>
      <c r="G187" s="1848"/>
      <c r="H187" s="1848"/>
      <c r="I187" s="1848"/>
      <c r="J187" s="1848"/>
      <c r="K187" s="1848"/>
      <c r="L187" s="1848"/>
      <c r="M187" s="1848"/>
      <c r="N187" s="1848"/>
      <c r="O187" s="1848"/>
      <c r="P187" s="1848"/>
      <c r="Q187" s="1848"/>
      <c r="R187" s="1848"/>
      <c r="S187" s="1848"/>
      <c r="T187" s="1848"/>
      <c r="U187" s="1848"/>
      <c r="V187" s="1848"/>
      <c r="W187" s="2218"/>
      <c r="X187" s="2220" t="str">
        <f>$X$35</f>
        <v>Stitching Guide Name  靠边机名称Tên cử may</v>
      </c>
      <c r="Y187" s="2083"/>
      <c r="Z187" s="2083"/>
      <c r="AA187" s="2083"/>
      <c r="AB187" s="2084"/>
      <c r="AC187" s="33"/>
      <c r="AD187" s="22"/>
      <c r="AE187" s="22"/>
      <c r="AF187" s="22"/>
      <c r="AG187" s="22"/>
      <c r="AH187" s="22"/>
      <c r="AI187" s="22"/>
      <c r="AJ187" s="22"/>
      <c r="AK187" s="22"/>
      <c r="AL187" s="22"/>
      <c r="AM187" s="22"/>
      <c r="AN187" s="22"/>
      <c r="AO187" s="22"/>
      <c r="AP187" s="22"/>
      <c r="AQ187" s="518"/>
      <c r="AR187" s="518"/>
      <c r="AS187" s="518"/>
      <c r="AT187" s="518"/>
      <c r="AU187" s="518"/>
      <c r="AV187" s="518"/>
      <c r="AW187" s="518"/>
      <c r="AX187" s="518"/>
      <c r="AY187" s="2230" t="str">
        <f>$X$18</f>
        <v>Stitching Guide Name  靠边机名称Tên cử may</v>
      </c>
      <c r="AZ187" s="2231"/>
      <c r="BA187" s="2231"/>
      <c r="BB187" s="2231"/>
      <c r="BC187" s="2148"/>
      <c r="BD187" s="109"/>
    </row>
    <row r="188" spans="1:56" s="2" customFormat="1" ht="16.5" customHeight="1">
      <c r="A188" s="103"/>
      <c r="B188" s="1847"/>
      <c r="C188" s="1848"/>
      <c r="D188" s="1848"/>
      <c r="E188" s="1848"/>
      <c r="F188" s="1848"/>
      <c r="G188" s="1848"/>
      <c r="H188" s="1848"/>
      <c r="I188" s="1848"/>
      <c r="J188" s="1848"/>
      <c r="K188" s="1848"/>
      <c r="L188" s="1848"/>
      <c r="M188" s="1848"/>
      <c r="N188" s="1848"/>
      <c r="O188" s="1848"/>
      <c r="P188" s="1848"/>
      <c r="Q188" s="1848"/>
      <c r="R188" s="1848"/>
      <c r="S188" s="1848"/>
      <c r="T188" s="1848"/>
      <c r="U188" s="1848"/>
      <c r="V188" s="1848"/>
      <c r="W188" s="2218"/>
      <c r="X188" s="2065"/>
      <c r="Y188" s="2066"/>
      <c r="Z188" s="2066"/>
      <c r="AA188" s="2066"/>
      <c r="AB188" s="2067"/>
      <c r="AC188" s="33"/>
      <c r="AD188" s="22"/>
      <c r="AE188" s="22"/>
      <c r="AF188" s="22"/>
      <c r="AG188" s="22"/>
      <c r="AH188" s="22"/>
      <c r="AI188" s="22"/>
      <c r="AJ188" s="22"/>
      <c r="AK188" s="22"/>
      <c r="AL188" s="22"/>
      <c r="AM188" s="22"/>
      <c r="AN188" s="22"/>
      <c r="AO188" s="22"/>
      <c r="AP188" s="22"/>
      <c r="AQ188" s="518"/>
      <c r="AR188" s="518"/>
      <c r="AS188" s="518"/>
      <c r="AT188" s="518"/>
      <c r="AU188" s="518"/>
      <c r="AV188" s="518"/>
      <c r="AW188" s="518"/>
      <c r="AX188" s="518"/>
      <c r="AY188" s="2232"/>
      <c r="AZ188" s="2150"/>
      <c r="BA188" s="2150"/>
      <c r="BB188" s="2150"/>
      <c r="BC188" s="2151"/>
      <c r="BD188" s="109"/>
    </row>
    <row r="189" spans="1:56" s="2" customFormat="1" ht="16.5" customHeight="1">
      <c r="A189" s="537"/>
      <c r="B189" s="2216"/>
      <c r="C189" s="2217"/>
      <c r="D189" s="2217"/>
      <c r="E189" s="2217"/>
      <c r="F189" s="2217"/>
      <c r="G189" s="2217"/>
      <c r="H189" s="2217"/>
      <c r="I189" s="2217"/>
      <c r="J189" s="2217"/>
      <c r="K189" s="2217"/>
      <c r="L189" s="2217"/>
      <c r="M189" s="2217"/>
      <c r="N189" s="2217"/>
      <c r="O189" s="2217"/>
      <c r="P189" s="2217"/>
      <c r="Q189" s="2217"/>
      <c r="R189" s="2217"/>
      <c r="S189" s="2217"/>
      <c r="T189" s="2217"/>
      <c r="U189" s="2217"/>
      <c r="V189" s="2217"/>
      <c r="W189" s="2219"/>
      <c r="X189" s="2085" t="s">
        <v>356</v>
      </c>
      <c r="Y189" s="2086"/>
      <c r="Z189" s="2086"/>
      <c r="AA189" s="2086"/>
      <c r="AB189" s="2087"/>
      <c r="AC189" s="126"/>
      <c r="AD189" s="126"/>
      <c r="AE189" s="126"/>
      <c r="AF189" s="126"/>
      <c r="AG189" s="126"/>
      <c r="AH189" s="126"/>
      <c r="AI189" s="126"/>
      <c r="AJ189" s="126"/>
      <c r="AK189" s="126"/>
      <c r="AL189" s="126"/>
      <c r="AM189" s="126"/>
      <c r="AN189" s="126"/>
      <c r="AO189" s="126"/>
      <c r="AP189" s="126"/>
      <c r="AQ189" s="538"/>
      <c r="AR189" s="538"/>
      <c r="AS189" s="538"/>
      <c r="AT189" s="538"/>
      <c r="AU189" s="538"/>
      <c r="AV189" s="538"/>
      <c r="AW189" s="538"/>
      <c r="AX189" s="538"/>
      <c r="AY189" s="2236" t="s">
        <v>15</v>
      </c>
      <c r="AZ189" s="2165"/>
      <c r="BA189" s="2165"/>
      <c r="BB189" s="2165"/>
      <c r="BC189" s="2166"/>
      <c r="BD189" s="109"/>
    </row>
    <row r="190" spans="1:56" s="256" customFormat="1" ht="20.100000000000001" customHeight="1">
      <c r="A190" s="257"/>
      <c r="B190" s="151" t="s">
        <v>118</v>
      </c>
      <c r="C190" s="151"/>
      <c r="D190" s="151"/>
      <c r="E190" s="151"/>
      <c r="F190" s="151"/>
      <c r="G190" s="151"/>
      <c r="H190" s="151"/>
      <c r="I190" s="151"/>
      <c r="J190" s="151"/>
      <c r="K190" s="151"/>
      <c r="L190" s="151"/>
      <c r="M190" s="151"/>
      <c r="N190" s="151"/>
      <c r="O190" s="151"/>
      <c r="P190" s="151"/>
      <c r="Q190" s="151"/>
      <c r="R190" s="151"/>
      <c r="S190" s="151"/>
      <c r="T190" s="151"/>
      <c r="U190" s="151"/>
      <c r="V190" s="151"/>
      <c r="W190" s="151"/>
      <c r="X190" s="151"/>
      <c r="Y190" s="151"/>
      <c r="Z190" s="542" t="s">
        <v>119</v>
      </c>
      <c r="AA190" s="151"/>
      <c r="AB190" s="151"/>
      <c r="AC190" s="151"/>
      <c r="AD190" s="151"/>
      <c r="AE190" s="151"/>
      <c r="AF190" s="151"/>
      <c r="AG190" s="151"/>
      <c r="AH190" s="151"/>
      <c r="AI190" s="151"/>
      <c r="AJ190" s="151"/>
      <c r="AK190" s="151"/>
      <c r="AL190" s="151"/>
      <c r="AM190" s="151"/>
      <c r="AN190" s="151"/>
      <c r="AO190" s="151"/>
      <c r="AP190" s="151"/>
      <c r="AQ190" s="151"/>
      <c r="AR190" s="151"/>
      <c r="AS190" s="151"/>
      <c r="AT190" s="151"/>
      <c r="AU190" s="151"/>
      <c r="AV190" s="151"/>
      <c r="AW190" s="151" t="str">
        <f>$AW$38</f>
        <v>COMPILER: LIÊN/A-KT-WQ826</v>
      </c>
      <c r="AX190" s="151"/>
      <c r="AY190" s="151"/>
      <c r="AZ190" s="151"/>
      <c r="BA190" s="151"/>
      <c r="BB190" s="151"/>
      <c r="BC190" s="151"/>
      <c r="BD190" s="259"/>
    </row>
    <row r="191" spans="1:56" s="120" customFormat="1" ht="20.100000000000001" customHeight="1">
      <c r="A191" s="224"/>
      <c r="B191" s="1828" t="str">
        <f>$B$1</f>
        <v>{{ModelType}}</v>
      </c>
      <c r="C191" s="2011"/>
      <c r="D191" s="2011"/>
      <c r="E191" s="2011"/>
      <c r="F191" s="2011"/>
      <c r="G191" s="2011"/>
      <c r="H191" s="2011"/>
      <c r="I191" s="2011"/>
      <c r="J191" s="2011"/>
      <c r="K191" s="2011"/>
      <c r="L191" s="2011"/>
      <c r="M191" s="2011"/>
      <c r="N191" s="2012"/>
      <c r="O191" s="132"/>
      <c r="P191" s="132"/>
      <c r="Q191" s="1318" t="s">
        <v>408</v>
      </c>
      <c r="R191" s="1318"/>
      <c r="S191" s="1318"/>
      <c r="T191" s="1318"/>
      <c r="U191" s="1318"/>
      <c r="V191" s="1318"/>
      <c r="W191" s="1318"/>
      <c r="X191" s="1318"/>
      <c r="Y191" s="1318"/>
      <c r="Z191" s="1318"/>
      <c r="AA191" s="1318"/>
      <c r="AB191" s="1318"/>
      <c r="AC191" s="1318"/>
      <c r="AD191" s="1318"/>
      <c r="AE191" s="1318"/>
      <c r="AF191" s="1318"/>
      <c r="AG191" s="1318"/>
      <c r="AH191" s="1318"/>
      <c r="AI191" s="1318"/>
      <c r="AJ191" s="1318"/>
      <c r="AK191" s="1318"/>
      <c r="AL191" s="1318"/>
      <c r="AM191" s="1318"/>
      <c r="AN191" s="1318"/>
      <c r="AO191" s="1318"/>
      <c r="AP191" s="1318"/>
      <c r="AQ191" s="132"/>
      <c r="AR191" s="132"/>
      <c r="AS191" s="132"/>
      <c r="AT191" s="491"/>
      <c r="AU191" s="491"/>
      <c r="AV191" s="491"/>
      <c r="AW191" s="227"/>
      <c r="AX191" s="227"/>
      <c r="AY191" s="227"/>
      <c r="AZ191" s="584"/>
      <c r="BA191" s="584"/>
      <c r="BB191" s="585"/>
      <c r="BC191" s="585"/>
      <c r="BD191" s="586"/>
    </row>
    <row r="192" spans="1:56" s="120" customFormat="1" ht="15.95" customHeight="1">
      <c r="A192" s="292"/>
      <c r="B192" s="587" t="s">
        <v>69</v>
      </c>
      <c r="C192" s="286"/>
      <c r="D192" s="286"/>
      <c r="E192" s="286"/>
      <c r="F192" s="286"/>
      <c r="G192" s="588" t="str">
        <f>$G$2</f>
        <v>{{ModelName}}</v>
      </c>
      <c r="H192" s="286"/>
      <c r="I192" s="286"/>
      <c r="J192" s="286"/>
      <c r="K192" s="286"/>
      <c r="L192" s="286"/>
      <c r="M192" s="132"/>
      <c r="N192" s="231"/>
      <c r="O192" s="135"/>
      <c r="P192" s="135"/>
      <c r="Q192" s="1319"/>
      <c r="R192" s="1319"/>
      <c r="S192" s="1319"/>
      <c r="T192" s="1319"/>
      <c r="U192" s="1319"/>
      <c r="V192" s="1319"/>
      <c r="W192" s="1319"/>
      <c r="X192" s="1319"/>
      <c r="Y192" s="1319"/>
      <c r="Z192" s="1319"/>
      <c r="AA192" s="1319"/>
      <c r="AB192" s="1319"/>
      <c r="AC192" s="1319"/>
      <c r="AD192" s="1319"/>
      <c r="AE192" s="1319"/>
      <c r="AF192" s="1319"/>
      <c r="AG192" s="1319"/>
      <c r="AH192" s="1319"/>
      <c r="AI192" s="1319"/>
      <c r="AJ192" s="1319"/>
      <c r="AK192" s="1319"/>
      <c r="AL192" s="1319"/>
      <c r="AM192" s="1319"/>
      <c r="AN192" s="1319"/>
      <c r="AO192" s="1319"/>
      <c r="AP192" s="1319"/>
      <c r="AQ192" s="135"/>
      <c r="AR192" s="135"/>
      <c r="AS192" s="135"/>
      <c r="AT192" s="496"/>
      <c r="AU192" s="496"/>
      <c r="AV192" s="496"/>
      <c r="AW192" s="71"/>
      <c r="AY192" s="1321" t="s">
        <v>317</v>
      </c>
      <c r="AZ192" s="1322"/>
      <c r="BA192" s="1584">
        <f>$BA$2</f>
        <v>15</v>
      </c>
      <c r="BB192" s="1322">
        <f>BB154-1</f>
        <v>-6</v>
      </c>
      <c r="BC192" s="1586"/>
      <c r="BD192" s="72"/>
    </row>
    <row r="193" spans="1:56" s="120" customFormat="1" ht="15.95" customHeight="1">
      <c r="A193" s="292"/>
      <c r="B193" s="289" t="s">
        <v>70</v>
      </c>
      <c r="C193" s="290"/>
      <c r="D193" s="290"/>
      <c r="E193" s="290"/>
      <c r="F193" s="290"/>
      <c r="G193" s="290"/>
      <c r="H193" s="290"/>
      <c r="I193" s="499" t="str">
        <f>$I$3</f>
        <v>{{MaterialNumber}}</v>
      </c>
      <c r="J193" s="290"/>
      <c r="K193" s="499"/>
      <c r="L193" s="290"/>
      <c r="M193" s="139"/>
      <c r="N193" s="236"/>
      <c r="O193" s="139"/>
      <c r="P193" s="139"/>
      <c r="Q193" s="1320"/>
      <c r="R193" s="1320"/>
      <c r="S193" s="1320"/>
      <c r="T193" s="1320"/>
      <c r="U193" s="1320"/>
      <c r="V193" s="1320"/>
      <c r="W193" s="1320"/>
      <c r="X193" s="1320"/>
      <c r="Y193" s="1320"/>
      <c r="Z193" s="1320"/>
      <c r="AA193" s="1320"/>
      <c r="AB193" s="1320"/>
      <c r="AC193" s="1320"/>
      <c r="AD193" s="1320"/>
      <c r="AE193" s="1320"/>
      <c r="AF193" s="1320"/>
      <c r="AG193" s="1320"/>
      <c r="AH193" s="1320"/>
      <c r="AI193" s="1320"/>
      <c r="AJ193" s="1320"/>
      <c r="AK193" s="1320"/>
      <c r="AL193" s="1320"/>
      <c r="AM193" s="1320"/>
      <c r="AN193" s="1320"/>
      <c r="AO193" s="1320"/>
      <c r="AP193" s="1320"/>
      <c r="AQ193" s="139"/>
      <c r="AR193" s="139"/>
      <c r="AS193" s="139"/>
      <c r="AT193" s="500"/>
      <c r="AU193" s="500"/>
      <c r="AV193" s="500"/>
      <c r="AW193" s="76"/>
      <c r="AX193" s="589"/>
      <c r="AY193" s="2013"/>
      <c r="AZ193" s="1324"/>
      <c r="BA193" s="1585"/>
      <c r="BB193" s="1324"/>
      <c r="BC193" s="1467"/>
      <c r="BD193" s="72"/>
    </row>
    <row r="194" spans="1:56" s="2" customFormat="1" ht="30" customHeight="1">
      <c r="A194" s="103"/>
      <c r="B194" s="2014">
        <f>AC173+1</f>
        <v>21</v>
      </c>
      <c r="C194" s="2015"/>
      <c r="D194" s="2016" t="s">
        <v>409</v>
      </c>
      <c r="E194" s="2017"/>
      <c r="F194" s="2017"/>
      <c r="G194" s="2017"/>
      <c r="H194" s="2017"/>
      <c r="I194" s="2017"/>
      <c r="J194" s="2017"/>
      <c r="K194" s="2017"/>
      <c r="L194" s="2017"/>
      <c r="M194" s="2017"/>
      <c r="N194" s="2017"/>
      <c r="O194" s="2017"/>
      <c r="P194" s="2017"/>
      <c r="Q194" s="2017"/>
      <c r="R194" s="2017"/>
      <c r="S194" s="2017"/>
      <c r="T194" s="2017"/>
      <c r="U194" s="2017"/>
      <c r="V194" s="2017"/>
      <c r="W194" s="2017"/>
      <c r="X194" s="2017"/>
      <c r="Y194" s="2017"/>
      <c r="Z194" s="2017"/>
      <c r="AA194" s="2017"/>
      <c r="AB194" s="2019"/>
      <c r="AC194" s="2088">
        <f>B194+1</f>
        <v>22</v>
      </c>
      <c r="AD194" s="2089"/>
      <c r="AE194" s="2016" t="s">
        <v>410</v>
      </c>
      <c r="AF194" s="2090"/>
      <c r="AG194" s="2090"/>
      <c r="AH194" s="2090"/>
      <c r="AI194" s="2090"/>
      <c r="AJ194" s="2090"/>
      <c r="AK194" s="2090"/>
      <c r="AL194" s="2090"/>
      <c r="AM194" s="2090"/>
      <c r="AN194" s="2090"/>
      <c r="AO194" s="2090"/>
      <c r="AP194" s="2090"/>
      <c r="AQ194" s="2090"/>
      <c r="AR194" s="2090"/>
      <c r="AS194" s="2090"/>
      <c r="AT194" s="2090"/>
      <c r="AU194" s="2090"/>
      <c r="AV194" s="2090"/>
      <c r="AW194" s="2090"/>
      <c r="AX194" s="2090"/>
      <c r="AY194" s="2090"/>
      <c r="AZ194" s="2090"/>
      <c r="BA194" s="2090"/>
      <c r="BB194" s="2090"/>
      <c r="BC194" s="2091"/>
      <c r="BD194" s="109"/>
    </row>
    <row r="195" spans="1:56" s="502" customFormat="1" ht="23.1" customHeight="1">
      <c r="A195" s="503"/>
      <c r="B195" s="2172" t="str">
        <f>$B$43</f>
        <v>M/C Type
机器
Loại máy</v>
      </c>
      <c r="C195" s="2021"/>
      <c r="D195" s="2021"/>
      <c r="E195" s="2021"/>
      <c r="F195" s="2022"/>
      <c r="G195" s="2026" t="str">
        <f>$G$43</f>
        <v>Needle
System
针类 Loại kim</v>
      </c>
      <c r="H195" s="2026"/>
      <c r="I195" s="2026"/>
      <c r="J195" s="2026" t="str">
        <f>$J$43</f>
        <v>Needle Size
尺寸
Kích cỡ kim</v>
      </c>
      <c r="K195" s="2026"/>
      <c r="L195" s="2026"/>
      <c r="M195" s="2026" t="str">
        <f>$M$43</f>
        <v>Needle Point Type
针型头类
Loại đầu kim</v>
      </c>
      <c r="N195" s="2026"/>
      <c r="O195" s="2026"/>
      <c r="P195" s="2026"/>
      <c r="Q195" s="2030" t="str">
        <f>$Q$43</f>
        <v>Thread Type
车线
Loại chỉ</v>
      </c>
      <c r="R195" s="2030"/>
      <c r="S195" s="2030"/>
      <c r="T195" s="2030"/>
      <c r="U195" s="2030" t="str">
        <f>$U$43</f>
        <v>Stitching Margin 边距
 Cách biên  (mm)</v>
      </c>
      <c r="V195" s="2030"/>
      <c r="W195" s="2030"/>
      <c r="X195" s="2030"/>
      <c r="Y195" s="2030" t="str">
        <f>$Y$43</f>
        <v>SPI (Stitch Per Inch)
针数/英寸
Số mũi/inch</v>
      </c>
      <c r="Z195" s="2032"/>
      <c r="AA195" s="2032"/>
      <c r="AB195" s="2033"/>
      <c r="AC195" s="2172" t="str">
        <f>$B$43</f>
        <v>M/C Type
机器
Loại máy</v>
      </c>
      <c r="AD195" s="2021"/>
      <c r="AE195" s="2021"/>
      <c r="AF195" s="2021"/>
      <c r="AG195" s="2022"/>
      <c r="AH195" s="2026" t="str">
        <f>$G$43</f>
        <v>Needle
System
针类 Loại kim</v>
      </c>
      <c r="AI195" s="2026"/>
      <c r="AJ195" s="2026"/>
      <c r="AK195" s="2026" t="str">
        <f>$J$43</f>
        <v>Needle Size
尺寸
Kích cỡ kim</v>
      </c>
      <c r="AL195" s="2026"/>
      <c r="AM195" s="2026"/>
      <c r="AN195" s="2026" t="str">
        <f>$M$43</f>
        <v>Needle Point Type
针型头类
Loại đầu kim</v>
      </c>
      <c r="AO195" s="2026"/>
      <c r="AP195" s="2026"/>
      <c r="AQ195" s="2026"/>
      <c r="AR195" s="2030" t="str">
        <f>$Q$43</f>
        <v>Thread Type
车线
Loại chỉ</v>
      </c>
      <c r="AS195" s="2030"/>
      <c r="AT195" s="2030"/>
      <c r="AU195" s="2030"/>
      <c r="AV195" s="2030" t="str">
        <f>$U$43</f>
        <v>Stitching Margin 边距
 Cách biên  (mm)</v>
      </c>
      <c r="AW195" s="2030"/>
      <c r="AX195" s="2030"/>
      <c r="AY195" s="2030"/>
      <c r="AZ195" s="2030" t="str">
        <f>$Y$43</f>
        <v>SPI (Stitch Per Inch)
针数/英寸
Số mũi/inch</v>
      </c>
      <c r="BA195" s="2032"/>
      <c r="BB195" s="2032"/>
      <c r="BC195" s="2033"/>
      <c r="BD195" s="504"/>
    </row>
    <row r="196" spans="1:56" s="502" customFormat="1" ht="23.1" customHeight="1">
      <c r="A196" s="503"/>
      <c r="B196" s="2023"/>
      <c r="C196" s="2024"/>
      <c r="D196" s="2024"/>
      <c r="E196" s="2024"/>
      <c r="F196" s="2025"/>
      <c r="G196" s="2027"/>
      <c r="H196" s="2027"/>
      <c r="I196" s="2027"/>
      <c r="J196" s="2027"/>
      <c r="K196" s="2027"/>
      <c r="L196" s="2027"/>
      <c r="M196" s="2027"/>
      <c r="N196" s="2027"/>
      <c r="O196" s="2027"/>
      <c r="P196" s="2027"/>
      <c r="Q196" s="2031"/>
      <c r="R196" s="2031"/>
      <c r="S196" s="2031"/>
      <c r="T196" s="2031"/>
      <c r="U196" s="2031"/>
      <c r="V196" s="2031"/>
      <c r="W196" s="2031"/>
      <c r="X196" s="2031"/>
      <c r="Y196" s="2034"/>
      <c r="Z196" s="2034"/>
      <c r="AA196" s="2034"/>
      <c r="AB196" s="2035"/>
      <c r="AC196" s="2023"/>
      <c r="AD196" s="2024"/>
      <c r="AE196" s="2024"/>
      <c r="AF196" s="2024"/>
      <c r="AG196" s="2025"/>
      <c r="AH196" s="2027"/>
      <c r="AI196" s="2027"/>
      <c r="AJ196" s="2027"/>
      <c r="AK196" s="2027"/>
      <c r="AL196" s="2027"/>
      <c r="AM196" s="2027"/>
      <c r="AN196" s="2027"/>
      <c r="AO196" s="2027"/>
      <c r="AP196" s="2027"/>
      <c r="AQ196" s="2027"/>
      <c r="AR196" s="2031"/>
      <c r="AS196" s="2031"/>
      <c r="AT196" s="2031"/>
      <c r="AU196" s="2031"/>
      <c r="AV196" s="2031"/>
      <c r="AW196" s="2031"/>
      <c r="AX196" s="2031"/>
      <c r="AY196" s="2031"/>
      <c r="AZ196" s="2034"/>
      <c r="BA196" s="2034"/>
      <c r="BB196" s="2034"/>
      <c r="BC196" s="2035"/>
      <c r="BD196" s="504"/>
    </row>
    <row r="197" spans="1:56" s="89" customFormat="1" ht="42.95" customHeight="1">
      <c r="A197" s="375"/>
      <c r="B197" s="2051" t="s">
        <v>348</v>
      </c>
      <c r="C197" s="2052"/>
      <c r="D197" s="2052"/>
      <c r="E197" s="2052"/>
      <c r="F197" s="2053"/>
      <c r="G197" s="2039" t="s">
        <v>349</v>
      </c>
      <c r="H197" s="2040"/>
      <c r="I197" s="2040"/>
      <c r="J197" s="2054" t="s">
        <v>345</v>
      </c>
      <c r="K197" s="2054"/>
      <c r="L197" s="2054"/>
      <c r="M197" s="2054" t="s">
        <v>346</v>
      </c>
      <c r="N197" s="2054"/>
      <c r="O197" s="2054"/>
      <c r="P197" s="2054"/>
      <c r="Q197" s="2055" t="s">
        <v>383</v>
      </c>
      <c r="R197" s="2054"/>
      <c r="S197" s="2054"/>
      <c r="T197" s="2054"/>
      <c r="U197" s="2056" t="s">
        <v>351</v>
      </c>
      <c r="V197" s="2056"/>
      <c r="W197" s="2056"/>
      <c r="X197" s="2056"/>
      <c r="Y197" s="2056" t="s">
        <v>384</v>
      </c>
      <c r="Z197" s="2056"/>
      <c r="AA197" s="2056"/>
      <c r="AB197" s="2057"/>
      <c r="AC197" s="1620" t="s">
        <v>359</v>
      </c>
      <c r="AD197" s="2052"/>
      <c r="AE197" s="2052"/>
      <c r="AF197" s="2052"/>
      <c r="AG197" s="2053"/>
      <c r="AH197" s="2039" t="s">
        <v>15</v>
      </c>
      <c r="AI197" s="2040"/>
      <c r="AJ197" s="2040"/>
      <c r="AK197" s="2054" t="s">
        <v>15</v>
      </c>
      <c r="AL197" s="2054"/>
      <c r="AM197" s="2054"/>
      <c r="AN197" s="2054" t="s">
        <v>15</v>
      </c>
      <c r="AO197" s="2054"/>
      <c r="AP197" s="2054"/>
      <c r="AQ197" s="2054"/>
      <c r="AR197" s="2042" t="s">
        <v>15</v>
      </c>
      <c r="AS197" s="2043"/>
      <c r="AT197" s="2043"/>
      <c r="AU197" s="2044"/>
      <c r="AV197" s="2054" t="s">
        <v>15</v>
      </c>
      <c r="AW197" s="2054"/>
      <c r="AX197" s="2054"/>
      <c r="AY197" s="2054"/>
      <c r="AZ197" s="2054" t="s">
        <v>15</v>
      </c>
      <c r="BA197" s="2054"/>
      <c r="BB197" s="2054"/>
      <c r="BC197" s="2097"/>
      <c r="BD197" s="77"/>
    </row>
    <row r="198" spans="1:56" s="2" customFormat="1" ht="16.5" customHeight="1">
      <c r="A198" s="103"/>
      <c r="B198" s="509"/>
      <c r="C198" s="510"/>
      <c r="D198" s="510"/>
      <c r="E198" s="510"/>
      <c r="F198" s="510"/>
      <c r="G198" s="510"/>
      <c r="H198" s="510"/>
      <c r="I198" s="510"/>
      <c r="J198" s="510"/>
      <c r="K198" s="510"/>
      <c r="L198" s="522"/>
      <c r="M198" s="522"/>
      <c r="N198" s="522"/>
      <c r="O198" s="522"/>
      <c r="P198" s="523"/>
      <c r="Q198" s="2142" t="s">
        <v>353</v>
      </c>
      <c r="R198" s="2142"/>
      <c r="S198" s="2142"/>
      <c r="T198" s="2142"/>
      <c r="U198" s="2142"/>
      <c r="V198" s="2142"/>
      <c r="W198" s="2142"/>
      <c r="X198" s="2142"/>
      <c r="Y198" s="2142"/>
      <c r="Z198" s="2142"/>
      <c r="AA198" s="2142"/>
      <c r="AB198" s="2143"/>
      <c r="AC198" s="2228"/>
      <c r="AD198" s="2139"/>
      <c r="AE198" s="2139"/>
      <c r="AF198" s="2139"/>
      <c r="AG198" s="2139"/>
      <c r="AH198" s="2139"/>
      <c r="AI198" s="2139"/>
      <c r="AJ198" s="2139"/>
      <c r="AK198" s="2139"/>
      <c r="AL198" s="2139"/>
      <c r="AM198" s="2139"/>
      <c r="AN198" s="2139"/>
      <c r="AO198" s="2139"/>
      <c r="AP198" s="522"/>
      <c r="AQ198" s="523"/>
      <c r="AR198" s="568"/>
      <c r="AS198" s="568"/>
      <c r="AT198" s="568"/>
      <c r="AU198" s="568"/>
      <c r="AV198" s="568"/>
      <c r="AW198" s="568"/>
      <c r="AX198" s="568"/>
      <c r="AY198" s="568"/>
      <c r="AZ198" s="568"/>
      <c r="BA198" s="568"/>
      <c r="BB198" s="568"/>
      <c r="BC198" s="569"/>
      <c r="BD198" s="109"/>
    </row>
    <row r="199" spans="1:56" s="2" customFormat="1" ht="16.5" customHeight="1">
      <c r="A199" s="103"/>
      <c r="B199" s="515"/>
      <c r="C199" s="516"/>
      <c r="D199" s="516"/>
      <c r="E199" s="516"/>
      <c r="F199" s="516"/>
      <c r="G199" s="516"/>
      <c r="H199" s="516"/>
      <c r="I199" s="516"/>
      <c r="J199" s="516"/>
      <c r="K199" s="516"/>
      <c r="L199" s="526"/>
      <c r="M199" s="526"/>
      <c r="N199" s="526"/>
      <c r="O199" s="526"/>
      <c r="P199" s="523"/>
      <c r="Q199" s="2144"/>
      <c r="R199" s="2144"/>
      <c r="S199" s="2144"/>
      <c r="T199" s="2144"/>
      <c r="U199" s="2144"/>
      <c r="V199" s="2144"/>
      <c r="W199" s="2144"/>
      <c r="X199" s="2144"/>
      <c r="Y199" s="2144"/>
      <c r="Z199" s="2144"/>
      <c r="AA199" s="2144"/>
      <c r="AB199" s="2145"/>
      <c r="AC199" s="2229"/>
      <c r="AD199" s="1941"/>
      <c r="AE199" s="1941"/>
      <c r="AF199" s="1941"/>
      <c r="AG199" s="1941"/>
      <c r="AH199" s="1941"/>
      <c r="AI199" s="1941"/>
      <c r="AJ199" s="1941"/>
      <c r="AK199" s="1941"/>
      <c r="AL199" s="1941"/>
      <c r="AM199" s="1941"/>
      <c r="AN199" s="1941"/>
      <c r="AO199" s="1941"/>
      <c r="AP199" s="526"/>
      <c r="AQ199" s="523"/>
      <c r="AR199" s="570"/>
      <c r="AS199" s="570"/>
      <c r="AT199" s="570"/>
      <c r="AU199" s="570"/>
      <c r="AV199" s="570"/>
      <c r="AW199" s="570"/>
      <c r="AX199" s="570"/>
      <c r="AY199" s="570"/>
      <c r="AZ199" s="570"/>
      <c r="BA199" s="570"/>
      <c r="BB199" s="570"/>
      <c r="BC199" s="571"/>
      <c r="BD199" s="109"/>
    </row>
    <row r="200" spans="1:56" s="2" customFormat="1" ht="16.5" customHeight="1">
      <c r="A200" s="103"/>
      <c r="B200" s="515"/>
      <c r="C200" s="516"/>
      <c r="D200" s="516"/>
      <c r="E200" s="516"/>
      <c r="F200" s="516"/>
      <c r="G200" s="516"/>
      <c r="H200" s="516"/>
      <c r="I200" s="516"/>
      <c r="J200" s="516"/>
      <c r="K200" s="516"/>
      <c r="L200" s="526"/>
      <c r="M200" s="526"/>
      <c r="N200" s="526"/>
      <c r="O200" s="526"/>
      <c r="P200" s="523"/>
      <c r="Q200" s="2144"/>
      <c r="R200" s="2144"/>
      <c r="S200" s="2144"/>
      <c r="T200" s="2144"/>
      <c r="U200" s="2144"/>
      <c r="V200" s="2144"/>
      <c r="W200" s="2144"/>
      <c r="X200" s="2144"/>
      <c r="Y200" s="2144"/>
      <c r="Z200" s="2144"/>
      <c r="AA200" s="2144"/>
      <c r="AB200" s="2145"/>
      <c r="AC200" s="2229"/>
      <c r="AD200" s="1941"/>
      <c r="AE200" s="1941"/>
      <c r="AF200" s="1941"/>
      <c r="AG200" s="1941"/>
      <c r="AH200" s="1941"/>
      <c r="AI200" s="1941"/>
      <c r="AJ200" s="1941"/>
      <c r="AK200" s="1941"/>
      <c r="AL200" s="1941"/>
      <c r="AM200" s="1941"/>
      <c r="AN200" s="1941"/>
      <c r="AO200" s="1941"/>
      <c r="AP200" s="526"/>
      <c r="AQ200" s="523"/>
      <c r="AR200" s="570"/>
      <c r="AS200" s="570"/>
      <c r="AT200" s="570"/>
      <c r="AU200" s="570"/>
      <c r="AV200" s="570"/>
      <c r="AW200" s="570"/>
      <c r="AX200" s="570"/>
      <c r="AY200" s="570"/>
      <c r="AZ200" s="570"/>
      <c r="BA200" s="570"/>
      <c r="BB200" s="570"/>
      <c r="BC200" s="571"/>
      <c r="BD200" s="109"/>
    </row>
    <row r="201" spans="1:56" s="2" customFormat="1" ht="16.5" customHeight="1">
      <c r="A201" s="103"/>
      <c r="B201" s="515"/>
      <c r="C201" s="516"/>
      <c r="D201" s="516"/>
      <c r="E201" s="516"/>
      <c r="F201" s="516"/>
      <c r="G201" s="516"/>
      <c r="H201" s="516"/>
      <c r="I201" s="516"/>
      <c r="J201" s="516"/>
      <c r="K201" s="516"/>
      <c r="L201" s="526"/>
      <c r="M201" s="526"/>
      <c r="N201" s="526"/>
      <c r="O201" s="526"/>
      <c r="P201" s="519"/>
      <c r="Q201" s="2144"/>
      <c r="R201" s="2144"/>
      <c r="S201" s="2144"/>
      <c r="T201" s="2144"/>
      <c r="U201" s="2144"/>
      <c r="V201" s="2144"/>
      <c r="W201" s="2144"/>
      <c r="X201" s="2144"/>
      <c r="Y201" s="2144"/>
      <c r="Z201" s="2144"/>
      <c r="AA201" s="2144"/>
      <c r="AB201" s="2145"/>
      <c r="AC201" s="515"/>
      <c r="AD201" s="516"/>
      <c r="AE201" s="516"/>
      <c r="AF201" s="516"/>
      <c r="AG201" s="516"/>
      <c r="AH201" s="516"/>
      <c r="AI201" s="516"/>
      <c r="AJ201" s="516"/>
      <c r="AK201" s="516"/>
      <c r="AL201" s="516"/>
      <c r="AM201" s="526"/>
      <c r="AN201" s="526"/>
      <c r="AO201" s="526"/>
      <c r="AP201" s="526"/>
      <c r="AQ201" s="519"/>
      <c r="AR201" s="570"/>
      <c r="AS201" s="570"/>
      <c r="AT201" s="570"/>
      <c r="AU201" s="570"/>
      <c r="AV201" s="570"/>
      <c r="AW201" s="570"/>
      <c r="AX201" s="570"/>
      <c r="AY201" s="570"/>
      <c r="AZ201" s="570"/>
      <c r="BA201" s="570"/>
      <c r="BB201" s="570"/>
      <c r="BC201" s="571"/>
      <c r="BD201" s="109"/>
    </row>
    <row r="202" spans="1:56" s="2" customFormat="1" ht="16.5" customHeight="1">
      <c r="A202" s="103"/>
      <c r="B202" s="515"/>
      <c r="C202" s="516"/>
      <c r="D202" s="516"/>
      <c r="E202" s="516"/>
      <c r="F202" s="516"/>
      <c r="G202" s="516"/>
      <c r="H202" s="516"/>
      <c r="I202" s="516"/>
      <c r="J202" s="516"/>
      <c r="K202" s="516"/>
      <c r="L202" s="526"/>
      <c r="M202" s="526"/>
      <c r="N202" s="526"/>
      <c r="O202" s="526"/>
      <c r="P202" s="519"/>
      <c r="Q202" s="2144"/>
      <c r="R202" s="2144"/>
      <c r="S202" s="2144"/>
      <c r="T202" s="2144"/>
      <c r="U202" s="2144"/>
      <c r="V202" s="2144"/>
      <c r="W202" s="2144"/>
      <c r="X202" s="2144"/>
      <c r="Y202" s="2144"/>
      <c r="Z202" s="2144"/>
      <c r="AA202" s="2144"/>
      <c r="AB202" s="2145"/>
      <c r="AC202" s="515"/>
      <c r="AD202" s="516"/>
      <c r="AE202" s="516"/>
      <c r="AF202" s="516"/>
      <c r="AG202" s="516"/>
      <c r="AH202" s="516"/>
      <c r="AI202" s="516"/>
      <c r="AJ202" s="516"/>
      <c r="AK202" s="516"/>
      <c r="AL202" s="516"/>
      <c r="AM202" s="516"/>
      <c r="AN202" s="516"/>
      <c r="AO202" s="516"/>
      <c r="AP202" s="516"/>
      <c r="AQ202" s="519"/>
      <c r="AR202" s="570"/>
      <c r="AS202" s="570"/>
      <c r="AT202" s="570"/>
      <c r="AU202" s="570"/>
      <c r="AV202" s="570"/>
      <c r="AW202" s="570"/>
      <c r="AX202" s="570"/>
      <c r="AY202" s="570"/>
      <c r="AZ202" s="570"/>
      <c r="BA202" s="570"/>
      <c r="BB202" s="570"/>
      <c r="BC202" s="571"/>
      <c r="BD202" s="109"/>
    </row>
    <row r="203" spans="1:56" s="2" customFormat="1" ht="16.5" customHeight="1">
      <c r="A203" s="103"/>
      <c r="B203" s="103"/>
      <c r="C203" s="22"/>
      <c r="D203" s="22"/>
      <c r="E203" s="22"/>
      <c r="F203" s="22"/>
      <c r="G203" s="22"/>
      <c r="H203" s="22"/>
      <c r="I203" s="22"/>
      <c r="J203" s="22"/>
      <c r="K203" s="22"/>
      <c r="L203" s="22"/>
      <c r="M203" s="22"/>
      <c r="N203" s="22"/>
      <c r="O203" s="22"/>
      <c r="P203" s="22"/>
      <c r="Q203" s="2144"/>
      <c r="R203" s="2144"/>
      <c r="S203" s="2144"/>
      <c r="T203" s="2144"/>
      <c r="U203" s="2144"/>
      <c r="V203" s="2144"/>
      <c r="W203" s="2144"/>
      <c r="X203" s="2144"/>
      <c r="Y203" s="2144"/>
      <c r="Z203" s="2144"/>
      <c r="AA203" s="2144"/>
      <c r="AB203" s="2145"/>
      <c r="AC203" s="103"/>
      <c r="AD203" s="22"/>
      <c r="AE203" s="22"/>
      <c r="AF203" s="22"/>
      <c r="AG203" s="22"/>
      <c r="AH203" s="22"/>
      <c r="AI203" s="22"/>
      <c r="AJ203" s="22"/>
      <c r="AK203" s="22"/>
      <c r="AL203" s="22"/>
      <c r="AM203" s="22"/>
      <c r="AN203" s="22"/>
      <c r="AO203" s="22"/>
      <c r="AP203" s="22"/>
      <c r="AQ203" s="22"/>
      <c r="AR203" s="570"/>
      <c r="AS203" s="570"/>
      <c r="AT203" s="570"/>
      <c r="AU203" s="570"/>
      <c r="AV203" s="570"/>
      <c r="AW203" s="570"/>
      <c r="AX203" s="570"/>
      <c r="AY203" s="570"/>
      <c r="AZ203" s="570"/>
      <c r="BA203" s="570"/>
      <c r="BB203" s="570"/>
      <c r="BC203" s="571"/>
      <c r="BD203" s="109"/>
    </row>
    <row r="204" spans="1:56" s="2" customFormat="1" ht="16.5" customHeight="1">
      <c r="A204" s="103"/>
      <c r="B204" s="517"/>
      <c r="C204" s="518"/>
      <c r="D204" s="518"/>
      <c r="E204" s="518"/>
      <c r="F204" s="518"/>
      <c r="G204" s="518"/>
      <c r="H204" s="518"/>
      <c r="I204" s="518"/>
      <c r="J204" s="518"/>
      <c r="K204" s="518"/>
      <c r="L204" s="518"/>
      <c r="M204" s="518"/>
      <c r="N204" s="518"/>
      <c r="O204" s="519"/>
      <c r="P204" s="518"/>
      <c r="Q204" s="518"/>
      <c r="R204" s="518"/>
      <c r="S204" s="518"/>
      <c r="T204" s="518"/>
      <c r="U204" s="518"/>
      <c r="V204" s="518"/>
      <c r="W204" s="518"/>
      <c r="X204" s="2062" t="str">
        <f>$X$14</f>
        <v>Attaching Method
贴法 Phương pháp dán</v>
      </c>
      <c r="Y204" s="2063"/>
      <c r="Z204" s="2063"/>
      <c r="AA204" s="2063"/>
      <c r="AB204" s="2152"/>
      <c r="AC204" s="103"/>
      <c r="AD204" s="22"/>
      <c r="AE204" s="22"/>
      <c r="AF204" s="22"/>
      <c r="AG204" s="22"/>
      <c r="AH204" s="22"/>
      <c r="AI204" s="22"/>
      <c r="AJ204" s="22"/>
      <c r="AK204" s="22"/>
      <c r="AL204" s="22"/>
      <c r="AM204" s="22"/>
      <c r="AN204" s="22"/>
      <c r="AO204" s="22"/>
      <c r="AP204" s="22"/>
      <c r="AQ204" s="22"/>
      <c r="AR204" s="22"/>
      <c r="AS204" s="22"/>
      <c r="AT204" s="22"/>
      <c r="AU204" s="22"/>
      <c r="AV204" s="22"/>
      <c r="AW204" s="22"/>
      <c r="AX204" s="22"/>
      <c r="AY204" s="2062" t="str">
        <f>$X$14</f>
        <v>Attaching Method
贴法 Phương pháp dán</v>
      </c>
      <c r="AZ204" s="2063"/>
      <c r="BA204" s="2063"/>
      <c r="BB204" s="2063"/>
      <c r="BC204" s="2152"/>
      <c r="BD204" s="109"/>
    </row>
    <row r="205" spans="1:56" s="2" customFormat="1" ht="16.5" customHeight="1">
      <c r="A205" s="103"/>
      <c r="B205" s="517"/>
      <c r="C205" s="518"/>
      <c r="D205" s="518"/>
      <c r="E205" s="518"/>
      <c r="F205" s="518"/>
      <c r="G205" s="518"/>
      <c r="H205" s="518"/>
      <c r="I205" s="518"/>
      <c r="J205" s="519"/>
      <c r="K205" s="519"/>
      <c r="L205" s="519"/>
      <c r="M205" s="519"/>
      <c r="N205" s="519"/>
      <c r="O205" s="519"/>
      <c r="P205" s="519"/>
      <c r="Q205" s="519"/>
      <c r="R205" s="519"/>
      <c r="S205" s="518"/>
      <c r="T205" s="518"/>
      <c r="U205" s="518"/>
      <c r="V205" s="518"/>
      <c r="W205" s="518"/>
      <c r="X205" s="2065"/>
      <c r="Y205" s="2066"/>
      <c r="Z205" s="2066"/>
      <c r="AA205" s="2066"/>
      <c r="AB205" s="2067"/>
      <c r="AC205" s="22"/>
      <c r="AD205" s="22"/>
      <c r="AE205" s="22"/>
      <c r="AF205" s="22"/>
      <c r="AG205" s="22"/>
      <c r="AH205" s="22"/>
      <c r="AI205" s="22"/>
      <c r="AJ205" s="22"/>
      <c r="AK205" s="22"/>
      <c r="AL205" s="22"/>
      <c r="AM205" s="22"/>
      <c r="AN205" s="22"/>
      <c r="AO205" s="22"/>
      <c r="AP205" s="22"/>
      <c r="AQ205" s="22"/>
      <c r="AR205" s="22"/>
      <c r="AS205" s="22"/>
      <c r="AT205" s="22"/>
      <c r="AU205" s="22"/>
      <c r="AV205" s="22"/>
      <c r="AW205" s="22"/>
      <c r="AX205" s="22"/>
      <c r="AY205" s="2065"/>
      <c r="AZ205" s="2066"/>
      <c r="BA205" s="2066"/>
      <c r="BB205" s="2066"/>
      <c r="BC205" s="2067"/>
      <c r="BD205" s="109"/>
    </row>
    <row r="206" spans="1:56" s="2" customFormat="1" ht="16.5" customHeight="1">
      <c r="A206" s="103"/>
      <c r="B206" s="517"/>
      <c r="C206" s="518"/>
      <c r="D206" s="518"/>
      <c r="E206" s="518"/>
      <c r="F206" s="518"/>
      <c r="G206" s="518"/>
      <c r="H206" s="518"/>
      <c r="I206" s="518"/>
      <c r="J206" s="519"/>
      <c r="K206" s="519"/>
      <c r="L206" s="519"/>
      <c r="M206" s="519"/>
      <c r="N206" s="519"/>
      <c r="O206" s="519"/>
      <c r="P206" s="519"/>
      <c r="Q206" s="519"/>
      <c r="R206" s="519"/>
      <c r="S206" s="518"/>
      <c r="T206" s="518"/>
      <c r="U206" s="518"/>
      <c r="V206" s="518"/>
      <c r="W206" s="518"/>
      <c r="X206" s="2214" t="s">
        <v>15</v>
      </c>
      <c r="Y206" s="2069"/>
      <c r="Z206" s="2069"/>
      <c r="AA206" s="2069"/>
      <c r="AB206" s="2070"/>
      <c r="AC206" s="69"/>
      <c r="AD206" s="69"/>
      <c r="AE206" s="69"/>
      <c r="AF206" s="69"/>
      <c r="AG206" s="69"/>
      <c r="AH206" s="69"/>
      <c r="AI206" s="69"/>
      <c r="AJ206" s="69"/>
      <c r="AK206" s="69"/>
      <c r="AL206" s="69"/>
      <c r="AM206" s="69"/>
      <c r="AN206" s="69"/>
      <c r="AO206" s="69"/>
      <c r="AP206" s="69"/>
      <c r="AQ206" s="69"/>
      <c r="AR206" s="69"/>
      <c r="AS206" s="69"/>
      <c r="AT206" s="69"/>
      <c r="AU206" s="69"/>
      <c r="AV206" s="69"/>
      <c r="AW206" s="69"/>
      <c r="AX206" s="69"/>
      <c r="AY206" s="2107" t="s">
        <v>361</v>
      </c>
      <c r="AZ206" s="2108"/>
      <c r="BA206" s="2108"/>
      <c r="BB206" s="2108"/>
      <c r="BC206" s="2215"/>
      <c r="BD206" s="109"/>
    </row>
    <row r="207" spans="1:56" s="2" customFormat="1" ht="16.5" customHeight="1">
      <c r="A207" s="103"/>
      <c r="B207" s="2074"/>
      <c r="C207" s="2075"/>
      <c r="D207" s="2075"/>
      <c r="E207" s="2075"/>
      <c r="F207" s="2075"/>
      <c r="G207" s="2075"/>
      <c r="H207" s="2075"/>
      <c r="I207" s="2075"/>
      <c r="J207" s="2075"/>
      <c r="K207" s="2075"/>
      <c r="L207" s="2075"/>
      <c r="M207" s="518"/>
      <c r="N207" s="518"/>
      <c r="O207" s="518"/>
      <c r="P207" s="518"/>
      <c r="Q207" s="518"/>
      <c r="R207" s="518"/>
      <c r="S207" s="518"/>
      <c r="T207" s="518"/>
      <c r="U207" s="518"/>
      <c r="V207" s="518"/>
      <c r="W207" s="518"/>
      <c r="X207" s="2071"/>
      <c r="Y207" s="2072"/>
      <c r="Z207" s="2072"/>
      <c r="AA207" s="2072"/>
      <c r="AB207" s="2073"/>
      <c r="AC207" s="550"/>
      <c r="AD207" s="334"/>
      <c r="AE207" s="334"/>
      <c r="AF207" s="334"/>
      <c r="AG207" s="334"/>
      <c r="AH207" s="334"/>
      <c r="AI207" s="334"/>
      <c r="AJ207" s="334"/>
      <c r="AK207" s="334"/>
      <c r="AL207" s="334"/>
      <c r="AM207" s="334"/>
      <c r="AN207" s="69"/>
      <c r="AO207" s="69"/>
      <c r="AP207" s="69"/>
      <c r="AQ207" s="69"/>
      <c r="AR207" s="69"/>
      <c r="AS207" s="69"/>
      <c r="AT207" s="69"/>
      <c r="AU207" s="69"/>
      <c r="AV207" s="69"/>
      <c r="AW207" s="69"/>
      <c r="AX207" s="69"/>
      <c r="AY207" s="2110"/>
      <c r="AZ207" s="2111"/>
      <c r="BA207" s="2111"/>
      <c r="BB207" s="2111"/>
      <c r="BC207" s="2112"/>
      <c r="BD207" s="109"/>
    </row>
    <row r="208" spans="1:56" s="2" customFormat="1" ht="16.5" customHeight="1">
      <c r="A208" s="103"/>
      <c r="B208" s="2074"/>
      <c r="C208" s="2075"/>
      <c r="D208" s="2075"/>
      <c r="E208" s="2075"/>
      <c r="F208" s="2075"/>
      <c r="G208" s="2075"/>
      <c r="H208" s="2075"/>
      <c r="I208" s="2075"/>
      <c r="J208" s="2075"/>
      <c r="K208" s="2075"/>
      <c r="L208" s="2075"/>
      <c r="M208" s="518"/>
      <c r="N208" s="518"/>
      <c r="O208" s="518"/>
      <c r="P208" s="534"/>
      <c r="Q208" s="535"/>
      <c r="R208" s="535"/>
      <c r="S208" s="535"/>
      <c r="T208" s="535"/>
      <c r="U208" s="535"/>
      <c r="V208" s="535"/>
      <c r="W208" s="536"/>
      <c r="X208" s="2220" t="str">
        <f>$X$18</f>
        <v>Stitching Guide Name  靠边机名称Tên cử may</v>
      </c>
      <c r="Y208" s="2083"/>
      <c r="Z208" s="2083"/>
      <c r="AA208" s="2083"/>
      <c r="AB208" s="2084"/>
      <c r="AC208" s="550"/>
      <c r="AD208" s="334"/>
      <c r="AE208" s="334"/>
      <c r="AF208" s="334"/>
      <c r="AG208" s="334"/>
      <c r="AH208" s="334"/>
      <c r="AI208" s="334"/>
      <c r="AJ208" s="334"/>
      <c r="AK208" s="334"/>
      <c r="AL208" s="334"/>
      <c r="AM208" s="334"/>
      <c r="AN208" s="334"/>
      <c r="AO208" s="334"/>
      <c r="AP208" s="334"/>
      <c r="AQ208" s="334"/>
      <c r="AR208" s="334"/>
      <c r="AS208" s="334"/>
      <c r="AT208" s="334"/>
      <c r="AU208" s="334"/>
      <c r="AV208" s="334"/>
      <c r="AW208" s="334"/>
      <c r="AX208" s="580"/>
      <c r="AY208" s="2062" t="str">
        <f>$X$18</f>
        <v>Stitching Guide Name  靠边机名称Tên cử may</v>
      </c>
      <c r="AZ208" s="2063"/>
      <c r="BA208" s="2063"/>
      <c r="BB208" s="2063"/>
      <c r="BC208" s="2152"/>
      <c r="BD208" s="109"/>
    </row>
    <row r="209" spans="1:56" s="2" customFormat="1" ht="16.5" customHeight="1">
      <c r="A209" s="103"/>
      <c r="B209" s="2074"/>
      <c r="C209" s="2075"/>
      <c r="D209" s="2075"/>
      <c r="E209" s="2075"/>
      <c r="F209" s="2075"/>
      <c r="G209" s="2075"/>
      <c r="H209" s="2075"/>
      <c r="I209" s="2075"/>
      <c r="J209" s="2075"/>
      <c r="K209" s="2075"/>
      <c r="L209" s="2075"/>
      <c r="M209" s="518"/>
      <c r="N209" s="518"/>
      <c r="O209" s="518"/>
      <c r="P209" s="535"/>
      <c r="Q209" s="535"/>
      <c r="R209" s="535"/>
      <c r="S209" s="535"/>
      <c r="T209" s="535"/>
      <c r="U209" s="535"/>
      <c r="V209" s="535"/>
      <c r="W209" s="536"/>
      <c r="X209" s="2065"/>
      <c r="Y209" s="2066"/>
      <c r="Z209" s="2066"/>
      <c r="AA209" s="2066"/>
      <c r="AB209" s="2067"/>
      <c r="AC209" s="550"/>
      <c r="AD209" s="334"/>
      <c r="AE209" s="334"/>
      <c r="AF209" s="334"/>
      <c r="AG209" s="334"/>
      <c r="AH209" s="334"/>
      <c r="AI209" s="334"/>
      <c r="AJ209" s="334"/>
      <c r="AK209" s="334"/>
      <c r="AL209" s="334"/>
      <c r="AM209" s="334"/>
      <c r="AN209" s="334"/>
      <c r="AO209" s="334"/>
      <c r="AP209" s="334"/>
      <c r="AQ209" s="334"/>
      <c r="AR209" s="334"/>
      <c r="AS209" s="334"/>
      <c r="AT209" s="334"/>
      <c r="AU209" s="334"/>
      <c r="AV209" s="334"/>
      <c r="AW209" s="334"/>
      <c r="AX209" s="580"/>
      <c r="AY209" s="2065"/>
      <c r="AZ209" s="2066"/>
      <c r="BA209" s="2066"/>
      <c r="BB209" s="2066"/>
      <c r="BC209" s="2067"/>
      <c r="BD209" s="109"/>
    </row>
    <row r="210" spans="1:56" s="2" customFormat="1" ht="16.5" customHeight="1">
      <c r="A210" s="103"/>
      <c r="B210" s="2076"/>
      <c r="C210" s="2077"/>
      <c r="D210" s="2077"/>
      <c r="E210" s="2077"/>
      <c r="F210" s="2077"/>
      <c r="G210" s="2077"/>
      <c r="H210" s="2077"/>
      <c r="I210" s="2077"/>
      <c r="J210" s="2077"/>
      <c r="K210" s="2077"/>
      <c r="L210" s="2077"/>
      <c r="M210" s="538"/>
      <c r="N210" s="538"/>
      <c r="O210" s="538"/>
      <c r="P210" s="539"/>
      <c r="Q210" s="539"/>
      <c r="R210" s="539"/>
      <c r="S210" s="539"/>
      <c r="T210" s="539"/>
      <c r="U210" s="539"/>
      <c r="V210" s="539"/>
      <c r="W210" s="540"/>
      <c r="X210" s="2085" t="s">
        <v>356</v>
      </c>
      <c r="Y210" s="2086"/>
      <c r="Z210" s="2086"/>
      <c r="AA210" s="2086"/>
      <c r="AB210" s="2087"/>
      <c r="AC210" s="551"/>
      <c r="AD210" s="552"/>
      <c r="AE210" s="552"/>
      <c r="AF210" s="552"/>
      <c r="AG210" s="552"/>
      <c r="AH210" s="552"/>
      <c r="AI210" s="552"/>
      <c r="AJ210" s="552"/>
      <c r="AK210" s="552"/>
      <c r="AL210" s="552"/>
      <c r="AM210" s="552"/>
      <c r="AN210" s="552"/>
      <c r="AO210" s="552"/>
      <c r="AP210" s="552"/>
      <c r="AQ210" s="552"/>
      <c r="AR210" s="552"/>
      <c r="AS210" s="552"/>
      <c r="AT210" s="552"/>
      <c r="AU210" s="552"/>
      <c r="AV210" s="552"/>
      <c r="AW210" s="552"/>
      <c r="AX210" s="581"/>
      <c r="AY210" s="2085" t="s">
        <v>15</v>
      </c>
      <c r="AZ210" s="2086"/>
      <c r="BA210" s="2086"/>
      <c r="BB210" s="2086"/>
      <c r="BC210" s="2087"/>
      <c r="BD210" s="109"/>
    </row>
    <row r="211" spans="1:56" s="2" customFormat="1" ht="30" customHeight="1">
      <c r="A211" s="103"/>
      <c r="B211" s="2088">
        <f>AC194+1</f>
        <v>23</v>
      </c>
      <c r="C211" s="2089"/>
      <c r="D211" s="2016" t="s">
        <v>411</v>
      </c>
      <c r="E211" s="2017"/>
      <c r="F211" s="2017"/>
      <c r="G211" s="2017"/>
      <c r="H211" s="2017"/>
      <c r="I211" s="2017"/>
      <c r="J211" s="2017"/>
      <c r="K211" s="2017"/>
      <c r="L211" s="2017"/>
      <c r="M211" s="2017"/>
      <c r="N211" s="2017"/>
      <c r="O211" s="2017"/>
      <c r="P211" s="2017"/>
      <c r="Q211" s="2017"/>
      <c r="R211" s="2017"/>
      <c r="S211" s="2017"/>
      <c r="T211" s="2017"/>
      <c r="U211" s="2017"/>
      <c r="V211" s="2017"/>
      <c r="W211" s="2017"/>
      <c r="X211" s="2017"/>
      <c r="Y211" s="2017"/>
      <c r="Z211" s="2017"/>
      <c r="AA211" s="2017"/>
      <c r="AB211" s="2019"/>
      <c r="AC211" s="2237">
        <f>B211+1</f>
        <v>24</v>
      </c>
      <c r="AD211" s="2238"/>
      <c r="AE211" s="2239" t="s">
        <v>412</v>
      </c>
      <c r="AF211" s="2018"/>
      <c r="AG211" s="2018"/>
      <c r="AH211" s="2018"/>
      <c r="AI211" s="2018"/>
      <c r="AJ211" s="2018"/>
      <c r="AK211" s="2018"/>
      <c r="AL211" s="2018"/>
      <c r="AM211" s="2018"/>
      <c r="AN211" s="2018"/>
      <c r="AO211" s="2018"/>
      <c r="AP211" s="2018"/>
      <c r="AQ211" s="2018"/>
      <c r="AR211" s="2018"/>
      <c r="AS211" s="2018"/>
      <c r="AT211" s="2018"/>
      <c r="AU211" s="2018"/>
      <c r="AV211" s="2018"/>
      <c r="AW211" s="2018"/>
      <c r="AX211" s="2018"/>
      <c r="AY211" s="2018"/>
      <c r="AZ211" s="2018"/>
      <c r="BA211" s="2018"/>
      <c r="BB211" s="2018"/>
      <c r="BC211" s="2240"/>
      <c r="BD211" s="109"/>
    </row>
    <row r="212" spans="1:56" s="335" customFormat="1" ht="23.1" customHeight="1">
      <c r="A212" s="241"/>
      <c r="B212" s="2172" t="str">
        <f>$B$43</f>
        <v>M/C Type
机器
Loại máy</v>
      </c>
      <c r="C212" s="2021"/>
      <c r="D212" s="2021"/>
      <c r="E212" s="2021"/>
      <c r="F212" s="2022"/>
      <c r="G212" s="2026" t="str">
        <f>$G$43</f>
        <v>Needle
System
针类 Loại kim</v>
      </c>
      <c r="H212" s="2026"/>
      <c r="I212" s="2026"/>
      <c r="J212" s="2026" t="str">
        <f>$J$43</f>
        <v>Needle Size
尺寸
Kích cỡ kim</v>
      </c>
      <c r="K212" s="2026"/>
      <c r="L212" s="2026"/>
      <c r="M212" s="2026" t="str">
        <f>$M$43</f>
        <v>Needle Point Type
针型头类
Loại đầu kim</v>
      </c>
      <c r="N212" s="2026"/>
      <c r="O212" s="2026"/>
      <c r="P212" s="2026"/>
      <c r="Q212" s="2030" t="str">
        <f>$Q$43</f>
        <v>Thread Type
车线
Loại chỉ</v>
      </c>
      <c r="R212" s="2030"/>
      <c r="S212" s="2030"/>
      <c r="T212" s="2030"/>
      <c r="U212" s="2030" t="str">
        <f>$U$43</f>
        <v>Stitching Margin 边距
 Cách biên  (mm)</v>
      </c>
      <c r="V212" s="2030"/>
      <c r="W212" s="2030"/>
      <c r="X212" s="2030"/>
      <c r="Y212" s="2030" t="str">
        <f>$Y$43</f>
        <v>SPI (Stitch Per Inch)
针数/英寸
Số mũi/inch</v>
      </c>
      <c r="Z212" s="2032"/>
      <c r="AA212" s="2032"/>
      <c r="AB212" s="2033"/>
      <c r="AC212" s="2172" t="str">
        <f>$B$43</f>
        <v>M/C Type
机器
Loại máy</v>
      </c>
      <c r="AD212" s="2021"/>
      <c r="AE212" s="2021"/>
      <c r="AF212" s="2021"/>
      <c r="AG212" s="2022"/>
      <c r="AH212" s="2026" t="str">
        <f>$G$43</f>
        <v>Needle
System
针类 Loại kim</v>
      </c>
      <c r="AI212" s="2026"/>
      <c r="AJ212" s="2026"/>
      <c r="AK212" s="2026" t="str">
        <f>$J$43</f>
        <v>Needle Size
尺寸
Kích cỡ kim</v>
      </c>
      <c r="AL212" s="2026"/>
      <c r="AM212" s="2026"/>
      <c r="AN212" s="2026" t="str">
        <f>$M$43</f>
        <v>Needle Point Type
针型头类
Loại đầu kim</v>
      </c>
      <c r="AO212" s="2026"/>
      <c r="AP212" s="2026"/>
      <c r="AQ212" s="2026"/>
      <c r="AR212" s="2030" t="str">
        <f>$Q$43</f>
        <v>Thread Type
车线
Loại chỉ</v>
      </c>
      <c r="AS212" s="2030"/>
      <c r="AT212" s="2030"/>
      <c r="AU212" s="2030"/>
      <c r="AV212" s="2030" t="str">
        <f>$U$43</f>
        <v>Stitching Margin 边距
 Cách biên  (mm)</v>
      </c>
      <c r="AW212" s="2030"/>
      <c r="AX212" s="2030"/>
      <c r="AY212" s="2030"/>
      <c r="AZ212" s="2030" t="str">
        <f>$Y$43</f>
        <v>SPI (Stitch Per Inch)
针数/英寸
Số mũi/inch</v>
      </c>
      <c r="BA212" s="2032"/>
      <c r="BB212" s="2032"/>
      <c r="BC212" s="2033"/>
      <c r="BD212" s="242"/>
    </row>
    <row r="213" spans="1:56" s="335" customFormat="1" ht="23.1" customHeight="1">
      <c r="A213" s="241"/>
      <c r="B213" s="2023"/>
      <c r="C213" s="2024"/>
      <c r="D213" s="2024"/>
      <c r="E213" s="2024"/>
      <c r="F213" s="2025"/>
      <c r="G213" s="2027"/>
      <c r="H213" s="2027"/>
      <c r="I213" s="2027"/>
      <c r="J213" s="2027"/>
      <c r="K213" s="2027"/>
      <c r="L213" s="2027"/>
      <c r="M213" s="2027"/>
      <c r="N213" s="2027"/>
      <c r="O213" s="2027"/>
      <c r="P213" s="2027"/>
      <c r="Q213" s="2031"/>
      <c r="R213" s="2031"/>
      <c r="S213" s="2031"/>
      <c r="T213" s="2031"/>
      <c r="U213" s="2031"/>
      <c r="V213" s="2031"/>
      <c r="W213" s="2031"/>
      <c r="X213" s="2031"/>
      <c r="Y213" s="2034"/>
      <c r="Z213" s="2034"/>
      <c r="AA213" s="2034"/>
      <c r="AB213" s="2035"/>
      <c r="AC213" s="2023"/>
      <c r="AD213" s="2024"/>
      <c r="AE213" s="2024"/>
      <c r="AF213" s="2024"/>
      <c r="AG213" s="2025"/>
      <c r="AH213" s="2027"/>
      <c r="AI213" s="2027"/>
      <c r="AJ213" s="2027"/>
      <c r="AK213" s="2027"/>
      <c r="AL213" s="2027"/>
      <c r="AM213" s="2027"/>
      <c r="AN213" s="2027"/>
      <c r="AO213" s="2027"/>
      <c r="AP213" s="2027"/>
      <c r="AQ213" s="2027"/>
      <c r="AR213" s="2031"/>
      <c r="AS213" s="2031"/>
      <c r="AT213" s="2031"/>
      <c r="AU213" s="2031"/>
      <c r="AV213" s="2031"/>
      <c r="AW213" s="2031"/>
      <c r="AX213" s="2031"/>
      <c r="AY213" s="2031"/>
      <c r="AZ213" s="2034"/>
      <c r="BA213" s="2034"/>
      <c r="BB213" s="2034"/>
      <c r="BC213" s="2035"/>
      <c r="BD213" s="242"/>
    </row>
    <row r="214" spans="1:56" s="172" customFormat="1" ht="42.95" customHeight="1">
      <c r="A214" s="520"/>
      <c r="B214" s="2036" t="s">
        <v>360</v>
      </c>
      <c r="C214" s="2037"/>
      <c r="D214" s="2037"/>
      <c r="E214" s="2037"/>
      <c r="F214" s="2038"/>
      <c r="G214" s="2039" t="s">
        <v>15</v>
      </c>
      <c r="H214" s="2040"/>
      <c r="I214" s="2040"/>
      <c r="J214" s="2054" t="s">
        <v>15</v>
      </c>
      <c r="K214" s="2054"/>
      <c r="L214" s="2054"/>
      <c r="M214" s="2054" t="s">
        <v>15</v>
      </c>
      <c r="N214" s="2054"/>
      <c r="O214" s="2054"/>
      <c r="P214" s="2054"/>
      <c r="Q214" s="2042" t="s">
        <v>15</v>
      </c>
      <c r="R214" s="2043"/>
      <c r="S214" s="2043"/>
      <c r="T214" s="2044"/>
      <c r="U214" s="2054" t="s">
        <v>15</v>
      </c>
      <c r="V214" s="2054"/>
      <c r="W214" s="2054"/>
      <c r="X214" s="2054"/>
      <c r="Y214" s="2054" t="s">
        <v>15</v>
      </c>
      <c r="Z214" s="2054"/>
      <c r="AA214" s="2054"/>
      <c r="AB214" s="2097"/>
      <c r="AC214" s="2051" t="s">
        <v>348</v>
      </c>
      <c r="AD214" s="2052"/>
      <c r="AE214" s="2052"/>
      <c r="AF214" s="2052"/>
      <c r="AG214" s="2053"/>
      <c r="AH214" s="2039" t="s">
        <v>349</v>
      </c>
      <c r="AI214" s="2040"/>
      <c r="AJ214" s="2040"/>
      <c r="AK214" s="2054" t="s">
        <v>386</v>
      </c>
      <c r="AL214" s="2054"/>
      <c r="AM214" s="2054"/>
      <c r="AN214" s="2054" t="s">
        <v>346</v>
      </c>
      <c r="AO214" s="2054"/>
      <c r="AP214" s="2054"/>
      <c r="AQ214" s="2054"/>
      <c r="AR214" s="2055" t="s">
        <v>383</v>
      </c>
      <c r="AS214" s="2054"/>
      <c r="AT214" s="2054"/>
      <c r="AU214" s="2054"/>
      <c r="AV214" s="2056" t="s">
        <v>351</v>
      </c>
      <c r="AW214" s="2056"/>
      <c r="AX214" s="2056"/>
      <c r="AY214" s="2056"/>
      <c r="AZ214" s="2056" t="s">
        <v>384</v>
      </c>
      <c r="BA214" s="2056"/>
      <c r="BB214" s="2056"/>
      <c r="BC214" s="2057"/>
      <c r="BD214" s="521"/>
    </row>
    <row r="215" spans="1:56" s="2" customFormat="1" ht="16.5" customHeight="1">
      <c r="A215" s="103"/>
      <c r="B215" s="601"/>
      <c r="C215" s="522"/>
      <c r="D215" s="522"/>
      <c r="E215" s="522"/>
      <c r="F215" s="522"/>
      <c r="G215" s="522"/>
      <c r="H215" s="522"/>
      <c r="I215" s="522"/>
      <c r="J215" s="522"/>
      <c r="K215" s="522"/>
      <c r="L215" s="522"/>
      <c r="M215" s="522"/>
      <c r="N215" s="522"/>
      <c r="O215" s="522"/>
      <c r="P215" s="523"/>
      <c r="Q215" s="2142"/>
      <c r="R215" s="2142"/>
      <c r="S215" s="2142"/>
      <c r="T215" s="2142"/>
      <c r="U215" s="2142"/>
      <c r="V215" s="2142"/>
      <c r="W215" s="2142"/>
      <c r="X215" s="2142"/>
      <c r="Y215" s="2142"/>
      <c r="Z215" s="2142"/>
      <c r="AA215" s="2142"/>
      <c r="AB215" s="2143"/>
      <c r="AC215" s="509"/>
      <c r="AD215" s="510"/>
      <c r="AE215" s="510"/>
      <c r="AF215" s="510"/>
      <c r="AG215" s="510"/>
      <c r="AH215" s="510"/>
      <c r="AI215" s="510"/>
      <c r="AJ215" s="510"/>
      <c r="AK215" s="510"/>
      <c r="AL215" s="510"/>
      <c r="AM215" s="522"/>
      <c r="AN215" s="522"/>
      <c r="AO215" s="522"/>
      <c r="AP215" s="522"/>
      <c r="AQ215" s="523"/>
      <c r="AR215" s="2142" t="s">
        <v>353</v>
      </c>
      <c r="AS215" s="2142"/>
      <c r="AT215" s="2142"/>
      <c r="AU215" s="2142"/>
      <c r="AV215" s="2142"/>
      <c r="AW215" s="2142"/>
      <c r="AX215" s="2142"/>
      <c r="AY215" s="2142"/>
      <c r="AZ215" s="2142"/>
      <c r="BA215" s="2142"/>
      <c r="BB215" s="2142"/>
      <c r="BC215" s="2143"/>
      <c r="BD215" s="109"/>
    </row>
    <row r="216" spans="1:56" s="2" customFormat="1" ht="16.5" customHeight="1">
      <c r="A216" s="103"/>
      <c r="B216" s="602"/>
      <c r="C216" s="526"/>
      <c r="D216" s="526"/>
      <c r="E216" s="526"/>
      <c r="F216" s="526"/>
      <c r="G216" s="526"/>
      <c r="H216" s="526"/>
      <c r="I216" s="526"/>
      <c r="J216" s="526"/>
      <c r="K216" s="526"/>
      <c r="L216" s="526"/>
      <c r="M216" s="526"/>
      <c r="N216" s="526"/>
      <c r="O216" s="526"/>
      <c r="P216" s="523"/>
      <c r="Q216" s="2144"/>
      <c r="R216" s="2144"/>
      <c r="S216" s="2144"/>
      <c r="T216" s="2144"/>
      <c r="U216" s="2144"/>
      <c r="V216" s="2144"/>
      <c r="W216" s="2144"/>
      <c r="X216" s="2144"/>
      <c r="Y216" s="2144"/>
      <c r="Z216" s="2144"/>
      <c r="AA216" s="2144"/>
      <c r="AB216" s="2145"/>
      <c r="AC216" s="515"/>
      <c r="AD216" s="516"/>
      <c r="AE216" s="516"/>
      <c r="AF216" s="516"/>
      <c r="AG216" s="516"/>
      <c r="AH216" s="516"/>
      <c r="AI216" s="516"/>
      <c r="AJ216" s="516"/>
      <c r="AK216" s="516"/>
      <c r="AL216" s="516"/>
      <c r="AM216" s="526"/>
      <c r="AN216" s="526"/>
      <c r="AO216" s="526"/>
      <c r="AP216" s="526"/>
      <c r="AQ216" s="523"/>
      <c r="AR216" s="2144"/>
      <c r="AS216" s="2144"/>
      <c r="AT216" s="2144"/>
      <c r="AU216" s="2144"/>
      <c r="AV216" s="2144"/>
      <c r="AW216" s="2144"/>
      <c r="AX216" s="2144"/>
      <c r="AY216" s="2144"/>
      <c r="AZ216" s="2144"/>
      <c r="BA216" s="2144"/>
      <c r="BB216" s="2144"/>
      <c r="BC216" s="2145"/>
      <c r="BD216" s="109"/>
    </row>
    <row r="217" spans="1:56" s="2" customFormat="1" ht="16.5" customHeight="1">
      <c r="A217" s="103"/>
      <c r="B217" s="602"/>
      <c r="C217" s="526"/>
      <c r="D217" s="526"/>
      <c r="E217" s="526"/>
      <c r="F217" s="526"/>
      <c r="G217" s="526"/>
      <c r="H217" s="526"/>
      <c r="I217" s="526"/>
      <c r="J217" s="526"/>
      <c r="K217" s="526"/>
      <c r="L217" s="526"/>
      <c r="M217" s="526"/>
      <c r="N217" s="526"/>
      <c r="O217" s="526"/>
      <c r="P217" s="523"/>
      <c r="Q217" s="2144"/>
      <c r="R217" s="2144"/>
      <c r="S217" s="2144"/>
      <c r="T217" s="2144"/>
      <c r="U217" s="2144"/>
      <c r="V217" s="2144"/>
      <c r="W217" s="2144"/>
      <c r="X217" s="2144"/>
      <c r="Y217" s="2144"/>
      <c r="Z217" s="2144"/>
      <c r="AA217" s="2144"/>
      <c r="AB217" s="2145"/>
      <c r="AC217" s="515"/>
      <c r="AD217" s="516"/>
      <c r="AE217" s="516"/>
      <c r="AF217" s="516"/>
      <c r="AG217" s="516"/>
      <c r="AH217" s="516"/>
      <c r="AI217" s="516"/>
      <c r="AJ217" s="516"/>
      <c r="AK217" s="516"/>
      <c r="AL217" s="516"/>
      <c r="AM217" s="526"/>
      <c r="AN217" s="526"/>
      <c r="AO217" s="526"/>
      <c r="AP217" s="526"/>
      <c r="AQ217" s="523"/>
      <c r="AR217" s="2144"/>
      <c r="AS217" s="2144"/>
      <c r="AT217" s="2144"/>
      <c r="AU217" s="2144"/>
      <c r="AV217" s="2144"/>
      <c r="AW217" s="2144"/>
      <c r="AX217" s="2144"/>
      <c r="AY217" s="2144"/>
      <c r="AZ217" s="2144"/>
      <c r="BA217" s="2144"/>
      <c r="BB217" s="2144"/>
      <c r="BC217" s="2145"/>
      <c r="BD217" s="109"/>
    </row>
    <row r="218" spans="1:56" s="2" customFormat="1" ht="16.5" customHeight="1">
      <c r="A218" s="103"/>
      <c r="B218" s="602"/>
      <c r="C218" s="526"/>
      <c r="D218" s="526"/>
      <c r="E218" s="526"/>
      <c r="F218" s="526"/>
      <c r="G218" s="526"/>
      <c r="H218" s="526"/>
      <c r="I218" s="526"/>
      <c r="J218" s="526"/>
      <c r="K218" s="526"/>
      <c r="L218" s="526"/>
      <c r="M218" s="526"/>
      <c r="N218" s="526"/>
      <c r="O218" s="526"/>
      <c r="P218" s="519"/>
      <c r="Q218" s="2144"/>
      <c r="R218" s="2144"/>
      <c r="S218" s="2144"/>
      <c r="T218" s="2144"/>
      <c r="U218" s="2144"/>
      <c r="V218" s="2144"/>
      <c r="W218" s="2144"/>
      <c r="X218" s="2144"/>
      <c r="Y218" s="2144"/>
      <c r="Z218" s="2144"/>
      <c r="AA218" s="2144"/>
      <c r="AB218" s="2145"/>
      <c r="AC218" s="511"/>
      <c r="AD218" s="512"/>
      <c r="AE218" s="512"/>
      <c r="AF218" s="512"/>
      <c r="AG218" s="512"/>
      <c r="AH218" s="512"/>
      <c r="AI218" s="512"/>
      <c r="AJ218" s="512"/>
      <c r="AK218" s="512"/>
      <c r="AL218" s="512"/>
      <c r="AM218" s="512"/>
      <c r="AN218" s="512"/>
      <c r="AO218" s="512"/>
      <c r="AP218" s="512"/>
      <c r="AQ218" s="512"/>
      <c r="AR218" s="2144"/>
      <c r="AS218" s="2144"/>
      <c r="AT218" s="2144"/>
      <c r="AU218" s="2144"/>
      <c r="AV218" s="2144"/>
      <c r="AW218" s="2144"/>
      <c r="AX218" s="2144"/>
      <c r="AY218" s="2144"/>
      <c r="AZ218" s="2144"/>
      <c r="BA218" s="2144"/>
      <c r="BB218" s="2144"/>
      <c r="BC218" s="2145"/>
      <c r="BD218" s="109"/>
    </row>
    <row r="219" spans="1:56" s="2" customFormat="1" ht="16.5" customHeight="1">
      <c r="A219" s="103"/>
      <c r="B219" s="602"/>
      <c r="C219" s="526"/>
      <c r="D219" s="526"/>
      <c r="E219" s="526"/>
      <c r="F219" s="526"/>
      <c r="G219" s="526"/>
      <c r="H219" s="526"/>
      <c r="I219" s="526"/>
      <c r="J219" s="526"/>
      <c r="K219" s="526"/>
      <c r="L219" s="526"/>
      <c r="M219" s="526"/>
      <c r="N219" s="526"/>
      <c r="O219" s="526"/>
      <c r="P219" s="519"/>
      <c r="Q219" s="2144"/>
      <c r="R219" s="2144"/>
      <c r="S219" s="2144"/>
      <c r="T219" s="2144"/>
      <c r="U219" s="2144"/>
      <c r="V219" s="2144"/>
      <c r="W219" s="2144"/>
      <c r="X219" s="2144"/>
      <c r="Y219" s="2144"/>
      <c r="Z219" s="2144"/>
      <c r="AA219" s="2144"/>
      <c r="AB219" s="2145"/>
      <c r="AC219" s="115"/>
      <c r="AD219" s="114"/>
      <c r="AE219" s="69"/>
      <c r="AF219" s="69"/>
      <c r="AG219" s="69"/>
      <c r="AH219" s="69"/>
      <c r="AI219" s="69"/>
      <c r="AJ219" s="519"/>
      <c r="AK219" s="519"/>
      <c r="AL219" s="519"/>
      <c r="AM219" s="519"/>
      <c r="AN219" s="519"/>
      <c r="AO219" s="519"/>
      <c r="AP219" s="519"/>
      <c r="AQ219" s="519"/>
      <c r="AR219" s="2144"/>
      <c r="AS219" s="2144"/>
      <c r="AT219" s="2144"/>
      <c r="AU219" s="2144"/>
      <c r="AV219" s="2144"/>
      <c r="AW219" s="2144"/>
      <c r="AX219" s="2144"/>
      <c r="AY219" s="2144"/>
      <c r="AZ219" s="2144"/>
      <c r="BA219" s="2144"/>
      <c r="BB219" s="2144"/>
      <c r="BC219" s="2145"/>
      <c r="BD219" s="109"/>
    </row>
    <row r="220" spans="1:56" s="2" customFormat="1" ht="16.5" customHeight="1">
      <c r="A220" s="103"/>
      <c r="B220" s="517"/>
      <c r="C220" s="518"/>
      <c r="D220" s="518"/>
      <c r="E220" s="518"/>
      <c r="F220" s="518"/>
      <c r="G220" s="518"/>
      <c r="H220" s="518"/>
      <c r="I220" s="518"/>
      <c r="J220" s="518"/>
      <c r="K220" s="518"/>
      <c r="L220" s="518"/>
      <c r="M220" s="518"/>
      <c r="N220" s="518"/>
      <c r="O220" s="518"/>
      <c r="P220" s="518"/>
      <c r="Q220" s="2144"/>
      <c r="R220" s="2144"/>
      <c r="S220" s="2144"/>
      <c r="T220" s="2144"/>
      <c r="U220" s="2144"/>
      <c r="V220" s="2144"/>
      <c r="W220" s="2144"/>
      <c r="X220" s="2144"/>
      <c r="Y220" s="2144"/>
      <c r="Z220" s="2144"/>
      <c r="AA220" s="2144"/>
      <c r="AB220" s="2145"/>
      <c r="AC220" s="103"/>
      <c r="AD220" s="22"/>
      <c r="AE220" s="22"/>
      <c r="AF220" s="22"/>
      <c r="AG220" s="22"/>
      <c r="AH220" s="22"/>
      <c r="AI220" s="22"/>
      <c r="AJ220" s="518"/>
      <c r="AK220" s="518"/>
      <c r="AL220" s="518"/>
      <c r="AM220" s="518"/>
      <c r="AN220" s="518"/>
      <c r="AO220" s="518"/>
      <c r="AP220" s="518"/>
      <c r="AQ220" s="518"/>
      <c r="AR220" s="2144"/>
      <c r="AS220" s="2144"/>
      <c r="AT220" s="2144"/>
      <c r="AU220" s="2144"/>
      <c r="AV220" s="2144"/>
      <c r="AW220" s="2144"/>
      <c r="AX220" s="2144"/>
      <c r="AY220" s="2144"/>
      <c r="AZ220" s="2144"/>
      <c r="BA220" s="2144"/>
      <c r="BB220" s="2144"/>
      <c r="BC220" s="2145"/>
      <c r="BD220" s="109"/>
    </row>
    <row r="221" spans="1:56" s="2" customFormat="1" ht="16.5" customHeight="1">
      <c r="A221" s="103"/>
      <c r="B221" s="517"/>
      <c r="C221" s="518"/>
      <c r="D221" s="518"/>
      <c r="E221" s="518"/>
      <c r="F221" s="518"/>
      <c r="G221" s="518"/>
      <c r="H221" s="518"/>
      <c r="I221" s="518"/>
      <c r="J221" s="518"/>
      <c r="K221" s="518"/>
      <c r="L221" s="518"/>
      <c r="M221" s="518"/>
      <c r="N221" s="518"/>
      <c r="O221" s="518"/>
      <c r="P221" s="518"/>
      <c r="Q221" s="518"/>
      <c r="R221" s="518"/>
      <c r="S221" s="518"/>
      <c r="T221" s="518"/>
      <c r="U221" s="518"/>
      <c r="V221" s="518"/>
      <c r="W221" s="518"/>
      <c r="X221" s="2146" t="str">
        <f>$X$14</f>
        <v>Attaching Method
贴法 Phương pháp dán</v>
      </c>
      <c r="Y221" s="2147"/>
      <c r="Z221" s="2147"/>
      <c r="AA221" s="2147"/>
      <c r="AB221" s="2148"/>
      <c r="AC221" s="103"/>
      <c r="AD221" s="22"/>
      <c r="AE221" s="22"/>
      <c r="AF221" s="22"/>
      <c r="AG221" s="22"/>
      <c r="AH221" s="22"/>
      <c r="AI221" s="22"/>
      <c r="AJ221" s="22"/>
      <c r="AK221" s="22"/>
      <c r="AL221" s="22"/>
      <c r="AM221" s="22"/>
      <c r="AN221" s="22"/>
      <c r="AO221" s="22"/>
      <c r="AP221" s="22"/>
      <c r="AQ221" s="22"/>
      <c r="AR221" s="22"/>
      <c r="AS221" s="22"/>
      <c r="AT221" s="22"/>
      <c r="AU221" s="22"/>
      <c r="AV221" s="22"/>
      <c r="AW221" s="22"/>
      <c r="AX221" s="22"/>
      <c r="AY221" s="2062" t="str">
        <f>$X$14</f>
        <v>Attaching Method
贴法 Phương pháp dán</v>
      </c>
      <c r="AZ221" s="2063"/>
      <c r="BA221" s="2063"/>
      <c r="BB221" s="2063"/>
      <c r="BC221" s="2152"/>
      <c r="BD221" s="109"/>
    </row>
    <row r="222" spans="1:56" s="2" customFormat="1" ht="16.5" customHeight="1">
      <c r="A222" s="103"/>
      <c r="B222" s="517"/>
      <c r="C222" s="518"/>
      <c r="D222" s="518"/>
      <c r="E222" s="518"/>
      <c r="F222" s="518"/>
      <c r="G222" s="518"/>
      <c r="H222" s="518"/>
      <c r="I222" s="518"/>
      <c r="J222" s="518"/>
      <c r="K222" s="518"/>
      <c r="L222" s="518"/>
      <c r="M222" s="518"/>
      <c r="N222" s="518"/>
      <c r="O222" s="518"/>
      <c r="P222" s="518"/>
      <c r="Q222" s="518"/>
      <c r="R222" s="518"/>
      <c r="S222" s="518"/>
      <c r="T222" s="518"/>
      <c r="U222" s="518"/>
      <c r="V222" s="518"/>
      <c r="W222" s="518"/>
      <c r="X222" s="2149"/>
      <c r="Y222" s="2150"/>
      <c r="Z222" s="2150"/>
      <c r="AA222" s="2150"/>
      <c r="AB222" s="2151"/>
      <c r="AC222" s="22"/>
      <c r="AD222" s="22"/>
      <c r="AE222" s="22"/>
      <c r="AF222" s="22"/>
      <c r="AG222" s="22"/>
      <c r="AH222" s="22"/>
      <c r="AI222" s="22"/>
      <c r="AJ222" s="22"/>
      <c r="AK222" s="22"/>
      <c r="AL222" s="22"/>
      <c r="AM222" s="22"/>
      <c r="AN222" s="22"/>
      <c r="AO222" s="22"/>
      <c r="AP222" s="22"/>
      <c r="AQ222" s="22"/>
      <c r="AR222" s="22"/>
      <c r="AS222" s="22"/>
      <c r="AT222" s="22"/>
      <c r="AU222" s="22"/>
      <c r="AV222" s="22"/>
      <c r="AW222" s="22"/>
      <c r="AX222" s="22"/>
      <c r="AY222" s="2065"/>
      <c r="AZ222" s="2066"/>
      <c r="BA222" s="2066"/>
      <c r="BB222" s="2066"/>
      <c r="BC222" s="2067"/>
      <c r="BD222" s="109"/>
    </row>
    <row r="223" spans="1:56" s="2" customFormat="1" ht="16.5" customHeight="1">
      <c r="A223" s="103"/>
      <c r="B223" s="103"/>
      <c r="C223" s="22"/>
      <c r="D223" s="22"/>
      <c r="E223" s="22"/>
      <c r="F223" s="22"/>
      <c r="G223" s="22"/>
      <c r="H223" s="22"/>
      <c r="I223" s="22"/>
      <c r="J223" s="22"/>
      <c r="K223" s="22"/>
      <c r="L223" s="22"/>
      <c r="M223" s="22"/>
      <c r="N223" s="22"/>
      <c r="O223" s="22"/>
      <c r="P223" s="22"/>
      <c r="Q223" s="22"/>
      <c r="R223" s="22"/>
      <c r="S223" s="22"/>
      <c r="T223" s="22"/>
      <c r="U223" s="22"/>
      <c r="V223" s="22"/>
      <c r="W223" s="22"/>
      <c r="X223" s="2159" t="s">
        <v>15</v>
      </c>
      <c r="Y223" s="2160"/>
      <c r="Z223" s="2160"/>
      <c r="AA223" s="2160"/>
      <c r="AB223" s="2161"/>
      <c r="AC223" s="69"/>
      <c r="AD223" s="69"/>
      <c r="AE223" s="69"/>
      <c r="AF223" s="69"/>
      <c r="AG223" s="69"/>
      <c r="AH223" s="69"/>
      <c r="AI223" s="69"/>
      <c r="AJ223" s="69"/>
      <c r="AK223" s="69"/>
      <c r="AL223" s="69"/>
      <c r="AM223" s="69"/>
      <c r="AN223" s="69"/>
      <c r="AO223" s="69"/>
      <c r="AP223" s="69"/>
      <c r="AQ223" s="69"/>
      <c r="AR223" s="69"/>
      <c r="AS223" s="69"/>
      <c r="AT223" s="69"/>
      <c r="AU223" s="69"/>
      <c r="AV223" s="69"/>
      <c r="AW223" s="69"/>
      <c r="AX223" s="69"/>
      <c r="AY223" s="2159" t="s">
        <v>15</v>
      </c>
      <c r="AZ223" s="2160"/>
      <c r="BA223" s="2160"/>
      <c r="BB223" s="2160"/>
      <c r="BC223" s="2161"/>
      <c r="BD223" s="109"/>
    </row>
    <row r="224" spans="1:56" s="2" customFormat="1" ht="16.5" customHeight="1">
      <c r="A224" s="103"/>
      <c r="B224" s="103"/>
      <c r="C224" s="22"/>
      <c r="D224" s="22"/>
      <c r="E224" s="22"/>
      <c r="F224" s="22"/>
      <c r="G224" s="22"/>
      <c r="H224" s="22"/>
      <c r="I224" s="22"/>
      <c r="J224" s="22"/>
      <c r="K224" s="22"/>
      <c r="L224" s="22"/>
      <c r="M224" s="22"/>
      <c r="N224" s="22"/>
      <c r="O224" s="22"/>
      <c r="P224" s="22"/>
      <c r="Q224" s="22"/>
      <c r="R224" s="22"/>
      <c r="S224" s="22"/>
      <c r="T224" s="22"/>
      <c r="U224" s="22"/>
      <c r="V224" s="22"/>
      <c r="W224" s="22"/>
      <c r="X224" s="2071"/>
      <c r="Y224" s="2072"/>
      <c r="Z224" s="2072"/>
      <c r="AA224" s="2072"/>
      <c r="AB224" s="2073"/>
      <c r="AC224" s="550"/>
      <c r="AD224" s="334"/>
      <c r="AE224" s="334"/>
      <c r="AF224" s="334"/>
      <c r="AG224" s="334"/>
      <c r="AH224" s="334"/>
      <c r="AI224" s="334"/>
      <c r="AJ224" s="334"/>
      <c r="AK224" s="334"/>
      <c r="AL224" s="334"/>
      <c r="AM224" s="334"/>
      <c r="AN224" s="69"/>
      <c r="AO224" s="69"/>
      <c r="AP224" s="69"/>
      <c r="AQ224" s="69"/>
      <c r="AR224" s="69"/>
      <c r="AS224" s="69"/>
      <c r="AT224" s="69"/>
      <c r="AU224" s="69"/>
      <c r="AV224" s="69"/>
      <c r="AW224" s="69"/>
      <c r="AX224" s="69"/>
      <c r="AY224" s="2071"/>
      <c r="AZ224" s="2072"/>
      <c r="BA224" s="2072"/>
      <c r="BB224" s="2072"/>
      <c r="BC224" s="2073"/>
      <c r="BD224" s="109"/>
    </row>
    <row r="225" spans="1:56" s="2" customFormat="1" ht="16.5" customHeight="1">
      <c r="A225" s="103"/>
      <c r="B225" s="103"/>
      <c r="C225" s="22"/>
      <c r="D225" s="22"/>
      <c r="E225" s="22"/>
      <c r="F225" s="22"/>
      <c r="G225" s="22"/>
      <c r="H225" s="22"/>
      <c r="I225" s="22"/>
      <c r="J225" s="22"/>
      <c r="K225" s="22"/>
      <c r="L225" s="22"/>
      <c r="M225" s="22"/>
      <c r="N225" s="22"/>
      <c r="O225" s="22"/>
      <c r="P225" s="22"/>
      <c r="Q225" s="22"/>
      <c r="R225" s="22"/>
      <c r="S225" s="22"/>
      <c r="T225" s="22"/>
      <c r="U225" s="22"/>
      <c r="V225" s="22"/>
      <c r="W225" s="22"/>
      <c r="X225" s="2062" t="str">
        <f>$X$18</f>
        <v>Stitching Guide Name  靠边机名称Tên cử may</v>
      </c>
      <c r="Y225" s="2063"/>
      <c r="Z225" s="2063"/>
      <c r="AA225" s="2063"/>
      <c r="AB225" s="2152"/>
      <c r="AC225" s="550"/>
      <c r="AD225" s="334"/>
      <c r="AE225" s="334"/>
      <c r="AF225" s="334"/>
      <c r="AG225" s="334"/>
      <c r="AH225" s="334"/>
      <c r="AI225" s="334"/>
      <c r="AJ225" s="334"/>
      <c r="AK225" s="334"/>
      <c r="AL225" s="334"/>
      <c r="AM225" s="334"/>
      <c r="AN225" s="22"/>
      <c r="AO225" s="22"/>
      <c r="AP225" s="22"/>
      <c r="AQ225" s="22"/>
      <c r="AR225" s="22"/>
      <c r="AS225" s="22"/>
      <c r="AT225" s="22"/>
      <c r="AU225" s="22"/>
      <c r="AV225" s="22"/>
      <c r="AW225" s="22"/>
      <c r="AX225" s="22"/>
      <c r="AY225" s="2062" t="str">
        <f>$X$18</f>
        <v>Stitching Guide Name  靠边机名称Tên cử may</v>
      </c>
      <c r="AZ225" s="2063"/>
      <c r="BA225" s="2063"/>
      <c r="BB225" s="2063"/>
      <c r="BC225" s="2152"/>
      <c r="BD225" s="109"/>
    </row>
    <row r="226" spans="1:56" s="2" customFormat="1" ht="16.5" customHeight="1">
      <c r="A226" s="103"/>
      <c r="B226" s="103"/>
      <c r="C226" s="22"/>
      <c r="D226" s="22"/>
      <c r="E226" s="22"/>
      <c r="F226" s="22"/>
      <c r="G226" s="22"/>
      <c r="H226" s="22"/>
      <c r="I226" s="22"/>
      <c r="J226" s="22"/>
      <c r="K226" s="22"/>
      <c r="L226" s="22"/>
      <c r="M226" s="22"/>
      <c r="N226" s="22"/>
      <c r="O226" s="22"/>
      <c r="P226" s="22"/>
      <c r="Q226" s="22"/>
      <c r="R226" s="22"/>
      <c r="S226" s="22"/>
      <c r="T226" s="22"/>
      <c r="U226" s="22"/>
      <c r="V226" s="22"/>
      <c r="W226" s="22"/>
      <c r="X226" s="2065"/>
      <c r="Y226" s="2066"/>
      <c r="Z226" s="2066"/>
      <c r="AA226" s="2066"/>
      <c r="AB226" s="2067"/>
      <c r="AC226" s="550"/>
      <c r="AD226" s="334"/>
      <c r="AE226" s="334"/>
      <c r="AF226" s="334"/>
      <c r="AG226" s="334"/>
      <c r="AH226" s="334"/>
      <c r="AI226" s="334"/>
      <c r="AJ226" s="334"/>
      <c r="AK226" s="334"/>
      <c r="AL226" s="334"/>
      <c r="AM226" s="334"/>
      <c r="AN226" s="22"/>
      <c r="AO226" s="22"/>
      <c r="AP226" s="22"/>
      <c r="AQ226" s="22"/>
      <c r="AR226" s="22"/>
      <c r="AS226" s="22"/>
      <c r="AT226" s="22"/>
      <c r="AU226" s="22"/>
      <c r="AV226" s="22"/>
      <c r="AW226" s="22"/>
      <c r="AX226" s="22"/>
      <c r="AY226" s="2065"/>
      <c r="AZ226" s="2066"/>
      <c r="BA226" s="2066"/>
      <c r="BB226" s="2066"/>
      <c r="BC226" s="2067"/>
      <c r="BD226" s="109"/>
    </row>
    <row r="227" spans="1:56" s="2" customFormat="1" ht="16.5" customHeight="1">
      <c r="A227" s="537"/>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2085" t="s">
        <v>15</v>
      </c>
      <c r="Y227" s="2086"/>
      <c r="Z227" s="2086"/>
      <c r="AA227" s="2086"/>
      <c r="AB227" s="2087"/>
      <c r="AC227" s="551"/>
      <c r="AD227" s="552"/>
      <c r="AE227" s="552"/>
      <c r="AF227" s="552"/>
      <c r="AG227" s="552"/>
      <c r="AH227" s="552"/>
      <c r="AI227" s="552"/>
      <c r="AJ227" s="552"/>
      <c r="AK227" s="552"/>
      <c r="AL227" s="552"/>
      <c r="AM227" s="552"/>
      <c r="AN227" s="126"/>
      <c r="AO227" s="126"/>
      <c r="AP227" s="126"/>
      <c r="AQ227" s="126"/>
      <c r="AR227" s="126"/>
      <c r="AS227" s="126"/>
      <c r="AT227" s="126"/>
      <c r="AU227" s="126"/>
      <c r="AV227" s="126"/>
      <c r="AW227" s="126"/>
      <c r="AX227" s="126"/>
      <c r="AY227" s="2085" t="s">
        <v>356</v>
      </c>
      <c r="AZ227" s="2086"/>
      <c r="BA227" s="2086"/>
      <c r="BB227" s="2086"/>
      <c r="BC227" s="2087"/>
      <c r="BD227" s="109"/>
    </row>
    <row r="228" spans="1:56" s="256" customFormat="1" ht="20.100000000000001" customHeight="1">
      <c r="A228" s="257"/>
      <c r="B228" s="151" t="s">
        <v>118</v>
      </c>
      <c r="C228" s="151"/>
      <c r="D228" s="151"/>
      <c r="E228" s="151"/>
      <c r="F228" s="151"/>
      <c r="G228" s="151"/>
      <c r="H228" s="151"/>
      <c r="I228" s="151"/>
      <c r="J228" s="151"/>
      <c r="K228" s="151"/>
      <c r="L228" s="151"/>
      <c r="M228" s="151"/>
      <c r="N228" s="151"/>
      <c r="O228" s="151"/>
      <c r="P228" s="151"/>
      <c r="Q228" s="151"/>
      <c r="R228" s="151"/>
      <c r="S228" s="151"/>
      <c r="T228" s="151"/>
      <c r="U228" s="151"/>
      <c r="V228" s="151"/>
      <c r="W228" s="151"/>
      <c r="X228" s="151"/>
      <c r="Y228" s="151"/>
      <c r="Z228" s="542" t="s">
        <v>119</v>
      </c>
      <c r="AA228" s="151"/>
      <c r="AB228" s="151"/>
      <c r="AC228" s="151"/>
      <c r="AD228" s="151"/>
      <c r="AE228" s="151"/>
      <c r="AF228" s="151"/>
      <c r="AG228" s="151"/>
      <c r="AH228" s="151"/>
      <c r="AI228" s="151"/>
      <c r="AJ228" s="151"/>
      <c r="AK228" s="151"/>
      <c r="AL228" s="151"/>
      <c r="AM228" s="151"/>
      <c r="AN228" s="151"/>
      <c r="AO228" s="151"/>
      <c r="AP228" s="151"/>
      <c r="AQ228" s="151"/>
      <c r="AR228" s="151"/>
      <c r="AS228" s="151"/>
      <c r="AT228" s="151"/>
      <c r="AU228" s="151"/>
      <c r="AV228" s="151"/>
      <c r="AW228" s="151" t="str">
        <f>$AW$38</f>
        <v>COMPILER: LIÊN/A-KT-WQ826</v>
      </c>
      <c r="AX228" s="151"/>
      <c r="AY228" s="151"/>
      <c r="AZ228" s="151"/>
      <c r="BA228" s="151"/>
      <c r="BB228" s="151"/>
      <c r="BC228" s="151"/>
      <c r="BD228" s="259"/>
    </row>
    <row r="229" spans="1:56" s="2" customFormat="1" ht="20.100000000000001" customHeight="1">
      <c r="A229" s="260"/>
      <c r="B229" s="1828" t="str">
        <f>$B$1</f>
        <v>{{ModelType}}</v>
      </c>
      <c r="C229" s="2011"/>
      <c r="D229" s="2011"/>
      <c r="E229" s="2011"/>
      <c r="F229" s="2011"/>
      <c r="G229" s="2011"/>
      <c r="H229" s="2011"/>
      <c r="I229" s="2011"/>
      <c r="J229" s="2011"/>
      <c r="K229" s="2011"/>
      <c r="L229" s="2011"/>
      <c r="M229" s="2011"/>
      <c r="N229" s="2012"/>
      <c r="O229" s="132"/>
      <c r="P229" s="132"/>
      <c r="Q229" s="1318" t="s">
        <v>413</v>
      </c>
      <c r="R229" s="1318"/>
      <c r="S229" s="1318"/>
      <c r="T229" s="1318"/>
      <c r="U229" s="1318"/>
      <c r="V229" s="1318"/>
      <c r="W229" s="1318"/>
      <c r="X229" s="1318"/>
      <c r="Y229" s="1318"/>
      <c r="Z229" s="1318"/>
      <c r="AA229" s="1318"/>
      <c r="AB229" s="1318"/>
      <c r="AC229" s="1318"/>
      <c r="AD229" s="1318"/>
      <c r="AE229" s="1318"/>
      <c r="AF229" s="1318"/>
      <c r="AG229" s="1318"/>
      <c r="AH229" s="1318"/>
      <c r="AI229" s="1318"/>
      <c r="AJ229" s="1318"/>
      <c r="AK229" s="1318"/>
      <c r="AL229" s="1318"/>
      <c r="AM229" s="1318"/>
      <c r="AN229" s="1318"/>
      <c r="AO229" s="1318"/>
      <c r="AP229" s="1318"/>
      <c r="AQ229" s="132"/>
      <c r="AR229" s="132"/>
      <c r="AS229" s="132"/>
      <c r="AT229" s="491"/>
      <c r="AU229" s="491"/>
      <c r="AV229" s="491"/>
      <c r="AW229" s="101"/>
      <c r="AX229" s="101"/>
      <c r="AY229" s="101"/>
      <c r="AZ229" s="492"/>
      <c r="BA229" s="492"/>
      <c r="BB229" s="493"/>
      <c r="BC229" s="493"/>
      <c r="BD229" s="102"/>
    </row>
    <row r="230" spans="1:56" s="2" customFormat="1" ht="15.95" customHeight="1">
      <c r="A230" s="103"/>
      <c r="B230" s="494" t="s">
        <v>69</v>
      </c>
      <c r="C230" s="339"/>
      <c r="D230" s="339"/>
      <c r="E230" s="339"/>
      <c r="F230" s="339"/>
      <c r="G230" s="543" t="str">
        <f>$G$2</f>
        <v>{{ModelName}}</v>
      </c>
      <c r="H230" s="339"/>
      <c r="I230" s="339"/>
      <c r="J230" s="339"/>
      <c r="K230" s="339"/>
      <c r="L230" s="339"/>
      <c r="M230" s="132"/>
      <c r="N230" s="231"/>
      <c r="O230" s="135"/>
      <c r="P230" s="135"/>
      <c r="Q230" s="1319"/>
      <c r="R230" s="1319"/>
      <c r="S230" s="1319"/>
      <c r="T230" s="1319"/>
      <c r="U230" s="1319"/>
      <c r="V230" s="1319"/>
      <c r="W230" s="1319"/>
      <c r="X230" s="1319"/>
      <c r="Y230" s="1319"/>
      <c r="Z230" s="1319"/>
      <c r="AA230" s="1319"/>
      <c r="AB230" s="1319"/>
      <c r="AC230" s="1319"/>
      <c r="AD230" s="1319"/>
      <c r="AE230" s="1319"/>
      <c r="AF230" s="1319"/>
      <c r="AG230" s="1319"/>
      <c r="AH230" s="1319"/>
      <c r="AI230" s="1319"/>
      <c r="AJ230" s="1319"/>
      <c r="AK230" s="1319"/>
      <c r="AL230" s="1319"/>
      <c r="AM230" s="1319"/>
      <c r="AN230" s="1319"/>
      <c r="AO230" s="1319"/>
      <c r="AP230" s="1319"/>
      <c r="AQ230" s="135"/>
      <c r="AR230" s="135"/>
      <c r="AS230" s="135"/>
      <c r="AT230" s="496"/>
      <c r="AU230" s="496"/>
      <c r="AV230" s="496"/>
      <c r="AW230" s="107"/>
      <c r="AY230" s="1321" t="s">
        <v>317</v>
      </c>
      <c r="AZ230" s="1322"/>
      <c r="BA230" s="1584">
        <f>$BA$2</f>
        <v>15</v>
      </c>
      <c r="BB230" s="1322">
        <f>BB192-1</f>
        <v>-7</v>
      </c>
      <c r="BC230" s="1586"/>
      <c r="BD230" s="109"/>
    </row>
    <row r="231" spans="1:56" s="2" customFormat="1" ht="15.95" customHeight="1">
      <c r="A231" s="103"/>
      <c r="B231" s="497" t="s">
        <v>70</v>
      </c>
      <c r="C231" s="498"/>
      <c r="D231" s="498"/>
      <c r="E231" s="498"/>
      <c r="F231" s="498"/>
      <c r="G231" s="498"/>
      <c r="H231" s="498"/>
      <c r="I231" s="544" t="str">
        <f>$I$3</f>
        <v>{{MaterialNumber}}</v>
      </c>
      <c r="J231" s="498"/>
      <c r="K231" s="499"/>
      <c r="L231" s="290"/>
      <c r="M231" s="139"/>
      <c r="N231" s="236"/>
      <c r="O231" s="139"/>
      <c r="P231" s="139"/>
      <c r="Q231" s="1320"/>
      <c r="R231" s="1320"/>
      <c r="S231" s="1320"/>
      <c r="T231" s="1320"/>
      <c r="U231" s="1320"/>
      <c r="V231" s="1320"/>
      <c r="W231" s="1320"/>
      <c r="X231" s="1320"/>
      <c r="Y231" s="1320"/>
      <c r="Z231" s="1320"/>
      <c r="AA231" s="1320"/>
      <c r="AB231" s="1320"/>
      <c r="AC231" s="1320"/>
      <c r="AD231" s="1320"/>
      <c r="AE231" s="1320"/>
      <c r="AF231" s="1320"/>
      <c r="AG231" s="1320"/>
      <c r="AH231" s="1320"/>
      <c r="AI231" s="1320"/>
      <c r="AJ231" s="1320"/>
      <c r="AK231" s="1320"/>
      <c r="AL231" s="1320"/>
      <c r="AM231" s="1320"/>
      <c r="AN231" s="1320"/>
      <c r="AO231" s="1320"/>
      <c r="AP231" s="1320"/>
      <c r="AQ231" s="139"/>
      <c r="AR231" s="139"/>
      <c r="AS231" s="139"/>
      <c r="AT231" s="500"/>
      <c r="AU231" s="500"/>
      <c r="AV231" s="500"/>
      <c r="AW231" s="126"/>
      <c r="AX231" s="501"/>
      <c r="AY231" s="2013"/>
      <c r="AZ231" s="1324"/>
      <c r="BA231" s="1585"/>
      <c r="BB231" s="1324"/>
      <c r="BC231" s="1467"/>
      <c r="BD231" s="109"/>
    </row>
    <row r="232" spans="1:56" s="2" customFormat="1" ht="30" customHeight="1">
      <c r="A232" s="103"/>
      <c r="B232" s="2014">
        <v>25</v>
      </c>
      <c r="C232" s="2015"/>
      <c r="D232" s="2167" t="s">
        <v>410</v>
      </c>
      <c r="E232" s="2168"/>
      <c r="F232" s="2168"/>
      <c r="G232" s="2168"/>
      <c r="H232" s="2168"/>
      <c r="I232" s="2168"/>
      <c r="J232" s="2168"/>
      <c r="K232" s="2168"/>
      <c r="L232" s="2168"/>
      <c r="M232" s="2168"/>
      <c r="N232" s="2168"/>
      <c r="O232" s="2168"/>
      <c r="P232" s="2168"/>
      <c r="Q232" s="2168"/>
      <c r="R232" s="2168"/>
      <c r="S232" s="2168"/>
      <c r="T232" s="2168"/>
      <c r="U232" s="2168"/>
      <c r="V232" s="2168"/>
      <c r="W232" s="2168"/>
      <c r="X232" s="2168"/>
      <c r="Y232" s="2168"/>
      <c r="Z232" s="2168"/>
      <c r="AA232" s="2168"/>
      <c r="AB232" s="2169"/>
      <c r="AC232" s="2088">
        <f>B232+1</f>
        <v>26</v>
      </c>
      <c r="AD232" s="2089"/>
      <c r="AE232" s="2016" t="s">
        <v>411</v>
      </c>
      <c r="AF232" s="2017"/>
      <c r="AG232" s="2017"/>
      <c r="AH232" s="2017"/>
      <c r="AI232" s="2017"/>
      <c r="AJ232" s="2017"/>
      <c r="AK232" s="2017"/>
      <c r="AL232" s="2017"/>
      <c r="AM232" s="2017"/>
      <c r="AN232" s="2017"/>
      <c r="AO232" s="2017"/>
      <c r="AP232" s="2017"/>
      <c r="AQ232" s="2017"/>
      <c r="AR232" s="2017"/>
      <c r="AS232" s="2017"/>
      <c r="AT232" s="2017"/>
      <c r="AU232" s="2017"/>
      <c r="AV232" s="2017"/>
      <c r="AW232" s="2017"/>
      <c r="AX232" s="2017"/>
      <c r="AY232" s="2017"/>
      <c r="AZ232" s="2017"/>
      <c r="BA232" s="2017"/>
      <c r="BB232" s="2017"/>
      <c r="BC232" s="2019"/>
      <c r="BD232" s="109"/>
    </row>
    <row r="233" spans="1:56" s="502" customFormat="1" ht="23.1" customHeight="1">
      <c r="A233" s="503"/>
      <c r="B233" s="2172" t="str">
        <f>$B$43</f>
        <v>M/C Type
机器
Loại máy</v>
      </c>
      <c r="C233" s="2021"/>
      <c r="D233" s="2021"/>
      <c r="E233" s="2021"/>
      <c r="F233" s="2022"/>
      <c r="G233" s="2026" t="str">
        <f>$G$43</f>
        <v>Needle
System
针类 Loại kim</v>
      </c>
      <c r="H233" s="2026"/>
      <c r="I233" s="2026"/>
      <c r="J233" s="2026" t="str">
        <f>$J$43</f>
        <v>Needle Size
尺寸
Kích cỡ kim</v>
      </c>
      <c r="K233" s="2026"/>
      <c r="L233" s="2026"/>
      <c r="M233" s="2026" t="str">
        <f>$M$43</f>
        <v>Needle Point Type
针型头类
Loại đầu kim</v>
      </c>
      <c r="N233" s="2026"/>
      <c r="O233" s="2026"/>
      <c r="P233" s="2026"/>
      <c r="Q233" s="2030" t="str">
        <f>$Q$43</f>
        <v>Thread Type
车线
Loại chỉ</v>
      </c>
      <c r="R233" s="2030"/>
      <c r="S233" s="2030"/>
      <c r="T233" s="2030"/>
      <c r="U233" s="2030" t="str">
        <f>$U$43</f>
        <v>Stitching Margin 边距
 Cách biên  (mm)</v>
      </c>
      <c r="V233" s="2030"/>
      <c r="W233" s="2030"/>
      <c r="X233" s="2030"/>
      <c r="Y233" s="2030" t="str">
        <f>$Y$43</f>
        <v>SPI (Stitch Per Inch)
针数/英寸
Số mũi/inch</v>
      </c>
      <c r="Z233" s="2032"/>
      <c r="AA233" s="2032"/>
      <c r="AB233" s="2033"/>
      <c r="AC233" s="2172" t="str">
        <f>$B$43</f>
        <v>M/C Type
机器
Loại máy</v>
      </c>
      <c r="AD233" s="2021"/>
      <c r="AE233" s="2021"/>
      <c r="AF233" s="2021"/>
      <c r="AG233" s="2022"/>
      <c r="AH233" s="2026" t="str">
        <f>$G$43</f>
        <v>Needle
System
针类 Loại kim</v>
      </c>
      <c r="AI233" s="2026"/>
      <c r="AJ233" s="2026"/>
      <c r="AK233" s="2026" t="str">
        <f>$J$43</f>
        <v>Needle Size
尺寸
Kích cỡ kim</v>
      </c>
      <c r="AL233" s="2026"/>
      <c r="AM233" s="2026"/>
      <c r="AN233" s="2026" t="str">
        <f>$M$43</f>
        <v>Needle Point Type
针型头类
Loại đầu kim</v>
      </c>
      <c r="AO233" s="2026"/>
      <c r="AP233" s="2026"/>
      <c r="AQ233" s="2026"/>
      <c r="AR233" s="2030" t="str">
        <f>$Q$43</f>
        <v>Thread Type
车线
Loại chỉ</v>
      </c>
      <c r="AS233" s="2030"/>
      <c r="AT233" s="2030"/>
      <c r="AU233" s="2030"/>
      <c r="AV233" s="2030" t="str">
        <f>$U$43</f>
        <v>Stitching Margin 边距
 Cách biên  (mm)</v>
      </c>
      <c r="AW233" s="2030"/>
      <c r="AX233" s="2030"/>
      <c r="AY233" s="2030"/>
      <c r="AZ233" s="2030" t="str">
        <f>$Y$43</f>
        <v>SPI (Stitch Per Inch)
针数/英寸
Số mũi/inch</v>
      </c>
      <c r="BA233" s="2032"/>
      <c r="BB233" s="2032"/>
      <c r="BC233" s="2033"/>
      <c r="BD233" s="504"/>
    </row>
    <row r="234" spans="1:56" s="502" customFormat="1" ht="23.1" customHeight="1">
      <c r="A234" s="503"/>
      <c r="B234" s="2023"/>
      <c r="C234" s="2024"/>
      <c r="D234" s="2024"/>
      <c r="E234" s="2024"/>
      <c r="F234" s="2025"/>
      <c r="G234" s="2027"/>
      <c r="H234" s="2027"/>
      <c r="I234" s="2027"/>
      <c r="J234" s="2027"/>
      <c r="K234" s="2027"/>
      <c r="L234" s="2027"/>
      <c r="M234" s="2027"/>
      <c r="N234" s="2027"/>
      <c r="O234" s="2027"/>
      <c r="P234" s="2027"/>
      <c r="Q234" s="2031"/>
      <c r="R234" s="2031"/>
      <c r="S234" s="2031"/>
      <c r="T234" s="2031"/>
      <c r="U234" s="2031"/>
      <c r="V234" s="2031"/>
      <c r="W234" s="2031"/>
      <c r="X234" s="2031"/>
      <c r="Y234" s="2034"/>
      <c r="Z234" s="2034"/>
      <c r="AA234" s="2034"/>
      <c r="AB234" s="2035"/>
      <c r="AC234" s="2023"/>
      <c r="AD234" s="2024"/>
      <c r="AE234" s="2024"/>
      <c r="AF234" s="2024"/>
      <c r="AG234" s="2025"/>
      <c r="AH234" s="2027"/>
      <c r="AI234" s="2027"/>
      <c r="AJ234" s="2027"/>
      <c r="AK234" s="2027"/>
      <c r="AL234" s="2027"/>
      <c r="AM234" s="2027"/>
      <c r="AN234" s="2027"/>
      <c r="AO234" s="2027"/>
      <c r="AP234" s="2027"/>
      <c r="AQ234" s="2027"/>
      <c r="AR234" s="2031"/>
      <c r="AS234" s="2031"/>
      <c r="AT234" s="2031"/>
      <c r="AU234" s="2031"/>
      <c r="AV234" s="2031"/>
      <c r="AW234" s="2031"/>
      <c r="AX234" s="2031"/>
      <c r="AY234" s="2031"/>
      <c r="AZ234" s="2034"/>
      <c r="BA234" s="2034"/>
      <c r="BB234" s="2034"/>
      <c r="BC234" s="2035"/>
      <c r="BD234" s="504"/>
    </row>
    <row r="235" spans="1:56" s="89" customFormat="1" ht="42.95" customHeight="1">
      <c r="A235" s="375"/>
      <c r="B235" s="1620" t="s">
        <v>359</v>
      </c>
      <c r="C235" s="2052"/>
      <c r="D235" s="2052"/>
      <c r="E235" s="2052"/>
      <c r="F235" s="2053"/>
      <c r="G235" s="2039" t="s">
        <v>15</v>
      </c>
      <c r="H235" s="2040"/>
      <c r="I235" s="2040"/>
      <c r="J235" s="2054" t="s">
        <v>15</v>
      </c>
      <c r="K235" s="2054"/>
      <c r="L235" s="2054"/>
      <c r="M235" s="2054" t="s">
        <v>15</v>
      </c>
      <c r="N235" s="2054"/>
      <c r="O235" s="2054"/>
      <c r="P235" s="2054"/>
      <c r="Q235" s="2042" t="s">
        <v>15</v>
      </c>
      <c r="R235" s="2043"/>
      <c r="S235" s="2043"/>
      <c r="T235" s="2044"/>
      <c r="U235" s="2054" t="s">
        <v>15</v>
      </c>
      <c r="V235" s="2054"/>
      <c r="W235" s="2054"/>
      <c r="X235" s="2054"/>
      <c r="Y235" s="2054" t="s">
        <v>15</v>
      </c>
      <c r="Z235" s="2054"/>
      <c r="AA235" s="2054"/>
      <c r="AB235" s="2097"/>
      <c r="AC235" s="2036" t="s">
        <v>360</v>
      </c>
      <c r="AD235" s="2037"/>
      <c r="AE235" s="2037"/>
      <c r="AF235" s="2037"/>
      <c r="AG235" s="2038"/>
      <c r="AH235" s="2039" t="s">
        <v>15</v>
      </c>
      <c r="AI235" s="2040"/>
      <c r="AJ235" s="2040"/>
      <c r="AK235" s="2054" t="s">
        <v>15</v>
      </c>
      <c r="AL235" s="2054"/>
      <c r="AM235" s="2054"/>
      <c r="AN235" s="2054" t="s">
        <v>15</v>
      </c>
      <c r="AO235" s="2054"/>
      <c r="AP235" s="2054"/>
      <c r="AQ235" s="2054"/>
      <c r="AR235" s="2042" t="s">
        <v>15</v>
      </c>
      <c r="AS235" s="2043"/>
      <c r="AT235" s="2043"/>
      <c r="AU235" s="2044"/>
      <c r="AV235" s="2054" t="s">
        <v>15</v>
      </c>
      <c r="AW235" s="2054"/>
      <c r="AX235" s="2054"/>
      <c r="AY235" s="2054"/>
      <c r="AZ235" s="2054" t="s">
        <v>15</v>
      </c>
      <c r="BA235" s="2054"/>
      <c r="BB235" s="2054"/>
      <c r="BC235" s="2097"/>
      <c r="BD235" s="77"/>
    </row>
    <row r="236" spans="1:56" s="2" customFormat="1" ht="16.5" customHeight="1">
      <c r="A236" s="103"/>
      <c r="B236" s="509"/>
      <c r="C236" s="510"/>
      <c r="D236" s="510"/>
      <c r="E236" s="510"/>
      <c r="F236" s="510"/>
      <c r="G236" s="510"/>
      <c r="H236" s="510"/>
      <c r="I236" s="510"/>
      <c r="J236" s="510"/>
      <c r="K236" s="510"/>
      <c r="L236" s="510"/>
      <c r="M236" s="510"/>
      <c r="N236" s="510"/>
      <c r="O236" s="522"/>
      <c r="P236" s="523"/>
      <c r="Q236" s="524"/>
      <c r="R236" s="524"/>
      <c r="S236" s="525"/>
      <c r="T236" s="525"/>
      <c r="U236" s="603"/>
      <c r="V236" s="603"/>
      <c r="W236" s="603"/>
      <c r="X236" s="603"/>
      <c r="Y236" s="603"/>
      <c r="Z236" s="603"/>
      <c r="AA236" s="603"/>
      <c r="AB236" s="604"/>
      <c r="AC236" s="555"/>
      <c r="AD236" s="556"/>
      <c r="AE236" s="556"/>
      <c r="AF236" s="556"/>
      <c r="AG236" s="556"/>
      <c r="AH236" s="556"/>
      <c r="AI236" s="556"/>
      <c r="AJ236" s="556"/>
      <c r="AK236" s="556"/>
      <c r="AL236" s="556"/>
      <c r="AM236" s="556"/>
      <c r="AN236" s="556"/>
      <c r="AO236" s="556"/>
      <c r="AR236" s="558"/>
      <c r="AS236" s="559"/>
      <c r="AT236" s="559"/>
      <c r="AU236" s="559"/>
      <c r="AV236" s="2179"/>
      <c r="AW236" s="2180"/>
      <c r="AX236" s="2180"/>
      <c r="AY236" s="2180"/>
      <c r="AZ236" s="2180"/>
      <c r="BA236" s="2180"/>
      <c r="BB236" s="2180"/>
      <c r="BC236" s="2181"/>
      <c r="BD236" s="109"/>
    </row>
    <row r="237" spans="1:56" s="2" customFormat="1" ht="16.5" customHeight="1">
      <c r="A237" s="103"/>
      <c r="B237" s="515"/>
      <c r="C237" s="516"/>
      <c r="D237" s="516"/>
      <c r="E237" s="516"/>
      <c r="F237" s="516"/>
      <c r="G237" s="516"/>
      <c r="H237" s="516"/>
      <c r="I237" s="516"/>
      <c r="J237" s="516"/>
      <c r="K237" s="516"/>
      <c r="L237" s="516"/>
      <c r="M237" s="516"/>
      <c r="N237" s="516"/>
      <c r="O237" s="526"/>
      <c r="P237" s="523"/>
      <c r="Q237" s="527"/>
      <c r="R237" s="527"/>
      <c r="S237" s="528"/>
      <c r="T237" s="528"/>
      <c r="U237" s="549"/>
      <c r="V237" s="549"/>
      <c r="W237" s="549"/>
      <c r="X237" s="549"/>
      <c r="Y237" s="549"/>
      <c r="Z237" s="549"/>
      <c r="AA237" s="549"/>
      <c r="AB237" s="605"/>
      <c r="AC237" s="560"/>
      <c r="AD237" s="561"/>
      <c r="AE237" s="561"/>
      <c r="AF237" s="561"/>
      <c r="AG237" s="561"/>
      <c r="AH237" s="561"/>
      <c r="AI237" s="561"/>
      <c r="AJ237" s="561"/>
      <c r="AK237" s="561"/>
      <c r="AL237" s="561"/>
      <c r="AM237" s="561"/>
      <c r="AN237" s="561"/>
      <c r="AO237" s="561"/>
      <c r="AP237" s="69"/>
      <c r="AQ237" s="69"/>
      <c r="AR237" s="89"/>
      <c r="AS237" s="89"/>
      <c r="AT237" s="89"/>
      <c r="AU237" s="89"/>
      <c r="AV237" s="2182"/>
      <c r="AW237" s="2182"/>
      <c r="AX237" s="2182"/>
      <c r="AY237" s="2182"/>
      <c r="AZ237" s="2182"/>
      <c r="BA237" s="2182"/>
      <c r="BB237" s="2182"/>
      <c r="BC237" s="2183"/>
      <c r="BD237" s="109"/>
    </row>
    <row r="238" spans="1:56" s="2" customFormat="1" ht="16.5" customHeight="1">
      <c r="A238" s="103"/>
      <c r="B238" s="515"/>
      <c r="C238" s="516"/>
      <c r="D238" s="516"/>
      <c r="E238" s="516"/>
      <c r="F238" s="516"/>
      <c r="G238" s="516"/>
      <c r="H238" s="516"/>
      <c r="I238" s="516"/>
      <c r="J238" s="516"/>
      <c r="K238" s="516"/>
      <c r="L238" s="516"/>
      <c r="M238" s="516"/>
      <c r="N238" s="516"/>
      <c r="O238" s="526"/>
      <c r="P238" s="523"/>
      <c r="Q238" s="527"/>
      <c r="R238" s="527"/>
      <c r="S238" s="528"/>
      <c r="T238" s="528"/>
      <c r="U238" s="549"/>
      <c r="V238" s="549"/>
      <c r="W238" s="549"/>
      <c r="X238" s="549"/>
      <c r="Y238" s="549"/>
      <c r="Z238" s="549"/>
      <c r="AA238" s="549"/>
      <c r="AB238" s="605"/>
      <c r="AC238" s="560"/>
      <c r="AD238" s="561"/>
      <c r="AE238" s="561"/>
      <c r="AF238" s="561"/>
      <c r="AG238" s="561"/>
      <c r="AH238" s="561"/>
      <c r="AI238" s="561"/>
      <c r="AJ238" s="561"/>
      <c r="AK238" s="561"/>
      <c r="AL238" s="561"/>
      <c r="AM238" s="561"/>
      <c r="AN238" s="561"/>
      <c r="AO238" s="561"/>
      <c r="AP238" s="69"/>
      <c r="AQ238" s="69"/>
      <c r="AR238" s="89"/>
      <c r="AS238" s="89"/>
      <c r="AT238" s="89"/>
      <c r="AU238" s="89"/>
      <c r="AV238" s="2182"/>
      <c r="AW238" s="2182"/>
      <c r="AX238" s="2182"/>
      <c r="AY238" s="2182"/>
      <c r="AZ238" s="2182"/>
      <c r="BA238" s="2182"/>
      <c r="BB238" s="2182"/>
      <c r="BC238" s="2183"/>
      <c r="BD238" s="109"/>
    </row>
    <row r="239" spans="1:56" s="2" customFormat="1" ht="16.5" customHeight="1">
      <c r="A239" s="103"/>
      <c r="B239" s="515"/>
      <c r="C239" s="516"/>
      <c r="D239" s="516"/>
      <c r="E239" s="516"/>
      <c r="F239" s="516"/>
      <c r="G239" s="516"/>
      <c r="H239" s="516"/>
      <c r="I239" s="516"/>
      <c r="J239" s="516"/>
      <c r="K239" s="516"/>
      <c r="L239" s="516"/>
      <c r="M239" s="516"/>
      <c r="N239" s="516"/>
      <c r="O239" s="526"/>
      <c r="P239" s="519"/>
      <c r="Q239" s="519"/>
      <c r="R239" s="519"/>
      <c r="S239" s="528"/>
      <c r="T239" s="528"/>
      <c r="U239" s="528"/>
      <c r="V239" s="528"/>
      <c r="W239" s="528"/>
      <c r="X239" s="528"/>
      <c r="Y239" s="528"/>
      <c r="Z239" s="528"/>
      <c r="AA239" s="528"/>
      <c r="AB239" s="529"/>
      <c r="AC239" s="115"/>
      <c r="AD239" s="114"/>
      <c r="AE239" s="69"/>
      <c r="AF239" s="69"/>
      <c r="AG239" s="69"/>
      <c r="AH239" s="69"/>
      <c r="AI239" s="69"/>
      <c r="AJ239" s="69"/>
      <c r="AK239" s="69"/>
      <c r="AL239" s="69"/>
      <c r="AM239" s="69"/>
      <c r="AN239" s="69"/>
      <c r="AO239" s="69"/>
      <c r="AP239" s="69"/>
      <c r="AQ239" s="69"/>
      <c r="AR239" s="69"/>
      <c r="AS239" s="69"/>
      <c r="AT239" s="69"/>
      <c r="AU239" s="69"/>
      <c r="AV239" s="2182"/>
      <c r="AW239" s="2182"/>
      <c r="AX239" s="2182"/>
      <c r="AY239" s="2182"/>
      <c r="AZ239" s="2182"/>
      <c r="BA239" s="2182"/>
      <c r="BB239" s="2182"/>
      <c r="BC239" s="2183"/>
      <c r="BD239" s="109"/>
    </row>
    <row r="240" spans="1:56" s="2" customFormat="1" ht="16.5" customHeight="1">
      <c r="A240" s="103"/>
      <c r="B240" s="563"/>
      <c r="C240" s="564"/>
      <c r="D240" s="564"/>
      <c r="E240" s="564"/>
      <c r="F240" s="564"/>
      <c r="G240" s="564"/>
      <c r="H240" s="564"/>
      <c r="I240" s="564"/>
      <c r="J240" s="564"/>
      <c r="K240" s="564"/>
      <c r="L240" s="564"/>
      <c r="M240" s="564"/>
      <c r="N240" s="564"/>
      <c r="O240" s="564"/>
      <c r="P240" s="565"/>
      <c r="Q240" s="565"/>
      <c r="R240" s="565"/>
      <c r="S240" s="392"/>
      <c r="T240" s="392"/>
      <c r="U240" s="392"/>
      <c r="V240" s="392"/>
      <c r="W240" s="392"/>
      <c r="X240" s="528"/>
      <c r="Y240" s="528"/>
      <c r="Z240" s="528"/>
      <c r="AA240" s="528"/>
      <c r="AB240" s="529"/>
      <c r="AC240" s="115"/>
      <c r="AD240" s="114"/>
      <c r="AE240" s="69"/>
      <c r="AF240" s="69"/>
      <c r="AG240" s="69"/>
      <c r="AH240" s="69"/>
      <c r="AI240" s="69"/>
      <c r="AJ240" s="69"/>
      <c r="AK240" s="69"/>
      <c r="AL240" s="69"/>
      <c r="AM240" s="69"/>
      <c r="AN240" s="69"/>
      <c r="AO240" s="69"/>
      <c r="AP240" s="69"/>
      <c r="AQ240" s="69"/>
      <c r="AR240" s="69"/>
      <c r="AS240" s="69"/>
      <c r="AT240" s="69"/>
      <c r="AU240" s="69"/>
      <c r="AV240" s="2182"/>
      <c r="AW240" s="2182"/>
      <c r="AX240" s="2182"/>
      <c r="AY240" s="2182"/>
      <c r="AZ240" s="2182"/>
      <c r="BA240" s="2182"/>
      <c r="BB240" s="2182"/>
      <c r="BC240" s="2183"/>
      <c r="BD240" s="109"/>
    </row>
    <row r="241" spans="1:56" s="2" customFormat="1" ht="16.5" customHeight="1">
      <c r="A241" s="103"/>
      <c r="B241" s="386"/>
      <c r="C241" s="42"/>
      <c r="D241" s="42"/>
      <c r="E241" s="42"/>
      <c r="F241" s="42"/>
      <c r="G241" s="42"/>
      <c r="H241" s="42"/>
      <c r="I241" s="42"/>
      <c r="J241" s="42"/>
      <c r="K241" s="42"/>
      <c r="L241" s="42"/>
      <c r="M241" s="42"/>
      <c r="N241" s="42"/>
      <c r="O241" s="565"/>
      <c r="P241" s="42"/>
      <c r="Q241" s="42"/>
      <c r="R241" s="42"/>
      <c r="S241" s="42"/>
      <c r="T241" s="42"/>
      <c r="U241" s="42"/>
      <c r="V241" s="42"/>
      <c r="W241" s="42"/>
      <c r="X241" s="532"/>
      <c r="Y241" s="532"/>
      <c r="Z241" s="532"/>
      <c r="AA241" s="532"/>
      <c r="AB241" s="533"/>
      <c r="AC241" s="103"/>
      <c r="AD241" s="22"/>
      <c r="AE241" s="22"/>
      <c r="AF241" s="22"/>
      <c r="AG241" s="22"/>
      <c r="AH241" s="22"/>
      <c r="AI241" s="22"/>
      <c r="AJ241" s="22"/>
      <c r="AK241" s="22"/>
      <c r="AL241" s="22"/>
      <c r="AM241" s="22"/>
      <c r="AN241" s="22"/>
      <c r="AO241" s="22"/>
      <c r="AP241" s="22"/>
      <c r="AQ241" s="22"/>
      <c r="AR241" s="22"/>
      <c r="AS241" s="22"/>
      <c r="AT241" s="22"/>
      <c r="AU241" s="22"/>
      <c r="AV241" s="22"/>
      <c r="AW241" s="22"/>
      <c r="AX241" s="22"/>
      <c r="AY241" s="530"/>
      <c r="AZ241" s="530"/>
      <c r="BA241" s="530"/>
      <c r="BB241" s="530"/>
      <c r="BC241" s="531"/>
      <c r="BD241" s="109"/>
    </row>
    <row r="242" spans="1:56" s="2" customFormat="1" ht="16.5" customHeight="1">
      <c r="A242" s="103"/>
      <c r="B242" s="386"/>
      <c r="C242" s="42"/>
      <c r="D242" s="42"/>
      <c r="E242" s="42"/>
      <c r="F242" s="42"/>
      <c r="G242" s="42"/>
      <c r="H242" s="42"/>
      <c r="I242" s="42"/>
      <c r="J242" s="42"/>
      <c r="K242" s="42"/>
      <c r="L242" s="42"/>
      <c r="M242" s="42"/>
      <c r="N242" s="42"/>
      <c r="O242" s="565"/>
      <c r="P242" s="42"/>
      <c r="Q242" s="42"/>
      <c r="R242" s="42"/>
      <c r="S242" s="42"/>
      <c r="T242" s="42"/>
      <c r="U242" s="42"/>
      <c r="V242" s="42"/>
      <c r="W242" s="42"/>
      <c r="X242" s="2220" t="str">
        <f>$X$14</f>
        <v>Attaching Method
贴法 Phương pháp dán</v>
      </c>
      <c r="Y242" s="2083"/>
      <c r="Z242" s="2083"/>
      <c r="AA242" s="2083"/>
      <c r="AB242" s="2084"/>
      <c r="AC242" s="22"/>
      <c r="AD242" s="22"/>
      <c r="AE242" s="22"/>
      <c r="AF242" s="22"/>
      <c r="AG242" s="22"/>
      <c r="AH242" s="22"/>
      <c r="AI242" s="22"/>
      <c r="AJ242" s="22"/>
      <c r="AK242" s="22"/>
      <c r="AL242" s="22"/>
      <c r="AM242" s="22"/>
      <c r="AN242" s="22"/>
      <c r="AO242" s="22"/>
      <c r="AP242" s="22"/>
      <c r="AQ242" s="22"/>
      <c r="AR242" s="22"/>
      <c r="AS242" s="22"/>
      <c r="AT242" s="22"/>
      <c r="AU242" s="22"/>
      <c r="AV242" s="22"/>
      <c r="AW242" s="22"/>
      <c r="AX242" s="22"/>
      <c r="AY242" s="2220" t="str">
        <f>$X$14</f>
        <v>Attaching Method
贴法 Phương pháp dán</v>
      </c>
      <c r="AZ242" s="2083"/>
      <c r="BA242" s="2083"/>
      <c r="BB242" s="2083"/>
      <c r="BC242" s="2084"/>
      <c r="BD242" s="109"/>
    </row>
    <row r="243" spans="1:56" s="2" customFormat="1" ht="16.5" customHeight="1">
      <c r="A243" s="103"/>
      <c r="B243" s="386"/>
      <c r="C243" s="42"/>
      <c r="D243" s="42"/>
      <c r="E243" s="42"/>
      <c r="F243" s="42"/>
      <c r="G243" s="42"/>
      <c r="H243" s="42"/>
      <c r="I243" s="42"/>
      <c r="J243" s="565"/>
      <c r="K243" s="565"/>
      <c r="L243" s="565"/>
      <c r="M243" s="565"/>
      <c r="N243" s="565"/>
      <c r="O243" s="565"/>
      <c r="P243" s="565"/>
      <c r="Q243" s="565"/>
      <c r="R243" s="565"/>
      <c r="S243" s="42"/>
      <c r="T243" s="42"/>
      <c r="U243" s="42"/>
      <c r="V243" s="42"/>
      <c r="W243" s="42"/>
      <c r="X243" s="2065"/>
      <c r="Y243" s="2066"/>
      <c r="Z243" s="2066"/>
      <c r="AA243" s="2066"/>
      <c r="AB243" s="2067"/>
      <c r="AC243" s="22"/>
      <c r="AD243" s="22"/>
      <c r="AE243" s="22"/>
      <c r="AF243" s="22"/>
      <c r="AG243" s="22"/>
      <c r="AH243" s="22"/>
      <c r="AI243" s="22"/>
      <c r="AJ243" s="22"/>
      <c r="AK243" s="22"/>
      <c r="AL243" s="22"/>
      <c r="AM243" s="22"/>
      <c r="AN243" s="22"/>
      <c r="AO243" s="22"/>
      <c r="AP243" s="22"/>
      <c r="AQ243" s="22"/>
      <c r="AR243" s="22"/>
      <c r="AS243" s="22"/>
      <c r="AT243" s="22"/>
      <c r="AU243" s="22"/>
      <c r="AV243" s="22"/>
      <c r="AW243" s="22"/>
      <c r="AX243" s="22"/>
      <c r="AY243" s="2065"/>
      <c r="AZ243" s="2066"/>
      <c r="BA243" s="2066"/>
      <c r="BB243" s="2066"/>
      <c r="BC243" s="2067"/>
      <c r="BD243" s="109"/>
    </row>
    <row r="244" spans="1:56" s="2" customFormat="1" ht="16.5" customHeight="1">
      <c r="A244" s="103"/>
      <c r="B244" s="386"/>
      <c r="C244" s="42"/>
      <c r="D244" s="42"/>
      <c r="E244" s="42"/>
      <c r="F244" s="42"/>
      <c r="G244" s="42"/>
      <c r="H244" s="42"/>
      <c r="I244" s="42"/>
      <c r="J244" s="565"/>
      <c r="K244" s="565"/>
      <c r="L244" s="565"/>
      <c r="M244" s="565"/>
      <c r="N244" s="565"/>
      <c r="O244" s="565"/>
      <c r="P244" s="565"/>
      <c r="Q244" s="565"/>
      <c r="R244" s="565"/>
      <c r="S244" s="42"/>
      <c r="T244" s="42"/>
      <c r="U244" s="42"/>
      <c r="V244" s="42"/>
      <c r="W244" s="42"/>
      <c r="X244" s="2107" t="s">
        <v>361</v>
      </c>
      <c r="Y244" s="2108"/>
      <c r="Z244" s="2108"/>
      <c r="AA244" s="2108"/>
      <c r="AB244" s="2215"/>
      <c r="AC244" s="22"/>
      <c r="AD244" s="22"/>
      <c r="AE244" s="22"/>
      <c r="AF244" s="22"/>
      <c r="AG244" s="22"/>
      <c r="AH244" s="22"/>
      <c r="AI244" s="22"/>
      <c r="AJ244" s="22"/>
      <c r="AK244" s="22"/>
      <c r="AL244" s="22"/>
      <c r="AM244" s="22"/>
      <c r="AN244" s="22"/>
      <c r="AO244" s="22"/>
      <c r="AP244" s="22"/>
      <c r="AQ244" s="22"/>
      <c r="AR244" s="22"/>
      <c r="AS244" s="22"/>
      <c r="AT244" s="22"/>
      <c r="AU244" s="22"/>
      <c r="AV244" s="22"/>
      <c r="AW244" s="22"/>
      <c r="AX244" s="22"/>
      <c r="AY244" s="2153" t="s">
        <v>15</v>
      </c>
      <c r="AZ244" s="2154"/>
      <c r="BA244" s="2154"/>
      <c r="BB244" s="2154"/>
      <c r="BC244" s="2155"/>
      <c r="BD244" s="109"/>
    </row>
    <row r="245" spans="1:56" s="2" customFormat="1" ht="16.5" customHeight="1">
      <c r="A245" s="103"/>
      <c r="B245" s="2189"/>
      <c r="C245" s="2190"/>
      <c r="D245" s="2190"/>
      <c r="E245" s="2190"/>
      <c r="F245" s="2190"/>
      <c r="G245" s="2190"/>
      <c r="H245" s="2190"/>
      <c r="I245" s="2190"/>
      <c r="J245" s="2190"/>
      <c r="K245" s="2190"/>
      <c r="L245" s="2190"/>
      <c r="M245" s="42"/>
      <c r="N245" s="42"/>
      <c r="O245" s="42"/>
      <c r="P245" s="42"/>
      <c r="Q245" s="42"/>
      <c r="R245" s="42"/>
      <c r="S245" s="42"/>
      <c r="T245" s="42"/>
      <c r="U245" s="42"/>
      <c r="V245" s="42"/>
      <c r="W245" s="42"/>
      <c r="X245" s="2110"/>
      <c r="Y245" s="2111"/>
      <c r="Z245" s="2111"/>
      <c r="AA245" s="2111"/>
      <c r="AB245" s="2112"/>
      <c r="AC245" s="22"/>
      <c r="AD245" s="22"/>
      <c r="AE245" s="22"/>
      <c r="AF245" s="22"/>
      <c r="AG245" s="22"/>
      <c r="AH245" s="22"/>
      <c r="AI245" s="22"/>
      <c r="AJ245" s="22"/>
      <c r="AK245" s="22"/>
      <c r="AL245" s="22"/>
      <c r="AM245" s="22"/>
      <c r="AN245" s="22"/>
      <c r="AO245" s="22"/>
      <c r="AP245" s="22"/>
      <c r="AQ245" s="22"/>
      <c r="AR245" s="22"/>
      <c r="AS245" s="22"/>
      <c r="AT245" s="22"/>
      <c r="AU245" s="22"/>
      <c r="AV245" s="22"/>
      <c r="AW245" s="22"/>
      <c r="AX245" s="22"/>
      <c r="AY245" s="2156"/>
      <c r="AZ245" s="2157"/>
      <c r="BA245" s="2157"/>
      <c r="BB245" s="2157"/>
      <c r="BC245" s="2158"/>
      <c r="BD245" s="109"/>
    </row>
    <row r="246" spans="1:56" s="2" customFormat="1" ht="16.5" customHeight="1">
      <c r="A246" s="103"/>
      <c r="B246" s="2189"/>
      <c r="C246" s="2190"/>
      <c r="D246" s="2190"/>
      <c r="E246" s="2190"/>
      <c r="F246" s="2190"/>
      <c r="G246" s="2190"/>
      <c r="H246" s="2190"/>
      <c r="I246" s="2190"/>
      <c r="J246" s="2190"/>
      <c r="K246" s="2190"/>
      <c r="L246" s="2190"/>
      <c r="M246" s="42"/>
      <c r="N246" s="42"/>
      <c r="O246" s="42"/>
      <c r="P246" s="2190"/>
      <c r="Q246" s="2193"/>
      <c r="R246" s="2193"/>
      <c r="S246" s="2193"/>
      <c r="T246" s="2193"/>
      <c r="U246" s="2193"/>
      <c r="V246" s="2193"/>
      <c r="W246" s="2194"/>
      <c r="X246" s="2220" t="str">
        <f>$X$35</f>
        <v>Stitching Guide Name  靠边机名称Tên cử may</v>
      </c>
      <c r="Y246" s="2083"/>
      <c r="Z246" s="2083"/>
      <c r="AA246" s="2083"/>
      <c r="AB246" s="2084"/>
      <c r="AC246" s="103"/>
      <c r="AD246" s="22"/>
      <c r="AE246" s="22"/>
      <c r="AF246" s="22"/>
      <c r="AG246" s="22"/>
      <c r="AH246" s="22"/>
      <c r="AI246" s="22"/>
      <c r="AJ246" s="22"/>
      <c r="AK246" s="22"/>
      <c r="AL246" s="1962"/>
      <c r="AM246" s="1191"/>
      <c r="AN246" s="1191"/>
      <c r="AO246" s="1191"/>
      <c r="AP246" s="1191"/>
      <c r="AQ246" s="1191"/>
      <c r="AR246" s="1191"/>
      <c r="AS246" s="22"/>
      <c r="AT246" s="22"/>
      <c r="AU246" s="22"/>
      <c r="AV246" s="22"/>
      <c r="AW246" s="22"/>
      <c r="AX246" s="22"/>
      <c r="AY246" s="2220" t="str">
        <f>$X$18</f>
        <v>Stitching Guide Name  靠边机名称Tên cử may</v>
      </c>
      <c r="AZ246" s="2083"/>
      <c r="BA246" s="2083"/>
      <c r="BB246" s="2083"/>
      <c r="BC246" s="2084"/>
      <c r="BD246" s="109"/>
    </row>
    <row r="247" spans="1:56" s="2" customFormat="1" ht="16.5" customHeight="1">
      <c r="A247" s="103"/>
      <c r="B247" s="2189"/>
      <c r="C247" s="2190"/>
      <c r="D247" s="2190"/>
      <c r="E247" s="2190"/>
      <c r="F247" s="2190"/>
      <c r="G247" s="2190"/>
      <c r="H247" s="2190"/>
      <c r="I247" s="2190"/>
      <c r="J247" s="2190"/>
      <c r="K247" s="2190"/>
      <c r="L247" s="2190"/>
      <c r="M247" s="42"/>
      <c r="N247" s="42"/>
      <c r="O247" s="42"/>
      <c r="P247" s="2193"/>
      <c r="Q247" s="2193"/>
      <c r="R247" s="2193"/>
      <c r="S247" s="2193"/>
      <c r="T247" s="2193"/>
      <c r="U247" s="2193"/>
      <c r="V247" s="2193"/>
      <c r="W247" s="2194"/>
      <c r="X247" s="2065"/>
      <c r="Y247" s="2066"/>
      <c r="Z247" s="2066"/>
      <c r="AA247" s="2066"/>
      <c r="AB247" s="2067"/>
      <c r="AC247" s="103"/>
      <c r="AD247" s="22"/>
      <c r="AE247" s="22"/>
      <c r="AF247" s="22"/>
      <c r="AG247" s="22"/>
      <c r="AH247" s="22"/>
      <c r="AI247" s="22"/>
      <c r="AJ247" s="22"/>
      <c r="AK247" s="22"/>
      <c r="AL247" s="1191"/>
      <c r="AM247" s="1191"/>
      <c r="AN247" s="1191"/>
      <c r="AO247" s="1191"/>
      <c r="AP247" s="1191"/>
      <c r="AQ247" s="1191"/>
      <c r="AR247" s="1191"/>
      <c r="AS247" s="22"/>
      <c r="AT247" s="22"/>
      <c r="AU247" s="22"/>
      <c r="AV247" s="22"/>
      <c r="AW247" s="22"/>
      <c r="AX247" s="22"/>
      <c r="AY247" s="2065"/>
      <c r="AZ247" s="2066"/>
      <c r="BA247" s="2066"/>
      <c r="BB247" s="2066"/>
      <c r="BC247" s="2067"/>
      <c r="BD247" s="109"/>
    </row>
    <row r="248" spans="1:56" s="2" customFormat="1" ht="16.5" customHeight="1">
      <c r="A248" s="103"/>
      <c r="B248" s="2191"/>
      <c r="C248" s="2192"/>
      <c r="D248" s="2192"/>
      <c r="E248" s="2192"/>
      <c r="F248" s="2192"/>
      <c r="G248" s="2192"/>
      <c r="H248" s="2192"/>
      <c r="I248" s="2192"/>
      <c r="J248" s="2192"/>
      <c r="K248" s="2192"/>
      <c r="L248" s="2192"/>
      <c r="M248" s="567"/>
      <c r="N248" s="567"/>
      <c r="O248" s="567"/>
      <c r="P248" s="2195"/>
      <c r="Q248" s="2195"/>
      <c r="R248" s="2195"/>
      <c r="S248" s="2195"/>
      <c r="T248" s="2195"/>
      <c r="U248" s="2195"/>
      <c r="V248" s="2195"/>
      <c r="W248" s="2196"/>
      <c r="X248" s="2085" t="s">
        <v>15</v>
      </c>
      <c r="Y248" s="2086"/>
      <c r="Z248" s="2086"/>
      <c r="AA248" s="2086"/>
      <c r="AB248" s="2087"/>
      <c r="AC248" s="541"/>
      <c r="AD248" s="126"/>
      <c r="AE248" s="126"/>
      <c r="AF248" s="126"/>
      <c r="AG248" s="126"/>
      <c r="AH248" s="126"/>
      <c r="AI248" s="126"/>
      <c r="AJ248" s="126"/>
      <c r="AK248" s="126"/>
      <c r="AL248" s="1200"/>
      <c r="AM248" s="1200"/>
      <c r="AN248" s="1200"/>
      <c r="AO248" s="1200"/>
      <c r="AP248" s="1200"/>
      <c r="AQ248" s="1200"/>
      <c r="AR248" s="1200"/>
      <c r="AS248" s="126"/>
      <c r="AT248" s="126"/>
      <c r="AU248" s="126"/>
      <c r="AV248" s="126"/>
      <c r="AW248" s="126"/>
      <c r="AX248" s="126"/>
      <c r="AY248" s="2085" t="s">
        <v>15</v>
      </c>
      <c r="AZ248" s="2086"/>
      <c r="BA248" s="2086"/>
      <c r="BB248" s="2086"/>
      <c r="BC248" s="2087"/>
      <c r="BD248" s="109"/>
    </row>
    <row r="249" spans="1:56" s="2" customFormat="1" ht="30" customHeight="1">
      <c r="A249" s="103"/>
      <c r="B249" s="2237">
        <f>AC232+1</f>
        <v>27</v>
      </c>
      <c r="C249" s="2238"/>
      <c r="D249" s="2241" t="s">
        <v>414</v>
      </c>
      <c r="E249" s="2198"/>
      <c r="F249" s="2198"/>
      <c r="G249" s="2198"/>
      <c r="H249" s="2198"/>
      <c r="I249" s="2198"/>
      <c r="J249" s="2198"/>
      <c r="K249" s="2198"/>
      <c r="L249" s="2198"/>
      <c r="M249" s="2198"/>
      <c r="N249" s="2198"/>
      <c r="O249" s="2198"/>
      <c r="P249" s="2198"/>
      <c r="Q249" s="2198"/>
      <c r="R249" s="2198"/>
      <c r="S249" s="2198"/>
      <c r="T249" s="2198"/>
      <c r="U249" s="2198"/>
      <c r="V249" s="2198"/>
      <c r="W249" s="2198"/>
      <c r="X249" s="2198"/>
      <c r="Y249" s="2198"/>
      <c r="Z249" s="2198"/>
      <c r="AA249" s="2198"/>
      <c r="AB249" s="2242"/>
      <c r="AC249" s="2088">
        <f>B249+1</f>
        <v>28</v>
      </c>
      <c r="AD249" s="2089"/>
      <c r="AE249" s="2016" t="s">
        <v>415</v>
      </c>
      <c r="AF249" s="2090"/>
      <c r="AG249" s="2090"/>
      <c r="AH249" s="2090"/>
      <c r="AI249" s="2090"/>
      <c r="AJ249" s="2090"/>
      <c r="AK249" s="2090"/>
      <c r="AL249" s="2090"/>
      <c r="AM249" s="2090"/>
      <c r="AN249" s="2090"/>
      <c r="AO249" s="2090"/>
      <c r="AP249" s="2090"/>
      <c r="AQ249" s="2090"/>
      <c r="AR249" s="2090"/>
      <c r="AS249" s="2090"/>
      <c r="AT249" s="2090"/>
      <c r="AU249" s="2090"/>
      <c r="AV249" s="2090"/>
      <c r="AW249" s="2090"/>
      <c r="AX249" s="2090"/>
      <c r="AY249" s="2090"/>
      <c r="AZ249" s="2090"/>
      <c r="BA249" s="2090"/>
      <c r="BB249" s="2090"/>
      <c r="BC249" s="2091"/>
      <c r="BD249" s="109"/>
    </row>
    <row r="250" spans="1:56" s="335" customFormat="1" ht="23.1" customHeight="1">
      <c r="A250" s="241"/>
      <c r="B250" s="2172" t="str">
        <f>$B$43</f>
        <v>M/C Type
机器
Loại máy</v>
      </c>
      <c r="C250" s="2021"/>
      <c r="D250" s="2021"/>
      <c r="E250" s="2021"/>
      <c r="F250" s="2022"/>
      <c r="G250" s="2026" t="str">
        <f>$G$43</f>
        <v>Needle
System
针类 Loại kim</v>
      </c>
      <c r="H250" s="2026"/>
      <c r="I250" s="2026"/>
      <c r="J250" s="2026" t="str">
        <f>$J$43</f>
        <v>Needle Size
尺寸
Kích cỡ kim</v>
      </c>
      <c r="K250" s="2026"/>
      <c r="L250" s="2026"/>
      <c r="M250" s="2026" t="str">
        <f>$M$43</f>
        <v>Needle Point Type
针型头类
Loại đầu kim</v>
      </c>
      <c r="N250" s="2026"/>
      <c r="O250" s="2026"/>
      <c r="P250" s="2026"/>
      <c r="Q250" s="2030" t="str">
        <f>$Q$43</f>
        <v>Thread Type
车线
Loại chỉ</v>
      </c>
      <c r="R250" s="2030"/>
      <c r="S250" s="2030"/>
      <c r="T250" s="2030"/>
      <c r="U250" s="2030" t="str">
        <f>$U$43</f>
        <v>Stitching Margin 边距
 Cách biên  (mm)</v>
      </c>
      <c r="V250" s="2030"/>
      <c r="W250" s="2030"/>
      <c r="X250" s="2030"/>
      <c r="Y250" s="2030" t="str">
        <f>$Y$43</f>
        <v>SPI (Stitch Per Inch)
针数/英寸
Số mũi/inch</v>
      </c>
      <c r="Z250" s="2032"/>
      <c r="AA250" s="2032"/>
      <c r="AB250" s="2033"/>
      <c r="AC250" s="2172" t="str">
        <f>$B$43</f>
        <v>M/C Type
机器
Loại máy</v>
      </c>
      <c r="AD250" s="2021"/>
      <c r="AE250" s="2021"/>
      <c r="AF250" s="2021"/>
      <c r="AG250" s="2022"/>
      <c r="AH250" s="2026" t="str">
        <f>$G$43</f>
        <v>Needle
System
针类 Loại kim</v>
      </c>
      <c r="AI250" s="2026"/>
      <c r="AJ250" s="2026"/>
      <c r="AK250" s="2026" t="str">
        <f>$J$43</f>
        <v>Needle Size
尺寸
Kích cỡ kim</v>
      </c>
      <c r="AL250" s="2026"/>
      <c r="AM250" s="2026"/>
      <c r="AN250" s="2026" t="str">
        <f>$M$43</f>
        <v>Needle Point Type
针型头类
Loại đầu kim</v>
      </c>
      <c r="AO250" s="2026"/>
      <c r="AP250" s="2026"/>
      <c r="AQ250" s="2026"/>
      <c r="AR250" s="2030" t="str">
        <f>$Q$43</f>
        <v>Thread Type
车线
Loại chỉ</v>
      </c>
      <c r="AS250" s="2030"/>
      <c r="AT250" s="2030"/>
      <c r="AU250" s="2030"/>
      <c r="AV250" s="2030" t="str">
        <f>$U$43</f>
        <v>Stitching Margin 边距
 Cách biên  (mm)</v>
      </c>
      <c r="AW250" s="2030"/>
      <c r="AX250" s="2030"/>
      <c r="AY250" s="2030"/>
      <c r="AZ250" s="2030" t="str">
        <f>$Y$43</f>
        <v>SPI (Stitch Per Inch)
针数/英寸
Số mũi/inch</v>
      </c>
      <c r="BA250" s="2032"/>
      <c r="BB250" s="2032"/>
      <c r="BC250" s="2033"/>
      <c r="BD250" s="242"/>
    </row>
    <row r="251" spans="1:56" s="335" customFormat="1" ht="23.1" customHeight="1">
      <c r="A251" s="241"/>
      <c r="B251" s="2023"/>
      <c r="C251" s="2024"/>
      <c r="D251" s="2024"/>
      <c r="E251" s="2024"/>
      <c r="F251" s="2025"/>
      <c r="G251" s="2027"/>
      <c r="H251" s="2027"/>
      <c r="I251" s="2027"/>
      <c r="J251" s="2027"/>
      <c r="K251" s="2027"/>
      <c r="L251" s="2027"/>
      <c r="M251" s="2027"/>
      <c r="N251" s="2027"/>
      <c r="O251" s="2027"/>
      <c r="P251" s="2027"/>
      <c r="Q251" s="2031"/>
      <c r="R251" s="2031"/>
      <c r="S251" s="2031"/>
      <c r="T251" s="2031"/>
      <c r="U251" s="2031"/>
      <c r="V251" s="2031"/>
      <c r="W251" s="2031"/>
      <c r="X251" s="2031"/>
      <c r="Y251" s="2034"/>
      <c r="Z251" s="2034"/>
      <c r="AA251" s="2034"/>
      <c r="AB251" s="2035"/>
      <c r="AC251" s="2023"/>
      <c r="AD251" s="2024"/>
      <c r="AE251" s="2024"/>
      <c r="AF251" s="2024"/>
      <c r="AG251" s="2025"/>
      <c r="AH251" s="2027"/>
      <c r="AI251" s="2027"/>
      <c r="AJ251" s="2027"/>
      <c r="AK251" s="2027"/>
      <c r="AL251" s="2027"/>
      <c r="AM251" s="2027"/>
      <c r="AN251" s="2027"/>
      <c r="AO251" s="2027"/>
      <c r="AP251" s="2027"/>
      <c r="AQ251" s="2027"/>
      <c r="AR251" s="2031"/>
      <c r="AS251" s="2031"/>
      <c r="AT251" s="2031"/>
      <c r="AU251" s="2031"/>
      <c r="AV251" s="2031"/>
      <c r="AW251" s="2031"/>
      <c r="AX251" s="2031"/>
      <c r="AY251" s="2031"/>
      <c r="AZ251" s="2034"/>
      <c r="BA251" s="2034"/>
      <c r="BB251" s="2034"/>
      <c r="BC251" s="2035"/>
      <c r="BD251" s="242"/>
    </row>
    <row r="252" spans="1:56" s="172" customFormat="1" ht="42.95" customHeight="1">
      <c r="A252" s="520"/>
      <c r="B252" s="2036" t="s">
        <v>416</v>
      </c>
      <c r="C252" s="2037"/>
      <c r="D252" s="2037"/>
      <c r="E252" s="2037"/>
      <c r="F252" s="2038"/>
      <c r="G252" s="2039" t="s">
        <v>344</v>
      </c>
      <c r="H252" s="2040"/>
      <c r="I252" s="2040"/>
      <c r="J252" s="2054" t="s">
        <v>345</v>
      </c>
      <c r="K252" s="2054"/>
      <c r="L252" s="2054"/>
      <c r="M252" s="2054" t="s">
        <v>346</v>
      </c>
      <c r="N252" s="2054"/>
      <c r="O252" s="2054"/>
      <c r="P252" s="2054"/>
      <c r="Q252" s="2055" t="s">
        <v>383</v>
      </c>
      <c r="R252" s="2054"/>
      <c r="S252" s="2054"/>
      <c r="T252" s="2054"/>
      <c r="U252" s="2056" t="s">
        <v>405</v>
      </c>
      <c r="V252" s="2056"/>
      <c r="W252" s="2056"/>
      <c r="X252" s="2056"/>
      <c r="Y252" s="2056" t="s">
        <v>291</v>
      </c>
      <c r="Z252" s="2056"/>
      <c r="AA252" s="2056"/>
      <c r="AB252" s="2057"/>
      <c r="AC252" s="2051" t="s">
        <v>348</v>
      </c>
      <c r="AD252" s="2052"/>
      <c r="AE252" s="2052"/>
      <c r="AF252" s="2052"/>
      <c r="AG252" s="2053"/>
      <c r="AH252" s="2039" t="s">
        <v>349</v>
      </c>
      <c r="AI252" s="2040"/>
      <c r="AJ252" s="2040"/>
      <c r="AK252" s="2054" t="s">
        <v>345</v>
      </c>
      <c r="AL252" s="2054"/>
      <c r="AM252" s="2054"/>
      <c r="AN252" s="2054" t="s">
        <v>346</v>
      </c>
      <c r="AO252" s="2054"/>
      <c r="AP252" s="2054"/>
      <c r="AQ252" s="2054"/>
      <c r="AR252" s="2055" t="s">
        <v>383</v>
      </c>
      <c r="AS252" s="2054"/>
      <c r="AT252" s="2054"/>
      <c r="AU252" s="2054"/>
      <c r="AV252" s="2056" t="s">
        <v>367</v>
      </c>
      <c r="AW252" s="2056"/>
      <c r="AX252" s="2056"/>
      <c r="AY252" s="2056"/>
      <c r="AZ252" s="2056" t="s">
        <v>417</v>
      </c>
      <c r="BA252" s="2056"/>
      <c r="BB252" s="2056"/>
      <c r="BC252" s="2057"/>
      <c r="BD252" s="521"/>
    </row>
    <row r="253" spans="1:56" s="2" customFormat="1" ht="16.5" customHeight="1">
      <c r="A253" s="103"/>
      <c r="B253" s="2228" t="s">
        <v>307</v>
      </c>
      <c r="C253" s="2139"/>
      <c r="D253" s="2139"/>
      <c r="E253" s="2139"/>
      <c r="F253" s="2139"/>
      <c r="G253" s="2139"/>
      <c r="H253" s="2139"/>
      <c r="I253" s="2139"/>
      <c r="J253" s="522"/>
      <c r="K253" s="522"/>
      <c r="L253" s="522"/>
      <c r="M253" s="522"/>
      <c r="N253" s="522"/>
      <c r="O253" s="522"/>
      <c r="P253" s="518"/>
      <c r="Q253" s="2058" t="s">
        <v>306</v>
      </c>
      <c r="R253" s="2058"/>
      <c r="S253" s="2058"/>
      <c r="T253" s="2058"/>
      <c r="U253" s="2058"/>
      <c r="V253" s="2058"/>
      <c r="W253" s="2058"/>
      <c r="X253" s="2058"/>
      <c r="Y253" s="2058"/>
      <c r="Z253" s="2058"/>
      <c r="AA253" s="2058"/>
      <c r="AB253" s="2243"/>
      <c r="AC253" s="509"/>
      <c r="AD253" s="510"/>
      <c r="AE253" s="510"/>
      <c r="AF253" s="510"/>
      <c r="AG253" s="510"/>
      <c r="AH253" s="510"/>
      <c r="AI253" s="510"/>
      <c r="AJ253" s="510"/>
      <c r="AK253" s="510"/>
      <c r="AL253" s="510"/>
      <c r="AM253" s="522"/>
      <c r="AN253" s="522"/>
      <c r="AO253" s="522"/>
      <c r="AP253" s="522"/>
      <c r="AQ253" s="523"/>
      <c r="AR253" s="2142" t="s">
        <v>353</v>
      </c>
      <c r="AS253" s="2142"/>
      <c r="AT253" s="2142"/>
      <c r="AU253" s="2142"/>
      <c r="AV253" s="2142"/>
      <c r="AW253" s="2142"/>
      <c r="AX253" s="2142"/>
      <c r="AY253" s="2142"/>
      <c r="AZ253" s="2142"/>
      <c r="BA253" s="2142"/>
      <c r="BB253" s="2142"/>
      <c r="BC253" s="2143"/>
      <c r="BD253" s="109"/>
    </row>
    <row r="254" spans="1:56" s="2" customFormat="1" ht="16.5" customHeight="1">
      <c r="A254" s="103"/>
      <c r="B254" s="2229"/>
      <c r="C254" s="1941"/>
      <c r="D254" s="1941"/>
      <c r="E254" s="1941"/>
      <c r="F254" s="1941"/>
      <c r="G254" s="1941"/>
      <c r="H254" s="1941"/>
      <c r="I254" s="1941"/>
      <c r="J254" s="526"/>
      <c r="K254" s="526"/>
      <c r="L254" s="526"/>
      <c r="M254" s="526"/>
      <c r="N254" s="526"/>
      <c r="O254" s="526"/>
      <c r="P254" s="518"/>
      <c r="Q254" s="2060"/>
      <c r="R254" s="2060"/>
      <c r="S254" s="2060"/>
      <c r="T254" s="2060"/>
      <c r="U254" s="2060"/>
      <c r="V254" s="2060"/>
      <c r="W254" s="2060"/>
      <c r="X254" s="2060"/>
      <c r="Y254" s="2060"/>
      <c r="Z254" s="2060"/>
      <c r="AA254" s="2060"/>
      <c r="AB254" s="2061"/>
      <c r="AC254" s="515"/>
      <c r="AD254" s="516"/>
      <c r="AE254" s="516"/>
      <c r="AF254" s="516"/>
      <c r="AG254" s="516"/>
      <c r="AH254" s="516"/>
      <c r="AI254" s="516"/>
      <c r="AJ254" s="516"/>
      <c r="AK254" s="516"/>
      <c r="AL254" s="516"/>
      <c r="AM254" s="526"/>
      <c r="AN254" s="526"/>
      <c r="AO254" s="526"/>
      <c r="AP254" s="526"/>
      <c r="AQ254" s="523"/>
      <c r="AR254" s="2144"/>
      <c r="AS254" s="2144"/>
      <c r="AT254" s="2144"/>
      <c r="AU254" s="2144"/>
      <c r="AV254" s="2144"/>
      <c r="AW254" s="2144"/>
      <c r="AX254" s="2144"/>
      <c r="AY254" s="2144"/>
      <c r="AZ254" s="2144"/>
      <c r="BA254" s="2144"/>
      <c r="BB254" s="2144"/>
      <c r="BC254" s="2145"/>
      <c r="BD254" s="109"/>
    </row>
    <row r="255" spans="1:56" s="2" customFormat="1" ht="16.5" customHeight="1">
      <c r="A255" s="103"/>
      <c r="B255" s="2229"/>
      <c r="C255" s="1941"/>
      <c r="D255" s="1941"/>
      <c r="E255" s="1941"/>
      <c r="F255" s="1941"/>
      <c r="G255" s="1941"/>
      <c r="H255" s="1941"/>
      <c r="I255" s="1941"/>
      <c r="J255" s="526"/>
      <c r="K255" s="526"/>
      <c r="L255" s="526"/>
      <c r="M255" s="526"/>
      <c r="N255" s="526"/>
      <c r="O255" s="526"/>
      <c r="P255" s="519"/>
      <c r="Q255" s="2060"/>
      <c r="R255" s="2060"/>
      <c r="S255" s="2060"/>
      <c r="T255" s="2060"/>
      <c r="U255" s="2060"/>
      <c r="V255" s="2060"/>
      <c r="W255" s="2060"/>
      <c r="X255" s="2060"/>
      <c r="Y255" s="2060"/>
      <c r="Z255" s="2060"/>
      <c r="AA255" s="2060"/>
      <c r="AB255" s="2061"/>
      <c r="AC255" s="515"/>
      <c r="AD255" s="516"/>
      <c r="AE255" s="516"/>
      <c r="AF255" s="516"/>
      <c r="AG255" s="516"/>
      <c r="AH255" s="516"/>
      <c r="AI255" s="516"/>
      <c r="AJ255" s="516"/>
      <c r="AK255" s="516"/>
      <c r="AL255" s="516"/>
      <c r="AM255" s="526"/>
      <c r="AN255" s="526"/>
      <c r="AO255" s="526"/>
      <c r="AP255" s="526"/>
      <c r="AQ255" s="523"/>
      <c r="AR255" s="2144"/>
      <c r="AS255" s="2144"/>
      <c r="AT255" s="2144"/>
      <c r="AU255" s="2144"/>
      <c r="AV255" s="2144"/>
      <c r="AW255" s="2144"/>
      <c r="AX255" s="2144"/>
      <c r="AY255" s="2144"/>
      <c r="AZ255" s="2144"/>
      <c r="BA255" s="2144"/>
      <c r="BB255" s="2144"/>
      <c r="BC255" s="2145"/>
      <c r="BD255" s="109"/>
    </row>
    <row r="256" spans="1:56" s="2" customFormat="1" ht="16.5" customHeight="1">
      <c r="A256" s="103"/>
      <c r="B256" s="602"/>
      <c r="C256" s="526"/>
      <c r="D256" s="526"/>
      <c r="E256" s="526"/>
      <c r="F256" s="526"/>
      <c r="G256" s="526"/>
      <c r="H256" s="526"/>
      <c r="I256" s="526"/>
      <c r="J256" s="526"/>
      <c r="K256" s="526"/>
      <c r="L256" s="526"/>
      <c r="M256" s="526"/>
      <c r="N256" s="526"/>
      <c r="O256" s="526"/>
      <c r="P256" s="519"/>
      <c r="Q256" s="2060"/>
      <c r="R256" s="2060"/>
      <c r="S256" s="2060"/>
      <c r="T256" s="2060"/>
      <c r="U256" s="2060"/>
      <c r="V256" s="2060"/>
      <c r="W256" s="2060"/>
      <c r="X256" s="2060"/>
      <c r="Y256" s="2060"/>
      <c r="Z256" s="2060"/>
      <c r="AA256" s="2060"/>
      <c r="AB256" s="2061"/>
      <c r="AC256" s="511"/>
      <c r="AD256" s="512"/>
      <c r="AE256" s="512"/>
      <c r="AF256" s="512"/>
      <c r="AG256" s="512"/>
      <c r="AH256" s="512"/>
      <c r="AI256" s="512"/>
      <c r="AJ256" s="512"/>
      <c r="AK256" s="512"/>
      <c r="AL256" s="512"/>
      <c r="AM256" s="512"/>
      <c r="AN256" s="512"/>
      <c r="AO256" s="512"/>
      <c r="AP256" s="512"/>
      <c r="AQ256" s="512"/>
      <c r="AR256" s="2144"/>
      <c r="AS256" s="2144"/>
      <c r="AT256" s="2144"/>
      <c r="AU256" s="2144"/>
      <c r="AV256" s="2144"/>
      <c r="AW256" s="2144"/>
      <c r="AX256" s="2144"/>
      <c r="AY256" s="2144"/>
      <c r="AZ256" s="2144"/>
      <c r="BA256" s="2144"/>
      <c r="BB256" s="2144"/>
      <c r="BC256" s="2145"/>
      <c r="BD256" s="109"/>
    </row>
    <row r="257" spans="1:56" s="2" customFormat="1" ht="16.5" customHeight="1">
      <c r="A257" s="103"/>
      <c r="B257" s="602"/>
      <c r="C257" s="526"/>
      <c r="D257" s="526"/>
      <c r="E257" s="526"/>
      <c r="F257" s="526"/>
      <c r="G257" s="526"/>
      <c r="H257" s="526"/>
      <c r="I257" s="526"/>
      <c r="J257" s="526"/>
      <c r="K257" s="526"/>
      <c r="L257" s="526"/>
      <c r="M257" s="526"/>
      <c r="N257" s="526"/>
      <c r="O257" s="526"/>
      <c r="P257" s="519"/>
      <c r="Q257" s="2060"/>
      <c r="R257" s="2060"/>
      <c r="S257" s="2060"/>
      <c r="T257" s="2060"/>
      <c r="U257" s="2060"/>
      <c r="V257" s="2060"/>
      <c r="W257" s="2060"/>
      <c r="X257" s="2060"/>
      <c r="Y257" s="2060"/>
      <c r="Z257" s="2060"/>
      <c r="AA257" s="2060"/>
      <c r="AB257" s="2061"/>
      <c r="AC257" s="515"/>
      <c r="AD257" s="516"/>
      <c r="AE257" s="516"/>
      <c r="AF257" s="516"/>
      <c r="AG257" s="516"/>
      <c r="AH257" s="516"/>
      <c r="AI257" s="516"/>
      <c r="AJ257" s="516"/>
      <c r="AK257" s="516"/>
      <c r="AL257" s="516"/>
      <c r="AM257" s="516"/>
      <c r="AN257" s="516"/>
      <c r="AO257" s="516"/>
      <c r="AP257" s="516"/>
      <c r="AQ257" s="516"/>
      <c r="AR257" s="2144"/>
      <c r="AS257" s="2144"/>
      <c r="AT257" s="2144"/>
      <c r="AU257" s="2144"/>
      <c r="AV257" s="2144"/>
      <c r="AW257" s="2144"/>
      <c r="AX257" s="2144"/>
      <c r="AY257" s="2144"/>
      <c r="AZ257" s="2144"/>
      <c r="BA257" s="2144"/>
      <c r="BB257" s="2144"/>
      <c r="BC257" s="2145"/>
      <c r="BD257" s="109"/>
    </row>
    <row r="258" spans="1:56" s="2" customFormat="1" ht="16.5" customHeight="1">
      <c r="A258" s="103"/>
      <c r="B258" s="103"/>
      <c r="C258" s="22"/>
      <c r="D258" s="22"/>
      <c r="E258" s="22"/>
      <c r="F258" s="22"/>
      <c r="G258" s="22"/>
      <c r="H258" s="22"/>
      <c r="I258" s="22"/>
      <c r="J258" s="22"/>
      <c r="K258" s="22"/>
      <c r="L258" s="22"/>
      <c r="M258" s="22"/>
      <c r="N258" s="22"/>
      <c r="O258" s="22"/>
      <c r="P258" s="22"/>
      <c r="Q258" s="2060"/>
      <c r="R258" s="2060"/>
      <c r="S258" s="2060"/>
      <c r="T258" s="2060"/>
      <c r="U258" s="2060"/>
      <c r="V258" s="2060"/>
      <c r="W258" s="2060"/>
      <c r="X258" s="2060"/>
      <c r="Y258" s="2060"/>
      <c r="Z258" s="2060"/>
      <c r="AA258" s="2060"/>
      <c r="AB258" s="2061"/>
      <c r="AC258" s="103"/>
      <c r="AD258" s="22"/>
      <c r="AE258" s="22"/>
      <c r="AF258" s="22"/>
      <c r="AG258" s="22"/>
      <c r="AH258" s="22"/>
      <c r="AI258" s="22"/>
      <c r="AJ258" s="22"/>
      <c r="AK258" s="22"/>
      <c r="AL258" s="22"/>
      <c r="AM258" s="22"/>
      <c r="AN258" s="22"/>
      <c r="AO258" s="22"/>
      <c r="AP258" s="22"/>
      <c r="AQ258" s="22"/>
      <c r="AR258" s="2144"/>
      <c r="AS258" s="2144"/>
      <c r="AT258" s="2144"/>
      <c r="AU258" s="2144"/>
      <c r="AV258" s="2144"/>
      <c r="AW258" s="2144"/>
      <c r="AX258" s="2144"/>
      <c r="AY258" s="2144"/>
      <c r="AZ258" s="2144"/>
      <c r="BA258" s="2144"/>
      <c r="BB258" s="2144"/>
      <c r="BC258" s="2145"/>
      <c r="BD258" s="109"/>
    </row>
    <row r="259" spans="1:56" s="2" customFormat="1" ht="16.5" customHeight="1">
      <c r="A259" s="103"/>
      <c r="B259" s="103"/>
      <c r="C259" s="22"/>
      <c r="D259" s="22"/>
      <c r="E259" s="22"/>
      <c r="F259" s="22"/>
      <c r="G259" s="22"/>
      <c r="H259" s="22"/>
      <c r="I259" s="518"/>
      <c r="J259" s="518"/>
      <c r="K259" s="518"/>
      <c r="L259" s="518"/>
      <c r="M259" s="518"/>
      <c r="N259" s="518"/>
      <c r="O259" s="518"/>
      <c r="P259" s="518"/>
      <c r="Q259" s="518"/>
      <c r="R259" s="518"/>
      <c r="S259" s="518"/>
      <c r="T259" s="518"/>
      <c r="U259" s="518"/>
      <c r="V259" s="518"/>
      <c r="W259" s="518"/>
      <c r="X259" s="2146" t="str">
        <f>$X$14</f>
        <v>Attaching Method
贴法 Phương pháp dán</v>
      </c>
      <c r="Y259" s="2147"/>
      <c r="Z259" s="2147"/>
      <c r="AA259" s="2147"/>
      <c r="AB259" s="2148"/>
      <c r="AC259" s="103"/>
      <c r="AD259" s="22"/>
      <c r="AE259" s="22"/>
      <c r="AF259" s="22"/>
      <c r="AG259" s="22"/>
      <c r="AH259" s="22"/>
      <c r="AI259" s="22"/>
      <c r="AJ259" s="22"/>
      <c r="AK259" s="22"/>
      <c r="AL259" s="22"/>
      <c r="AM259" s="22"/>
      <c r="AN259" s="22"/>
      <c r="AO259" s="22"/>
      <c r="AP259" s="22"/>
      <c r="AQ259" s="22"/>
      <c r="AR259" s="22"/>
      <c r="AS259" s="22"/>
      <c r="AT259" s="22"/>
      <c r="AU259" s="22"/>
      <c r="AV259" s="22"/>
      <c r="AW259" s="22"/>
      <c r="AX259" s="22"/>
      <c r="AY259" s="2062" t="str">
        <f>$X$14</f>
        <v>Attaching Method
贴法 Phương pháp dán</v>
      </c>
      <c r="AZ259" s="2063"/>
      <c r="BA259" s="2063"/>
      <c r="BB259" s="2063"/>
      <c r="BC259" s="2152"/>
      <c r="BD259" s="109"/>
    </row>
    <row r="260" spans="1:56" s="2" customFormat="1" ht="16.5" customHeight="1">
      <c r="A260" s="103"/>
      <c r="B260" s="103"/>
      <c r="C260" s="22"/>
      <c r="D260" s="22"/>
      <c r="E260" s="22"/>
      <c r="F260" s="22"/>
      <c r="G260" s="22"/>
      <c r="H260" s="22"/>
      <c r="I260" s="518"/>
      <c r="J260" s="518"/>
      <c r="K260" s="518"/>
      <c r="L260" s="518"/>
      <c r="M260" s="518"/>
      <c r="N260" s="518"/>
      <c r="O260" s="518"/>
      <c r="P260" s="518"/>
      <c r="Q260" s="518"/>
      <c r="R260" s="518"/>
      <c r="S260" s="518"/>
      <c r="T260" s="518"/>
      <c r="U260" s="518"/>
      <c r="V260" s="518"/>
      <c r="W260" s="518"/>
      <c r="X260" s="2149"/>
      <c r="Y260" s="2150"/>
      <c r="Z260" s="2150"/>
      <c r="AA260" s="2150"/>
      <c r="AB260" s="2151"/>
      <c r="AC260" s="22"/>
      <c r="AD260" s="22"/>
      <c r="AE260" s="22"/>
      <c r="AF260" s="22"/>
      <c r="AG260" s="22"/>
      <c r="AH260" s="22"/>
      <c r="AI260" s="22"/>
      <c r="AJ260" s="22"/>
      <c r="AK260" s="22"/>
      <c r="AL260" s="22"/>
      <c r="AM260" s="22"/>
      <c r="AN260" s="22"/>
      <c r="AO260" s="22"/>
      <c r="AP260" s="22"/>
      <c r="AQ260" s="22"/>
      <c r="AR260" s="22"/>
      <c r="AS260" s="22"/>
      <c r="AT260" s="22"/>
      <c r="AU260" s="22"/>
      <c r="AV260" s="22"/>
      <c r="AW260" s="22"/>
      <c r="AX260" s="22"/>
      <c r="AY260" s="2065"/>
      <c r="AZ260" s="2066"/>
      <c r="BA260" s="2066"/>
      <c r="BB260" s="2066"/>
      <c r="BC260" s="2067"/>
      <c r="BD260" s="109"/>
    </row>
    <row r="261" spans="1:56" s="2" customFormat="1" ht="16.5" customHeight="1">
      <c r="A261" s="103"/>
      <c r="B261" s="103"/>
      <c r="C261" s="22"/>
      <c r="D261" s="22"/>
      <c r="E261" s="22"/>
      <c r="F261" s="22"/>
      <c r="G261" s="22"/>
      <c r="H261" s="22"/>
      <c r="I261" s="518"/>
      <c r="J261" s="518"/>
      <c r="K261" s="518"/>
      <c r="L261" s="518"/>
      <c r="M261" s="518"/>
      <c r="N261" s="518"/>
      <c r="O261" s="518"/>
      <c r="P261" s="518"/>
      <c r="Q261" s="518"/>
      <c r="R261" s="518"/>
      <c r="S261" s="518"/>
      <c r="T261" s="518"/>
      <c r="U261" s="518"/>
      <c r="V261" s="518"/>
      <c r="W261" s="518"/>
      <c r="X261" s="2244" t="s">
        <v>15</v>
      </c>
      <c r="Y261" s="2245"/>
      <c r="Z261" s="2245"/>
      <c r="AA261" s="2245"/>
      <c r="AB261" s="2246"/>
      <c r="AC261" s="69"/>
      <c r="AD261" s="69"/>
      <c r="AE261" s="69"/>
      <c r="AF261" s="69"/>
      <c r="AG261" s="69"/>
      <c r="AH261" s="69"/>
      <c r="AI261" s="69"/>
      <c r="AJ261" s="69"/>
      <c r="AK261" s="69"/>
      <c r="AL261" s="69"/>
      <c r="AM261" s="69"/>
      <c r="AN261" s="69"/>
      <c r="AO261" s="69"/>
      <c r="AP261" s="69"/>
      <c r="AQ261" s="69"/>
      <c r="AR261" s="69"/>
      <c r="AS261" s="69"/>
      <c r="AT261" s="69"/>
      <c r="AU261" s="69"/>
      <c r="AV261" s="69"/>
      <c r="AW261" s="69"/>
      <c r="AX261" s="69"/>
      <c r="AY261" s="2244" t="s">
        <v>15</v>
      </c>
      <c r="AZ261" s="2245"/>
      <c r="BA261" s="2245"/>
      <c r="BB261" s="2245"/>
      <c r="BC261" s="2246"/>
      <c r="BD261" s="109"/>
    </row>
    <row r="262" spans="1:56" s="2" customFormat="1" ht="16.5" customHeight="1">
      <c r="A262" s="103"/>
      <c r="B262" s="103"/>
      <c r="C262" s="22"/>
      <c r="D262" s="22"/>
      <c r="E262" s="22"/>
      <c r="F262" s="22"/>
      <c r="G262" s="22"/>
      <c r="H262" s="22"/>
      <c r="I262" s="518"/>
      <c r="J262" s="518"/>
      <c r="K262" s="518"/>
      <c r="L262" s="518"/>
      <c r="M262" s="518"/>
      <c r="N262" s="518"/>
      <c r="O262" s="518"/>
      <c r="P262" s="518"/>
      <c r="Q262" s="518"/>
      <c r="R262" s="518"/>
      <c r="S262" s="518"/>
      <c r="T262" s="518"/>
      <c r="U262" s="518"/>
      <c r="V262" s="518"/>
      <c r="W262" s="518"/>
      <c r="X262" s="2247"/>
      <c r="Y262" s="2248"/>
      <c r="Z262" s="2248"/>
      <c r="AA262" s="2248"/>
      <c r="AB262" s="2249"/>
      <c r="AC262" s="2250" t="s">
        <v>418</v>
      </c>
      <c r="AD262" s="2251"/>
      <c r="AE262" s="2251"/>
      <c r="AF262" s="2251"/>
      <c r="AG262" s="2251"/>
      <c r="AH262" s="2251"/>
      <c r="AI262" s="2251"/>
      <c r="AJ262" s="2251"/>
      <c r="AK262" s="2251"/>
      <c r="AL262" s="2251"/>
      <c r="AM262" s="2251"/>
      <c r="AN262" s="2251"/>
      <c r="AO262" s="2251"/>
      <c r="AP262" s="2251"/>
      <c r="AQ262" s="2251"/>
      <c r="AR262" s="2251"/>
      <c r="AS262" s="2251"/>
      <c r="AT262" s="2251"/>
      <c r="AU262" s="2251"/>
      <c r="AV262" s="2251"/>
      <c r="AW262" s="2251"/>
      <c r="AX262" s="2252"/>
      <c r="AY262" s="2247"/>
      <c r="AZ262" s="2248"/>
      <c r="BA262" s="2248"/>
      <c r="BB262" s="2248"/>
      <c r="BC262" s="2249"/>
      <c r="BD262" s="109"/>
    </row>
    <row r="263" spans="1:56" s="2" customFormat="1" ht="16.5" customHeight="1">
      <c r="A263" s="103"/>
      <c r="B263" s="103"/>
      <c r="C263" s="22"/>
      <c r="D263" s="22"/>
      <c r="E263" s="22"/>
      <c r="F263" s="22"/>
      <c r="G263" s="22"/>
      <c r="H263" s="22"/>
      <c r="I263" s="22"/>
      <c r="J263" s="22"/>
      <c r="K263" s="22"/>
      <c r="L263" s="22"/>
      <c r="M263" s="22"/>
      <c r="N263" s="22"/>
      <c r="O263" s="22"/>
      <c r="P263" s="22"/>
      <c r="Q263" s="22"/>
      <c r="R263" s="22"/>
      <c r="S263" s="22"/>
      <c r="T263" s="22"/>
      <c r="U263" s="22"/>
      <c r="V263" s="22"/>
      <c r="W263" s="22"/>
      <c r="X263" s="2062" t="str">
        <f>$X$18</f>
        <v>Stitching Guide Name  靠边机名称Tên cử may</v>
      </c>
      <c r="Y263" s="2063"/>
      <c r="Z263" s="2063"/>
      <c r="AA263" s="2063"/>
      <c r="AB263" s="2152"/>
      <c r="AC263" s="2250"/>
      <c r="AD263" s="2251"/>
      <c r="AE263" s="2251"/>
      <c r="AF263" s="2251"/>
      <c r="AG263" s="2251"/>
      <c r="AH263" s="2251"/>
      <c r="AI263" s="2251"/>
      <c r="AJ263" s="2251"/>
      <c r="AK263" s="2251"/>
      <c r="AL263" s="2251"/>
      <c r="AM263" s="2251"/>
      <c r="AN263" s="2251"/>
      <c r="AO263" s="2251"/>
      <c r="AP263" s="2251"/>
      <c r="AQ263" s="2251"/>
      <c r="AR263" s="2251"/>
      <c r="AS263" s="2251"/>
      <c r="AT263" s="2251"/>
      <c r="AU263" s="2251"/>
      <c r="AV263" s="2251"/>
      <c r="AW263" s="2251"/>
      <c r="AX263" s="2252"/>
      <c r="AY263" s="2062" t="str">
        <f>$X$18</f>
        <v>Stitching Guide Name  靠边机名称Tên cử may</v>
      </c>
      <c r="AZ263" s="2063"/>
      <c r="BA263" s="2063"/>
      <c r="BB263" s="2063"/>
      <c r="BC263" s="2152"/>
      <c r="BD263" s="109"/>
    </row>
    <row r="264" spans="1:56" s="2" customFormat="1" ht="16.5" customHeight="1">
      <c r="A264" s="103"/>
      <c r="B264" s="103"/>
      <c r="C264" s="22"/>
      <c r="D264" s="22"/>
      <c r="E264" s="22"/>
      <c r="F264" s="22"/>
      <c r="G264" s="22"/>
      <c r="H264" s="22"/>
      <c r="I264" s="22"/>
      <c r="J264" s="22"/>
      <c r="K264" s="22"/>
      <c r="L264" s="22"/>
      <c r="M264" s="22"/>
      <c r="N264" s="22"/>
      <c r="O264" s="22"/>
      <c r="P264" s="22"/>
      <c r="Q264" s="22"/>
      <c r="R264" s="22"/>
      <c r="S264" s="22"/>
      <c r="T264" s="22"/>
      <c r="U264" s="22"/>
      <c r="V264" s="22"/>
      <c r="W264" s="22"/>
      <c r="X264" s="2065"/>
      <c r="Y264" s="2066"/>
      <c r="Z264" s="2066"/>
      <c r="AA264" s="2066"/>
      <c r="AB264" s="2067"/>
      <c r="AC264" s="2250"/>
      <c r="AD264" s="2251"/>
      <c r="AE264" s="2251"/>
      <c r="AF264" s="2251"/>
      <c r="AG264" s="2251"/>
      <c r="AH264" s="2251"/>
      <c r="AI264" s="2251"/>
      <c r="AJ264" s="2251"/>
      <c r="AK264" s="2251"/>
      <c r="AL264" s="2251"/>
      <c r="AM264" s="2251"/>
      <c r="AN264" s="2251"/>
      <c r="AO264" s="2251"/>
      <c r="AP264" s="2251"/>
      <c r="AQ264" s="2251"/>
      <c r="AR264" s="2251"/>
      <c r="AS264" s="2251"/>
      <c r="AT264" s="2251"/>
      <c r="AU264" s="2251"/>
      <c r="AV264" s="2251"/>
      <c r="AW264" s="2251"/>
      <c r="AX264" s="2252"/>
      <c r="AY264" s="2065"/>
      <c r="AZ264" s="2066"/>
      <c r="BA264" s="2066"/>
      <c r="BB264" s="2066"/>
      <c r="BC264" s="2067"/>
      <c r="BD264" s="109"/>
    </row>
    <row r="265" spans="1:56" s="2" customFormat="1" ht="16.5" customHeight="1">
      <c r="A265" s="537"/>
      <c r="B265" s="541"/>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2085" t="s">
        <v>15</v>
      </c>
      <c r="Y265" s="2086"/>
      <c r="Z265" s="2086"/>
      <c r="AA265" s="2086"/>
      <c r="AB265" s="2087"/>
      <c r="AC265" s="2253"/>
      <c r="AD265" s="2254"/>
      <c r="AE265" s="2254"/>
      <c r="AF265" s="2254"/>
      <c r="AG265" s="2254"/>
      <c r="AH265" s="2254"/>
      <c r="AI265" s="2254"/>
      <c r="AJ265" s="2254"/>
      <c r="AK265" s="2254"/>
      <c r="AL265" s="2254"/>
      <c r="AM265" s="2254"/>
      <c r="AN265" s="2254"/>
      <c r="AO265" s="2254"/>
      <c r="AP265" s="2254"/>
      <c r="AQ265" s="2254"/>
      <c r="AR265" s="2254"/>
      <c r="AS265" s="2254"/>
      <c r="AT265" s="2254"/>
      <c r="AU265" s="2254"/>
      <c r="AV265" s="2254"/>
      <c r="AW265" s="2254"/>
      <c r="AX265" s="2255"/>
      <c r="AY265" s="2085" t="s">
        <v>15</v>
      </c>
      <c r="AZ265" s="2086"/>
      <c r="BA265" s="2086"/>
      <c r="BB265" s="2086"/>
      <c r="BC265" s="2087"/>
      <c r="BD265" s="109"/>
    </row>
    <row r="266" spans="1:56" s="256" customFormat="1" ht="20.100000000000001" customHeight="1">
      <c r="A266" s="257"/>
      <c r="B266" s="151" t="s">
        <v>118</v>
      </c>
      <c r="C266" s="151"/>
      <c r="D266" s="151"/>
      <c r="E266" s="151"/>
      <c r="F266" s="151"/>
      <c r="G266" s="151"/>
      <c r="H266" s="151"/>
      <c r="I266" s="151"/>
      <c r="J266" s="151"/>
      <c r="K266" s="151"/>
      <c r="L266" s="151"/>
      <c r="M266" s="151"/>
      <c r="N266" s="151"/>
      <c r="O266" s="151"/>
      <c r="P266" s="151"/>
      <c r="Q266" s="151"/>
      <c r="R266" s="151"/>
      <c r="S266" s="151"/>
      <c r="T266" s="151"/>
      <c r="U266" s="151"/>
      <c r="V266" s="151"/>
      <c r="W266" s="151"/>
      <c r="X266" s="151"/>
      <c r="Y266" s="151"/>
      <c r="Z266" s="542" t="s">
        <v>119</v>
      </c>
      <c r="AA266" s="151"/>
      <c r="AB266" s="151"/>
      <c r="AC266" s="151"/>
      <c r="AD266" s="151"/>
      <c r="AE266" s="151"/>
      <c r="AF266" s="151"/>
      <c r="AG266" s="151"/>
      <c r="AH266" s="151"/>
      <c r="AI266" s="151"/>
      <c r="AJ266" s="151"/>
      <c r="AK266" s="151"/>
      <c r="AL266" s="151"/>
      <c r="AM266" s="151"/>
      <c r="AN266" s="151"/>
      <c r="AO266" s="151"/>
      <c r="AP266" s="151"/>
      <c r="AQ266" s="151"/>
      <c r="AR266" s="151"/>
      <c r="AS266" s="151"/>
      <c r="AT266" s="151"/>
      <c r="AU266" s="151"/>
      <c r="AV266" s="151"/>
      <c r="AW266" s="151" t="str">
        <f>$AW$38</f>
        <v>COMPILER: LIÊN/A-KT-WQ826</v>
      </c>
      <c r="AX266" s="151"/>
      <c r="AY266" s="151"/>
      <c r="AZ266" s="151"/>
      <c r="BA266" s="151"/>
      <c r="BB266" s="151"/>
      <c r="BC266" s="151"/>
      <c r="BD266" s="259"/>
    </row>
    <row r="267" spans="1:56" s="2" customFormat="1" ht="20.100000000000001" customHeight="1">
      <c r="A267" s="260"/>
      <c r="B267" s="1828" t="str">
        <f>$B$1</f>
        <v>{{ModelType}}</v>
      </c>
      <c r="C267" s="2011"/>
      <c r="D267" s="2011"/>
      <c r="E267" s="2011"/>
      <c r="F267" s="2011"/>
      <c r="G267" s="2011"/>
      <c r="H267" s="2011"/>
      <c r="I267" s="2011"/>
      <c r="J267" s="2011"/>
      <c r="K267" s="2011"/>
      <c r="L267" s="2011"/>
      <c r="M267" s="2011"/>
      <c r="N267" s="2012"/>
      <c r="O267" s="132"/>
      <c r="P267" s="132"/>
      <c r="Q267" s="1318" t="s">
        <v>419</v>
      </c>
      <c r="R267" s="1318"/>
      <c r="S267" s="1318"/>
      <c r="T267" s="1318"/>
      <c r="U267" s="1318"/>
      <c r="V267" s="1318"/>
      <c r="W267" s="1318"/>
      <c r="X267" s="1318"/>
      <c r="Y267" s="1318"/>
      <c r="Z267" s="1318"/>
      <c r="AA267" s="1318"/>
      <c r="AB267" s="1318"/>
      <c r="AC267" s="1318"/>
      <c r="AD267" s="1318"/>
      <c r="AE267" s="1318"/>
      <c r="AF267" s="1318"/>
      <c r="AG267" s="1318"/>
      <c r="AH267" s="1318"/>
      <c r="AI267" s="1318"/>
      <c r="AJ267" s="1318"/>
      <c r="AK267" s="1318"/>
      <c r="AL267" s="1318"/>
      <c r="AM267" s="1318"/>
      <c r="AN267" s="1318"/>
      <c r="AO267" s="1318"/>
      <c r="AP267" s="1318"/>
      <c r="AQ267" s="132"/>
      <c r="AR267" s="132"/>
      <c r="AS267" s="132"/>
      <c r="AT267" s="491"/>
      <c r="AU267" s="491"/>
      <c r="AV267" s="491"/>
      <c r="AW267" s="101"/>
      <c r="AX267" s="101"/>
      <c r="AY267" s="101"/>
      <c r="AZ267" s="492"/>
      <c r="BA267" s="492"/>
      <c r="BB267" s="493"/>
      <c r="BC267" s="493"/>
      <c r="BD267" s="102"/>
    </row>
    <row r="268" spans="1:56" s="2" customFormat="1" ht="15.95" customHeight="1">
      <c r="A268" s="103"/>
      <c r="B268" s="494" t="s">
        <v>69</v>
      </c>
      <c r="C268" s="339"/>
      <c r="D268" s="339"/>
      <c r="E268" s="339"/>
      <c r="F268" s="339"/>
      <c r="G268" s="543" t="str">
        <f>$G$2</f>
        <v>{{ModelName}}</v>
      </c>
      <c r="H268" s="339"/>
      <c r="I268" s="339"/>
      <c r="J268" s="339"/>
      <c r="K268" s="339"/>
      <c r="L268" s="339"/>
      <c r="M268" s="132"/>
      <c r="N268" s="231"/>
      <c r="O268" s="135"/>
      <c r="P268" s="135"/>
      <c r="Q268" s="1319"/>
      <c r="R268" s="1319"/>
      <c r="S268" s="1319"/>
      <c r="T268" s="1319"/>
      <c r="U268" s="1319"/>
      <c r="V268" s="1319"/>
      <c r="W268" s="1319"/>
      <c r="X268" s="1319"/>
      <c r="Y268" s="1319"/>
      <c r="Z268" s="1319"/>
      <c r="AA268" s="1319"/>
      <c r="AB268" s="1319"/>
      <c r="AC268" s="1319"/>
      <c r="AD268" s="1319"/>
      <c r="AE268" s="1319"/>
      <c r="AF268" s="1319"/>
      <c r="AG268" s="1319"/>
      <c r="AH268" s="1319"/>
      <c r="AI268" s="1319"/>
      <c r="AJ268" s="1319"/>
      <c r="AK268" s="1319"/>
      <c r="AL268" s="1319"/>
      <c r="AM268" s="1319"/>
      <c r="AN268" s="1319"/>
      <c r="AO268" s="1319"/>
      <c r="AP268" s="1319"/>
      <c r="AQ268" s="135"/>
      <c r="AR268" s="135"/>
      <c r="AS268" s="135"/>
      <c r="AT268" s="496"/>
      <c r="AU268" s="496"/>
      <c r="AV268" s="496"/>
      <c r="AW268" s="107"/>
      <c r="AY268" s="1321" t="s">
        <v>317</v>
      </c>
      <c r="AZ268" s="1322"/>
      <c r="BA268" s="1584">
        <f>$BA$2</f>
        <v>15</v>
      </c>
      <c r="BB268" s="1322">
        <f>BB230-1</f>
        <v>-8</v>
      </c>
      <c r="BC268" s="1586"/>
      <c r="BD268" s="109"/>
    </row>
    <row r="269" spans="1:56" s="2" customFormat="1" ht="15.95" customHeight="1">
      <c r="A269" s="103"/>
      <c r="B269" s="497" t="s">
        <v>70</v>
      </c>
      <c r="C269" s="498"/>
      <c r="D269" s="498"/>
      <c r="E269" s="498"/>
      <c r="F269" s="498"/>
      <c r="G269" s="498"/>
      <c r="H269" s="498"/>
      <c r="I269" s="544" t="str">
        <f>$I$3</f>
        <v>{{MaterialNumber}}</v>
      </c>
      <c r="J269" s="498"/>
      <c r="K269" s="499"/>
      <c r="L269" s="290"/>
      <c r="M269" s="139"/>
      <c r="N269" s="236"/>
      <c r="O269" s="139"/>
      <c r="P269" s="139"/>
      <c r="Q269" s="1320"/>
      <c r="R269" s="1320"/>
      <c r="S269" s="1320"/>
      <c r="T269" s="1320"/>
      <c r="U269" s="1320"/>
      <c r="V269" s="1320"/>
      <c r="W269" s="1320"/>
      <c r="X269" s="1320"/>
      <c r="Y269" s="1320"/>
      <c r="Z269" s="1320"/>
      <c r="AA269" s="1320"/>
      <c r="AB269" s="1320"/>
      <c r="AC269" s="1320"/>
      <c r="AD269" s="1320"/>
      <c r="AE269" s="1320"/>
      <c r="AF269" s="1320"/>
      <c r="AG269" s="1320"/>
      <c r="AH269" s="1320"/>
      <c r="AI269" s="1320"/>
      <c r="AJ269" s="1320"/>
      <c r="AK269" s="1320"/>
      <c r="AL269" s="1320"/>
      <c r="AM269" s="1320"/>
      <c r="AN269" s="1320"/>
      <c r="AO269" s="1320"/>
      <c r="AP269" s="1320"/>
      <c r="AQ269" s="139"/>
      <c r="AR269" s="139"/>
      <c r="AS269" s="139"/>
      <c r="AT269" s="500"/>
      <c r="AU269" s="500"/>
      <c r="AV269" s="500"/>
      <c r="AW269" s="126"/>
      <c r="AX269" s="501"/>
      <c r="AY269" s="2013"/>
      <c r="AZ269" s="1324"/>
      <c r="BA269" s="1585"/>
      <c r="BB269" s="1324"/>
      <c r="BC269" s="1467"/>
      <c r="BD269" s="109"/>
    </row>
    <row r="270" spans="1:56" s="2" customFormat="1" ht="35.1" customHeight="1">
      <c r="A270" s="103"/>
      <c r="B270" s="2014">
        <v>29</v>
      </c>
      <c r="C270" s="2015"/>
      <c r="D270" s="2016" t="s">
        <v>420</v>
      </c>
      <c r="E270" s="2017"/>
      <c r="F270" s="2017"/>
      <c r="G270" s="2017"/>
      <c r="H270" s="2017"/>
      <c r="I270" s="2017"/>
      <c r="J270" s="2017"/>
      <c r="K270" s="2017"/>
      <c r="L270" s="2017"/>
      <c r="M270" s="2017"/>
      <c r="N270" s="2017"/>
      <c r="O270" s="2017"/>
      <c r="P270" s="2017"/>
      <c r="Q270" s="2017"/>
      <c r="R270" s="2017"/>
      <c r="S270" s="2017"/>
      <c r="T270" s="2017"/>
      <c r="U270" s="2017"/>
      <c r="V270" s="2017"/>
      <c r="W270" s="2017"/>
      <c r="X270" s="2017"/>
      <c r="Y270" s="2017"/>
      <c r="Z270" s="2017"/>
      <c r="AA270" s="2017"/>
      <c r="AB270" s="2019"/>
      <c r="AC270" s="2088">
        <f>B270+1</f>
        <v>30</v>
      </c>
      <c r="AD270" s="2089"/>
      <c r="AE270" s="2016" t="s">
        <v>421</v>
      </c>
      <c r="AF270" s="2090"/>
      <c r="AG270" s="2090"/>
      <c r="AH270" s="2090"/>
      <c r="AI270" s="2090"/>
      <c r="AJ270" s="2090"/>
      <c r="AK270" s="2090"/>
      <c r="AL270" s="2090"/>
      <c r="AM270" s="2090"/>
      <c r="AN270" s="2090"/>
      <c r="AO270" s="2090"/>
      <c r="AP270" s="2090"/>
      <c r="AQ270" s="2090"/>
      <c r="AR270" s="2090"/>
      <c r="AS270" s="2090"/>
      <c r="AT270" s="2090"/>
      <c r="AU270" s="2090"/>
      <c r="AV270" s="2090"/>
      <c r="AW270" s="2090"/>
      <c r="AX270" s="2090"/>
      <c r="AY270" s="2090"/>
      <c r="AZ270" s="2090"/>
      <c r="BA270" s="2090"/>
      <c r="BB270" s="2090"/>
      <c r="BC270" s="2091"/>
      <c r="BD270" s="109"/>
    </row>
    <row r="271" spans="1:56" s="502" customFormat="1" ht="23.1" customHeight="1">
      <c r="A271" s="503"/>
      <c r="B271" s="2172" t="str">
        <f>$B$43</f>
        <v>M/C Type
机器
Loại máy</v>
      </c>
      <c r="C271" s="2021"/>
      <c r="D271" s="2021"/>
      <c r="E271" s="2021"/>
      <c r="F271" s="2022"/>
      <c r="G271" s="2026" t="str">
        <f>$G$43</f>
        <v>Needle
System
针类 Loại kim</v>
      </c>
      <c r="H271" s="2026"/>
      <c r="I271" s="2026"/>
      <c r="J271" s="2026" t="str">
        <f>$J$43</f>
        <v>Needle Size
尺寸
Kích cỡ kim</v>
      </c>
      <c r="K271" s="2026"/>
      <c r="L271" s="2026"/>
      <c r="M271" s="2026" t="str">
        <f>$M$43</f>
        <v>Needle Point Type
针型头类
Loại đầu kim</v>
      </c>
      <c r="N271" s="2026"/>
      <c r="O271" s="2026"/>
      <c r="P271" s="2026"/>
      <c r="Q271" s="2030" t="str">
        <f>$Q$43</f>
        <v>Thread Type
车线
Loại chỉ</v>
      </c>
      <c r="R271" s="2030"/>
      <c r="S271" s="2030"/>
      <c r="T271" s="2030"/>
      <c r="U271" s="2030" t="str">
        <f>$U$43</f>
        <v>Stitching Margin 边距
 Cách biên  (mm)</v>
      </c>
      <c r="V271" s="2030"/>
      <c r="W271" s="2030"/>
      <c r="X271" s="2030"/>
      <c r="Y271" s="2030" t="str">
        <f>$Y$43</f>
        <v>SPI (Stitch Per Inch)
针数/英寸
Số mũi/inch</v>
      </c>
      <c r="Z271" s="2032"/>
      <c r="AA271" s="2032"/>
      <c r="AB271" s="2033"/>
      <c r="AC271" s="2172" t="str">
        <f>$B$43</f>
        <v>M/C Type
机器
Loại máy</v>
      </c>
      <c r="AD271" s="2021"/>
      <c r="AE271" s="2021"/>
      <c r="AF271" s="2021"/>
      <c r="AG271" s="2022"/>
      <c r="AH271" s="2026" t="str">
        <f>$G$43</f>
        <v>Needle
System
针类 Loại kim</v>
      </c>
      <c r="AI271" s="2026"/>
      <c r="AJ271" s="2026"/>
      <c r="AK271" s="2026" t="str">
        <f>$J$43</f>
        <v>Needle Size
尺寸
Kích cỡ kim</v>
      </c>
      <c r="AL271" s="2026"/>
      <c r="AM271" s="2026"/>
      <c r="AN271" s="2026" t="str">
        <f>$M$43</f>
        <v>Needle Point Type
针型头类
Loại đầu kim</v>
      </c>
      <c r="AO271" s="2026"/>
      <c r="AP271" s="2026"/>
      <c r="AQ271" s="2026"/>
      <c r="AR271" s="2030" t="str">
        <f>$Q$43</f>
        <v>Thread Type
车线
Loại chỉ</v>
      </c>
      <c r="AS271" s="2030"/>
      <c r="AT271" s="2030"/>
      <c r="AU271" s="2030"/>
      <c r="AV271" s="2030" t="str">
        <f>$U$43</f>
        <v>Stitching Margin 边距
 Cách biên  (mm)</v>
      </c>
      <c r="AW271" s="2030"/>
      <c r="AX271" s="2030"/>
      <c r="AY271" s="2030"/>
      <c r="AZ271" s="2030" t="str">
        <f>$Y$43</f>
        <v>SPI (Stitch Per Inch)
针数/英寸
Số mũi/inch</v>
      </c>
      <c r="BA271" s="2032"/>
      <c r="BB271" s="2032"/>
      <c r="BC271" s="2033"/>
      <c r="BD271" s="504"/>
    </row>
    <row r="272" spans="1:56" s="502" customFormat="1" ht="23.1" customHeight="1">
      <c r="A272" s="503"/>
      <c r="B272" s="2023"/>
      <c r="C272" s="2024"/>
      <c r="D272" s="2024"/>
      <c r="E272" s="2024"/>
      <c r="F272" s="2025"/>
      <c r="G272" s="2027"/>
      <c r="H272" s="2027"/>
      <c r="I272" s="2027"/>
      <c r="J272" s="2027"/>
      <c r="K272" s="2027"/>
      <c r="L272" s="2027"/>
      <c r="M272" s="2027"/>
      <c r="N272" s="2027"/>
      <c r="O272" s="2027"/>
      <c r="P272" s="2027"/>
      <c r="Q272" s="2031"/>
      <c r="R272" s="2031"/>
      <c r="S272" s="2031"/>
      <c r="T272" s="2031"/>
      <c r="U272" s="2031"/>
      <c r="V272" s="2031"/>
      <c r="W272" s="2031"/>
      <c r="X272" s="2031"/>
      <c r="Y272" s="2034"/>
      <c r="Z272" s="2034"/>
      <c r="AA272" s="2034"/>
      <c r="AB272" s="2035"/>
      <c r="AC272" s="2023"/>
      <c r="AD272" s="2024"/>
      <c r="AE272" s="2024"/>
      <c r="AF272" s="2024"/>
      <c r="AG272" s="2025"/>
      <c r="AH272" s="2027"/>
      <c r="AI272" s="2027"/>
      <c r="AJ272" s="2027"/>
      <c r="AK272" s="2027"/>
      <c r="AL272" s="2027"/>
      <c r="AM272" s="2027"/>
      <c r="AN272" s="2027"/>
      <c r="AO272" s="2027"/>
      <c r="AP272" s="2027"/>
      <c r="AQ272" s="2027"/>
      <c r="AR272" s="2031"/>
      <c r="AS272" s="2031"/>
      <c r="AT272" s="2031"/>
      <c r="AU272" s="2031"/>
      <c r="AV272" s="2031"/>
      <c r="AW272" s="2031"/>
      <c r="AX272" s="2031"/>
      <c r="AY272" s="2031"/>
      <c r="AZ272" s="2034"/>
      <c r="BA272" s="2034"/>
      <c r="BB272" s="2034"/>
      <c r="BC272" s="2035"/>
      <c r="BD272" s="504"/>
    </row>
    <row r="273" spans="1:56" s="89" customFormat="1" ht="42.95" customHeight="1">
      <c r="A273" s="375"/>
      <c r="B273" s="2197" t="s">
        <v>359</v>
      </c>
      <c r="C273" s="2052"/>
      <c r="D273" s="2052"/>
      <c r="E273" s="2052"/>
      <c r="F273" s="2053"/>
      <c r="G273" s="2039" t="s">
        <v>15</v>
      </c>
      <c r="H273" s="2040"/>
      <c r="I273" s="2040"/>
      <c r="J273" s="2054" t="s">
        <v>15</v>
      </c>
      <c r="K273" s="2054"/>
      <c r="L273" s="2054"/>
      <c r="M273" s="2054" t="s">
        <v>15</v>
      </c>
      <c r="N273" s="2054"/>
      <c r="O273" s="2054"/>
      <c r="P273" s="2054"/>
      <c r="Q273" s="2054" t="s">
        <v>15</v>
      </c>
      <c r="R273" s="2054"/>
      <c r="S273" s="2054"/>
      <c r="T273" s="2054"/>
      <c r="U273" s="2054" t="s">
        <v>15</v>
      </c>
      <c r="V273" s="2054"/>
      <c r="W273" s="2054"/>
      <c r="X273" s="2054"/>
      <c r="Y273" s="2054" t="s">
        <v>15</v>
      </c>
      <c r="Z273" s="2054"/>
      <c r="AA273" s="2054"/>
      <c r="AB273" s="2097"/>
      <c r="AC273" s="2256" t="s">
        <v>422</v>
      </c>
      <c r="AD273" s="2037"/>
      <c r="AE273" s="2037"/>
      <c r="AF273" s="2037"/>
      <c r="AG273" s="2038"/>
      <c r="AH273" s="2039" t="s">
        <v>15</v>
      </c>
      <c r="AI273" s="2040"/>
      <c r="AJ273" s="2040"/>
      <c r="AK273" s="2054" t="s">
        <v>15</v>
      </c>
      <c r="AL273" s="2054"/>
      <c r="AM273" s="2054"/>
      <c r="AN273" s="2054" t="s">
        <v>15</v>
      </c>
      <c r="AO273" s="2054"/>
      <c r="AP273" s="2054"/>
      <c r="AQ273" s="2054"/>
      <c r="AR273" s="2054" t="s">
        <v>15</v>
      </c>
      <c r="AS273" s="2054"/>
      <c r="AT273" s="2054"/>
      <c r="AU273" s="2054"/>
      <c r="AV273" s="2054" t="s">
        <v>15</v>
      </c>
      <c r="AW273" s="2054"/>
      <c r="AX273" s="2054"/>
      <c r="AY273" s="2054"/>
      <c r="AZ273" s="2054" t="s">
        <v>15</v>
      </c>
      <c r="BA273" s="2054"/>
      <c r="BB273" s="2054"/>
      <c r="BC273" s="2097"/>
      <c r="BD273" s="77"/>
    </row>
    <row r="274" spans="1:56" s="2" customFormat="1" ht="16.5" customHeight="1">
      <c r="A274" s="103"/>
      <c r="B274" s="2257"/>
      <c r="C274" s="2199"/>
      <c r="D274" s="2199"/>
      <c r="E274" s="2199"/>
      <c r="F274" s="2199"/>
      <c r="G274" s="2199"/>
      <c r="H274" s="2199"/>
      <c r="I274" s="2199"/>
      <c r="J274" s="2199"/>
      <c r="K274" s="2199"/>
      <c r="L274" s="2199"/>
      <c r="M274" s="120"/>
      <c r="N274" s="120"/>
      <c r="O274" s="120"/>
      <c r="P274" s="120"/>
      <c r="Q274" s="2174" t="s">
        <v>423</v>
      </c>
      <c r="R274" s="2174"/>
      <c r="S274" s="2174"/>
      <c r="T274" s="2174"/>
      <c r="U274" s="2174"/>
      <c r="V274" s="2174"/>
      <c r="W274" s="2174"/>
      <c r="X274" s="2174"/>
      <c r="Y274" s="2174"/>
      <c r="Z274" s="2174"/>
      <c r="AA274" s="2174"/>
      <c r="AB274" s="2175"/>
      <c r="AC274" s="606"/>
      <c r="AD274" s="507"/>
      <c r="AE274" s="507"/>
      <c r="AF274" s="507"/>
      <c r="AG274" s="507"/>
      <c r="AH274" s="507"/>
      <c r="AI274" s="507"/>
      <c r="AJ274" s="507"/>
      <c r="AK274" s="507"/>
      <c r="AL274" s="507"/>
      <c r="AM274" s="507"/>
      <c r="AN274" s="607"/>
      <c r="AO274" s="607"/>
      <c r="AP274" s="607"/>
      <c r="AQ274" s="607"/>
      <c r="AR274" s="2203" t="s">
        <v>424</v>
      </c>
      <c r="AS274" s="2203"/>
      <c r="AT274" s="2203"/>
      <c r="AU274" s="2203"/>
      <c r="AV274" s="2203"/>
      <c r="AW274" s="2203"/>
      <c r="AX274" s="2203"/>
      <c r="AY274" s="2203"/>
      <c r="AZ274" s="2203"/>
      <c r="BA274" s="2203"/>
      <c r="BB274" s="2203"/>
      <c r="BC274" s="2204"/>
      <c r="BD274" s="109"/>
    </row>
    <row r="275" spans="1:56" s="2" customFormat="1" ht="16.5" customHeight="1">
      <c r="A275" s="103"/>
      <c r="B275" s="2258"/>
      <c r="C275" s="2201"/>
      <c r="D275" s="2201"/>
      <c r="E275" s="2201"/>
      <c r="F275" s="2201"/>
      <c r="G275" s="2201"/>
      <c r="H275" s="2201"/>
      <c r="I275" s="2201"/>
      <c r="J275" s="2201"/>
      <c r="K275" s="2201"/>
      <c r="L275" s="2201"/>
      <c r="M275" s="69"/>
      <c r="N275" s="69"/>
      <c r="O275" s="69"/>
      <c r="P275" s="69"/>
      <c r="Q275" s="2176"/>
      <c r="R275" s="2176"/>
      <c r="S275" s="2176"/>
      <c r="T275" s="2176"/>
      <c r="U275" s="2176"/>
      <c r="V275" s="2176"/>
      <c r="W275" s="2176"/>
      <c r="X275" s="2176"/>
      <c r="Y275" s="2176"/>
      <c r="Z275" s="2176"/>
      <c r="AA275" s="2176"/>
      <c r="AB275" s="2177"/>
      <c r="AC275" s="608"/>
      <c r="AD275" s="513"/>
      <c r="AE275" s="513"/>
      <c r="AF275" s="513"/>
      <c r="AG275" s="513"/>
      <c r="AH275" s="513"/>
      <c r="AI275" s="513"/>
      <c r="AJ275" s="513"/>
      <c r="AK275" s="513"/>
      <c r="AL275" s="513"/>
      <c r="AM275" s="513"/>
      <c r="AN275" s="609"/>
      <c r="AO275" s="609"/>
      <c r="AP275" s="609"/>
      <c r="AQ275" s="609"/>
      <c r="AR275" s="2205"/>
      <c r="AS275" s="2205"/>
      <c r="AT275" s="2205"/>
      <c r="AU275" s="2205"/>
      <c r="AV275" s="2205"/>
      <c r="AW275" s="2205"/>
      <c r="AX275" s="2205"/>
      <c r="AY275" s="2205"/>
      <c r="AZ275" s="2205"/>
      <c r="BA275" s="2205"/>
      <c r="BB275" s="2205"/>
      <c r="BC275" s="2206"/>
      <c r="BD275" s="109"/>
    </row>
    <row r="276" spans="1:56" s="2" customFormat="1" ht="16.5" customHeight="1">
      <c r="A276" s="103"/>
      <c r="B276" s="2258"/>
      <c r="C276" s="2201"/>
      <c r="D276" s="2201"/>
      <c r="E276" s="2201"/>
      <c r="F276" s="2201"/>
      <c r="G276" s="2201"/>
      <c r="H276" s="2201"/>
      <c r="I276" s="2201"/>
      <c r="J276" s="2201"/>
      <c r="K276" s="2201"/>
      <c r="L276" s="2201"/>
      <c r="M276" s="69"/>
      <c r="N276" s="69"/>
      <c r="O276" s="69"/>
      <c r="P276" s="69"/>
      <c r="Q276" s="2176"/>
      <c r="R276" s="2176"/>
      <c r="S276" s="2176"/>
      <c r="T276" s="2176"/>
      <c r="U276" s="2176"/>
      <c r="V276" s="2176"/>
      <c r="W276" s="2176"/>
      <c r="X276" s="2176"/>
      <c r="Y276" s="2176"/>
      <c r="Z276" s="2176"/>
      <c r="AA276" s="2176"/>
      <c r="AB276" s="2177"/>
      <c r="AC276" s="608"/>
      <c r="AD276" s="513"/>
      <c r="AE276" s="513"/>
      <c r="AF276" s="513"/>
      <c r="AG276" s="513"/>
      <c r="AH276" s="513"/>
      <c r="AI276" s="513"/>
      <c r="AJ276" s="513"/>
      <c r="AK276" s="513"/>
      <c r="AL276" s="513"/>
      <c r="AM276" s="513"/>
      <c r="AN276" s="609"/>
      <c r="AO276" s="609"/>
      <c r="AP276" s="609"/>
      <c r="AQ276" s="609"/>
      <c r="AR276" s="2205"/>
      <c r="AS276" s="2205"/>
      <c r="AT276" s="2205"/>
      <c r="AU276" s="2205"/>
      <c r="AV276" s="2205"/>
      <c r="AW276" s="2205"/>
      <c r="AX276" s="2205"/>
      <c r="AY276" s="2205"/>
      <c r="AZ276" s="2205"/>
      <c r="BA276" s="2205"/>
      <c r="BB276" s="2205"/>
      <c r="BC276" s="2206"/>
      <c r="BD276" s="109"/>
    </row>
    <row r="277" spans="1:56" s="2" customFormat="1" ht="16.5" customHeight="1">
      <c r="A277" s="103"/>
      <c r="B277" s="115"/>
      <c r="C277" s="114"/>
      <c r="D277" s="69"/>
      <c r="E277" s="69"/>
      <c r="F277" s="69"/>
      <c r="G277" s="69"/>
      <c r="H277" s="69"/>
      <c r="I277" s="519"/>
      <c r="J277" s="519"/>
      <c r="K277" s="519"/>
      <c r="L277" s="519"/>
      <c r="M277" s="519"/>
      <c r="N277" s="519"/>
      <c r="O277" s="519"/>
      <c r="P277" s="519"/>
      <c r="Q277" s="2176"/>
      <c r="R277" s="2176"/>
      <c r="S277" s="2176"/>
      <c r="T277" s="2176"/>
      <c r="U277" s="2176"/>
      <c r="V277" s="2176"/>
      <c r="W277" s="2176"/>
      <c r="X277" s="2176"/>
      <c r="Y277" s="2176"/>
      <c r="Z277" s="2176"/>
      <c r="AA277" s="2176"/>
      <c r="AB277" s="2177"/>
      <c r="AC277" s="602"/>
      <c r="AD277" s="526"/>
      <c r="AE277" s="526"/>
      <c r="AF277" s="526"/>
      <c r="AG277" s="526"/>
      <c r="AH277" s="526"/>
      <c r="AI277" s="526"/>
      <c r="AJ277" s="526"/>
      <c r="AK277" s="526"/>
      <c r="AL277" s="526"/>
      <c r="AM277" s="526"/>
      <c r="AN277" s="526"/>
      <c r="AO277" s="526"/>
      <c r="AP277" s="526"/>
      <c r="AQ277" s="519"/>
      <c r="AR277" s="570"/>
      <c r="AS277" s="570"/>
      <c r="AT277" s="570"/>
      <c r="AU277" s="570"/>
      <c r="AV277" s="570"/>
      <c r="AW277" s="570"/>
      <c r="AX277" s="570"/>
      <c r="AY277" s="570"/>
      <c r="AZ277" s="570"/>
      <c r="BA277" s="570"/>
      <c r="BB277" s="570"/>
      <c r="BC277" s="571"/>
      <c r="BD277" s="109"/>
    </row>
    <row r="278" spans="1:56" s="2" customFormat="1" ht="16.5" customHeight="1">
      <c r="A278" s="103"/>
      <c r="B278" s="115"/>
      <c r="C278" s="114"/>
      <c r="D278" s="69"/>
      <c r="E278" s="69"/>
      <c r="F278" s="69"/>
      <c r="G278" s="69"/>
      <c r="H278" s="69"/>
      <c r="I278" s="519"/>
      <c r="J278" s="519"/>
      <c r="K278" s="519"/>
      <c r="L278" s="519"/>
      <c r="M278" s="519"/>
      <c r="N278" s="519"/>
      <c r="O278" s="519"/>
      <c r="P278" s="519"/>
      <c r="Q278" s="2176"/>
      <c r="R278" s="2176"/>
      <c r="S278" s="2176"/>
      <c r="T278" s="2176"/>
      <c r="U278" s="2176"/>
      <c r="V278" s="2176"/>
      <c r="W278" s="2176"/>
      <c r="X278" s="2176"/>
      <c r="Y278" s="2176"/>
      <c r="Z278" s="2176"/>
      <c r="AA278" s="2176"/>
      <c r="AB278" s="2177"/>
      <c r="AC278" s="602"/>
      <c r="AD278" s="526"/>
      <c r="AE278" s="526"/>
      <c r="AF278" s="526"/>
      <c r="AG278" s="526"/>
      <c r="AH278" s="526"/>
      <c r="AI278" s="526"/>
      <c r="AJ278" s="526"/>
      <c r="AK278" s="526"/>
      <c r="AL278" s="526"/>
      <c r="AM278" s="526"/>
      <c r="AN278" s="526"/>
      <c r="AO278" s="526"/>
      <c r="AP278" s="526"/>
      <c r="AQ278" s="519"/>
      <c r="AR278" s="570"/>
      <c r="AS278" s="570"/>
      <c r="AT278" s="570"/>
      <c r="AU278" s="570"/>
      <c r="AV278" s="570"/>
      <c r="AW278" s="570"/>
      <c r="AX278" s="570"/>
      <c r="AY278" s="570"/>
      <c r="AZ278" s="570"/>
      <c r="BA278" s="570"/>
      <c r="BB278" s="570"/>
      <c r="BC278" s="571"/>
      <c r="BD278" s="109"/>
    </row>
    <row r="279" spans="1:56" s="2" customFormat="1" ht="16.5" customHeight="1">
      <c r="A279" s="103"/>
      <c r="B279" s="103"/>
      <c r="C279" s="22"/>
      <c r="D279" s="22"/>
      <c r="E279" s="22"/>
      <c r="F279" s="22"/>
      <c r="G279" s="22"/>
      <c r="H279" s="22"/>
      <c r="I279" s="22"/>
      <c r="J279" s="22"/>
      <c r="K279" s="22"/>
      <c r="L279" s="22"/>
      <c r="M279" s="22"/>
      <c r="N279" s="22"/>
      <c r="O279" s="69"/>
      <c r="P279" s="22"/>
      <c r="Q279" s="2176"/>
      <c r="R279" s="2176"/>
      <c r="S279" s="2176"/>
      <c r="T279" s="2176"/>
      <c r="U279" s="2176"/>
      <c r="V279" s="2176"/>
      <c r="W279" s="2176"/>
      <c r="X279" s="2176"/>
      <c r="Y279" s="2176"/>
      <c r="Z279" s="2176"/>
      <c r="AA279" s="2176"/>
      <c r="AB279" s="2177"/>
      <c r="AC279" s="103"/>
      <c r="AD279" s="22"/>
      <c r="AE279" s="22"/>
      <c r="AF279" s="22"/>
      <c r="AG279" s="22"/>
      <c r="AH279" s="22"/>
      <c r="AI279" s="22"/>
      <c r="AJ279" s="22"/>
      <c r="AK279" s="22"/>
      <c r="AL279" s="22"/>
      <c r="AM279" s="22"/>
      <c r="AN279" s="22"/>
      <c r="AO279" s="22"/>
      <c r="AP279" s="22"/>
      <c r="AQ279" s="22"/>
      <c r="AR279" s="570"/>
      <c r="AS279" s="570"/>
      <c r="AT279" s="570"/>
      <c r="AU279" s="570"/>
      <c r="AV279" s="570"/>
      <c r="AW279" s="570"/>
      <c r="AX279" s="570"/>
      <c r="AY279" s="570"/>
      <c r="AZ279" s="570"/>
      <c r="BA279" s="570"/>
      <c r="BB279" s="570"/>
      <c r="BC279" s="571"/>
      <c r="BD279" s="109"/>
    </row>
    <row r="280" spans="1:56" s="2" customFormat="1" ht="16.5" customHeight="1">
      <c r="A280" s="103"/>
      <c r="B280" s="103"/>
      <c r="C280" s="22"/>
      <c r="D280" s="22"/>
      <c r="E280" s="22"/>
      <c r="F280" s="22"/>
      <c r="G280" s="22"/>
      <c r="H280" s="22"/>
      <c r="I280" s="22"/>
      <c r="J280" s="22"/>
      <c r="K280" s="22"/>
      <c r="L280" s="22"/>
      <c r="M280" s="22"/>
      <c r="N280" s="22"/>
      <c r="O280" s="69"/>
      <c r="P280" s="22"/>
      <c r="Q280" s="22"/>
      <c r="R280" s="22"/>
      <c r="S280" s="22"/>
      <c r="T280" s="22"/>
      <c r="U280" s="22"/>
      <c r="V280" s="22"/>
      <c r="W280" s="22"/>
      <c r="X280" s="2062" t="str">
        <f>$X$14</f>
        <v>Attaching Method
贴法 Phương pháp dán</v>
      </c>
      <c r="Y280" s="2063"/>
      <c r="Z280" s="2063"/>
      <c r="AA280" s="2063"/>
      <c r="AB280" s="2152"/>
      <c r="AC280" s="103"/>
      <c r="AD280" s="22"/>
      <c r="AE280" s="22"/>
      <c r="AF280" s="22"/>
      <c r="AG280" s="22"/>
      <c r="AH280" s="22"/>
      <c r="AI280" s="22"/>
      <c r="AJ280" s="22"/>
      <c r="AK280" s="22"/>
      <c r="AL280" s="22"/>
      <c r="AM280" s="22"/>
      <c r="AN280" s="22"/>
      <c r="AO280" s="22"/>
      <c r="AP280" s="22"/>
      <c r="AQ280" s="22"/>
      <c r="AR280" s="22"/>
      <c r="AS280" s="22"/>
      <c r="AT280" s="22"/>
      <c r="AU280" s="22"/>
      <c r="AV280" s="22"/>
      <c r="AW280" s="22"/>
      <c r="AX280" s="22"/>
      <c r="AY280" s="2062" t="str">
        <f>$X$14</f>
        <v>Attaching Method
贴法 Phương pháp dán</v>
      </c>
      <c r="AZ280" s="2063"/>
      <c r="BA280" s="2063"/>
      <c r="BB280" s="2063"/>
      <c r="BC280" s="2152"/>
      <c r="BD280" s="109"/>
    </row>
    <row r="281" spans="1:56" s="2" customFormat="1" ht="16.5" customHeight="1">
      <c r="A281" s="103"/>
      <c r="B281" s="103"/>
      <c r="C281" s="22"/>
      <c r="D281" s="22"/>
      <c r="E281" s="22"/>
      <c r="F281" s="22"/>
      <c r="G281" s="22"/>
      <c r="H281" s="22"/>
      <c r="I281" s="22"/>
      <c r="J281" s="69"/>
      <c r="K281" s="69"/>
      <c r="L281" s="69"/>
      <c r="M281" s="69"/>
      <c r="N281" s="69"/>
      <c r="O281" s="69"/>
      <c r="P281" s="69"/>
      <c r="Q281" s="69"/>
      <c r="R281" s="69"/>
      <c r="S281" s="22"/>
      <c r="T281" s="22"/>
      <c r="U281" s="22"/>
      <c r="V281" s="22"/>
      <c r="W281" s="22"/>
      <c r="X281" s="2065"/>
      <c r="Y281" s="2066"/>
      <c r="Z281" s="2066"/>
      <c r="AA281" s="2066"/>
      <c r="AB281" s="2067"/>
      <c r="AC281" s="22"/>
      <c r="AD281" s="22"/>
      <c r="AE281" s="22"/>
      <c r="AF281" s="22"/>
      <c r="AG281" s="22"/>
      <c r="AH281" s="22"/>
      <c r="AI281" s="22"/>
      <c r="AJ281" s="22"/>
      <c r="AK281" s="22"/>
      <c r="AL281" s="22"/>
      <c r="AM281" s="22"/>
      <c r="AN281" s="22"/>
      <c r="AO281" s="22"/>
      <c r="AP281" s="22"/>
      <c r="AQ281" s="22"/>
      <c r="AR281" s="22"/>
      <c r="AS281" s="22"/>
      <c r="AT281" s="22"/>
      <c r="AU281" s="22"/>
      <c r="AV281" s="22"/>
      <c r="AW281" s="22"/>
      <c r="AX281" s="22"/>
      <c r="AY281" s="2065"/>
      <c r="AZ281" s="2066"/>
      <c r="BA281" s="2066"/>
      <c r="BB281" s="2066"/>
      <c r="BC281" s="2067"/>
      <c r="BD281" s="109"/>
    </row>
    <row r="282" spans="1:56" s="2" customFormat="1" ht="16.5" customHeight="1">
      <c r="A282" s="103"/>
      <c r="B282" s="103"/>
      <c r="C282" s="22"/>
      <c r="D282" s="22"/>
      <c r="E282" s="22"/>
      <c r="F282" s="22"/>
      <c r="G282" s="22"/>
      <c r="H282" s="22"/>
      <c r="I282" s="22"/>
      <c r="J282" s="69"/>
      <c r="K282" s="69"/>
      <c r="L282" s="69"/>
      <c r="M282" s="69"/>
      <c r="N282" s="69"/>
      <c r="O282" s="69"/>
      <c r="P282" s="69"/>
      <c r="Q282" s="69"/>
      <c r="R282" s="69"/>
      <c r="S282" s="22"/>
      <c r="T282" s="22"/>
      <c r="U282" s="22"/>
      <c r="V282" s="22"/>
      <c r="W282" s="22"/>
      <c r="X282" s="2214" t="s">
        <v>15</v>
      </c>
      <c r="Y282" s="2069"/>
      <c r="Z282" s="2069"/>
      <c r="AA282" s="2069"/>
      <c r="AB282" s="2070"/>
      <c r="AC282" s="69"/>
      <c r="AD282" s="69"/>
      <c r="AE282" s="69"/>
      <c r="AF282" s="69"/>
      <c r="AG282" s="69"/>
      <c r="AH282" s="69"/>
      <c r="AI282" s="69"/>
      <c r="AJ282" s="69"/>
      <c r="AK282" s="69"/>
      <c r="AL282" s="69"/>
      <c r="AM282" s="69"/>
      <c r="AN282" s="69"/>
      <c r="AO282" s="69"/>
      <c r="AP282" s="69"/>
      <c r="AQ282" s="69"/>
      <c r="AR282" s="69"/>
      <c r="AS282" s="69"/>
      <c r="AT282" s="69"/>
      <c r="AU282" s="69"/>
      <c r="AV282" s="69"/>
      <c r="AW282" s="69"/>
      <c r="AX282" s="69"/>
      <c r="AY282" s="2062" t="s">
        <v>425</v>
      </c>
      <c r="AZ282" s="2160"/>
      <c r="BA282" s="2160"/>
      <c r="BB282" s="2160"/>
      <c r="BC282" s="2161"/>
      <c r="BD282" s="109"/>
    </row>
    <row r="283" spans="1:56" s="2" customFormat="1" ht="16.5" customHeight="1">
      <c r="A283" s="103"/>
      <c r="B283" s="1847" t="s">
        <v>426</v>
      </c>
      <c r="C283" s="1848"/>
      <c r="D283" s="1848"/>
      <c r="E283" s="1848"/>
      <c r="F283" s="1848"/>
      <c r="G283" s="1848"/>
      <c r="H283" s="1848"/>
      <c r="I283" s="1848"/>
      <c r="J283" s="1848"/>
      <c r="K283" s="1848"/>
      <c r="L283" s="1848"/>
      <c r="M283" s="2259"/>
      <c r="S283" s="22"/>
      <c r="T283" s="22"/>
      <c r="U283" s="22"/>
      <c r="V283" s="22"/>
      <c r="W283" s="23"/>
      <c r="X283" s="2071"/>
      <c r="Y283" s="2072"/>
      <c r="Z283" s="2072"/>
      <c r="AA283" s="2072"/>
      <c r="AB283" s="2073"/>
      <c r="AC283" s="550"/>
      <c r="AD283" s="334"/>
      <c r="AE283" s="334"/>
      <c r="AF283" s="334"/>
      <c r="AG283" s="334"/>
      <c r="AH283" s="334"/>
      <c r="AI283" s="334"/>
      <c r="AJ283" s="334"/>
      <c r="AK283" s="334"/>
      <c r="AL283" s="334"/>
      <c r="AM283" s="334"/>
      <c r="AN283" s="69"/>
      <c r="AO283" s="69"/>
      <c r="AP283" s="69"/>
      <c r="AQ283" s="69"/>
      <c r="AR283" s="69"/>
      <c r="AS283" s="69"/>
      <c r="AT283" s="69"/>
      <c r="AU283" s="69"/>
      <c r="AV283" s="69"/>
      <c r="AW283" s="69"/>
      <c r="AX283" s="69"/>
      <c r="AY283" s="2071"/>
      <c r="AZ283" s="2072"/>
      <c r="BA283" s="2072"/>
      <c r="BB283" s="2072"/>
      <c r="BC283" s="2073"/>
      <c r="BD283" s="109"/>
    </row>
    <row r="284" spans="1:56" s="2" customFormat="1" ht="16.5" customHeight="1">
      <c r="A284" s="103"/>
      <c r="B284" s="1847"/>
      <c r="C284" s="1848"/>
      <c r="D284" s="1848"/>
      <c r="E284" s="1848"/>
      <c r="F284" s="1848"/>
      <c r="G284" s="1848"/>
      <c r="H284" s="1848"/>
      <c r="I284" s="1848"/>
      <c r="J284" s="1848"/>
      <c r="K284" s="1848"/>
      <c r="L284" s="1848"/>
      <c r="M284" s="2259"/>
      <c r="P284" s="2207"/>
      <c r="Q284" s="2208"/>
      <c r="R284" s="2208"/>
      <c r="S284" s="2208"/>
      <c r="T284" s="2208"/>
      <c r="U284" s="2208"/>
      <c r="V284" s="2208"/>
      <c r="W284" s="2209"/>
      <c r="X284" s="2220" t="str">
        <f>$X$35</f>
        <v>Stitching Guide Name  靠边机名称Tên cử may</v>
      </c>
      <c r="Y284" s="2083"/>
      <c r="Z284" s="2083"/>
      <c r="AA284" s="2083"/>
      <c r="AB284" s="2084"/>
      <c r="AC284" s="550"/>
      <c r="AD284" s="334"/>
      <c r="AE284" s="334"/>
      <c r="AF284" s="334"/>
      <c r="AG284" s="334"/>
      <c r="AH284" s="334"/>
      <c r="AI284" s="334"/>
      <c r="AJ284" s="334"/>
      <c r="AK284" s="334"/>
      <c r="AL284" s="334"/>
      <c r="AM284" s="334"/>
      <c r="AN284" s="22"/>
      <c r="AO284" s="22"/>
      <c r="AP284" s="22"/>
      <c r="AQ284" s="22"/>
      <c r="AR284" s="22"/>
      <c r="AS284" s="22"/>
      <c r="AT284" s="22"/>
      <c r="AU284" s="22"/>
      <c r="AV284" s="22"/>
      <c r="AW284" s="22"/>
      <c r="AX284" s="22"/>
      <c r="AY284" s="2062" t="str">
        <f>$X$18</f>
        <v>Stitching Guide Name  靠边机名称Tên cử may</v>
      </c>
      <c r="AZ284" s="2063"/>
      <c r="BA284" s="2063"/>
      <c r="BB284" s="2063"/>
      <c r="BC284" s="2152"/>
      <c r="BD284" s="109"/>
    </row>
    <row r="285" spans="1:56" s="2" customFormat="1" ht="16.5" customHeight="1">
      <c r="A285" s="103"/>
      <c r="B285" s="1847"/>
      <c r="C285" s="1848"/>
      <c r="D285" s="1848"/>
      <c r="E285" s="1848"/>
      <c r="F285" s="1848"/>
      <c r="G285" s="1848"/>
      <c r="H285" s="1848"/>
      <c r="I285" s="1848"/>
      <c r="J285" s="1848"/>
      <c r="K285" s="1848"/>
      <c r="L285" s="1848"/>
      <c r="M285" s="2259"/>
      <c r="N285" s="22"/>
      <c r="O285" s="22"/>
      <c r="P285" s="2208"/>
      <c r="Q285" s="2208"/>
      <c r="R285" s="2208"/>
      <c r="S285" s="2208"/>
      <c r="T285" s="2208"/>
      <c r="U285" s="2208"/>
      <c r="V285" s="2208"/>
      <c r="W285" s="2209"/>
      <c r="X285" s="2065"/>
      <c r="Y285" s="2066"/>
      <c r="Z285" s="2066"/>
      <c r="AA285" s="2066"/>
      <c r="AB285" s="2067"/>
      <c r="AC285" s="550"/>
      <c r="AD285" s="334"/>
      <c r="AE285" s="334"/>
      <c r="AF285" s="334"/>
      <c r="AG285" s="334"/>
      <c r="AH285" s="334"/>
      <c r="AI285" s="334"/>
      <c r="AJ285" s="334"/>
      <c r="AK285" s="334"/>
      <c r="AL285" s="334"/>
      <c r="AM285" s="334"/>
      <c r="AN285" s="22"/>
      <c r="AO285" s="22"/>
      <c r="AP285" s="22"/>
      <c r="AQ285" s="22"/>
      <c r="AR285" s="22"/>
      <c r="AS285" s="22"/>
      <c r="AT285" s="22"/>
      <c r="AU285" s="22"/>
      <c r="AV285" s="22"/>
      <c r="AW285" s="22"/>
      <c r="AX285" s="22"/>
      <c r="AY285" s="2065"/>
      <c r="AZ285" s="2066"/>
      <c r="BA285" s="2066"/>
      <c r="BB285" s="2066"/>
      <c r="BC285" s="2067"/>
      <c r="BD285" s="109"/>
    </row>
    <row r="286" spans="1:56" s="2" customFormat="1" ht="16.5" customHeight="1">
      <c r="A286" s="103"/>
      <c r="B286" s="2216"/>
      <c r="C286" s="2217"/>
      <c r="D286" s="2217"/>
      <c r="E286" s="2217"/>
      <c r="F286" s="2217"/>
      <c r="G286" s="2217"/>
      <c r="H286" s="2217"/>
      <c r="I286" s="2217"/>
      <c r="J286" s="2217"/>
      <c r="K286" s="2217"/>
      <c r="L286" s="2217"/>
      <c r="M286" s="2219"/>
      <c r="N286" s="126"/>
      <c r="O286" s="126"/>
      <c r="P286" s="2210"/>
      <c r="Q286" s="2210"/>
      <c r="R286" s="2210"/>
      <c r="S286" s="2210"/>
      <c r="T286" s="2210"/>
      <c r="U286" s="2210"/>
      <c r="V286" s="2210"/>
      <c r="W286" s="2211"/>
      <c r="X286" s="2085" t="s">
        <v>15</v>
      </c>
      <c r="Y286" s="2086"/>
      <c r="Z286" s="2086"/>
      <c r="AA286" s="2086"/>
      <c r="AB286" s="2087"/>
      <c r="AC286" s="551"/>
      <c r="AD286" s="552"/>
      <c r="AE286" s="552"/>
      <c r="AF286" s="552"/>
      <c r="AG286" s="552"/>
      <c r="AH286" s="552"/>
      <c r="AI286" s="552"/>
      <c r="AJ286" s="552"/>
      <c r="AK286" s="552"/>
      <c r="AL286" s="552"/>
      <c r="AM286" s="552"/>
      <c r="AN286" s="126"/>
      <c r="AO286" s="126"/>
      <c r="AP286" s="126"/>
      <c r="AQ286" s="126"/>
      <c r="AR286" s="126"/>
      <c r="AS286" s="126"/>
      <c r="AT286" s="126"/>
      <c r="AU286" s="126"/>
      <c r="AV286" s="126"/>
      <c r="AW286" s="126"/>
      <c r="AX286" s="126"/>
      <c r="AY286" s="2085" t="s">
        <v>15</v>
      </c>
      <c r="AZ286" s="2086"/>
      <c r="BA286" s="2086"/>
      <c r="BB286" s="2086"/>
      <c r="BC286" s="2087"/>
      <c r="BD286" s="109"/>
    </row>
    <row r="287" spans="1:56" s="2" customFormat="1" ht="30" customHeight="1">
      <c r="A287" s="103"/>
      <c r="B287" s="2088">
        <f>AC270+1</f>
        <v>31</v>
      </c>
      <c r="C287" s="2089"/>
      <c r="D287" s="2016" t="s">
        <v>427</v>
      </c>
      <c r="E287" s="2090"/>
      <c r="F287" s="2090"/>
      <c r="G287" s="2090"/>
      <c r="H287" s="2090"/>
      <c r="I287" s="2090"/>
      <c r="J287" s="2090"/>
      <c r="K287" s="2090"/>
      <c r="L287" s="2090"/>
      <c r="M287" s="2090"/>
      <c r="N287" s="2090"/>
      <c r="O287" s="2090"/>
      <c r="P287" s="2090"/>
      <c r="Q287" s="2090"/>
      <c r="R287" s="2090"/>
      <c r="S287" s="2090"/>
      <c r="T287" s="2090"/>
      <c r="U287" s="2090"/>
      <c r="V287" s="2090"/>
      <c r="W287" s="2090"/>
      <c r="X287" s="2090"/>
      <c r="Y287" s="2090"/>
      <c r="Z287" s="2090"/>
      <c r="AA287" s="2090"/>
      <c r="AB287" s="2091"/>
      <c r="AC287" s="2014">
        <f>B287+1</f>
        <v>32</v>
      </c>
      <c r="AD287" s="2015"/>
      <c r="AE287" s="2016" t="s">
        <v>428</v>
      </c>
      <c r="AF287" s="2017"/>
      <c r="AG287" s="2017"/>
      <c r="AH287" s="2017"/>
      <c r="AI287" s="2017"/>
      <c r="AJ287" s="2017"/>
      <c r="AK287" s="2017"/>
      <c r="AL287" s="2017"/>
      <c r="AM287" s="2017"/>
      <c r="AN287" s="2018"/>
      <c r="AO287" s="2018"/>
      <c r="AP287" s="2017"/>
      <c r="AQ287" s="2017"/>
      <c r="AR287" s="2017"/>
      <c r="AS287" s="2017"/>
      <c r="AT287" s="2017"/>
      <c r="AU287" s="2017"/>
      <c r="AV287" s="2017"/>
      <c r="AW287" s="2017"/>
      <c r="AX287" s="2017"/>
      <c r="AY287" s="2017"/>
      <c r="AZ287" s="2017"/>
      <c r="BA287" s="2017"/>
      <c r="BB287" s="2017"/>
      <c r="BC287" s="2019"/>
      <c r="BD287" s="109"/>
    </row>
    <row r="288" spans="1:56" s="335" customFormat="1" ht="23.1" customHeight="1">
      <c r="A288" s="241"/>
      <c r="B288" s="2172" t="str">
        <f t="shared" ref="B288" si="19">B250</f>
        <v>M/C Type
机器
Loại máy</v>
      </c>
      <c r="C288" s="2021"/>
      <c r="D288" s="2021"/>
      <c r="E288" s="2021"/>
      <c r="F288" s="2022"/>
      <c r="G288" s="2026" t="str">
        <f t="shared" ref="G288" si="20">G250</f>
        <v>Needle
System
针类 Loại kim</v>
      </c>
      <c r="H288" s="2026"/>
      <c r="I288" s="2026"/>
      <c r="J288" s="2026" t="str">
        <f t="shared" ref="J288" si="21">J250</f>
        <v>Needle Size
尺寸
Kích cỡ kim</v>
      </c>
      <c r="K288" s="2026"/>
      <c r="L288" s="2026"/>
      <c r="M288" s="2026" t="str">
        <f t="shared" ref="M288" si="22">M250</f>
        <v>Needle Point Type
针型头类
Loại đầu kim</v>
      </c>
      <c r="N288" s="2026"/>
      <c r="O288" s="2026"/>
      <c r="P288" s="2026"/>
      <c r="Q288" s="2030" t="str">
        <f t="shared" ref="Q288" si="23">Q250</f>
        <v>Thread Type
车线
Loại chỉ</v>
      </c>
      <c r="R288" s="2030"/>
      <c r="S288" s="2030"/>
      <c r="T288" s="2030"/>
      <c r="U288" s="2030" t="str">
        <f t="shared" ref="U288" si="24">U250</f>
        <v>Stitching Margin 边距
 Cách biên  (mm)</v>
      </c>
      <c r="V288" s="2030"/>
      <c r="W288" s="2030"/>
      <c r="X288" s="2030"/>
      <c r="Y288" s="2030" t="str">
        <f t="shared" ref="Y288" si="25">Y250</f>
        <v>SPI (Stitch Per Inch)
针数/英寸
Số mũi/inch</v>
      </c>
      <c r="Z288" s="2032"/>
      <c r="AA288" s="2032"/>
      <c r="AB288" s="2033"/>
      <c r="AC288" s="2172" t="str">
        <f t="shared" ref="AC288:AK288" si="26">B5</f>
        <v>M/C Type
机器
Loại máy</v>
      </c>
      <c r="AD288" s="2021"/>
      <c r="AE288" s="2021"/>
      <c r="AF288" s="2021"/>
      <c r="AG288" s="2022"/>
      <c r="AH288" s="2026" t="str">
        <f t="shared" si="26"/>
        <v>Needle
System
针类 Loại kim</v>
      </c>
      <c r="AI288" s="2026"/>
      <c r="AJ288" s="2026"/>
      <c r="AK288" s="2026" t="str">
        <f t="shared" si="26"/>
        <v>Needle Size
尺寸
Kích cỡ kim</v>
      </c>
      <c r="AL288" s="2026"/>
      <c r="AM288" s="2026"/>
      <c r="AN288" s="2026" t="str">
        <f t="shared" ref="AN288:AV288" si="27">M5</f>
        <v>Needle Point Type
针型头类
Loại đầu kim</v>
      </c>
      <c r="AO288" s="2026"/>
      <c r="AP288" s="2026"/>
      <c r="AQ288" s="2026"/>
      <c r="AR288" s="2030" t="str">
        <f t="shared" si="27"/>
        <v>Thread Type
车线
Loại chỉ</v>
      </c>
      <c r="AS288" s="2030"/>
      <c r="AT288" s="2030"/>
      <c r="AU288" s="2030"/>
      <c r="AV288" s="2030" t="str">
        <f t="shared" si="27"/>
        <v>Stitching Margin 边距
 Cách biên  (mm)</v>
      </c>
      <c r="AW288" s="2030"/>
      <c r="AX288" s="2030"/>
      <c r="AY288" s="2030"/>
      <c r="AZ288" s="2030" t="str">
        <f t="shared" ref="AZ288" si="28">Y5</f>
        <v>SPI (Stitch Per Inch)
针数/英寸
Số mũi/inch</v>
      </c>
      <c r="BA288" s="2032"/>
      <c r="BB288" s="2032"/>
      <c r="BC288" s="2033"/>
      <c r="BD288" s="242"/>
    </row>
    <row r="289" spans="1:56" s="335" customFormat="1" ht="23.1" customHeight="1">
      <c r="A289" s="241"/>
      <c r="B289" s="2023"/>
      <c r="C289" s="2024"/>
      <c r="D289" s="2024"/>
      <c r="E289" s="2024"/>
      <c r="F289" s="2025"/>
      <c r="G289" s="2027"/>
      <c r="H289" s="2027"/>
      <c r="I289" s="2027"/>
      <c r="J289" s="2027"/>
      <c r="K289" s="2027"/>
      <c r="L289" s="2027"/>
      <c r="M289" s="2027"/>
      <c r="N289" s="2027"/>
      <c r="O289" s="2027"/>
      <c r="P289" s="2027"/>
      <c r="Q289" s="2031"/>
      <c r="R289" s="2031"/>
      <c r="S289" s="2031"/>
      <c r="T289" s="2031"/>
      <c r="U289" s="2031"/>
      <c r="V289" s="2031"/>
      <c r="W289" s="2031"/>
      <c r="X289" s="2031"/>
      <c r="Y289" s="2034"/>
      <c r="Z289" s="2034"/>
      <c r="AA289" s="2034"/>
      <c r="AB289" s="2035"/>
      <c r="AC289" s="2023"/>
      <c r="AD289" s="2024"/>
      <c r="AE289" s="2024"/>
      <c r="AF289" s="2024"/>
      <c r="AG289" s="2025"/>
      <c r="AH289" s="2027"/>
      <c r="AI289" s="2027"/>
      <c r="AJ289" s="2027"/>
      <c r="AK289" s="2027"/>
      <c r="AL289" s="2027"/>
      <c r="AM289" s="2027"/>
      <c r="AN289" s="2027"/>
      <c r="AO289" s="2027"/>
      <c r="AP289" s="2027"/>
      <c r="AQ289" s="2027"/>
      <c r="AR289" s="2031"/>
      <c r="AS289" s="2031"/>
      <c r="AT289" s="2031"/>
      <c r="AU289" s="2031"/>
      <c r="AV289" s="2031"/>
      <c r="AW289" s="2031"/>
      <c r="AX289" s="2031"/>
      <c r="AY289" s="2031"/>
      <c r="AZ289" s="2034"/>
      <c r="BA289" s="2034"/>
      <c r="BB289" s="2034"/>
      <c r="BC289" s="2035"/>
      <c r="BD289" s="242"/>
    </row>
    <row r="290" spans="1:56" s="172" customFormat="1" ht="42.95" customHeight="1">
      <c r="A290" s="520"/>
      <c r="B290" s="2197" t="s">
        <v>359</v>
      </c>
      <c r="C290" s="2052"/>
      <c r="D290" s="2052"/>
      <c r="E290" s="2052"/>
      <c r="F290" s="2053"/>
      <c r="G290" s="2039" t="s">
        <v>15</v>
      </c>
      <c r="H290" s="2040"/>
      <c r="I290" s="2040"/>
      <c r="J290" s="2054" t="s">
        <v>15</v>
      </c>
      <c r="K290" s="2054"/>
      <c r="L290" s="2054"/>
      <c r="M290" s="2054" t="s">
        <v>15</v>
      </c>
      <c r="N290" s="2054"/>
      <c r="O290" s="2054"/>
      <c r="P290" s="2054"/>
      <c r="Q290" s="2042" t="s">
        <v>15</v>
      </c>
      <c r="R290" s="2043"/>
      <c r="S290" s="2043"/>
      <c r="T290" s="2044"/>
      <c r="U290" s="2054" t="s">
        <v>15</v>
      </c>
      <c r="V290" s="2054"/>
      <c r="W290" s="2054"/>
      <c r="X290" s="2054"/>
      <c r="Y290" s="2054" t="s">
        <v>15</v>
      </c>
      <c r="Z290" s="2054"/>
      <c r="AA290" s="2054"/>
      <c r="AB290" s="2097"/>
      <c r="AC290" s="2197" t="s">
        <v>359</v>
      </c>
      <c r="AD290" s="2052"/>
      <c r="AE290" s="2052"/>
      <c r="AF290" s="2052"/>
      <c r="AG290" s="2053"/>
      <c r="AH290" s="2039" t="s">
        <v>15</v>
      </c>
      <c r="AI290" s="2040"/>
      <c r="AJ290" s="2040"/>
      <c r="AK290" s="2054" t="s">
        <v>15</v>
      </c>
      <c r="AL290" s="2054"/>
      <c r="AM290" s="2054"/>
      <c r="AN290" s="2054" t="s">
        <v>15</v>
      </c>
      <c r="AO290" s="2054"/>
      <c r="AP290" s="2054"/>
      <c r="AQ290" s="2054"/>
      <c r="AR290" s="2042" t="s">
        <v>15</v>
      </c>
      <c r="AS290" s="2043"/>
      <c r="AT290" s="2043"/>
      <c r="AU290" s="2044"/>
      <c r="AV290" s="2054" t="s">
        <v>15</v>
      </c>
      <c r="AW290" s="2054"/>
      <c r="AX290" s="2054"/>
      <c r="AY290" s="2054"/>
      <c r="AZ290" s="2054" t="s">
        <v>15</v>
      </c>
      <c r="BA290" s="2054"/>
      <c r="BB290" s="2054"/>
      <c r="BC290" s="2097"/>
      <c r="BD290" s="521"/>
    </row>
    <row r="291" spans="1:56" s="2" customFormat="1" ht="16.5" customHeight="1">
      <c r="A291" s="103"/>
      <c r="B291" s="509"/>
      <c r="C291" s="510"/>
      <c r="D291" s="510"/>
      <c r="E291" s="510"/>
      <c r="F291" s="510"/>
      <c r="G291" s="510"/>
      <c r="H291" s="510"/>
      <c r="I291" s="510"/>
      <c r="J291" s="510"/>
      <c r="K291" s="510"/>
      <c r="L291" s="522"/>
      <c r="M291" s="522"/>
      <c r="N291" s="522"/>
      <c r="O291" s="522"/>
      <c r="P291" s="523"/>
      <c r="Q291" s="2142"/>
      <c r="R291" s="2142"/>
      <c r="S291" s="2142"/>
      <c r="T291" s="2142"/>
      <c r="U291" s="2142"/>
      <c r="V291" s="2142"/>
      <c r="W291" s="2142"/>
      <c r="X291" s="2142"/>
      <c r="Y291" s="2142"/>
      <c r="Z291" s="2142"/>
      <c r="AA291" s="2142"/>
      <c r="AB291" s="2143"/>
      <c r="AC291" s="505"/>
      <c r="AD291" s="506"/>
      <c r="AE291" s="506"/>
      <c r="AF291" s="506"/>
      <c r="AG291" s="506"/>
      <c r="AH291" s="506"/>
      <c r="AI291" s="506"/>
      <c r="AJ291" s="506"/>
      <c r="AK291" s="506"/>
      <c r="AL291" s="506"/>
      <c r="AM291" s="506"/>
      <c r="AN291" s="506"/>
      <c r="AO291" s="506"/>
      <c r="AP291" s="506"/>
      <c r="AQ291" s="506"/>
      <c r="AR291" s="506"/>
      <c r="AS291" s="506"/>
      <c r="AT291" s="506"/>
      <c r="AU291" s="506"/>
      <c r="AV291" s="506"/>
      <c r="AW291" s="506"/>
      <c r="AX291" s="506"/>
      <c r="AY291" s="506"/>
      <c r="AZ291" s="506"/>
      <c r="BA291" s="506"/>
      <c r="BB291" s="506"/>
      <c r="BC291" s="545"/>
      <c r="BD291" s="109"/>
    </row>
    <row r="292" spans="1:56" s="2" customFormat="1" ht="16.5" customHeight="1">
      <c r="A292" s="103"/>
      <c r="B292" s="515"/>
      <c r="C292" s="516"/>
      <c r="D292" s="516"/>
      <c r="E292" s="516"/>
      <c r="F292" s="516"/>
      <c r="G292" s="516"/>
      <c r="H292" s="516"/>
      <c r="I292" s="516"/>
      <c r="J292" s="516"/>
      <c r="K292" s="516"/>
      <c r="L292" s="526"/>
      <c r="M292" s="526"/>
      <c r="N292" s="526"/>
      <c r="O292" s="526"/>
      <c r="P292" s="523"/>
      <c r="Q292" s="2144"/>
      <c r="R292" s="2144"/>
      <c r="S292" s="2144"/>
      <c r="T292" s="2144"/>
      <c r="U292" s="2144"/>
      <c r="V292" s="2144"/>
      <c r="W292" s="2144"/>
      <c r="X292" s="2144"/>
      <c r="Y292" s="2144"/>
      <c r="Z292" s="2144"/>
      <c r="AA292" s="2144"/>
      <c r="AB292" s="2145"/>
      <c r="AC292" s="511"/>
      <c r="AD292" s="512"/>
      <c r="AE292" s="512"/>
      <c r="AF292" s="512"/>
      <c r="AG292" s="512"/>
      <c r="AH292" s="512"/>
      <c r="AI292" s="512"/>
      <c r="AJ292" s="512"/>
      <c r="AK292" s="512"/>
      <c r="AL292" s="512"/>
      <c r="AM292" s="512"/>
      <c r="AN292" s="512"/>
      <c r="AO292" s="512"/>
      <c r="AP292" s="512"/>
      <c r="AQ292" s="512"/>
      <c r="AR292" s="512"/>
      <c r="AS292" s="512"/>
      <c r="AT292" s="512"/>
      <c r="AU292" s="512"/>
      <c r="AV292" s="512"/>
      <c r="AW292" s="512"/>
      <c r="AX292" s="512"/>
      <c r="AY292" s="512"/>
      <c r="AZ292" s="512"/>
      <c r="BA292" s="512"/>
      <c r="BB292" s="512"/>
      <c r="BC292" s="546"/>
      <c r="BD292" s="109"/>
    </row>
    <row r="293" spans="1:56" s="2" customFormat="1" ht="16.5" customHeight="1">
      <c r="A293" s="103"/>
      <c r="B293" s="515"/>
      <c r="C293" s="516"/>
      <c r="D293" s="516"/>
      <c r="E293" s="516"/>
      <c r="F293" s="516"/>
      <c r="G293" s="516"/>
      <c r="H293" s="516"/>
      <c r="I293" s="516"/>
      <c r="J293" s="516"/>
      <c r="K293" s="516"/>
      <c r="L293" s="526"/>
      <c r="M293" s="526"/>
      <c r="N293" s="526"/>
      <c r="O293" s="526"/>
      <c r="P293" s="523"/>
      <c r="Q293" s="2144"/>
      <c r="R293" s="2144"/>
      <c r="S293" s="2144"/>
      <c r="T293" s="2144"/>
      <c r="U293" s="2144"/>
      <c r="V293" s="2144"/>
      <c r="W293" s="2144"/>
      <c r="X293" s="2144"/>
      <c r="Y293" s="2144"/>
      <c r="Z293" s="2144"/>
      <c r="AA293" s="2144"/>
      <c r="AB293" s="2145"/>
      <c r="AC293" s="511"/>
      <c r="AD293" s="512"/>
      <c r="AE293" s="512"/>
      <c r="AF293" s="512"/>
      <c r="AG293" s="512"/>
      <c r="AH293" s="512"/>
      <c r="AI293" s="512"/>
      <c r="AJ293" s="512"/>
      <c r="AK293" s="512"/>
      <c r="AL293" s="512"/>
      <c r="AM293" s="512"/>
      <c r="AN293" s="512"/>
      <c r="AO293" s="512"/>
      <c r="AP293" s="512"/>
      <c r="AQ293" s="512"/>
      <c r="AR293" s="512"/>
      <c r="AS293" s="512"/>
      <c r="AT293" s="512"/>
      <c r="AU293" s="512"/>
      <c r="AV293" s="512"/>
      <c r="AW293" s="512"/>
      <c r="AX293" s="512"/>
      <c r="AY293" s="512"/>
      <c r="AZ293" s="512"/>
      <c r="BA293" s="512"/>
      <c r="BB293" s="512"/>
      <c r="BC293" s="546"/>
      <c r="BD293" s="109"/>
    </row>
    <row r="294" spans="1:56" s="2" customFormat="1" ht="16.5" customHeight="1">
      <c r="A294" s="103"/>
      <c r="B294" s="511"/>
      <c r="C294" s="512"/>
      <c r="D294" s="512"/>
      <c r="E294" s="512"/>
      <c r="F294" s="512"/>
      <c r="G294" s="512"/>
      <c r="H294" s="512"/>
      <c r="I294" s="512"/>
      <c r="J294" s="512"/>
      <c r="K294" s="512"/>
      <c r="L294" s="512"/>
      <c r="M294" s="512"/>
      <c r="N294" s="512"/>
      <c r="O294" s="512"/>
      <c r="P294" s="512"/>
      <c r="Q294" s="2144"/>
      <c r="R294" s="2144"/>
      <c r="S294" s="2144"/>
      <c r="T294" s="2144"/>
      <c r="U294" s="2144"/>
      <c r="V294" s="2144"/>
      <c r="W294" s="2144"/>
      <c r="X294" s="2144"/>
      <c r="Y294" s="2144"/>
      <c r="Z294" s="2144"/>
      <c r="AA294" s="2144"/>
      <c r="AB294" s="2145"/>
      <c r="AC294" s="511"/>
      <c r="AD294" s="512"/>
      <c r="AE294" s="512"/>
      <c r="AF294" s="512"/>
      <c r="AG294" s="512"/>
      <c r="AH294" s="512"/>
      <c r="AI294" s="512"/>
      <c r="AJ294" s="512"/>
      <c r="AK294" s="512"/>
      <c r="AL294" s="512"/>
      <c r="AM294" s="512"/>
      <c r="AN294" s="512"/>
      <c r="AO294" s="512"/>
      <c r="AP294" s="512"/>
      <c r="AQ294" s="512"/>
      <c r="AR294" s="512"/>
      <c r="AS294" s="512"/>
      <c r="AT294" s="512"/>
      <c r="AU294" s="512"/>
      <c r="AV294" s="512"/>
      <c r="AW294" s="512"/>
      <c r="AX294" s="512"/>
      <c r="AY294" s="512"/>
      <c r="AZ294" s="512"/>
      <c r="BA294" s="512"/>
      <c r="BB294" s="512"/>
      <c r="BC294" s="546"/>
      <c r="BD294" s="109"/>
    </row>
    <row r="295" spans="1:56" s="2" customFormat="1" ht="16.5" customHeight="1">
      <c r="A295" s="103"/>
      <c r="B295" s="515"/>
      <c r="C295" s="516"/>
      <c r="D295" s="516"/>
      <c r="E295" s="516"/>
      <c r="F295" s="516"/>
      <c r="G295" s="516"/>
      <c r="H295" s="516"/>
      <c r="I295" s="516"/>
      <c r="J295" s="516"/>
      <c r="K295" s="516"/>
      <c r="L295" s="516"/>
      <c r="M295" s="516"/>
      <c r="N295" s="516"/>
      <c r="O295" s="516"/>
      <c r="P295" s="516"/>
      <c r="Q295" s="2144"/>
      <c r="R295" s="2144"/>
      <c r="S295" s="2144"/>
      <c r="T295" s="2144"/>
      <c r="U295" s="2144"/>
      <c r="V295" s="2144"/>
      <c r="W295" s="2144"/>
      <c r="X295" s="2144"/>
      <c r="Y295" s="2144"/>
      <c r="Z295" s="2144"/>
      <c r="AA295" s="2144"/>
      <c r="AB295" s="2145"/>
      <c r="AC295" s="511"/>
      <c r="AD295" s="512"/>
      <c r="AE295" s="512"/>
      <c r="AF295" s="512"/>
      <c r="AG295" s="512"/>
      <c r="AH295" s="512"/>
      <c r="AI295" s="512"/>
      <c r="AJ295" s="512"/>
      <c r="AK295" s="512"/>
      <c r="AL295" s="512"/>
      <c r="AM295" s="512"/>
      <c r="AN295" s="512"/>
      <c r="AO295" s="512"/>
      <c r="AP295" s="512"/>
      <c r="AQ295" s="512"/>
      <c r="AR295" s="512"/>
      <c r="AS295" s="512"/>
      <c r="AT295" s="512"/>
      <c r="AU295" s="512"/>
      <c r="AV295" s="512"/>
      <c r="AW295" s="512"/>
      <c r="AX295" s="512"/>
      <c r="AY295" s="512"/>
      <c r="AZ295" s="512"/>
      <c r="BA295" s="512"/>
      <c r="BB295" s="512"/>
      <c r="BC295" s="546"/>
      <c r="BD295" s="109"/>
    </row>
    <row r="296" spans="1:56" s="2" customFormat="1" ht="16.5" customHeight="1">
      <c r="A296" s="103"/>
      <c r="B296" s="103"/>
      <c r="C296" s="22"/>
      <c r="D296" s="22"/>
      <c r="E296" s="22"/>
      <c r="F296" s="22"/>
      <c r="G296" s="22"/>
      <c r="H296" s="22"/>
      <c r="I296" s="22"/>
      <c r="J296" s="22"/>
      <c r="K296" s="22"/>
      <c r="L296" s="22"/>
      <c r="M296" s="22"/>
      <c r="N296" s="22"/>
      <c r="O296" s="22"/>
      <c r="P296" s="22"/>
      <c r="Q296" s="2144"/>
      <c r="R296" s="2144"/>
      <c r="S296" s="2144"/>
      <c r="T296" s="2144"/>
      <c r="U296" s="2144"/>
      <c r="V296" s="2144"/>
      <c r="W296" s="2144"/>
      <c r="X296" s="2144"/>
      <c r="Y296" s="2144"/>
      <c r="Z296" s="2144"/>
      <c r="AA296" s="2144"/>
      <c r="AB296" s="2145"/>
      <c r="AC296" s="103"/>
      <c r="AD296" s="22"/>
      <c r="AE296" s="22"/>
      <c r="AF296" s="22"/>
      <c r="AG296" s="22"/>
      <c r="AH296" s="22"/>
      <c r="AI296" s="22"/>
      <c r="AJ296" s="22"/>
      <c r="AK296" s="22"/>
      <c r="AL296" s="22"/>
      <c r="AM296" s="22"/>
      <c r="AN296" s="22"/>
      <c r="AO296" s="22"/>
      <c r="AP296" s="69"/>
      <c r="AQ296" s="22"/>
      <c r="AR296" s="22"/>
      <c r="AS296" s="22"/>
      <c r="AT296" s="22"/>
      <c r="AU296" s="22"/>
      <c r="AV296" s="22"/>
      <c r="AW296" s="22"/>
      <c r="AX296" s="22"/>
      <c r="AY296" s="530"/>
      <c r="AZ296" s="530"/>
      <c r="BA296" s="530"/>
      <c r="BB296" s="530"/>
      <c r="BC296" s="531"/>
      <c r="BD296" s="109"/>
    </row>
    <row r="297" spans="1:56" s="2" customFormat="1" ht="16.5" customHeight="1">
      <c r="A297" s="103"/>
      <c r="B297" s="103"/>
      <c r="C297" s="22"/>
      <c r="D297" s="22"/>
      <c r="E297" s="22"/>
      <c r="F297" s="22"/>
      <c r="G297" s="22"/>
      <c r="H297" s="22"/>
      <c r="I297" s="22"/>
      <c r="J297" s="22"/>
      <c r="K297" s="22"/>
      <c r="L297" s="22"/>
      <c r="M297" s="22"/>
      <c r="N297" s="22"/>
      <c r="O297" s="22"/>
      <c r="P297" s="22"/>
      <c r="Q297" s="22"/>
      <c r="R297" s="22"/>
      <c r="S297" s="22"/>
      <c r="T297" s="22"/>
      <c r="U297" s="22"/>
      <c r="V297" s="22"/>
      <c r="W297" s="22"/>
      <c r="X297" s="2062" t="str">
        <f>$X$14</f>
        <v>Attaching Method
贴法 Phương pháp dán</v>
      </c>
      <c r="Y297" s="2063"/>
      <c r="Z297" s="2063"/>
      <c r="AA297" s="2063"/>
      <c r="AB297" s="2152"/>
      <c r="AC297" s="103"/>
      <c r="AD297" s="22"/>
      <c r="AE297" s="22"/>
      <c r="AF297" s="22"/>
      <c r="AG297" s="22"/>
      <c r="AH297" s="22"/>
      <c r="AI297" s="22"/>
      <c r="AJ297" s="22"/>
      <c r="AK297" s="22"/>
      <c r="AL297" s="22"/>
      <c r="AM297" s="22"/>
      <c r="AN297" s="22"/>
      <c r="AO297" s="22"/>
      <c r="AP297" s="69"/>
      <c r="AQ297" s="22"/>
      <c r="AR297" s="22"/>
      <c r="AS297" s="22"/>
      <c r="AT297" s="22"/>
      <c r="AU297" s="22"/>
      <c r="AV297" s="22"/>
      <c r="AW297" s="22"/>
      <c r="AX297" s="22"/>
      <c r="AY297" s="2220" t="str">
        <f>$X$14</f>
        <v>Attaching Method
贴法 Phương pháp dán</v>
      </c>
      <c r="AZ297" s="2083"/>
      <c r="BA297" s="2083"/>
      <c r="BB297" s="2083"/>
      <c r="BC297" s="2084"/>
      <c r="BD297" s="109"/>
    </row>
    <row r="298" spans="1:56" s="2" customFormat="1" ht="16.5" customHeight="1">
      <c r="A298" s="537"/>
      <c r="B298" s="103"/>
      <c r="C298" s="22"/>
      <c r="D298" s="22"/>
      <c r="E298" s="22"/>
      <c r="F298" s="22"/>
      <c r="G298" s="22"/>
      <c r="H298" s="22"/>
      <c r="I298" s="22"/>
      <c r="J298" s="22"/>
      <c r="K298" s="22"/>
      <c r="L298" s="22"/>
      <c r="M298" s="22"/>
      <c r="N298" s="22"/>
      <c r="O298" s="22"/>
      <c r="P298" s="22"/>
      <c r="Q298" s="22"/>
      <c r="R298" s="22"/>
      <c r="S298" s="22"/>
      <c r="T298" s="22"/>
      <c r="U298" s="22"/>
      <c r="V298" s="22"/>
      <c r="W298" s="22"/>
      <c r="X298" s="2065"/>
      <c r="Y298" s="2066"/>
      <c r="Z298" s="2066"/>
      <c r="AA298" s="2066"/>
      <c r="AB298" s="2067"/>
      <c r="AC298" s="103"/>
      <c r="AD298" s="22"/>
      <c r="AE298" s="22"/>
      <c r="AF298" s="22"/>
      <c r="AG298" s="22"/>
      <c r="AH298" s="22"/>
      <c r="AI298" s="22"/>
      <c r="AJ298" s="22"/>
      <c r="AK298" s="69"/>
      <c r="AL298" s="69"/>
      <c r="AM298" s="69"/>
      <c r="AN298" s="69"/>
      <c r="AO298" s="69"/>
      <c r="AP298" s="69"/>
      <c r="AQ298" s="69"/>
      <c r="AR298" s="69"/>
      <c r="AS298" s="69"/>
      <c r="AT298" s="22"/>
      <c r="AU298" s="22"/>
      <c r="AV298" s="22"/>
      <c r="AW298" s="22"/>
      <c r="AX298" s="22"/>
      <c r="AY298" s="2065"/>
      <c r="AZ298" s="2066"/>
      <c r="BA298" s="2066"/>
      <c r="BB298" s="2066"/>
      <c r="BC298" s="2067"/>
      <c r="BD298" s="109"/>
    </row>
    <row r="299" spans="1:56" s="2" customFormat="1" ht="16.5" customHeight="1">
      <c r="A299" s="537"/>
      <c r="B299" s="103"/>
      <c r="C299" s="22"/>
      <c r="D299" s="22"/>
      <c r="E299" s="22"/>
      <c r="F299" s="22"/>
      <c r="G299" s="22"/>
      <c r="H299" s="22"/>
      <c r="I299" s="22"/>
      <c r="J299" s="22"/>
      <c r="K299" s="22"/>
      <c r="L299" s="22"/>
      <c r="M299" s="22"/>
      <c r="N299" s="22"/>
      <c r="O299" s="22"/>
      <c r="P299" s="22"/>
      <c r="Q299" s="22"/>
      <c r="R299" s="22"/>
      <c r="S299" s="22"/>
      <c r="T299" s="22"/>
      <c r="U299" s="22"/>
      <c r="V299" s="22"/>
      <c r="W299" s="22"/>
      <c r="X299" s="2214" t="s">
        <v>15</v>
      </c>
      <c r="Y299" s="2069"/>
      <c r="Z299" s="2069"/>
      <c r="AA299" s="2069"/>
      <c r="AB299" s="2070"/>
      <c r="AC299" s="103"/>
      <c r="AD299" s="22"/>
      <c r="AE299" s="22"/>
      <c r="AF299" s="22"/>
      <c r="AG299" s="22"/>
      <c r="AH299" s="22"/>
      <c r="AI299" s="22"/>
      <c r="AJ299" s="22"/>
      <c r="AK299" s="69"/>
      <c r="AL299" s="69"/>
      <c r="AM299" s="69"/>
      <c r="AN299" s="69"/>
      <c r="AO299" s="69"/>
      <c r="AP299" s="69"/>
      <c r="AQ299" s="69"/>
      <c r="AR299" s="69"/>
      <c r="AS299" s="69"/>
      <c r="AT299" s="22"/>
      <c r="AU299" s="22"/>
      <c r="AV299" s="22"/>
      <c r="AW299" s="22"/>
      <c r="AX299" s="22"/>
      <c r="AY299" s="2214" t="s">
        <v>15</v>
      </c>
      <c r="AZ299" s="2069"/>
      <c r="BA299" s="2069"/>
      <c r="BB299" s="2069"/>
      <c r="BC299" s="2070"/>
      <c r="BD299" s="109"/>
    </row>
    <row r="300" spans="1:56" s="2" customFormat="1" ht="16.5" customHeight="1">
      <c r="A300" s="537"/>
      <c r="B300" s="560"/>
      <c r="C300" s="561"/>
      <c r="D300" s="561"/>
      <c r="E300" s="561"/>
      <c r="F300" s="561"/>
      <c r="G300" s="561"/>
      <c r="H300" s="561"/>
      <c r="I300" s="561"/>
      <c r="J300" s="561"/>
      <c r="K300" s="561"/>
      <c r="L300" s="561"/>
      <c r="M300" s="561"/>
      <c r="N300" s="561"/>
      <c r="O300" s="561"/>
      <c r="P300" s="561"/>
      <c r="Q300" s="561"/>
      <c r="R300" s="561"/>
      <c r="S300" s="561"/>
      <c r="T300" s="561"/>
      <c r="U300" s="561"/>
      <c r="V300" s="561"/>
      <c r="W300" s="610"/>
      <c r="X300" s="2071"/>
      <c r="Y300" s="2072"/>
      <c r="Z300" s="2072"/>
      <c r="AA300" s="2072"/>
      <c r="AB300" s="2073"/>
      <c r="AC300" s="560"/>
      <c r="AD300" s="561"/>
      <c r="AE300" s="561"/>
      <c r="AF300" s="561"/>
      <c r="AG300" s="561"/>
      <c r="AH300" s="561"/>
      <c r="AI300" s="561"/>
      <c r="AJ300" s="561"/>
      <c r="AK300" s="561"/>
      <c r="AL300" s="561"/>
      <c r="AM300" s="561"/>
      <c r="AT300" s="22"/>
      <c r="AU300" s="22"/>
      <c r="AV300" s="22"/>
      <c r="AW300" s="22"/>
      <c r="AX300" s="22"/>
      <c r="AY300" s="2071"/>
      <c r="AZ300" s="2072"/>
      <c r="BA300" s="2072"/>
      <c r="BB300" s="2072"/>
      <c r="BC300" s="2073"/>
      <c r="BD300" s="109"/>
    </row>
    <row r="301" spans="1:56" s="2" customFormat="1" ht="16.5" customHeight="1">
      <c r="A301" s="103"/>
      <c r="B301" s="560"/>
      <c r="C301" s="561"/>
      <c r="D301" s="561"/>
      <c r="E301" s="561"/>
      <c r="F301" s="561"/>
      <c r="G301" s="561"/>
      <c r="H301" s="561"/>
      <c r="I301" s="561"/>
      <c r="J301" s="561"/>
      <c r="K301" s="561"/>
      <c r="L301" s="561"/>
      <c r="M301" s="561"/>
      <c r="N301" s="561"/>
      <c r="O301" s="561"/>
      <c r="P301" s="561"/>
      <c r="Q301" s="561"/>
      <c r="R301" s="561"/>
      <c r="S301" s="561"/>
      <c r="T301" s="561"/>
      <c r="U301" s="561"/>
      <c r="V301" s="561"/>
      <c r="W301" s="610"/>
      <c r="X301" s="2220" t="str">
        <f>$X$18</f>
        <v>Stitching Guide Name  靠边机名称Tên cử may</v>
      </c>
      <c r="Y301" s="2083"/>
      <c r="Z301" s="2083"/>
      <c r="AA301" s="2083"/>
      <c r="AB301" s="2084"/>
      <c r="AC301" s="560"/>
      <c r="AD301" s="561"/>
      <c r="AE301" s="561"/>
      <c r="AF301" s="561"/>
      <c r="AG301" s="561"/>
      <c r="AH301" s="561"/>
      <c r="AI301" s="561"/>
      <c r="AJ301" s="561"/>
      <c r="AK301" s="561"/>
      <c r="AL301" s="561"/>
      <c r="AM301" s="561"/>
      <c r="AQ301" s="611"/>
      <c r="AR301" s="612"/>
      <c r="AS301" s="612"/>
      <c r="AT301" s="612"/>
      <c r="AU301" s="612"/>
      <c r="AV301" s="612"/>
      <c r="AW301" s="612"/>
      <c r="AX301" s="613"/>
      <c r="AY301" s="2220" t="str">
        <f>$X$35</f>
        <v>Stitching Guide Name  靠边机名称Tên cử may</v>
      </c>
      <c r="AZ301" s="2083"/>
      <c r="BA301" s="2083"/>
      <c r="BB301" s="2083"/>
      <c r="BC301" s="2084"/>
      <c r="BD301" s="109"/>
    </row>
    <row r="302" spans="1:56" s="2" customFormat="1" ht="16.5" customHeight="1">
      <c r="A302" s="103"/>
      <c r="B302" s="560"/>
      <c r="C302" s="561"/>
      <c r="D302" s="561"/>
      <c r="E302" s="561"/>
      <c r="F302" s="561"/>
      <c r="G302" s="561"/>
      <c r="H302" s="561"/>
      <c r="I302" s="561"/>
      <c r="J302" s="561"/>
      <c r="K302" s="561"/>
      <c r="L302" s="561"/>
      <c r="M302" s="561"/>
      <c r="N302" s="561"/>
      <c r="O302" s="561"/>
      <c r="P302" s="561"/>
      <c r="Q302" s="561"/>
      <c r="R302" s="561"/>
      <c r="S302" s="561"/>
      <c r="T302" s="561"/>
      <c r="U302" s="561"/>
      <c r="V302" s="561"/>
      <c r="W302" s="610"/>
      <c r="X302" s="2065"/>
      <c r="Y302" s="2066"/>
      <c r="Z302" s="2066"/>
      <c r="AA302" s="2066"/>
      <c r="AB302" s="2067"/>
      <c r="AC302" s="560"/>
      <c r="AD302" s="561"/>
      <c r="AE302" s="561"/>
      <c r="AF302" s="561"/>
      <c r="AG302" s="561"/>
      <c r="AH302" s="561"/>
      <c r="AI302" s="561"/>
      <c r="AJ302" s="561"/>
      <c r="AK302" s="561"/>
      <c r="AL302" s="561"/>
      <c r="AM302" s="561"/>
      <c r="AN302" s="22"/>
      <c r="AO302" s="22"/>
      <c r="AP302" s="22"/>
      <c r="AQ302" s="612"/>
      <c r="AR302" s="612"/>
      <c r="AS302" s="612"/>
      <c r="AT302" s="612"/>
      <c r="AU302" s="612"/>
      <c r="AV302" s="612"/>
      <c r="AW302" s="612"/>
      <c r="AX302" s="613"/>
      <c r="AY302" s="2065"/>
      <c r="AZ302" s="2066"/>
      <c r="BA302" s="2066"/>
      <c r="BB302" s="2066"/>
      <c r="BC302" s="2067"/>
      <c r="BD302" s="109"/>
    </row>
    <row r="303" spans="1:56" s="2" customFormat="1" ht="16.5" customHeight="1">
      <c r="A303" s="537"/>
      <c r="B303" s="582"/>
      <c r="C303" s="583"/>
      <c r="D303" s="583"/>
      <c r="E303" s="583"/>
      <c r="F303" s="583"/>
      <c r="G303" s="583"/>
      <c r="H303" s="583"/>
      <c r="I303" s="583"/>
      <c r="J303" s="583"/>
      <c r="K303" s="583"/>
      <c r="L303" s="583"/>
      <c r="M303" s="583"/>
      <c r="N303" s="583"/>
      <c r="O303" s="583"/>
      <c r="P303" s="583"/>
      <c r="Q303" s="583"/>
      <c r="R303" s="583"/>
      <c r="S303" s="583"/>
      <c r="T303" s="583"/>
      <c r="U303" s="583"/>
      <c r="V303" s="583"/>
      <c r="W303" s="614"/>
      <c r="X303" s="2085" t="s">
        <v>15</v>
      </c>
      <c r="Y303" s="2086"/>
      <c r="Z303" s="2086"/>
      <c r="AA303" s="2086"/>
      <c r="AB303" s="2260"/>
      <c r="AC303" s="582"/>
      <c r="AD303" s="583"/>
      <c r="AE303" s="583"/>
      <c r="AF303" s="583"/>
      <c r="AG303" s="583"/>
      <c r="AH303" s="583"/>
      <c r="AI303" s="583"/>
      <c r="AJ303" s="583"/>
      <c r="AK303" s="583"/>
      <c r="AL303" s="583"/>
      <c r="AM303" s="583"/>
      <c r="AN303" s="126"/>
      <c r="AO303" s="126"/>
      <c r="AP303" s="126"/>
      <c r="AQ303" s="615"/>
      <c r="AR303" s="615"/>
      <c r="AS303" s="615"/>
      <c r="AT303" s="615"/>
      <c r="AU303" s="615"/>
      <c r="AV303" s="615"/>
      <c r="AW303" s="615"/>
      <c r="AX303" s="616"/>
      <c r="AY303" s="2085" t="s">
        <v>15</v>
      </c>
      <c r="AZ303" s="2086"/>
      <c r="BA303" s="2086"/>
      <c r="BB303" s="2086"/>
      <c r="BC303" s="2260"/>
      <c r="BD303" s="109"/>
    </row>
    <row r="304" spans="1:56" s="256" customFormat="1" ht="20.100000000000001" customHeight="1">
      <c r="A304" s="257"/>
      <c r="B304" s="151" t="s">
        <v>118</v>
      </c>
      <c r="C304" s="151"/>
      <c r="D304" s="151"/>
      <c r="E304" s="151"/>
      <c r="F304" s="151"/>
      <c r="G304" s="151"/>
      <c r="H304" s="151"/>
      <c r="I304" s="151"/>
      <c r="J304" s="151"/>
      <c r="K304" s="151"/>
      <c r="L304" s="151"/>
      <c r="M304" s="151"/>
      <c r="N304" s="151"/>
      <c r="O304" s="151"/>
      <c r="P304" s="151"/>
      <c r="Q304" s="151"/>
      <c r="R304" s="151"/>
      <c r="S304" s="151"/>
      <c r="T304" s="151"/>
      <c r="U304" s="151"/>
      <c r="V304" s="151"/>
      <c r="W304" s="151"/>
      <c r="X304" s="151"/>
      <c r="Y304" s="151"/>
      <c r="Z304" s="542" t="s">
        <v>119</v>
      </c>
      <c r="AA304" s="151"/>
      <c r="AB304" s="151"/>
      <c r="AC304" s="151"/>
      <c r="AD304" s="151"/>
      <c r="AE304" s="151"/>
      <c r="AF304" s="151"/>
      <c r="AG304" s="151"/>
      <c r="AH304" s="151"/>
      <c r="AI304" s="151"/>
      <c r="AJ304" s="151"/>
      <c r="AK304" s="151"/>
      <c r="AL304" s="151"/>
      <c r="AM304" s="151"/>
      <c r="AN304" s="151"/>
      <c r="AO304" s="151"/>
      <c r="AP304" s="151"/>
      <c r="AQ304" s="151"/>
      <c r="AR304" s="151"/>
      <c r="AS304" s="151"/>
      <c r="AT304" s="151"/>
      <c r="AU304" s="151"/>
      <c r="AV304" s="151"/>
      <c r="AW304" s="151" t="str">
        <f>$AW$38</f>
        <v>COMPILER: LIÊN/A-KT-WQ826</v>
      </c>
      <c r="AX304" s="151"/>
      <c r="AY304" s="151"/>
      <c r="AZ304" s="151"/>
      <c r="BA304" s="151"/>
      <c r="BB304" s="151"/>
      <c r="BC304" s="151"/>
      <c r="BD304" s="617"/>
    </row>
    <row r="305" spans="1:56" s="2" customFormat="1" ht="20.100000000000001" customHeight="1">
      <c r="A305" s="260"/>
      <c r="B305" s="1828" t="str">
        <f>$B$1</f>
        <v>{{ModelType}}</v>
      </c>
      <c r="C305" s="2011"/>
      <c r="D305" s="2011"/>
      <c r="E305" s="2011"/>
      <c r="F305" s="2011"/>
      <c r="G305" s="2011"/>
      <c r="H305" s="2011"/>
      <c r="I305" s="2011"/>
      <c r="J305" s="2011"/>
      <c r="K305" s="2011"/>
      <c r="L305" s="2011"/>
      <c r="M305" s="2011"/>
      <c r="N305" s="2012"/>
      <c r="O305" s="132"/>
      <c r="P305" s="132"/>
      <c r="Q305" s="1318" t="s">
        <v>429</v>
      </c>
      <c r="R305" s="1318"/>
      <c r="S305" s="1318"/>
      <c r="T305" s="1318"/>
      <c r="U305" s="1318"/>
      <c r="V305" s="1318"/>
      <c r="W305" s="1318"/>
      <c r="X305" s="1318"/>
      <c r="Y305" s="1318"/>
      <c r="Z305" s="1318"/>
      <c r="AA305" s="1318"/>
      <c r="AB305" s="1318"/>
      <c r="AC305" s="1318"/>
      <c r="AD305" s="1318"/>
      <c r="AE305" s="1318"/>
      <c r="AF305" s="1318"/>
      <c r="AG305" s="1318"/>
      <c r="AH305" s="1318"/>
      <c r="AI305" s="1318"/>
      <c r="AJ305" s="1318"/>
      <c r="AK305" s="1318"/>
      <c r="AL305" s="1318"/>
      <c r="AM305" s="1318"/>
      <c r="AN305" s="1318"/>
      <c r="AO305" s="1318"/>
      <c r="AP305" s="1318"/>
      <c r="AQ305" s="132"/>
      <c r="AR305" s="132"/>
      <c r="AS305" s="132"/>
      <c r="AT305" s="491"/>
      <c r="AU305" s="491"/>
      <c r="AV305" s="491"/>
      <c r="AW305" s="101"/>
      <c r="AX305" s="101"/>
      <c r="AY305" s="101"/>
      <c r="AZ305" s="492"/>
      <c r="BA305" s="492"/>
      <c r="BB305" s="493"/>
      <c r="BC305" s="493"/>
      <c r="BD305" s="102"/>
    </row>
    <row r="306" spans="1:56" s="2" customFormat="1" ht="15.95" customHeight="1">
      <c r="A306" s="103"/>
      <c r="B306" s="494" t="s">
        <v>69</v>
      </c>
      <c r="C306" s="339"/>
      <c r="D306" s="339"/>
      <c r="E306" s="339"/>
      <c r="F306" s="339"/>
      <c r="G306" s="543" t="str">
        <f>$G$2</f>
        <v>{{ModelName}}</v>
      </c>
      <c r="H306" s="339"/>
      <c r="I306" s="339"/>
      <c r="J306" s="339"/>
      <c r="K306" s="339"/>
      <c r="L306" s="339"/>
      <c r="M306" s="132"/>
      <c r="N306" s="231"/>
      <c r="O306" s="135"/>
      <c r="P306" s="135"/>
      <c r="Q306" s="1319"/>
      <c r="R306" s="1319"/>
      <c r="S306" s="1319"/>
      <c r="T306" s="1319"/>
      <c r="U306" s="1319"/>
      <c r="V306" s="1319"/>
      <c r="W306" s="1319"/>
      <c r="X306" s="1319"/>
      <c r="Y306" s="1319"/>
      <c r="Z306" s="1319"/>
      <c r="AA306" s="1319"/>
      <c r="AB306" s="1319"/>
      <c r="AC306" s="1319"/>
      <c r="AD306" s="1319"/>
      <c r="AE306" s="1319"/>
      <c r="AF306" s="1319"/>
      <c r="AG306" s="1319"/>
      <c r="AH306" s="1319"/>
      <c r="AI306" s="1319"/>
      <c r="AJ306" s="1319"/>
      <c r="AK306" s="1319"/>
      <c r="AL306" s="1319"/>
      <c r="AM306" s="1319"/>
      <c r="AN306" s="1319"/>
      <c r="AO306" s="1319"/>
      <c r="AP306" s="1319"/>
      <c r="AQ306" s="135"/>
      <c r="AR306" s="135"/>
      <c r="AS306" s="135"/>
      <c r="AT306" s="496"/>
      <c r="AU306" s="496"/>
      <c r="AV306" s="496"/>
      <c r="AW306" s="107"/>
      <c r="AY306" s="1321" t="s">
        <v>317</v>
      </c>
      <c r="AZ306" s="1322"/>
      <c r="BA306" s="1584">
        <f>$BA$2</f>
        <v>15</v>
      </c>
      <c r="BB306" s="1322">
        <f>BB268-1</f>
        <v>-9</v>
      </c>
      <c r="BC306" s="1586"/>
      <c r="BD306" s="109"/>
    </row>
    <row r="307" spans="1:56" s="2" customFormat="1" ht="15.95" customHeight="1">
      <c r="A307" s="103"/>
      <c r="B307" s="497" t="s">
        <v>70</v>
      </c>
      <c r="C307" s="498"/>
      <c r="D307" s="498"/>
      <c r="E307" s="498"/>
      <c r="F307" s="498"/>
      <c r="G307" s="498"/>
      <c r="H307" s="498"/>
      <c r="I307" s="544" t="str">
        <f>$I$3</f>
        <v>{{MaterialNumber}}</v>
      </c>
      <c r="J307" s="498"/>
      <c r="K307" s="499"/>
      <c r="L307" s="290"/>
      <c r="M307" s="139"/>
      <c r="N307" s="618"/>
      <c r="O307" s="139"/>
      <c r="P307" s="139"/>
      <c r="Q307" s="1320"/>
      <c r="R307" s="1320"/>
      <c r="S307" s="1320"/>
      <c r="T307" s="1320"/>
      <c r="U307" s="1320"/>
      <c r="V307" s="1320"/>
      <c r="W307" s="1320"/>
      <c r="X307" s="1320"/>
      <c r="Y307" s="1320"/>
      <c r="Z307" s="1320"/>
      <c r="AA307" s="1320"/>
      <c r="AB307" s="1320"/>
      <c r="AC307" s="1320"/>
      <c r="AD307" s="1320"/>
      <c r="AE307" s="1320"/>
      <c r="AF307" s="1320"/>
      <c r="AG307" s="1320"/>
      <c r="AH307" s="1320"/>
      <c r="AI307" s="1320"/>
      <c r="AJ307" s="1320"/>
      <c r="AK307" s="1320"/>
      <c r="AL307" s="1320"/>
      <c r="AM307" s="1320"/>
      <c r="AN307" s="1320"/>
      <c r="AO307" s="1320"/>
      <c r="AP307" s="1320"/>
      <c r="AQ307" s="139"/>
      <c r="AR307" s="139"/>
      <c r="AS307" s="139"/>
      <c r="AT307" s="500"/>
      <c r="AU307" s="500"/>
      <c r="AV307" s="500"/>
      <c r="AW307" s="126"/>
      <c r="AX307" s="619"/>
      <c r="AY307" s="2013"/>
      <c r="AZ307" s="1324"/>
      <c r="BA307" s="1585"/>
      <c r="BB307" s="1324"/>
      <c r="BC307" s="1467"/>
      <c r="BD307" s="109"/>
    </row>
    <row r="308" spans="1:56" s="2" customFormat="1" ht="30" customHeight="1">
      <c r="A308" s="103"/>
      <c r="B308" s="2014">
        <f>AC287+1</f>
        <v>33</v>
      </c>
      <c r="C308" s="2015"/>
      <c r="D308" s="2016" t="s">
        <v>430</v>
      </c>
      <c r="E308" s="2090"/>
      <c r="F308" s="2090"/>
      <c r="G308" s="2090"/>
      <c r="H308" s="2090"/>
      <c r="I308" s="2090"/>
      <c r="J308" s="2090"/>
      <c r="K308" s="2090"/>
      <c r="L308" s="2090"/>
      <c r="M308" s="2090"/>
      <c r="N308" s="2090"/>
      <c r="O308" s="2090"/>
      <c r="P308" s="2090"/>
      <c r="Q308" s="2090"/>
      <c r="R308" s="2090"/>
      <c r="S308" s="2090"/>
      <c r="T308" s="2090"/>
      <c r="U308" s="2090"/>
      <c r="V308" s="2090"/>
      <c r="W308" s="2090"/>
      <c r="X308" s="2090"/>
      <c r="Y308" s="2090"/>
      <c r="Z308" s="2090"/>
      <c r="AA308" s="2090"/>
      <c r="AB308" s="2091"/>
      <c r="AC308" s="2088">
        <f>B308+1</f>
        <v>34</v>
      </c>
      <c r="AD308" s="2089"/>
      <c r="AE308" s="2016" t="s">
        <v>431</v>
      </c>
      <c r="AF308" s="2017"/>
      <c r="AG308" s="2017"/>
      <c r="AH308" s="2017"/>
      <c r="AI308" s="2017"/>
      <c r="AJ308" s="2017"/>
      <c r="AK308" s="2017"/>
      <c r="AL308" s="2017"/>
      <c r="AM308" s="2017"/>
      <c r="AN308" s="2017"/>
      <c r="AO308" s="2017"/>
      <c r="AP308" s="2017"/>
      <c r="AQ308" s="2017"/>
      <c r="AR308" s="2017"/>
      <c r="AS308" s="2017"/>
      <c r="AT308" s="2017"/>
      <c r="AU308" s="2017"/>
      <c r="AV308" s="2017"/>
      <c r="AW308" s="2017"/>
      <c r="AX308" s="2017"/>
      <c r="AY308" s="2017"/>
      <c r="AZ308" s="2017"/>
      <c r="BA308" s="2017"/>
      <c r="BB308" s="2017"/>
      <c r="BC308" s="2019"/>
      <c r="BD308" s="109"/>
    </row>
    <row r="309" spans="1:56" s="502" customFormat="1" ht="23.1" customHeight="1">
      <c r="A309" s="503"/>
      <c r="B309" s="2172" t="str">
        <f>$B$43</f>
        <v>M/C Type
机器
Loại máy</v>
      </c>
      <c r="C309" s="2021"/>
      <c r="D309" s="2021"/>
      <c r="E309" s="2021"/>
      <c r="F309" s="2022"/>
      <c r="G309" s="2026" t="str">
        <f>$G$43</f>
        <v>Needle
System
针类 Loại kim</v>
      </c>
      <c r="H309" s="2026"/>
      <c r="I309" s="2026"/>
      <c r="J309" s="2026" t="str">
        <f>$J$43</f>
        <v>Needle Size
尺寸
Kích cỡ kim</v>
      </c>
      <c r="K309" s="2026"/>
      <c r="L309" s="2026"/>
      <c r="M309" s="2028" t="str">
        <f>$M$43</f>
        <v>Needle Point Type
针型头类
Loại đầu kim</v>
      </c>
      <c r="N309" s="2028"/>
      <c r="O309" s="2028"/>
      <c r="P309" s="2028"/>
      <c r="Q309" s="2030" t="str">
        <f>$Q$43</f>
        <v>Thread Type
车线
Loại chỉ</v>
      </c>
      <c r="R309" s="2030"/>
      <c r="S309" s="2030"/>
      <c r="T309" s="2030"/>
      <c r="U309" s="2030" t="str">
        <f>$U$43</f>
        <v>Stitching Margin 边距
 Cách biên  (mm)</v>
      </c>
      <c r="V309" s="2030"/>
      <c r="W309" s="2030"/>
      <c r="X309" s="2030"/>
      <c r="Y309" s="2092" t="str">
        <f>$Y$43</f>
        <v>SPI (Stitch Per Inch)
针数/英寸
Số mũi/inch</v>
      </c>
      <c r="Z309" s="2093"/>
      <c r="AA309" s="2093"/>
      <c r="AB309" s="2094"/>
      <c r="AC309" s="2172" t="str">
        <f>$B$5</f>
        <v>M/C Type
机器
Loại máy</v>
      </c>
      <c r="AD309" s="2021"/>
      <c r="AE309" s="2021"/>
      <c r="AF309" s="2021"/>
      <c r="AG309" s="2022"/>
      <c r="AH309" s="2026" t="str">
        <f>$G$5</f>
        <v>Needle
System
针类 Loại kim</v>
      </c>
      <c r="AI309" s="2026"/>
      <c r="AJ309" s="2026"/>
      <c r="AK309" s="2026" t="str">
        <f>$J$5</f>
        <v>Needle Size
尺寸
Kích cỡ kim</v>
      </c>
      <c r="AL309" s="2026"/>
      <c r="AM309" s="2026"/>
      <c r="AN309" s="2026" t="str">
        <f>$M$5</f>
        <v>Needle Point Type
针型头类
Loại đầu kim</v>
      </c>
      <c r="AO309" s="2026"/>
      <c r="AP309" s="2026"/>
      <c r="AQ309" s="2026"/>
      <c r="AR309" s="2030" t="str">
        <f>$Q$5</f>
        <v>Thread Type
车线
Loại chỉ</v>
      </c>
      <c r="AS309" s="2030"/>
      <c r="AT309" s="2030"/>
      <c r="AU309" s="2030"/>
      <c r="AV309" s="2030" t="str">
        <f>$U$5</f>
        <v>Stitching Margin 边距
 Cách biên  (mm)</v>
      </c>
      <c r="AW309" s="2030"/>
      <c r="AX309" s="2030"/>
      <c r="AY309" s="2030"/>
      <c r="AZ309" s="2030" t="str">
        <f>$Y$5</f>
        <v>SPI (Stitch Per Inch)
针数/英寸
Số mũi/inch</v>
      </c>
      <c r="BA309" s="2032"/>
      <c r="BB309" s="2032"/>
      <c r="BC309" s="2033"/>
      <c r="BD309" s="504"/>
    </row>
    <row r="310" spans="1:56" s="502" customFormat="1" ht="23.1" customHeight="1">
      <c r="A310" s="503"/>
      <c r="B310" s="2023"/>
      <c r="C310" s="2024"/>
      <c r="D310" s="2024"/>
      <c r="E310" s="2024"/>
      <c r="F310" s="2025"/>
      <c r="G310" s="2027"/>
      <c r="H310" s="2027"/>
      <c r="I310" s="2027"/>
      <c r="J310" s="2027"/>
      <c r="K310" s="2027"/>
      <c r="L310" s="2027"/>
      <c r="M310" s="2029"/>
      <c r="N310" s="2029"/>
      <c r="O310" s="2029"/>
      <c r="P310" s="2029"/>
      <c r="Q310" s="2031"/>
      <c r="R310" s="2031"/>
      <c r="S310" s="2031"/>
      <c r="T310" s="2031"/>
      <c r="U310" s="2031"/>
      <c r="V310" s="2031"/>
      <c r="W310" s="2031"/>
      <c r="X310" s="2031"/>
      <c r="Y310" s="2095"/>
      <c r="Z310" s="2095"/>
      <c r="AA310" s="2095"/>
      <c r="AB310" s="2096"/>
      <c r="AC310" s="2023"/>
      <c r="AD310" s="2024"/>
      <c r="AE310" s="2024"/>
      <c r="AF310" s="2024"/>
      <c r="AG310" s="2025"/>
      <c r="AH310" s="2027"/>
      <c r="AI310" s="2027"/>
      <c r="AJ310" s="2027"/>
      <c r="AK310" s="2027"/>
      <c r="AL310" s="2027"/>
      <c r="AM310" s="2027"/>
      <c r="AN310" s="2027"/>
      <c r="AO310" s="2027"/>
      <c r="AP310" s="2027"/>
      <c r="AQ310" s="2027"/>
      <c r="AR310" s="2031"/>
      <c r="AS310" s="2031"/>
      <c r="AT310" s="2031"/>
      <c r="AU310" s="2031"/>
      <c r="AV310" s="2031"/>
      <c r="AW310" s="2031"/>
      <c r="AX310" s="2031"/>
      <c r="AY310" s="2031"/>
      <c r="AZ310" s="2034"/>
      <c r="BA310" s="2034"/>
      <c r="BB310" s="2034"/>
      <c r="BC310" s="2035"/>
      <c r="BD310" s="504"/>
    </row>
    <row r="311" spans="1:56" s="89" customFormat="1" ht="42.95" customHeight="1">
      <c r="A311" s="375"/>
      <c r="B311" s="2261" t="s">
        <v>360</v>
      </c>
      <c r="C311" s="2037"/>
      <c r="D311" s="2037"/>
      <c r="E311" s="2037"/>
      <c r="F311" s="2038"/>
      <c r="G311" s="2039" t="s">
        <v>15</v>
      </c>
      <c r="H311" s="2040"/>
      <c r="I311" s="2040"/>
      <c r="J311" s="2054" t="s">
        <v>15</v>
      </c>
      <c r="K311" s="2054"/>
      <c r="L311" s="2054"/>
      <c r="M311" s="2054" t="s">
        <v>15</v>
      </c>
      <c r="N311" s="2054"/>
      <c r="O311" s="2054"/>
      <c r="P311" s="2054"/>
      <c r="Q311" s="2042" t="s">
        <v>15</v>
      </c>
      <c r="R311" s="2043"/>
      <c r="S311" s="2043"/>
      <c r="T311" s="2044"/>
      <c r="U311" s="2054" t="s">
        <v>15</v>
      </c>
      <c r="V311" s="2054"/>
      <c r="W311" s="2054"/>
      <c r="X311" s="2054"/>
      <c r="Y311" s="2054" t="s">
        <v>15</v>
      </c>
      <c r="Z311" s="2054"/>
      <c r="AA311" s="2054"/>
      <c r="AB311" s="2097"/>
      <c r="AC311" s="2197" t="s">
        <v>348</v>
      </c>
      <c r="AD311" s="2052"/>
      <c r="AE311" s="2052"/>
      <c r="AF311" s="2052"/>
      <c r="AG311" s="2053"/>
      <c r="AH311" s="2039" t="s">
        <v>349</v>
      </c>
      <c r="AI311" s="2040"/>
      <c r="AJ311" s="2040"/>
      <c r="AK311" s="2054" t="s">
        <v>345</v>
      </c>
      <c r="AL311" s="2054"/>
      <c r="AM311" s="2054"/>
      <c r="AN311" s="2054" t="s">
        <v>346</v>
      </c>
      <c r="AO311" s="2054"/>
      <c r="AP311" s="2054"/>
      <c r="AQ311" s="2054"/>
      <c r="AR311" s="2045" t="s">
        <v>347</v>
      </c>
      <c r="AS311" s="2046"/>
      <c r="AT311" s="2046"/>
      <c r="AU311" s="2047"/>
      <c r="AV311" s="2056" t="s">
        <v>432</v>
      </c>
      <c r="AW311" s="2056"/>
      <c r="AX311" s="2056"/>
      <c r="AY311" s="2056"/>
      <c r="AZ311" s="2056" t="s">
        <v>304</v>
      </c>
      <c r="BA311" s="2056"/>
      <c r="BB311" s="2056"/>
      <c r="BC311" s="2173"/>
      <c r="BD311" s="77"/>
    </row>
    <row r="312" spans="1:56" s="2" customFormat="1" ht="16.5" customHeight="1">
      <c r="A312" s="103"/>
      <c r="B312" s="555"/>
      <c r="C312" s="556"/>
      <c r="D312" s="556"/>
      <c r="E312" s="556"/>
      <c r="F312" s="556"/>
      <c r="G312" s="556"/>
      <c r="H312" s="556"/>
      <c r="I312" s="592"/>
      <c r="J312" s="592"/>
      <c r="K312" s="592"/>
      <c r="L312" s="592"/>
      <c r="M312" s="592"/>
      <c r="N312" s="592"/>
      <c r="O312" s="518"/>
      <c r="P312" s="518"/>
      <c r="Q312" s="525"/>
      <c r="R312" s="593"/>
      <c r="S312" s="593"/>
      <c r="T312" s="593"/>
      <c r="U312" s="2262"/>
      <c r="V312" s="2263"/>
      <c r="W312" s="2263"/>
      <c r="X312" s="2263"/>
      <c r="Y312" s="2263"/>
      <c r="Z312" s="2263"/>
      <c r="AA312" s="2263"/>
      <c r="AB312" s="2264"/>
      <c r="AC312" s="509"/>
      <c r="AD312" s="510"/>
      <c r="AE312" s="510"/>
      <c r="AF312" s="510"/>
      <c r="AG312" s="510"/>
      <c r="AH312" s="510"/>
      <c r="AI312" s="510"/>
      <c r="AJ312" s="510"/>
      <c r="AK312" s="510"/>
      <c r="AL312" s="510"/>
      <c r="AM312" s="510"/>
      <c r="AN312" s="510"/>
      <c r="AO312" s="522"/>
      <c r="AP312" s="522"/>
      <c r="AQ312" s="518"/>
      <c r="AR312" s="2142" t="s">
        <v>433</v>
      </c>
      <c r="AS312" s="2142"/>
      <c r="AT312" s="2142"/>
      <c r="AU312" s="2142"/>
      <c r="AV312" s="2142"/>
      <c r="AW312" s="2142"/>
      <c r="AX312" s="2142"/>
      <c r="AY312" s="2142"/>
      <c r="AZ312" s="2142"/>
      <c r="BA312" s="2142"/>
      <c r="BB312" s="2142"/>
      <c r="BC312" s="2267"/>
      <c r="BD312" s="109"/>
    </row>
    <row r="313" spans="1:56" s="2" customFormat="1" ht="16.5" customHeight="1">
      <c r="A313" s="103"/>
      <c r="B313" s="560"/>
      <c r="C313" s="561"/>
      <c r="D313" s="561"/>
      <c r="E313" s="561"/>
      <c r="F313" s="561"/>
      <c r="G313" s="561"/>
      <c r="H313" s="561"/>
      <c r="I313" s="534"/>
      <c r="J313" s="534"/>
      <c r="K313" s="534"/>
      <c r="L313" s="534"/>
      <c r="M313" s="534"/>
      <c r="N313" s="534"/>
      <c r="O313" s="519"/>
      <c r="P313" s="519"/>
      <c r="Q313" s="596"/>
      <c r="R313" s="596"/>
      <c r="S313" s="596"/>
      <c r="T313" s="596"/>
      <c r="U313" s="2265"/>
      <c r="V313" s="2265"/>
      <c r="W313" s="2265"/>
      <c r="X313" s="2265"/>
      <c r="Y313" s="2265"/>
      <c r="Z313" s="2265"/>
      <c r="AA313" s="2265"/>
      <c r="AB313" s="2266"/>
      <c r="AC313" s="515"/>
      <c r="AD313" s="516"/>
      <c r="AE313" s="516"/>
      <c r="AF313" s="516"/>
      <c r="AG313" s="516"/>
      <c r="AH313" s="516"/>
      <c r="AI313" s="516"/>
      <c r="AJ313" s="516"/>
      <c r="AK313" s="516"/>
      <c r="AL313" s="516"/>
      <c r="AM313" s="516"/>
      <c r="AN313" s="516"/>
      <c r="AO313" s="526"/>
      <c r="AP313" s="526"/>
      <c r="AQ313" s="518"/>
      <c r="AR313" s="2144"/>
      <c r="AS313" s="2144"/>
      <c r="AT313" s="2144"/>
      <c r="AU313" s="2144"/>
      <c r="AV313" s="2144"/>
      <c r="AW313" s="2144"/>
      <c r="AX313" s="2144"/>
      <c r="AY313" s="2144"/>
      <c r="AZ313" s="2144"/>
      <c r="BA313" s="2144"/>
      <c r="BB313" s="2144"/>
      <c r="BC313" s="2145"/>
      <c r="BD313" s="109"/>
    </row>
    <row r="314" spans="1:56" s="2" customFormat="1" ht="16.5" customHeight="1">
      <c r="A314" s="103"/>
      <c r="B314" s="560"/>
      <c r="C314" s="561"/>
      <c r="D314" s="561"/>
      <c r="E314" s="561"/>
      <c r="F314" s="561"/>
      <c r="G314" s="561"/>
      <c r="H314" s="561"/>
      <c r="I314" s="534"/>
      <c r="J314" s="534"/>
      <c r="K314" s="534"/>
      <c r="L314" s="534"/>
      <c r="M314" s="534"/>
      <c r="N314" s="534"/>
      <c r="O314" s="519"/>
      <c r="P314" s="519"/>
      <c r="Q314" s="596"/>
      <c r="R314" s="596"/>
      <c r="S314" s="596"/>
      <c r="T314" s="596"/>
      <c r="U314" s="2265"/>
      <c r="V314" s="2265"/>
      <c r="W314" s="2265"/>
      <c r="X314" s="2265"/>
      <c r="Y314" s="2265"/>
      <c r="Z314" s="2265"/>
      <c r="AA314" s="2265"/>
      <c r="AB314" s="2266"/>
      <c r="AC314" s="515"/>
      <c r="AD314" s="516"/>
      <c r="AE314" s="516"/>
      <c r="AF314" s="516"/>
      <c r="AG314" s="516"/>
      <c r="AH314" s="516"/>
      <c r="AI314" s="516"/>
      <c r="AJ314" s="516"/>
      <c r="AK314" s="516"/>
      <c r="AL314" s="516"/>
      <c r="AM314" s="516"/>
      <c r="AN314" s="516"/>
      <c r="AO314" s="526"/>
      <c r="AP314" s="526"/>
      <c r="AQ314" s="519"/>
      <c r="AR314" s="2144"/>
      <c r="AS314" s="2144"/>
      <c r="AT314" s="2144"/>
      <c r="AU314" s="2144"/>
      <c r="AV314" s="2144"/>
      <c r="AW314" s="2144"/>
      <c r="AX314" s="2144"/>
      <c r="AY314" s="2144"/>
      <c r="AZ314" s="2144"/>
      <c r="BA314" s="2144"/>
      <c r="BB314" s="2144"/>
      <c r="BC314" s="2145"/>
      <c r="BD314" s="109"/>
    </row>
    <row r="315" spans="1:56" s="2" customFormat="1" ht="16.5" customHeight="1">
      <c r="A315" s="103"/>
      <c r="B315" s="115"/>
      <c r="C315" s="114"/>
      <c r="D315" s="69"/>
      <c r="E315" s="69"/>
      <c r="F315" s="69"/>
      <c r="G315" s="69"/>
      <c r="H315" s="69"/>
      <c r="I315" s="519"/>
      <c r="J315" s="519"/>
      <c r="K315" s="519"/>
      <c r="L315" s="519"/>
      <c r="M315" s="519"/>
      <c r="N315" s="519"/>
      <c r="O315" s="519"/>
      <c r="P315" s="519"/>
      <c r="Q315" s="519"/>
      <c r="R315" s="519"/>
      <c r="S315" s="519"/>
      <c r="T315" s="519"/>
      <c r="U315" s="2265"/>
      <c r="V315" s="2265"/>
      <c r="W315" s="2265"/>
      <c r="X315" s="2265"/>
      <c r="Y315" s="2265"/>
      <c r="Z315" s="2265"/>
      <c r="AA315" s="2265"/>
      <c r="AB315" s="2266"/>
      <c r="AC315" s="515"/>
      <c r="AD315" s="516"/>
      <c r="AE315" s="516"/>
      <c r="AF315" s="516"/>
      <c r="AG315" s="516"/>
      <c r="AH315" s="516"/>
      <c r="AI315" s="516"/>
      <c r="AJ315" s="516"/>
      <c r="AK315" s="516"/>
      <c r="AL315" s="516"/>
      <c r="AM315" s="516"/>
      <c r="AN315" s="516"/>
      <c r="AO315" s="526"/>
      <c r="AP315" s="526"/>
      <c r="AQ315" s="519"/>
      <c r="AR315" s="2144"/>
      <c r="AS315" s="2144"/>
      <c r="AT315" s="2144"/>
      <c r="AU315" s="2144"/>
      <c r="AV315" s="2144"/>
      <c r="AW315" s="2144"/>
      <c r="AX315" s="2144"/>
      <c r="AY315" s="2144"/>
      <c r="AZ315" s="2144"/>
      <c r="BA315" s="2144"/>
      <c r="BB315" s="2144"/>
      <c r="BC315" s="2145"/>
      <c r="BD315" s="109"/>
    </row>
    <row r="316" spans="1:56" s="2" customFormat="1" ht="16.5" customHeight="1">
      <c r="A316" s="103"/>
      <c r="B316" s="115"/>
      <c r="C316" s="114"/>
      <c r="D316" s="69"/>
      <c r="E316" s="69"/>
      <c r="F316" s="69"/>
      <c r="G316" s="69"/>
      <c r="H316" s="69"/>
      <c r="I316" s="519"/>
      <c r="J316" s="519"/>
      <c r="K316" s="519"/>
      <c r="L316" s="519"/>
      <c r="M316" s="519"/>
      <c r="N316" s="519"/>
      <c r="O316" s="519"/>
      <c r="P316" s="519"/>
      <c r="Q316" s="519"/>
      <c r="R316" s="519"/>
      <c r="S316" s="519"/>
      <c r="T316" s="519"/>
      <c r="U316" s="2265"/>
      <c r="V316" s="2265"/>
      <c r="W316" s="2265"/>
      <c r="X316" s="2265"/>
      <c r="Y316" s="2265"/>
      <c r="Z316" s="2265"/>
      <c r="AA316" s="2265"/>
      <c r="AB316" s="2266"/>
      <c r="AC316" s="515"/>
      <c r="AD316" s="516"/>
      <c r="AE316" s="516"/>
      <c r="AF316" s="516"/>
      <c r="AG316" s="516"/>
      <c r="AH316" s="516"/>
      <c r="AI316" s="516"/>
      <c r="AJ316" s="516"/>
      <c r="AK316" s="516"/>
      <c r="AL316" s="516"/>
      <c r="AM316" s="516"/>
      <c r="AN316" s="516"/>
      <c r="AO316" s="526"/>
      <c r="AP316" s="526"/>
      <c r="AQ316" s="519"/>
      <c r="AR316" s="2144"/>
      <c r="AS316" s="2144"/>
      <c r="AT316" s="2144"/>
      <c r="AU316" s="2144"/>
      <c r="AV316" s="2144"/>
      <c r="AW316" s="2144"/>
      <c r="AX316" s="2144"/>
      <c r="AY316" s="2144"/>
      <c r="AZ316" s="2144"/>
      <c r="BA316" s="2144"/>
      <c r="BB316" s="2144"/>
      <c r="BC316" s="2145"/>
      <c r="BD316" s="109"/>
    </row>
    <row r="317" spans="1:56" s="2" customFormat="1" ht="16.5" customHeight="1">
      <c r="A317" s="103"/>
      <c r="B317" s="103"/>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109"/>
      <c r="AC317" s="103"/>
      <c r="AD317" s="22"/>
      <c r="AE317" s="22"/>
      <c r="AF317" s="22"/>
      <c r="AG317" s="22"/>
      <c r="AH317" s="22"/>
      <c r="AI317" s="22"/>
      <c r="AJ317" s="22"/>
      <c r="AK317" s="22"/>
      <c r="AL317" s="22"/>
      <c r="AM317" s="22"/>
      <c r="AN317" s="22"/>
      <c r="AO317" s="518"/>
      <c r="AP317" s="518"/>
      <c r="AQ317" s="518"/>
      <c r="AR317" s="2144"/>
      <c r="AS317" s="2144"/>
      <c r="AT317" s="2144"/>
      <c r="AU317" s="2144"/>
      <c r="AV317" s="2144"/>
      <c r="AW317" s="2144"/>
      <c r="AX317" s="2144"/>
      <c r="AY317" s="2144"/>
      <c r="AZ317" s="2144"/>
      <c r="BA317" s="2144"/>
      <c r="BB317" s="2144"/>
      <c r="BC317" s="2145"/>
      <c r="BD317" s="109"/>
    </row>
    <row r="318" spans="1:56" s="2" customFormat="1" ht="16.5" customHeight="1">
      <c r="A318" s="103"/>
      <c r="B318" s="103"/>
      <c r="C318" s="22"/>
      <c r="D318" s="22"/>
      <c r="E318" s="22"/>
      <c r="F318" s="22"/>
      <c r="G318" s="22"/>
      <c r="H318" s="22"/>
      <c r="I318" s="22"/>
      <c r="J318" s="22"/>
      <c r="K318" s="22"/>
      <c r="L318" s="22"/>
      <c r="M318" s="22"/>
      <c r="N318" s="22"/>
      <c r="O318" s="22"/>
      <c r="P318" s="22"/>
      <c r="Q318" s="22"/>
      <c r="R318" s="22"/>
      <c r="S318" s="22"/>
      <c r="T318" s="22"/>
      <c r="U318" s="22"/>
      <c r="V318" s="22"/>
      <c r="W318" s="22"/>
      <c r="X318" s="2062" t="str">
        <f>$X$14</f>
        <v>Attaching Method
贴法 Phương pháp dán</v>
      </c>
      <c r="Y318" s="2063"/>
      <c r="Z318" s="2063"/>
      <c r="AA318" s="2063"/>
      <c r="AB318" s="2152"/>
      <c r="AC318" s="386"/>
      <c r="AD318" s="42"/>
      <c r="AE318" s="42"/>
      <c r="AF318" s="42"/>
      <c r="AG318" s="42"/>
      <c r="AH318" s="42"/>
      <c r="AI318" s="42"/>
      <c r="AJ318" s="42"/>
      <c r="AK318" s="42"/>
      <c r="AL318" s="42"/>
      <c r="AM318" s="42"/>
      <c r="AN318" s="42"/>
      <c r="AO318" s="42"/>
      <c r="AP318" s="565"/>
      <c r="AQ318" s="42"/>
      <c r="AR318" s="42"/>
      <c r="AS318" s="42"/>
      <c r="AT318" s="42"/>
      <c r="AU318" s="42"/>
      <c r="AV318" s="42"/>
      <c r="AW318" s="42"/>
      <c r="AX318" s="42"/>
      <c r="AY318" s="2062" t="str">
        <f>$X$14</f>
        <v>Attaching Method
贴法 Phương pháp dán</v>
      </c>
      <c r="AZ318" s="2063"/>
      <c r="BA318" s="2063"/>
      <c r="BB318" s="2063"/>
      <c r="BC318" s="2152"/>
      <c r="BD318" s="109"/>
    </row>
    <row r="319" spans="1:56" s="2" customFormat="1" ht="16.5" customHeight="1">
      <c r="A319" s="103"/>
      <c r="B319" s="103"/>
      <c r="C319" s="22"/>
      <c r="D319" s="22"/>
      <c r="E319" s="22"/>
      <c r="F319" s="22"/>
      <c r="G319" s="22"/>
      <c r="H319" s="22"/>
      <c r="I319" s="22"/>
      <c r="J319" s="22"/>
      <c r="K319" s="22"/>
      <c r="L319" s="22"/>
      <c r="M319" s="22"/>
      <c r="N319" s="22"/>
      <c r="O319" s="22"/>
      <c r="P319" s="22"/>
      <c r="Q319" s="22"/>
      <c r="R319" s="22"/>
      <c r="S319" s="22"/>
      <c r="T319" s="22"/>
      <c r="U319" s="22"/>
      <c r="V319" s="22"/>
      <c r="W319" s="22"/>
      <c r="X319" s="2065"/>
      <c r="Y319" s="2066"/>
      <c r="Z319" s="2066"/>
      <c r="AA319" s="2066"/>
      <c r="AB319" s="2067"/>
      <c r="AC319" s="386"/>
      <c r="AD319" s="42"/>
      <c r="AE319" s="42"/>
      <c r="AF319" s="42"/>
      <c r="AG319" s="42"/>
      <c r="AH319" s="42"/>
      <c r="AI319" s="42"/>
      <c r="AJ319" s="42"/>
      <c r="AK319" s="565"/>
      <c r="AL319" s="565"/>
      <c r="AM319" s="565"/>
      <c r="AN319" s="565"/>
      <c r="AO319" s="565"/>
      <c r="AP319" s="565"/>
      <c r="AQ319" s="565"/>
      <c r="AR319" s="565"/>
      <c r="AS319" s="565"/>
      <c r="AT319" s="42"/>
      <c r="AU319" s="42"/>
      <c r="AV319" s="42"/>
      <c r="AW319" s="42"/>
      <c r="AX319" s="42"/>
      <c r="AY319" s="2065"/>
      <c r="AZ319" s="2066"/>
      <c r="BA319" s="2066"/>
      <c r="BB319" s="2066"/>
      <c r="BC319" s="2067"/>
      <c r="BD319" s="109"/>
    </row>
    <row r="320" spans="1:56" s="2" customFormat="1" ht="16.5" customHeight="1">
      <c r="A320" s="103"/>
      <c r="B320" s="103"/>
      <c r="C320" s="22"/>
      <c r="D320" s="22"/>
      <c r="E320" s="22"/>
      <c r="F320" s="22"/>
      <c r="G320" s="22"/>
      <c r="H320" s="22"/>
      <c r="I320" s="22"/>
      <c r="J320" s="22"/>
      <c r="K320" s="22"/>
      <c r="L320" s="22"/>
      <c r="M320" s="22"/>
      <c r="N320" s="22"/>
      <c r="O320" s="22"/>
      <c r="P320" s="22"/>
      <c r="Q320" s="22"/>
      <c r="R320" s="22"/>
      <c r="S320" s="22"/>
      <c r="T320" s="22"/>
      <c r="U320" s="22"/>
      <c r="V320" s="22"/>
      <c r="W320" s="22"/>
      <c r="X320" s="2159" t="s">
        <v>15</v>
      </c>
      <c r="Y320" s="2160"/>
      <c r="Z320" s="2160"/>
      <c r="AA320" s="2160"/>
      <c r="AB320" s="2161"/>
      <c r="AC320" s="386"/>
      <c r="AD320" s="42"/>
      <c r="AE320" s="42"/>
      <c r="AF320" s="42"/>
      <c r="AG320" s="42"/>
      <c r="AH320" s="42"/>
      <c r="AI320" s="42"/>
      <c r="AJ320" s="42"/>
      <c r="AK320" s="565"/>
      <c r="AL320" s="565"/>
      <c r="AM320" s="565"/>
      <c r="AN320" s="565"/>
      <c r="AO320" s="565"/>
      <c r="AP320" s="565"/>
      <c r="AQ320" s="565"/>
      <c r="AR320" s="565"/>
      <c r="AS320" s="565"/>
      <c r="AT320" s="42"/>
      <c r="AU320" s="42"/>
      <c r="AV320" s="42"/>
      <c r="AW320" s="42"/>
      <c r="AX320" s="42"/>
      <c r="AY320" s="2153" t="s">
        <v>15</v>
      </c>
      <c r="AZ320" s="2154"/>
      <c r="BA320" s="2154"/>
      <c r="BB320" s="2154"/>
      <c r="BC320" s="2155"/>
      <c r="BD320" s="109"/>
    </row>
    <row r="321" spans="1:56" s="2" customFormat="1" ht="16.5" customHeight="1">
      <c r="A321" s="103"/>
      <c r="B321" s="103"/>
      <c r="C321" s="22"/>
      <c r="D321" s="22"/>
      <c r="E321" s="22"/>
      <c r="F321" s="22"/>
      <c r="G321" s="22"/>
      <c r="H321" s="22"/>
      <c r="I321" s="22"/>
      <c r="J321" s="22"/>
      <c r="K321" s="22"/>
      <c r="L321" s="22"/>
      <c r="M321" s="22"/>
      <c r="N321" s="22"/>
      <c r="O321" s="22"/>
      <c r="P321" s="22"/>
      <c r="Q321" s="22"/>
      <c r="R321" s="22"/>
      <c r="S321" s="22"/>
      <c r="T321" s="22"/>
      <c r="U321" s="22"/>
      <c r="V321" s="22"/>
      <c r="W321" s="22"/>
      <c r="X321" s="2071"/>
      <c r="Y321" s="2072"/>
      <c r="Z321" s="2072"/>
      <c r="AA321" s="2072"/>
      <c r="AB321" s="2073"/>
      <c r="AC321" s="572"/>
      <c r="AD321" s="573"/>
      <c r="AE321" s="573"/>
      <c r="AF321" s="573"/>
      <c r="AG321" s="573"/>
      <c r="AH321" s="573"/>
      <c r="AI321" s="573"/>
      <c r="AJ321" s="573"/>
      <c r="AK321" s="573"/>
      <c r="AL321" s="573"/>
      <c r="AM321" s="573"/>
      <c r="AN321" s="42"/>
      <c r="AO321" s="42"/>
      <c r="AP321" s="42"/>
      <c r="AQ321" s="42"/>
      <c r="AR321" s="42"/>
      <c r="AS321" s="42"/>
      <c r="AT321" s="42"/>
      <c r="AU321" s="42"/>
      <c r="AV321" s="42"/>
      <c r="AW321" s="42"/>
      <c r="AX321" s="42"/>
      <c r="AY321" s="2156"/>
      <c r="AZ321" s="2157"/>
      <c r="BA321" s="2157"/>
      <c r="BB321" s="2157"/>
      <c r="BC321" s="2158"/>
      <c r="BD321" s="109"/>
    </row>
    <row r="322" spans="1:56" s="2" customFormat="1" ht="16.5" customHeight="1">
      <c r="A322" s="103"/>
      <c r="B322" s="103"/>
      <c r="C322" s="22"/>
      <c r="D322" s="22"/>
      <c r="E322" s="22"/>
      <c r="F322" s="22"/>
      <c r="G322" s="22"/>
      <c r="H322" s="22"/>
      <c r="I322" s="22"/>
      <c r="J322" s="22"/>
      <c r="K322" s="22"/>
      <c r="L322" s="22"/>
      <c r="M322" s="22"/>
      <c r="N322" s="22"/>
      <c r="O322" s="22"/>
      <c r="P322" s="22"/>
      <c r="Q322" s="22"/>
      <c r="R322" s="22"/>
      <c r="S322" s="22"/>
      <c r="T322" s="22"/>
      <c r="U322" s="22"/>
      <c r="V322" s="22"/>
      <c r="W322" s="22"/>
      <c r="X322" s="2062" t="str">
        <f>$X$18</f>
        <v>Stitching Guide Name  靠边机名称Tên cử may</v>
      </c>
      <c r="Y322" s="2063"/>
      <c r="Z322" s="2063"/>
      <c r="AA322" s="2063"/>
      <c r="AB322" s="2152"/>
      <c r="AC322" s="572"/>
      <c r="AD322" s="573"/>
      <c r="AE322" s="573"/>
      <c r="AF322" s="573"/>
      <c r="AG322" s="573"/>
      <c r="AH322" s="573"/>
      <c r="AI322" s="573"/>
      <c r="AJ322" s="573"/>
      <c r="AK322" s="573"/>
      <c r="AL322" s="573"/>
      <c r="AM322" s="573"/>
      <c r="AN322" s="42"/>
      <c r="AO322" s="42"/>
      <c r="AP322" s="42"/>
      <c r="AQ322" s="573"/>
      <c r="AR322" s="574"/>
      <c r="AS322" s="574"/>
      <c r="AT322" s="574"/>
      <c r="AU322" s="574"/>
      <c r="AV322" s="574"/>
      <c r="AW322" s="574"/>
      <c r="AX322" s="575"/>
      <c r="AY322" s="2220" t="str">
        <f>$X$35</f>
        <v>Stitching Guide Name  靠边机名称Tên cử may</v>
      </c>
      <c r="AZ322" s="2083"/>
      <c r="BA322" s="2083"/>
      <c r="BB322" s="2083"/>
      <c r="BC322" s="2084"/>
      <c r="BD322" s="109"/>
    </row>
    <row r="323" spans="1:56" s="2" customFormat="1" ht="16.5" customHeight="1">
      <c r="A323" s="103"/>
      <c r="B323" s="103"/>
      <c r="C323" s="22"/>
      <c r="D323" s="22"/>
      <c r="E323" s="22"/>
      <c r="F323" s="22"/>
      <c r="G323" s="22"/>
      <c r="H323" s="22"/>
      <c r="I323" s="22"/>
      <c r="J323" s="22"/>
      <c r="K323" s="22"/>
      <c r="L323" s="22"/>
      <c r="M323" s="22"/>
      <c r="N323" s="22"/>
      <c r="O323" s="22"/>
      <c r="P323" s="22"/>
      <c r="Q323" s="22"/>
      <c r="R323" s="22"/>
      <c r="S323" s="22"/>
      <c r="T323" s="22"/>
      <c r="U323" s="22"/>
      <c r="V323" s="22"/>
      <c r="W323" s="22"/>
      <c r="X323" s="2065"/>
      <c r="Y323" s="2066"/>
      <c r="Z323" s="2066"/>
      <c r="AA323" s="2066"/>
      <c r="AB323" s="2067"/>
      <c r="AC323" s="572"/>
      <c r="AD323" s="573"/>
      <c r="AE323" s="573"/>
      <c r="AF323" s="573"/>
      <c r="AG323" s="573"/>
      <c r="AH323" s="573"/>
      <c r="AI323" s="573"/>
      <c r="AJ323" s="573"/>
      <c r="AK323" s="573"/>
      <c r="AL323" s="573"/>
      <c r="AM323" s="573"/>
      <c r="AN323" s="42"/>
      <c r="AO323" s="42"/>
      <c r="AP323" s="42"/>
      <c r="AQ323" s="574"/>
      <c r="AR323" s="574"/>
      <c r="AS323" s="574"/>
      <c r="AT323" s="574"/>
      <c r="AU323" s="574"/>
      <c r="AV323" s="574"/>
      <c r="AW323" s="574"/>
      <c r="AX323" s="575"/>
      <c r="AY323" s="2065"/>
      <c r="AZ323" s="2066"/>
      <c r="BA323" s="2066"/>
      <c r="BB323" s="2066"/>
      <c r="BC323" s="2067"/>
      <c r="BD323" s="109"/>
    </row>
    <row r="324" spans="1:56" s="2" customFormat="1" ht="16.5" customHeight="1">
      <c r="A324" s="103"/>
      <c r="B324" s="541"/>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2085" t="s">
        <v>15</v>
      </c>
      <c r="Y324" s="2086"/>
      <c r="Z324" s="2086"/>
      <c r="AA324" s="2086"/>
      <c r="AB324" s="2087"/>
      <c r="AC324" s="576"/>
      <c r="AD324" s="577"/>
      <c r="AE324" s="577"/>
      <c r="AF324" s="577"/>
      <c r="AG324" s="577"/>
      <c r="AH324" s="577"/>
      <c r="AI324" s="577"/>
      <c r="AJ324" s="577"/>
      <c r="AK324" s="577"/>
      <c r="AL324" s="577"/>
      <c r="AM324" s="577"/>
      <c r="AN324" s="567"/>
      <c r="AO324" s="567"/>
      <c r="AP324" s="567"/>
      <c r="AQ324" s="578"/>
      <c r="AR324" s="578"/>
      <c r="AS324" s="578"/>
      <c r="AT324" s="578"/>
      <c r="AU324" s="578"/>
      <c r="AV324" s="578"/>
      <c r="AW324" s="578"/>
      <c r="AX324" s="579"/>
      <c r="AY324" s="2164" t="s">
        <v>15</v>
      </c>
      <c r="AZ324" s="2165"/>
      <c r="BA324" s="2165"/>
      <c r="BB324" s="2165"/>
      <c r="BC324" s="2166"/>
      <c r="BD324" s="109"/>
    </row>
    <row r="325" spans="1:56" s="2" customFormat="1" ht="35.1" customHeight="1">
      <c r="A325" s="103"/>
      <c r="B325" s="2014">
        <f>AC308+1</f>
        <v>35</v>
      </c>
      <c r="C325" s="2015"/>
      <c r="D325" s="2016" t="s">
        <v>434</v>
      </c>
      <c r="E325" s="2017"/>
      <c r="F325" s="2017"/>
      <c r="G325" s="2017"/>
      <c r="H325" s="2017"/>
      <c r="I325" s="2017"/>
      <c r="J325" s="2017"/>
      <c r="K325" s="2017"/>
      <c r="L325" s="2017"/>
      <c r="M325" s="2017"/>
      <c r="N325" s="2017"/>
      <c r="O325" s="2017"/>
      <c r="P325" s="2017"/>
      <c r="Q325" s="2017"/>
      <c r="R325" s="2017"/>
      <c r="S325" s="2017"/>
      <c r="T325" s="2017"/>
      <c r="U325" s="2017"/>
      <c r="V325" s="2017"/>
      <c r="W325" s="2017"/>
      <c r="X325" s="2017"/>
      <c r="Y325" s="2017"/>
      <c r="Z325" s="2017"/>
      <c r="AA325" s="2017"/>
      <c r="AB325" s="2019"/>
      <c r="AC325" s="2014">
        <f>B325+1</f>
        <v>36</v>
      </c>
      <c r="AD325" s="2015"/>
      <c r="AE325" s="2016" t="s">
        <v>435</v>
      </c>
      <c r="AF325" s="2017"/>
      <c r="AG325" s="2017"/>
      <c r="AH325" s="2017"/>
      <c r="AI325" s="2017"/>
      <c r="AJ325" s="2017"/>
      <c r="AK325" s="2017"/>
      <c r="AL325" s="2017"/>
      <c r="AM325" s="2017"/>
      <c r="AN325" s="2018"/>
      <c r="AO325" s="2018"/>
      <c r="AP325" s="2017"/>
      <c r="AQ325" s="2017"/>
      <c r="AR325" s="2017"/>
      <c r="AS325" s="2017"/>
      <c r="AT325" s="2017"/>
      <c r="AU325" s="2017"/>
      <c r="AV325" s="2017"/>
      <c r="AW325" s="2017"/>
      <c r="AX325" s="2017"/>
      <c r="AY325" s="2017"/>
      <c r="AZ325" s="2017"/>
      <c r="BA325" s="2017"/>
      <c r="BB325" s="2017"/>
      <c r="BC325" s="2019"/>
      <c r="BD325" s="109"/>
    </row>
    <row r="326" spans="1:56" s="335" customFormat="1" ht="23.1" customHeight="1">
      <c r="A326" s="241"/>
      <c r="B326" s="2172" t="str">
        <f>$B$5</f>
        <v>M/C Type
机器
Loại máy</v>
      </c>
      <c r="C326" s="2021"/>
      <c r="D326" s="2021"/>
      <c r="E326" s="2021"/>
      <c r="F326" s="2022"/>
      <c r="G326" s="2026" t="str">
        <f>$G$5</f>
        <v>Needle
System
针类 Loại kim</v>
      </c>
      <c r="H326" s="2026"/>
      <c r="I326" s="2026"/>
      <c r="J326" s="2026" t="str">
        <f>$J$5</f>
        <v>Needle Size
尺寸
Kích cỡ kim</v>
      </c>
      <c r="K326" s="2026"/>
      <c r="L326" s="2026"/>
      <c r="M326" s="2026" t="str">
        <f>$M$5</f>
        <v>Needle Point Type
针型头类
Loại đầu kim</v>
      </c>
      <c r="N326" s="2026"/>
      <c r="O326" s="2026"/>
      <c r="P326" s="2026"/>
      <c r="Q326" s="2030" t="str">
        <f>$Q$5</f>
        <v>Thread Type
车线
Loại chỉ</v>
      </c>
      <c r="R326" s="2030"/>
      <c r="S326" s="2030"/>
      <c r="T326" s="2030"/>
      <c r="U326" s="2030" t="str">
        <f>$U$5</f>
        <v>Stitching Margin 边距
 Cách biên  (mm)</v>
      </c>
      <c r="V326" s="2030"/>
      <c r="W326" s="2030"/>
      <c r="X326" s="2030"/>
      <c r="Y326" s="2030" t="str">
        <f>$Y$5</f>
        <v>SPI (Stitch Per Inch)
针数/英寸
Số mũi/inch</v>
      </c>
      <c r="Z326" s="2032"/>
      <c r="AA326" s="2032"/>
      <c r="AB326" s="2033"/>
      <c r="AC326" s="2172" t="str">
        <f>$B$43</f>
        <v>M/C Type
机器
Loại máy</v>
      </c>
      <c r="AD326" s="2021"/>
      <c r="AE326" s="2021"/>
      <c r="AF326" s="2021"/>
      <c r="AG326" s="2022"/>
      <c r="AH326" s="2026" t="str">
        <f>$G$43</f>
        <v>Needle
System
针类 Loại kim</v>
      </c>
      <c r="AI326" s="2026"/>
      <c r="AJ326" s="2026"/>
      <c r="AK326" s="2026" t="str">
        <f>$J$43</f>
        <v>Needle Size
尺寸
Kích cỡ kim</v>
      </c>
      <c r="AL326" s="2026"/>
      <c r="AM326" s="2026"/>
      <c r="AN326" s="2026" t="str">
        <f>$M$43</f>
        <v>Needle Point Type
针型头类
Loại đầu kim</v>
      </c>
      <c r="AO326" s="2026"/>
      <c r="AP326" s="2026"/>
      <c r="AQ326" s="2026"/>
      <c r="AR326" s="2030" t="str">
        <f>$Q$43</f>
        <v>Thread Type
车线
Loại chỉ</v>
      </c>
      <c r="AS326" s="2030"/>
      <c r="AT326" s="2030"/>
      <c r="AU326" s="2030"/>
      <c r="AV326" s="2030" t="str">
        <f>$U$43</f>
        <v>Stitching Margin 边距
 Cách biên  (mm)</v>
      </c>
      <c r="AW326" s="2030"/>
      <c r="AX326" s="2030"/>
      <c r="AY326" s="2030"/>
      <c r="AZ326" s="2030" t="str">
        <f>$Y$43</f>
        <v>SPI (Stitch Per Inch)
针数/英寸
Số mũi/inch</v>
      </c>
      <c r="BA326" s="2032"/>
      <c r="BB326" s="2032"/>
      <c r="BC326" s="2033"/>
      <c r="BD326" s="242"/>
    </row>
    <row r="327" spans="1:56" s="335" customFormat="1" ht="23.1" customHeight="1">
      <c r="A327" s="241"/>
      <c r="B327" s="2023"/>
      <c r="C327" s="2024"/>
      <c r="D327" s="2024"/>
      <c r="E327" s="2024"/>
      <c r="F327" s="2025"/>
      <c r="G327" s="2027"/>
      <c r="H327" s="2027"/>
      <c r="I327" s="2027"/>
      <c r="J327" s="2027"/>
      <c r="K327" s="2027"/>
      <c r="L327" s="2027"/>
      <c r="M327" s="2027"/>
      <c r="N327" s="2027"/>
      <c r="O327" s="2027"/>
      <c r="P327" s="2027"/>
      <c r="Q327" s="2031"/>
      <c r="R327" s="2031"/>
      <c r="S327" s="2031"/>
      <c r="T327" s="2031"/>
      <c r="U327" s="2031"/>
      <c r="V327" s="2031"/>
      <c r="W327" s="2031"/>
      <c r="X327" s="2031"/>
      <c r="Y327" s="2034"/>
      <c r="Z327" s="2034"/>
      <c r="AA327" s="2034"/>
      <c r="AB327" s="2035"/>
      <c r="AC327" s="2023"/>
      <c r="AD327" s="2024"/>
      <c r="AE327" s="2024"/>
      <c r="AF327" s="2024"/>
      <c r="AG327" s="2025"/>
      <c r="AH327" s="2027"/>
      <c r="AI327" s="2027"/>
      <c r="AJ327" s="2027"/>
      <c r="AK327" s="2027"/>
      <c r="AL327" s="2027"/>
      <c r="AM327" s="2027"/>
      <c r="AN327" s="2027"/>
      <c r="AO327" s="2027"/>
      <c r="AP327" s="2027"/>
      <c r="AQ327" s="2027"/>
      <c r="AR327" s="2031"/>
      <c r="AS327" s="2031"/>
      <c r="AT327" s="2031"/>
      <c r="AU327" s="2031"/>
      <c r="AV327" s="2031"/>
      <c r="AW327" s="2031"/>
      <c r="AX327" s="2031"/>
      <c r="AY327" s="2031"/>
      <c r="AZ327" s="2034"/>
      <c r="BA327" s="2034"/>
      <c r="BB327" s="2034"/>
      <c r="BC327" s="2035"/>
      <c r="BD327" s="242"/>
    </row>
    <row r="328" spans="1:56" s="172" customFormat="1" ht="42.95" customHeight="1">
      <c r="A328" s="520"/>
      <c r="B328" s="2051" t="s">
        <v>348</v>
      </c>
      <c r="C328" s="2052"/>
      <c r="D328" s="2052"/>
      <c r="E328" s="2052"/>
      <c r="F328" s="2053"/>
      <c r="G328" s="2039" t="s">
        <v>349</v>
      </c>
      <c r="H328" s="2040"/>
      <c r="I328" s="2040"/>
      <c r="J328" s="2054" t="s">
        <v>345</v>
      </c>
      <c r="K328" s="2054"/>
      <c r="L328" s="2054"/>
      <c r="M328" s="2054" t="s">
        <v>346</v>
      </c>
      <c r="N328" s="2054"/>
      <c r="O328" s="2054"/>
      <c r="P328" s="2054"/>
      <c r="Q328" s="2045" t="s">
        <v>347</v>
      </c>
      <c r="R328" s="2046"/>
      <c r="S328" s="2046"/>
      <c r="T328" s="2047"/>
      <c r="U328" s="2056" t="s">
        <v>15</v>
      </c>
      <c r="V328" s="2056"/>
      <c r="W328" s="2056"/>
      <c r="X328" s="2056"/>
      <c r="Y328" s="2056" t="s">
        <v>304</v>
      </c>
      <c r="Z328" s="2056"/>
      <c r="AA328" s="2056"/>
      <c r="AB328" s="2057"/>
      <c r="AC328" s="2197" t="s">
        <v>348</v>
      </c>
      <c r="AD328" s="2052"/>
      <c r="AE328" s="2052"/>
      <c r="AF328" s="2052"/>
      <c r="AG328" s="2053"/>
      <c r="AH328" s="2039" t="s">
        <v>349</v>
      </c>
      <c r="AI328" s="2040"/>
      <c r="AJ328" s="2040"/>
      <c r="AK328" s="2054" t="s">
        <v>345</v>
      </c>
      <c r="AL328" s="2054"/>
      <c r="AM328" s="2054"/>
      <c r="AN328" s="2054" t="s">
        <v>346</v>
      </c>
      <c r="AO328" s="2054"/>
      <c r="AP328" s="2054"/>
      <c r="AQ328" s="2054"/>
      <c r="AR328" s="2055" t="s">
        <v>383</v>
      </c>
      <c r="AS328" s="2054"/>
      <c r="AT328" s="2054"/>
      <c r="AU328" s="2054"/>
      <c r="AV328" s="2056" t="s">
        <v>405</v>
      </c>
      <c r="AW328" s="2056"/>
      <c r="AX328" s="2056"/>
      <c r="AY328" s="2056"/>
      <c r="AZ328" s="2056" t="s">
        <v>436</v>
      </c>
      <c r="BA328" s="2056"/>
      <c r="BB328" s="2056"/>
      <c r="BC328" s="2057"/>
      <c r="BD328" s="521"/>
    </row>
    <row r="329" spans="1:56" s="2" customFormat="1" ht="16.5" customHeight="1">
      <c r="A329" s="103"/>
      <c r="B329" s="2228" t="s">
        <v>437</v>
      </c>
      <c r="C329" s="2139"/>
      <c r="D329" s="2139"/>
      <c r="E329" s="2139"/>
      <c r="F329" s="2139"/>
      <c r="G329" s="2139"/>
      <c r="H329" s="2139"/>
      <c r="I329" s="2139"/>
      <c r="J329" s="506"/>
      <c r="K329" s="506"/>
      <c r="L329" s="512"/>
      <c r="M329" s="506"/>
      <c r="N329" s="506"/>
      <c r="O329" s="506"/>
      <c r="P329" s="506"/>
      <c r="Q329" s="2199" t="s">
        <v>438</v>
      </c>
      <c r="R329" s="2199"/>
      <c r="S329" s="2199"/>
      <c r="T329" s="2199"/>
      <c r="U329" s="2199"/>
      <c r="V329" s="2199"/>
      <c r="W329" s="2199"/>
      <c r="X329" s="2199"/>
      <c r="Y329" s="2199"/>
      <c r="Z329" s="2199"/>
      <c r="AA329" s="2199"/>
      <c r="AB329" s="2268"/>
      <c r="AC329" s="505"/>
      <c r="AD329" s="506"/>
      <c r="AE329" s="506"/>
      <c r="AF329" s="506"/>
      <c r="AG329" s="506"/>
      <c r="AH329" s="506"/>
      <c r="AI329" s="506"/>
      <c r="AJ329" s="506"/>
      <c r="AK329" s="506"/>
      <c r="AL329" s="506"/>
      <c r="AM329" s="506"/>
      <c r="AN329" s="506"/>
      <c r="AO329" s="506"/>
      <c r="AP329" s="506"/>
      <c r="AQ329" s="506"/>
      <c r="AR329" s="506"/>
      <c r="AS329" s="506"/>
      <c r="AT329" s="506"/>
      <c r="AU329" s="506"/>
      <c r="AV329" s="2269"/>
      <c r="AW329" s="2269"/>
      <c r="AX329" s="2269"/>
      <c r="AY329" s="2269"/>
      <c r="AZ329" s="2269"/>
      <c r="BA329" s="2269"/>
      <c r="BB329" s="2269"/>
      <c r="BC329" s="2270"/>
      <c r="BD329" s="109"/>
    </row>
    <row r="330" spans="1:56" s="2" customFormat="1" ht="16.5" customHeight="1">
      <c r="A330" s="103"/>
      <c r="B330" s="2229"/>
      <c r="C330" s="1941"/>
      <c r="D330" s="1941"/>
      <c r="E330" s="1941"/>
      <c r="F330" s="1941"/>
      <c r="G330" s="1941"/>
      <c r="H330" s="1941"/>
      <c r="I330" s="1941"/>
      <c r="J330" s="512"/>
      <c r="K330" s="512"/>
      <c r="L330" s="512"/>
      <c r="N330" s="512"/>
      <c r="O330" s="512"/>
      <c r="P330" s="512"/>
      <c r="Q330" s="2201"/>
      <c r="R330" s="2201"/>
      <c r="S330" s="2201"/>
      <c r="T330" s="2201"/>
      <c r="U330" s="2201"/>
      <c r="V330" s="2201"/>
      <c r="W330" s="2201"/>
      <c r="X330" s="2201"/>
      <c r="Y330" s="2201"/>
      <c r="Z330" s="2201"/>
      <c r="AA330" s="2201"/>
      <c r="AB330" s="2202"/>
      <c r="AC330" s="511"/>
      <c r="AD330" s="512"/>
      <c r="AE330" s="512"/>
      <c r="AF330" s="512"/>
      <c r="AG330" s="512"/>
      <c r="AH330" s="512"/>
      <c r="AI330" s="512"/>
      <c r="AJ330" s="512"/>
      <c r="AK330" s="512"/>
      <c r="AL330" s="512"/>
      <c r="AM330" s="512"/>
      <c r="AN330" s="512"/>
      <c r="AO330" s="512"/>
      <c r="AP330" s="512"/>
      <c r="AQ330" s="512"/>
      <c r="AR330" s="512"/>
      <c r="AS330" s="512"/>
      <c r="AT330" s="512"/>
      <c r="AU330" s="512"/>
      <c r="AV330" s="2271"/>
      <c r="AW330" s="2271"/>
      <c r="AX330" s="2271"/>
      <c r="AY330" s="2271"/>
      <c r="AZ330" s="2271"/>
      <c r="BA330" s="2271"/>
      <c r="BB330" s="2271"/>
      <c r="BC330" s="2272"/>
      <c r="BD330" s="109"/>
    </row>
    <row r="331" spans="1:56" s="2" customFormat="1" ht="16.5" customHeight="1">
      <c r="A331" s="103"/>
      <c r="B331" s="2229"/>
      <c r="C331" s="1941"/>
      <c r="D331" s="1941"/>
      <c r="E331" s="1941"/>
      <c r="F331" s="1941"/>
      <c r="G331" s="1941"/>
      <c r="H331" s="1941"/>
      <c r="I331" s="1941"/>
      <c r="J331" s="512"/>
      <c r="K331" s="512"/>
      <c r="L331" s="512"/>
      <c r="M331" s="512"/>
      <c r="N331" s="512"/>
      <c r="O331" s="512"/>
      <c r="P331" s="512"/>
      <c r="Q331" s="2201"/>
      <c r="R331" s="2201"/>
      <c r="S331" s="2201"/>
      <c r="T331" s="2201"/>
      <c r="U331" s="2201"/>
      <c r="V331" s="2201"/>
      <c r="W331" s="2201"/>
      <c r="X331" s="2201"/>
      <c r="Y331" s="2201"/>
      <c r="Z331" s="2201"/>
      <c r="AA331" s="2201"/>
      <c r="AB331" s="2202"/>
      <c r="AC331" s="511"/>
      <c r="AD331" s="512"/>
      <c r="AE331" s="512"/>
      <c r="AF331" s="512"/>
      <c r="AG331" s="512"/>
      <c r="AH331" s="512"/>
      <c r="AI331" s="512"/>
      <c r="AJ331" s="512"/>
      <c r="AK331" s="512"/>
      <c r="AL331" s="512"/>
      <c r="AM331" s="512"/>
      <c r="AN331" s="512"/>
      <c r="AO331" s="512"/>
      <c r="AP331" s="512"/>
      <c r="AQ331" s="512"/>
      <c r="AR331" s="512"/>
      <c r="AS331" s="512"/>
      <c r="AT331" s="512"/>
      <c r="AU331" s="512"/>
      <c r="AV331" s="2271"/>
      <c r="AW331" s="2271"/>
      <c r="AX331" s="2271"/>
      <c r="AY331" s="2271"/>
      <c r="AZ331" s="2271"/>
      <c r="BA331" s="2271"/>
      <c r="BB331" s="2271"/>
      <c r="BC331" s="2272"/>
      <c r="BD331" s="109"/>
    </row>
    <row r="332" spans="1:56" s="2" customFormat="1" ht="16.5" customHeight="1">
      <c r="A332" s="103"/>
      <c r="B332" s="2229"/>
      <c r="C332" s="1941"/>
      <c r="D332" s="1941"/>
      <c r="E332" s="1941"/>
      <c r="F332" s="1941"/>
      <c r="G332" s="1941"/>
      <c r="H332" s="1941"/>
      <c r="I332" s="1941"/>
      <c r="J332" s="512"/>
      <c r="K332" s="512"/>
      <c r="L332" s="512"/>
      <c r="M332" s="512"/>
      <c r="N332" s="512"/>
      <c r="O332" s="512"/>
      <c r="P332" s="512"/>
      <c r="Q332" s="2201"/>
      <c r="R332" s="2201"/>
      <c r="S332" s="2201"/>
      <c r="T332" s="2201"/>
      <c r="U332" s="2201"/>
      <c r="V332" s="2201"/>
      <c r="W332" s="2201"/>
      <c r="X332" s="2201"/>
      <c r="Y332" s="2201"/>
      <c r="Z332" s="2201"/>
      <c r="AA332" s="2201"/>
      <c r="AB332" s="2202"/>
      <c r="AC332" s="511"/>
      <c r="AD332" s="512"/>
      <c r="AE332" s="512"/>
      <c r="AF332" s="512"/>
      <c r="AG332" s="512"/>
      <c r="AH332" s="512"/>
      <c r="AI332" s="512"/>
      <c r="AJ332" s="512"/>
      <c r="AK332" s="512"/>
      <c r="AL332" s="512"/>
      <c r="AM332" s="512"/>
      <c r="AN332" s="512"/>
      <c r="AO332" s="512"/>
      <c r="AP332" s="512"/>
      <c r="AQ332" s="512"/>
      <c r="AR332" s="512"/>
      <c r="AS332" s="512"/>
      <c r="AT332" s="512"/>
      <c r="AU332" s="512"/>
      <c r="AV332" s="2271"/>
      <c r="AW332" s="2271"/>
      <c r="AX332" s="2271"/>
      <c r="AY332" s="2271"/>
      <c r="AZ332" s="2271"/>
      <c r="BA332" s="2271"/>
      <c r="BB332" s="2271"/>
      <c r="BC332" s="2272"/>
      <c r="BD332" s="109"/>
    </row>
    <row r="333" spans="1:56" s="2" customFormat="1" ht="16.5" customHeight="1">
      <c r="A333" s="103"/>
      <c r="B333" s="511"/>
      <c r="C333" s="512"/>
      <c r="D333" s="512"/>
      <c r="E333" s="512"/>
      <c r="F333" s="512"/>
      <c r="G333" s="512"/>
      <c r="H333" s="512"/>
      <c r="I333" s="512"/>
      <c r="J333" s="512"/>
      <c r="K333" s="512"/>
      <c r="L333" s="512"/>
      <c r="M333" s="512"/>
      <c r="N333" s="512"/>
      <c r="O333" s="512"/>
      <c r="P333" s="512"/>
      <c r="Q333" s="2201"/>
      <c r="R333" s="2201"/>
      <c r="S333" s="2201"/>
      <c r="T333" s="2201"/>
      <c r="U333" s="2201"/>
      <c r="V333" s="2201"/>
      <c r="W333" s="2201"/>
      <c r="X333" s="2201"/>
      <c r="Y333" s="2201"/>
      <c r="Z333" s="2201"/>
      <c r="AA333" s="2201"/>
      <c r="AB333" s="2202"/>
      <c r="AC333" s="511"/>
      <c r="AD333" s="512"/>
      <c r="AE333" s="512"/>
      <c r="AF333" s="512"/>
      <c r="AG333" s="512"/>
      <c r="AH333" s="512"/>
      <c r="AI333" s="512"/>
      <c r="AJ333" s="512"/>
      <c r="AK333" s="512"/>
      <c r="AL333" s="512"/>
      <c r="AM333" s="512"/>
      <c r="AN333" s="512"/>
      <c r="AO333" s="512"/>
      <c r="AP333" s="512"/>
      <c r="AQ333" s="512"/>
      <c r="AR333" s="512"/>
      <c r="AS333" s="512"/>
      <c r="AT333" s="512"/>
      <c r="AU333" s="512"/>
      <c r="AV333" s="2271"/>
      <c r="AW333" s="2271"/>
      <c r="AX333" s="2271"/>
      <c r="AY333" s="2271"/>
      <c r="AZ333" s="2271"/>
      <c r="BA333" s="2271"/>
      <c r="BB333" s="2271"/>
      <c r="BC333" s="2272"/>
      <c r="BD333" s="109"/>
    </row>
    <row r="334" spans="1:56" s="2" customFormat="1" ht="16.5" customHeight="1">
      <c r="A334" s="103"/>
      <c r="B334" s="103"/>
      <c r="C334" s="22"/>
      <c r="D334" s="22"/>
      <c r="E334" s="22"/>
      <c r="F334" s="22"/>
      <c r="G334" s="22"/>
      <c r="H334" s="22"/>
      <c r="I334" s="22"/>
      <c r="J334" s="22"/>
      <c r="K334" s="22"/>
      <c r="L334" s="22"/>
      <c r="M334" s="22"/>
      <c r="N334" s="22"/>
      <c r="O334" s="69"/>
      <c r="P334" s="22"/>
      <c r="Q334" s="2201"/>
      <c r="R334" s="2201"/>
      <c r="S334" s="2201"/>
      <c r="T334" s="2201"/>
      <c r="U334" s="2201"/>
      <c r="V334" s="2201"/>
      <c r="W334" s="2201"/>
      <c r="X334" s="2201"/>
      <c r="Y334" s="2201"/>
      <c r="Z334" s="2201"/>
      <c r="AA334" s="2201"/>
      <c r="AB334" s="2202"/>
      <c r="AC334" s="103"/>
      <c r="AD334" s="22"/>
      <c r="AE334" s="22"/>
      <c r="AF334" s="22"/>
      <c r="AG334" s="22"/>
      <c r="AH334" s="22"/>
      <c r="AI334" s="22"/>
      <c r="AJ334" s="22"/>
      <c r="AK334" s="22"/>
      <c r="AL334" s="22"/>
      <c r="AM334" s="22"/>
      <c r="AN334" s="22"/>
      <c r="AO334" s="22"/>
      <c r="AP334" s="69"/>
      <c r="AQ334" s="22"/>
      <c r="AR334" s="22"/>
      <c r="AS334" s="22"/>
      <c r="AT334" s="22"/>
      <c r="AU334" s="22"/>
      <c r="AV334" s="22"/>
      <c r="AW334" s="22"/>
      <c r="AX334" s="22"/>
      <c r="AY334" s="530"/>
      <c r="AZ334" s="530"/>
      <c r="BA334" s="530"/>
      <c r="BB334" s="530"/>
      <c r="BC334" s="531"/>
      <c r="BD334" s="109"/>
    </row>
    <row r="335" spans="1:56" s="2" customFormat="1" ht="16.5" customHeight="1">
      <c r="A335" s="103"/>
      <c r="B335" s="103"/>
      <c r="C335" s="22"/>
      <c r="D335" s="22"/>
      <c r="E335" s="22"/>
      <c r="F335" s="22"/>
      <c r="G335" s="22"/>
      <c r="H335" s="22"/>
      <c r="I335" s="22"/>
      <c r="J335" s="22"/>
      <c r="K335" s="22"/>
      <c r="L335" s="22"/>
      <c r="M335" s="22"/>
      <c r="N335" s="22"/>
      <c r="O335" s="22"/>
      <c r="P335" s="22"/>
      <c r="Q335" s="22"/>
      <c r="R335" s="22"/>
      <c r="S335" s="22"/>
      <c r="T335" s="22"/>
      <c r="U335" s="22"/>
      <c r="V335" s="22"/>
      <c r="W335" s="22"/>
      <c r="X335" s="2062" t="str">
        <f>$X$14</f>
        <v>Attaching Method
贴法 Phương pháp dán</v>
      </c>
      <c r="Y335" s="2063"/>
      <c r="Z335" s="2063"/>
      <c r="AA335" s="2063"/>
      <c r="AB335" s="2152"/>
      <c r="AC335" s="103"/>
      <c r="AD335" s="22"/>
      <c r="AE335" s="22"/>
      <c r="AF335" s="22"/>
      <c r="AG335" s="22"/>
      <c r="AH335" s="22"/>
      <c r="AI335" s="22"/>
      <c r="AJ335" s="22"/>
      <c r="AK335" s="22"/>
      <c r="AL335" s="22"/>
      <c r="AM335" s="22"/>
      <c r="AN335" s="22"/>
      <c r="AO335" s="22"/>
      <c r="AP335" s="69"/>
      <c r="AQ335" s="22"/>
      <c r="AR335" s="22"/>
      <c r="AS335" s="22"/>
      <c r="AT335" s="22"/>
      <c r="AU335" s="22"/>
      <c r="AV335" s="22"/>
      <c r="AW335" s="22"/>
      <c r="AX335" s="22"/>
      <c r="AY335" s="2220" t="str">
        <f>$X$14</f>
        <v>Attaching Method
贴法 Phương pháp dán</v>
      </c>
      <c r="AZ335" s="2083"/>
      <c r="BA335" s="2083"/>
      <c r="BB335" s="2083"/>
      <c r="BC335" s="2084"/>
      <c r="BD335" s="109"/>
    </row>
    <row r="336" spans="1:56" s="2" customFormat="1" ht="16.5" customHeight="1">
      <c r="A336" s="537"/>
      <c r="B336" s="103"/>
      <c r="C336" s="22"/>
      <c r="D336" s="22"/>
      <c r="E336" s="22"/>
      <c r="F336" s="22"/>
      <c r="G336" s="22"/>
      <c r="H336" s="22"/>
      <c r="I336" s="22"/>
      <c r="J336" s="22"/>
      <c r="K336" s="22"/>
      <c r="L336" s="22"/>
      <c r="M336" s="22"/>
      <c r="N336" s="22"/>
      <c r="O336" s="22"/>
      <c r="P336" s="22"/>
      <c r="Q336" s="22"/>
      <c r="R336" s="22"/>
      <c r="S336" s="22"/>
      <c r="T336" s="22"/>
      <c r="U336" s="22"/>
      <c r="V336" s="22"/>
      <c r="W336" s="22"/>
      <c r="X336" s="2065"/>
      <c r="Y336" s="2066"/>
      <c r="Z336" s="2066"/>
      <c r="AA336" s="2066"/>
      <c r="AB336" s="2067"/>
      <c r="AC336" s="103"/>
      <c r="AD336" s="22"/>
      <c r="AE336" s="22"/>
      <c r="AF336" s="22"/>
      <c r="AG336" s="22"/>
      <c r="AH336" s="22"/>
      <c r="AI336" s="22"/>
      <c r="AJ336" s="22"/>
      <c r="AK336" s="69"/>
      <c r="AL336" s="69"/>
      <c r="AM336" s="69"/>
      <c r="AN336" s="69"/>
      <c r="AO336" s="69"/>
      <c r="AP336" s="69"/>
      <c r="AQ336" s="69"/>
      <c r="AR336" s="69"/>
      <c r="AS336" s="69"/>
      <c r="AT336" s="22"/>
      <c r="AU336" s="22"/>
      <c r="AV336" s="22"/>
      <c r="AW336" s="22"/>
      <c r="AX336" s="22"/>
      <c r="AY336" s="2065"/>
      <c r="AZ336" s="2066"/>
      <c r="BA336" s="2066"/>
      <c r="BB336" s="2066"/>
      <c r="BC336" s="2067"/>
      <c r="BD336" s="109"/>
    </row>
    <row r="337" spans="1:56" s="2" customFormat="1" ht="16.5" customHeight="1">
      <c r="A337" s="537"/>
      <c r="B337" s="103"/>
      <c r="C337" s="22"/>
      <c r="D337" s="22"/>
      <c r="E337" s="22"/>
      <c r="F337" s="22"/>
      <c r="G337" s="22"/>
      <c r="H337" s="22"/>
      <c r="I337" s="22"/>
      <c r="J337" s="22"/>
      <c r="K337" s="22"/>
      <c r="L337" s="22"/>
      <c r="M337" s="22"/>
      <c r="N337" s="22"/>
      <c r="O337" s="22"/>
      <c r="P337" s="22"/>
      <c r="Q337" s="22"/>
      <c r="R337" s="22"/>
      <c r="S337" s="22"/>
      <c r="T337" s="22"/>
      <c r="U337" s="22"/>
      <c r="V337" s="22"/>
      <c r="W337" s="22"/>
      <c r="X337" s="2159" t="s">
        <v>15</v>
      </c>
      <c r="Y337" s="2160"/>
      <c r="Z337" s="2160"/>
      <c r="AA337" s="2160"/>
      <c r="AB337" s="2161"/>
      <c r="AC337" s="103"/>
      <c r="AD337" s="22"/>
      <c r="AE337" s="22"/>
      <c r="AF337" s="22"/>
      <c r="AG337" s="22"/>
      <c r="AH337" s="22"/>
      <c r="AI337" s="22"/>
      <c r="AJ337" s="22"/>
      <c r="AK337" s="69"/>
      <c r="AL337" s="69"/>
      <c r="AM337" s="69"/>
      <c r="AN337" s="69"/>
      <c r="AO337" s="69"/>
      <c r="AP337" s="69"/>
      <c r="AQ337" s="69"/>
      <c r="AR337" s="69"/>
      <c r="AS337" s="69"/>
      <c r="AT337" s="22"/>
      <c r="AU337" s="22"/>
      <c r="AV337" s="22"/>
      <c r="AW337" s="22"/>
      <c r="AX337" s="22"/>
      <c r="AY337" s="2159" t="s">
        <v>15</v>
      </c>
      <c r="AZ337" s="2160"/>
      <c r="BA337" s="2160"/>
      <c r="BB337" s="2160"/>
      <c r="BC337" s="2161"/>
      <c r="BD337" s="109"/>
    </row>
    <row r="338" spans="1:56" s="2" customFormat="1" ht="16.5" customHeight="1">
      <c r="A338" s="537"/>
      <c r="B338" s="103"/>
      <c r="C338" s="22"/>
      <c r="D338" s="22"/>
      <c r="E338" s="22"/>
      <c r="F338" s="22"/>
      <c r="G338" s="22"/>
      <c r="H338" s="22"/>
      <c r="I338" s="22"/>
      <c r="J338" s="22"/>
      <c r="K338" s="22"/>
      <c r="L338" s="22"/>
      <c r="M338" s="22"/>
      <c r="N338" s="22"/>
      <c r="O338" s="22"/>
      <c r="P338" s="22"/>
      <c r="Q338" s="22"/>
      <c r="R338" s="22"/>
      <c r="S338" s="22"/>
      <c r="T338" s="22"/>
      <c r="U338" s="22"/>
      <c r="V338" s="22"/>
      <c r="W338" s="22"/>
      <c r="X338" s="2071"/>
      <c r="Y338" s="2072"/>
      <c r="Z338" s="2072"/>
      <c r="AA338" s="2072"/>
      <c r="AB338" s="2073"/>
      <c r="AC338" s="2250"/>
      <c r="AD338" s="2251"/>
      <c r="AE338" s="2251"/>
      <c r="AF338" s="2251"/>
      <c r="AG338" s="2251"/>
      <c r="AH338" s="2251"/>
      <c r="AI338" s="2251"/>
      <c r="AJ338" s="2251"/>
      <c r="AK338" s="2251"/>
      <c r="AL338" s="2251"/>
      <c r="AM338" s="2251"/>
      <c r="AT338" s="22"/>
      <c r="AU338" s="22"/>
      <c r="AV338" s="22"/>
      <c r="AW338" s="22"/>
      <c r="AX338" s="22"/>
      <c r="AY338" s="2071"/>
      <c r="AZ338" s="2072"/>
      <c r="BA338" s="2072"/>
      <c r="BB338" s="2072"/>
      <c r="BC338" s="2073"/>
      <c r="BD338" s="109"/>
    </row>
    <row r="339" spans="1:56" s="2" customFormat="1" ht="16.5" customHeight="1">
      <c r="A339" s="103"/>
      <c r="B339" s="103"/>
      <c r="C339" s="22"/>
      <c r="D339" s="22"/>
      <c r="E339" s="22"/>
      <c r="F339" s="22"/>
      <c r="G339" s="22"/>
      <c r="H339" s="22"/>
      <c r="I339" s="22"/>
      <c r="J339" s="22"/>
      <c r="K339" s="1962"/>
      <c r="L339" s="1191"/>
      <c r="M339" s="1191"/>
      <c r="N339" s="1191"/>
      <c r="O339" s="1191"/>
      <c r="P339" s="1191"/>
      <c r="Q339" s="1191"/>
      <c r="R339" s="22"/>
      <c r="S339" s="22"/>
      <c r="T339" s="22"/>
      <c r="U339" s="22"/>
      <c r="V339" s="22"/>
      <c r="W339" s="22"/>
      <c r="X339" s="2220" t="str">
        <f>$X$18</f>
        <v>Stitching Guide Name  靠边机名称Tên cử may</v>
      </c>
      <c r="Y339" s="2083"/>
      <c r="Z339" s="2083"/>
      <c r="AA339" s="2083"/>
      <c r="AB339" s="2084"/>
      <c r="AC339" s="2250"/>
      <c r="AD339" s="2251"/>
      <c r="AE339" s="2251"/>
      <c r="AF339" s="2251"/>
      <c r="AG339" s="2251"/>
      <c r="AH339" s="2251"/>
      <c r="AI339" s="2251"/>
      <c r="AJ339" s="2251"/>
      <c r="AK339" s="2251"/>
      <c r="AL339" s="2251"/>
      <c r="AM339" s="2251"/>
      <c r="AQ339" s="611"/>
      <c r="AR339" s="612"/>
      <c r="AS339" s="612"/>
      <c r="AT339" s="612"/>
      <c r="AU339" s="612"/>
      <c r="AV339" s="612"/>
      <c r="AW339" s="612"/>
      <c r="AX339" s="613"/>
      <c r="AY339" s="2220" t="str">
        <f>$X$35</f>
        <v>Stitching Guide Name  靠边机名称Tên cử may</v>
      </c>
      <c r="AZ339" s="2083"/>
      <c r="BA339" s="2083"/>
      <c r="BB339" s="2083"/>
      <c r="BC339" s="2084"/>
      <c r="BD339" s="109"/>
    </row>
    <row r="340" spans="1:56" s="2" customFormat="1" ht="16.5" customHeight="1">
      <c r="A340" s="103"/>
      <c r="B340" s="103"/>
      <c r="C340" s="22"/>
      <c r="D340" s="22"/>
      <c r="E340" s="22"/>
      <c r="F340" s="22"/>
      <c r="G340" s="22"/>
      <c r="H340" s="22"/>
      <c r="I340" s="22"/>
      <c r="J340" s="22"/>
      <c r="K340" s="1191"/>
      <c r="L340" s="1191"/>
      <c r="M340" s="1191"/>
      <c r="N340" s="1191"/>
      <c r="O340" s="1191"/>
      <c r="P340" s="1191"/>
      <c r="Q340" s="1191"/>
      <c r="R340" s="22"/>
      <c r="S340" s="22"/>
      <c r="T340" s="22"/>
      <c r="U340" s="22"/>
      <c r="V340" s="22"/>
      <c r="W340" s="22"/>
      <c r="X340" s="2065"/>
      <c r="Y340" s="2066"/>
      <c r="Z340" s="2066"/>
      <c r="AA340" s="2066"/>
      <c r="AB340" s="2067"/>
      <c r="AC340" s="2250"/>
      <c r="AD340" s="2251"/>
      <c r="AE340" s="2251"/>
      <c r="AF340" s="2251"/>
      <c r="AG340" s="2251"/>
      <c r="AH340" s="2251"/>
      <c r="AI340" s="2251"/>
      <c r="AJ340" s="2251"/>
      <c r="AK340" s="2251"/>
      <c r="AL340" s="2251"/>
      <c r="AM340" s="2251"/>
      <c r="AN340" s="22"/>
      <c r="AO340" s="22"/>
      <c r="AP340" s="22"/>
      <c r="AQ340" s="612"/>
      <c r="AR340" s="612"/>
      <c r="AS340" s="612"/>
      <c r="AT340" s="612"/>
      <c r="AU340" s="612"/>
      <c r="AV340" s="612"/>
      <c r="AW340" s="612"/>
      <c r="AX340" s="613"/>
      <c r="AY340" s="2065"/>
      <c r="AZ340" s="2066"/>
      <c r="BA340" s="2066"/>
      <c r="BB340" s="2066"/>
      <c r="BC340" s="2067"/>
      <c r="BD340" s="109"/>
    </row>
    <row r="341" spans="1:56" s="2" customFormat="1" ht="16.5" customHeight="1">
      <c r="A341" s="537"/>
      <c r="B341" s="541"/>
      <c r="C341" s="126"/>
      <c r="D341" s="126"/>
      <c r="E341" s="126"/>
      <c r="F341" s="126"/>
      <c r="G341" s="126"/>
      <c r="H341" s="126"/>
      <c r="I341" s="126"/>
      <c r="J341" s="126"/>
      <c r="K341" s="1200"/>
      <c r="L341" s="1200"/>
      <c r="M341" s="1200"/>
      <c r="N341" s="1200"/>
      <c r="O341" s="1200"/>
      <c r="P341" s="1200"/>
      <c r="Q341" s="1200"/>
      <c r="R341" s="126"/>
      <c r="S341" s="126"/>
      <c r="T341" s="126"/>
      <c r="U341" s="126"/>
      <c r="V341" s="126"/>
      <c r="W341" s="126"/>
      <c r="X341" s="2085" t="s">
        <v>15</v>
      </c>
      <c r="Y341" s="2086"/>
      <c r="Z341" s="2086"/>
      <c r="AA341" s="2086"/>
      <c r="AB341" s="2087"/>
      <c r="AC341" s="2253"/>
      <c r="AD341" s="2254"/>
      <c r="AE341" s="2254"/>
      <c r="AF341" s="2254"/>
      <c r="AG341" s="2254"/>
      <c r="AH341" s="2254"/>
      <c r="AI341" s="2254"/>
      <c r="AJ341" s="2254"/>
      <c r="AK341" s="2254"/>
      <c r="AL341" s="2254"/>
      <c r="AM341" s="2254"/>
      <c r="AN341" s="126"/>
      <c r="AO341" s="126"/>
      <c r="AP341" s="126"/>
      <c r="AQ341" s="615"/>
      <c r="AR341" s="615"/>
      <c r="AS341" s="615"/>
      <c r="AT341" s="615"/>
      <c r="AU341" s="615"/>
      <c r="AV341" s="615"/>
      <c r="AW341" s="615"/>
      <c r="AX341" s="616"/>
      <c r="AY341" s="2085" t="s">
        <v>356</v>
      </c>
      <c r="AZ341" s="2086"/>
      <c r="BA341" s="2086"/>
      <c r="BB341" s="2086"/>
      <c r="BC341" s="2087"/>
      <c r="BD341" s="109"/>
    </row>
    <row r="342" spans="1:56" s="256" customFormat="1" ht="20.100000000000001" customHeight="1">
      <c r="A342" s="257"/>
      <c r="B342" s="151" t="s">
        <v>118</v>
      </c>
      <c r="C342" s="151"/>
      <c r="D342" s="151"/>
      <c r="E342" s="151"/>
      <c r="F342" s="151"/>
      <c r="G342" s="151"/>
      <c r="H342" s="151"/>
      <c r="I342" s="151"/>
      <c r="J342" s="151"/>
      <c r="K342" s="151"/>
      <c r="L342" s="151"/>
      <c r="M342" s="151"/>
      <c r="N342" s="151"/>
      <c r="O342" s="151"/>
      <c r="P342" s="151"/>
      <c r="Q342" s="151"/>
      <c r="R342" s="151"/>
      <c r="S342" s="151"/>
      <c r="T342" s="151"/>
      <c r="U342" s="151"/>
      <c r="V342" s="151"/>
      <c r="W342" s="151"/>
      <c r="X342" s="151"/>
      <c r="Y342" s="151"/>
      <c r="Z342" s="542" t="s">
        <v>119</v>
      </c>
      <c r="AA342" s="151"/>
      <c r="AB342" s="151"/>
      <c r="AC342" s="151"/>
      <c r="AD342" s="151"/>
      <c r="AE342" s="151"/>
      <c r="AF342" s="151"/>
      <c r="AG342" s="151"/>
      <c r="AH342" s="151"/>
      <c r="AI342" s="151"/>
      <c r="AJ342" s="151"/>
      <c r="AK342" s="151"/>
      <c r="AL342" s="151"/>
      <c r="AM342" s="151"/>
      <c r="AN342" s="151"/>
      <c r="AO342" s="151"/>
      <c r="AP342" s="151"/>
      <c r="AQ342" s="151"/>
      <c r="AR342" s="151"/>
      <c r="AS342" s="151"/>
      <c r="AT342" s="151"/>
      <c r="AU342" s="151"/>
      <c r="AV342" s="151"/>
      <c r="AW342" s="151" t="str">
        <f>$AW$38</f>
        <v>COMPILER: LIÊN/A-KT-WQ826</v>
      </c>
      <c r="AX342" s="151"/>
      <c r="AY342" s="151"/>
      <c r="AZ342" s="151"/>
      <c r="BA342" s="151"/>
      <c r="BB342" s="151"/>
      <c r="BC342" s="151"/>
      <c r="BD342" s="259"/>
    </row>
    <row r="343" spans="1:56" s="2" customFormat="1" ht="20.100000000000001" customHeight="1">
      <c r="A343" s="260"/>
      <c r="B343" s="2273" t="str">
        <f>$B$1</f>
        <v>{{ModelType}}</v>
      </c>
      <c r="C343" s="2274"/>
      <c r="D343" s="2274"/>
      <c r="E343" s="2274"/>
      <c r="F343" s="2274"/>
      <c r="G343" s="2274"/>
      <c r="H343" s="2274"/>
      <c r="I343" s="2274"/>
      <c r="J343" s="2274"/>
      <c r="K343" s="2274"/>
      <c r="L343" s="2274"/>
      <c r="M343" s="2274"/>
      <c r="N343" s="2275"/>
      <c r="O343" s="620"/>
      <c r="P343" s="620"/>
      <c r="Q343" s="1318" t="s">
        <v>439</v>
      </c>
      <c r="R343" s="1318"/>
      <c r="S343" s="1318"/>
      <c r="T343" s="1318"/>
      <c r="U343" s="1318"/>
      <c r="V343" s="1318"/>
      <c r="W343" s="1318"/>
      <c r="X343" s="1318"/>
      <c r="Y343" s="1318"/>
      <c r="Z343" s="1318"/>
      <c r="AA343" s="1318"/>
      <c r="AB343" s="1318"/>
      <c r="AC343" s="1318"/>
      <c r="AD343" s="1318"/>
      <c r="AE343" s="1318"/>
      <c r="AF343" s="1318"/>
      <c r="AG343" s="1318"/>
      <c r="AH343" s="1318"/>
      <c r="AI343" s="1318"/>
      <c r="AJ343" s="1318"/>
      <c r="AK343" s="1318"/>
      <c r="AL343" s="1318"/>
      <c r="AM343" s="1318"/>
      <c r="AN343" s="1318"/>
      <c r="AO343" s="1318"/>
      <c r="AP343" s="1318"/>
      <c r="AQ343" s="620"/>
      <c r="AR343" s="620"/>
      <c r="AS343" s="620"/>
      <c r="AT343" s="621"/>
      <c r="AU343" s="621"/>
      <c r="AV343" s="621"/>
      <c r="AW343" s="101"/>
      <c r="AX343" s="101"/>
      <c r="AY343" s="101"/>
      <c r="AZ343" s="492"/>
      <c r="BA343" s="492"/>
      <c r="BB343" s="493"/>
      <c r="BC343" s="493"/>
      <c r="BD343" s="262"/>
    </row>
    <row r="344" spans="1:56" s="2" customFormat="1" ht="15.95" customHeight="1">
      <c r="A344" s="103"/>
      <c r="B344" s="494" t="s">
        <v>69</v>
      </c>
      <c r="C344" s="339"/>
      <c r="D344" s="339"/>
      <c r="E344" s="339"/>
      <c r="F344" s="339"/>
      <c r="G344" s="543" t="str">
        <f>$G$2</f>
        <v>{{ModelName}}</v>
      </c>
      <c r="H344" s="339"/>
      <c r="I344" s="339"/>
      <c r="J344" s="339"/>
      <c r="K344" s="339"/>
      <c r="L344" s="339"/>
      <c r="M344" s="620"/>
      <c r="N344" s="622"/>
      <c r="O344" s="623"/>
      <c r="P344" s="623"/>
      <c r="Q344" s="1319"/>
      <c r="R344" s="1319"/>
      <c r="S344" s="1319"/>
      <c r="T344" s="1319"/>
      <c r="U344" s="1319"/>
      <c r="V344" s="1319"/>
      <c r="W344" s="1319"/>
      <c r="X344" s="1319"/>
      <c r="Y344" s="1319"/>
      <c r="Z344" s="1319"/>
      <c r="AA344" s="1319"/>
      <c r="AB344" s="1319"/>
      <c r="AC344" s="1319"/>
      <c r="AD344" s="1319"/>
      <c r="AE344" s="1319"/>
      <c r="AF344" s="1319"/>
      <c r="AG344" s="1319"/>
      <c r="AH344" s="1319"/>
      <c r="AI344" s="1319"/>
      <c r="AJ344" s="1319"/>
      <c r="AK344" s="1319"/>
      <c r="AL344" s="1319"/>
      <c r="AM344" s="1319"/>
      <c r="AN344" s="1319"/>
      <c r="AO344" s="1319"/>
      <c r="AP344" s="1319"/>
      <c r="AQ344" s="623"/>
      <c r="AR344" s="623"/>
      <c r="AS344" s="623"/>
      <c r="AT344" s="624"/>
      <c r="AU344" s="624"/>
      <c r="AV344" s="624"/>
      <c r="AW344" s="107"/>
      <c r="AY344" s="1321" t="s">
        <v>317</v>
      </c>
      <c r="AZ344" s="1322"/>
      <c r="BA344" s="1584">
        <f>$BA$2</f>
        <v>15</v>
      </c>
      <c r="BB344" s="1322">
        <f>BB306-1</f>
        <v>-10</v>
      </c>
      <c r="BC344" s="1586"/>
      <c r="BD344" s="109"/>
    </row>
    <row r="345" spans="1:56" s="2" customFormat="1" ht="15.95" customHeight="1">
      <c r="A345" s="103"/>
      <c r="B345" s="497" t="s">
        <v>70</v>
      </c>
      <c r="C345" s="498"/>
      <c r="D345" s="498"/>
      <c r="E345" s="498"/>
      <c r="F345" s="498"/>
      <c r="G345" s="498"/>
      <c r="H345" s="498"/>
      <c r="I345" s="544" t="str">
        <f>$I$3</f>
        <v>{{MaterialNumber}}</v>
      </c>
      <c r="J345" s="498"/>
      <c r="K345" s="544"/>
      <c r="L345" s="498"/>
      <c r="M345" s="625"/>
      <c r="N345" s="626"/>
      <c r="O345" s="625"/>
      <c r="P345" s="625"/>
      <c r="Q345" s="1320"/>
      <c r="R345" s="1320"/>
      <c r="S345" s="1320"/>
      <c r="T345" s="1320"/>
      <c r="U345" s="1320"/>
      <c r="V345" s="1320"/>
      <c r="W345" s="1320"/>
      <c r="X345" s="1320"/>
      <c r="Y345" s="1320"/>
      <c r="Z345" s="1320"/>
      <c r="AA345" s="1320"/>
      <c r="AB345" s="1320"/>
      <c r="AC345" s="1320"/>
      <c r="AD345" s="1320"/>
      <c r="AE345" s="1320"/>
      <c r="AF345" s="1320"/>
      <c r="AG345" s="1320"/>
      <c r="AH345" s="1320"/>
      <c r="AI345" s="1320"/>
      <c r="AJ345" s="1320"/>
      <c r="AK345" s="1320"/>
      <c r="AL345" s="1320"/>
      <c r="AM345" s="1320"/>
      <c r="AN345" s="1320"/>
      <c r="AO345" s="1320"/>
      <c r="AP345" s="1320"/>
      <c r="AQ345" s="625"/>
      <c r="AR345" s="625"/>
      <c r="AS345" s="625"/>
      <c r="AT345" s="627"/>
      <c r="AU345" s="627"/>
      <c r="AV345" s="627"/>
      <c r="AW345" s="126"/>
      <c r="AX345" s="501"/>
      <c r="AY345" s="2013"/>
      <c r="AZ345" s="1324"/>
      <c r="BA345" s="1585"/>
      <c r="BB345" s="1324"/>
      <c r="BC345" s="1467"/>
      <c r="BD345" s="109"/>
    </row>
    <row r="346" spans="1:56" s="2" customFormat="1" ht="30" customHeight="1">
      <c r="A346" s="103"/>
      <c r="B346" s="2088">
        <v>37</v>
      </c>
      <c r="C346" s="2089"/>
      <c r="D346" s="2016" t="s">
        <v>440</v>
      </c>
      <c r="E346" s="2090"/>
      <c r="F346" s="2090"/>
      <c r="G346" s="2090"/>
      <c r="H346" s="2090"/>
      <c r="I346" s="2090"/>
      <c r="J346" s="2090"/>
      <c r="K346" s="2090"/>
      <c r="L346" s="2090"/>
      <c r="M346" s="2090"/>
      <c r="N346" s="2090"/>
      <c r="O346" s="2090"/>
      <c r="P346" s="2090"/>
      <c r="Q346" s="2090"/>
      <c r="R346" s="2090"/>
      <c r="S346" s="2090"/>
      <c r="T346" s="2090"/>
      <c r="U346" s="2090"/>
      <c r="V346" s="2090"/>
      <c r="W346" s="2090"/>
      <c r="X346" s="2090"/>
      <c r="Y346" s="2090"/>
      <c r="Z346" s="2090"/>
      <c r="AA346" s="2090"/>
      <c r="AB346" s="2091"/>
      <c r="AC346" s="2014">
        <f>B346+1</f>
        <v>38</v>
      </c>
      <c r="AD346" s="2015"/>
      <c r="AE346" s="2016" t="s">
        <v>441</v>
      </c>
      <c r="AF346" s="2090"/>
      <c r="AG346" s="2090"/>
      <c r="AH346" s="2090"/>
      <c r="AI346" s="2090"/>
      <c r="AJ346" s="2090"/>
      <c r="AK346" s="2090"/>
      <c r="AL346" s="2090"/>
      <c r="AM346" s="2090"/>
      <c r="AN346" s="2090"/>
      <c r="AO346" s="2090"/>
      <c r="AP346" s="2090"/>
      <c r="AQ346" s="2090"/>
      <c r="AR346" s="2090"/>
      <c r="AS346" s="2090"/>
      <c r="AT346" s="2090"/>
      <c r="AU346" s="2090"/>
      <c r="AV346" s="2090"/>
      <c r="AW346" s="2090"/>
      <c r="AX346" s="2090"/>
      <c r="AY346" s="2090"/>
      <c r="AZ346" s="2090"/>
      <c r="BA346" s="2090"/>
      <c r="BB346" s="2090"/>
      <c r="BC346" s="2091"/>
      <c r="BD346" s="109"/>
    </row>
    <row r="347" spans="1:56" s="502" customFormat="1" ht="23.1" customHeight="1">
      <c r="A347" s="503"/>
      <c r="B347" s="2172" t="str">
        <f t="shared" ref="B347:Y347" si="29">B309</f>
        <v>M/C Type
机器
Loại máy</v>
      </c>
      <c r="C347" s="2021"/>
      <c r="D347" s="2021"/>
      <c r="E347" s="2021"/>
      <c r="F347" s="2022"/>
      <c r="G347" s="2026" t="str">
        <f t="shared" si="29"/>
        <v>Needle
System
针类 Loại kim</v>
      </c>
      <c r="H347" s="2026"/>
      <c r="I347" s="2026"/>
      <c r="J347" s="2026" t="str">
        <f t="shared" si="29"/>
        <v>Needle Size
尺寸
Kích cỡ kim</v>
      </c>
      <c r="K347" s="2026"/>
      <c r="L347" s="2026"/>
      <c r="M347" s="2026" t="str">
        <f t="shared" si="29"/>
        <v>Needle Point Type
针型头类
Loại đầu kim</v>
      </c>
      <c r="N347" s="2026"/>
      <c r="O347" s="2026"/>
      <c r="P347" s="2026"/>
      <c r="Q347" s="2030" t="str">
        <f t="shared" si="29"/>
        <v>Thread Type
车线
Loại chỉ</v>
      </c>
      <c r="R347" s="2030"/>
      <c r="S347" s="2030"/>
      <c r="T347" s="2030"/>
      <c r="U347" s="2030" t="str">
        <f t="shared" si="29"/>
        <v>Stitching Margin 边距
 Cách biên  (mm)</v>
      </c>
      <c r="V347" s="2030"/>
      <c r="W347" s="2030"/>
      <c r="X347" s="2030"/>
      <c r="Y347" s="2030" t="str">
        <f t="shared" si="29"/>
        <v>SPI (Stitch Per Inch)
针数/英寸
Số mũi/inch</v>
      </c>
      <c r="Z347" s="2032"/>
      <c r="AA347" s="2032"/>
      <c r="AB347" s="2033"/>
      <c r="AC347" s="2172" t="str">
        <f>$B$5</f>
        <v>M/C Type
机器
Loại máy</v>
      </c>
      <c r="AD347" s="2021"/>
      <c r="AE347" s="2021"/>
      <c r="AF347" s="2021"/>
      <c r="AG347" s="2022"/>
      <c r="AH347" s="2026" t="str">
        <f>$G$5</f>
        <v>Needle
System
针类 Loại kim</v>
      </c>
      <c r="AI347" s="2026"/>
      <c r="AJ347" s="2026"/>
      <c r="AK347" s="2026" t="str">
        <f>$J$5</f>
        <v>Needle Size
尺寸
Kích cỡ kim</v>
      </c>
      <c r="AL347" s="2026"/>
      <c r="AM347" s="2026"/>
      <c r="AN347" s="2026" t="str">
        <f>$M$5</f>
        <v>Needle Point Type
针型头类
Loại đầu kim</v>
      </c>
      <c r="AO347" s="2026"/>
      <c r="AP347" s="2026"/>
      <c r="AQ347" s="2026"/>
      <c r="AR347" s="2030" t="str">
        <f>$Q$5</f>
        <v>Thread Type
车线
Loại chỉ</v>
      </c>
      <c r="AS347" s="2030"/>
      <c r="AT347" s="2030"/>
      <c r="AU347" s="2030"/>
      <c r="AV347" s="2030" t="str">
        <f>$U$5</f>
        <v>Stitching Margin 边距
 Cách biên  (mm)</v>
      </c>
      <c r="AW347" s="2030"/>
      <c r="AX347" s="2030"/>
      <c r="AY347" s="2030"/>
      <c r="AZ347" s="2030" t="str">
        <f>$Y$5</f>
        <v>SPI (Stitch Per Inch)
针数/英寸
Số mũi/inch</v>
      </c>
      <c r="BA347" s="2032"/>
      <c r="BB347" s="2032"/>
      <c r="BC347" s="2033"/>
      <c r="BD347" s="504"/>
    </row>
    <row r="348" spans="1:56" s="502" customFormat="1" ht="23.1" customHeight="1">
      <c r="A348" s="503"/>
      <c r="B348" s="2023"/>
      <c r="C348" s="2024"/>
      <c r="D348" s="2024"/>
      <c r="E348" s="2024"/>
      <c r="F348" s="2025"/>
      <c r="G348" s="2027"/>
      <c r="H348" s="2027"/>
      <c r="I348" s="2027"/>
      <c r="J348" s="2027"/>
      <c r="K348" s="2027"/>
      <c r="L348" s="2027"/>
      <c r="M348" s="2027"/>
      <c r="N348" s="2027"/>
      <c r="O348" s="2027"/>
      <c r="P348" s="2027"/>
      <c r="Q348" s="2031"/>
      <c r="R348" s="2031"/>
      <c r="S348" s="2031"/>
      <c r="T348" s="2031"/>
      <c r="U348" s="2031"/>
      <c r="V348" s="2031"/>
      <c r="W348" s="2031"/>
      <c r="X348" s="2031"/>
      <c r="Y348" s="2034"/>
      <c r="Z348" s="2034"/>
      <c r="AA348" s="2034"/>
      <c r="AB348" s="2035"/>
      <c r="AC348" s="2023"/>
      <c r="AD348" s="2024"/>
      <c r="AE348" s="2024"/>
      <c r="AF348" s="2024"/>
      <c r="AG348" s="2025"/>
      <c r="AH348" s="2027"/>
      <c r="AI348" s="2027"/>
      <c r="AJ348" s="2027"/>
      <c r="AK348" s="2027"/>
      <c r="AL348" s="2027"/>
      <c r="AM348" s="2027"/>
      <c r="AN348" s="2027"/>
      <c r="AO348" s="2027"/>
      <c r="AP348" s="2027"/>
      <c r="AQ348" s="2027"/>
      <c r="AR348" s="2031"/>
      <c r="AS348" s="2031"/>
      <c r="AT348" s="2031"/>
      <c r="AU348" s="2031"/>
      <c r="AV348" s="2031"/>
      <c r="AW348" s="2031"/>
      <c r="AX348" s="2031"/>
      <c r="AY348" s="2031"/>
      <c r="AZ348" s="2034"/>
      <c r="BA348" s="2034"/>
      <c r="BB348" s="2034"/>
      <c r="BC348" s="2035"/>
      <c r="BD348" s="504"/>
    </row>
    <row r="349" spans="1:56" s="89" customFormat="1" ht="42.95" customHeight="1">
      <c r="A349" s="375"/>
      <c r="B349" s="2051" t="s">
        <v>348</v>
      </c>
      <c r="C349" s="2052"/>
      <c r="D349" s="2052"/>
      <c r="E349" s="2052"/>
      <c r="F349" s="2053"/>
      <c r="G349" s="2039" t="s">
        <v>349</v>
      </c>
      <c r="H349" s="2040"/>
      <c r="I349" s="2040"/>
      <c r="J349" s="2054" t="s">
        <v>345</v>
      </c>
      <c r="K349" s="2054"/>
      <c r="L349" s="2054"/>
      <c r="M349" s="2054" t="s">
        <v>346</v>
      </c>
      <c r="N349" s="2054"/>
      <c r="O349" s="2054"/>
      <c r="P349" s="2054"/>
      <c r="Q349" s="2045" t="s">
        <v>347</v>
      </c>
      <c r="R349" s="2046"/>
      <c r="S349" s="2046"/>
      <c r="T349" s="2047"/>
      <c r="U349" s="2056" t="s">
        <v>15</v>
      </c>
      <c r="V349" s="2056"/>
      <c r="W349" s="2056"/>
      <c r="X349" s="2056"/>
      <c r="Y349" s="2056" t="s">
        <v>291</v>
      </c>
      <c r="Z349" s="2056"/>
      <c r="AA349" s="2056"/>
      <c r="AB349" s="2057"/>
      <c r="AC349" s="2261" t="s">
        <v>343</v>
      </c>
      <c r="AD349" s="2037"/>
      <c r="AE349" s="2037"/>
      <c r="AF349" s="2037"/>
      <c r="AG349" s="2038"/>
      <c r="AH349" s="2039" t="s">
        <v>344</v>
      </c>
      <c r="AI349" s="2040"/>
      <c r="AJ349" s="2040"/>
      <c r="AK349" s="2054" t="s">
        <v>345</v>
      </c>
      <c r="AL349" s="2054"/>
      <c r="AM349" s="2054"/>
      <c r="AN349" s="2054" t="s">
        <v>346</v>
      </c>
      <c r="AO349" s="2054"/>
      <c r="AP349" s="2054"/>
      <c r="AQ349" s="2054"/>
      <c r="AR349" s="2055" t="s">
        <v>383</v>
      </c>
      <c r="AS349" s="2054"/>
      <c r="AT349" s="2054"/>
      <c r="AU349" s="2054"/>
      <c r="AV349" s="2056" t="s">
        <v>432</v>
      </c>
      <c r="AW349" s="2056"/>
      <c r="AX349" s="2056"/>
      <c r="AY349" s="2056"/>
      <c r="AZ349" s="2056" t="s">
        <v>304</v>
      </c>
      <c r="BA349" s="2056"/>
      <c r="BB349" s="2056"/>
      <c r="BC349" s="2057"/>
      <c r="BD349" s="77"/>
    </row>
    <row r="350" spans="1:56" s="2" customFormat="1" ht="16.5" customHeight="1">
      <c r="A350" s="103"/>
      <c r="B350" s="2102" t="s">
        <v>437</v>
      </c>
      <c r="C350" s="1514"/>
      <c r="D350" s="1514"/>
      <c r="E350" s="1514"/>
      <c r="F350" s="1514"/>
      <c r="G350" s="1514"/>
      <c r="H350" s="1514"/>
      <c r="I350" s="1514"/>
      <c r="J350" s="1514"/>
      <c r="K350" s="1514"/>
      <c r="L350" s="1514"/>
      <c r="M350" s="592"/>
      <c r="N350" s="592"/>
      <c r="O350" s="518"/>
      <c r="P350" s="518"/>
      <c r="Q350" s="2142" t="s">
        <v>442</v>
      </c>
      <c r="R350" s="2142"/>
      <c r="S350" s="2142"/>
      <c r="T350" s="2142"/>
      <c r="U350" s="2142"/>
      <c r="V350" s="2142"/>
      <c r="W350" s="2142"/>
      <c r="X350" s="2142"/>
      <c r="Y350" s="2142"/>
      <c r="Z350" s="2142"/>
      <c r="AA350" s="2142"/>
      <c r="AB350" s="2143"/>
      <c r="AC350" s="555"/>
      <c r="AD350" s="556"/>
      <c r="AE350" s="556"/>
      <c r="AF350" s="556"/>
      <c r="AG350" s="556"/>
      <c r="AH350" s="556"/>
      <c r="AI350" s="556"/>
      <c r="AJ350" s="592"/>
      <c r="AK350" s="592"/>
      <c r="AL350" s="592"/>
      <c r="AM350" s="592"/>
      <c r="AN350" s="592"/>
      <c r="AO350" s="592"/>
      <c r="AP350" s="518"/>
      <c r="AQ350" s="518"/>
      <c r="AR350" s="2203" t="s">
        <v>353</v>
      </c>
      <c r="AS350" s="2203"/>
      <c r="AT350" s="2203"/>
      <c r="AU350" s="2203"/>
      <c r="AV350" s="2203"/>
      <c r="AW350" s="2203"/>
      <c r="AX350" s="2203"/>
      <c r="AY350" s="2203"/>
      <c r="AZ350" s="2203"/>
      <c r="BA350" s="2203"/>
      <c r="BB350" s="2203"/>
      <c r="BC350" s="2204"/>
      <c r="BD350" s="109"/>
    </row>
    <row r="351" spans="1:56" s="2" customFormat="1" ht="16.5" customHeight="1">
      <c r="A351" s="103"/>
      <c r="B351" s="1847"/>
      <c r="C351" s="1848"/>
      <c r="D351" s="1848"/>
      <c r="E351" s="1848"/>
      <c r="F351" s="1848"/>
      <c r="G351" s="1848"/>
      <c r="H351" s="1848"/>
      <c r="I351" s="1848"/>
      <c r="J351" s="1848"/>
      <c r="K351" s="1848"/>
      <c r="L351" s="1848"/>
      <c r="M351" s="534"/>
      <c r="N351" s="534"/>
      <c r="O351" s="519"/>
      <c r="P351" s="519"/>
      <c r="Q351" s="2144"/>
      <c r="R351" s="2144"/>
      <c r="S351" s="2144"/>
      <c r="T351" s="2144"/>
      <c r="U351" s="2144"/>
      <c r="V351" s="2144"/>
      <c r="W351" s="2144"/>
      <c r="X351" s="2144"/>
      <c r="Y351" s="2144"/>
      <c r="Z351" s="2144"/>
      <c r="AA351" s="2144"/>
      <c r="AB351" s="2145"/>
      <c r="AC351" s="560"/>
      <c r="AD351" s="561"/>
      <c r="AE351" s="561"/>
      <c r="AF351" s="561"/>
      <c r="AG351" s="561"/>
      <c r="AH351" s="561"/>
      <c r="AI351" s="561"/>
      <c r="AJ351" s="534"/>
      <c r="AK351" s="534"/>
      <c r="AL351" s="534"/>
      <c r="AM351" s="534"/>
      <c r="AN351" s="534"/>
      <c r="AO351" s="534"/>
      <c r="AP351" s="519"/>
      <c r="AQ351" s="519"/>
      <c r="AR351" s="2205"/>
      <c r="AS351" s="2205"/>
      <c r="AT351" s="2205"/>
      <c r="AU351" s="2205"/>
      <c r="AV351" s="2205"/>
      <c r="AW351" s="2205"/>
      <c r="AX351" s="2205"/>
      <c r="AY351" s="2205"/>
      <c r="AZ351" s="2205"/>
      <c r="BA351" s="2205"/>
      <c r="BB351" s="2205"/>
      <c r="BC351" s="2206"/>
      <c r="BD351" s="109"/>
    </row>
    <row r="352" spans="1:56" s="2" customFormat="1" ht="16.5" customHeight="1">
      <c r="A352" s="103"/>
      <c r="B352" s="1847"/>
      <c r="C352" s="1848"/>
      <c r="D352" s="1848"/>
      <c r="E352" s="1848"/>
      <c r="F352" s="1848"/>
      <c r="G352" s="1848"/>
      <c r="H352" s="1848"/>
      <c r="I352" s="1848"/>
      <c r="J352" s="1848"/>
      <c r="K352" s="1848"/>
      <c r="L352" s="1848"/>
      <c r="M352" s="534"/>
      <c r="N352" s="534"/>
      <c r="O352" s="519"/>
      <c r="P352" s="519"/>
      <c r="Q352" s="2144"/>
      <c r="R352" s="2144"/>
      <c r="S352" s="2144"/>
      <c r="T352" s="2144"/>
      <c r="U352" s="2144"/>
      <c r="V352" s="2144"/>
      <c r="W352" s="2144"/>
      <c r="X352" s="2144"/>
      <c r="Y352" s="2144"/>
      <c r="Z352" s="2144"/>
      <c r="AA352" s="2144"/>
      <c r="AB352" s="2145"/>
      <c r="AC352" s="560"/>
      <c r="AD352" s="561"/>
      <c r="AE352" s="561"/>
      <c r="AF352" s="561"/>
      <c r="AG352" s="561"/>
      <c r="AH352" s="561"/>
      <c r="AI352" s="561"/>
      <c r="AJ352" s="534"/>
      <c r="AK352" s="534"/>
      <c r="AL352" s="534"/>
      <c r="AM352" s="534"/>
      <c r="AN352" s="534"/>
      <c r="AO352" s="534"/>
      <c r="AP352" s="519"/>
      <c r="AQ352" s="519"/>
      <c r="AR352" s="2205"/>
      <c r="AS352" s="2205"/>
      <c r="AT352" s="2205"/>
      <c r="AU352" s="2205"/>
      <c r="AV352" s="2205"/>
      <c r="AW352" s="2205"/>
      <c r="AX352" s="2205"/>
      <c r="AY352" s="2205"/>
      <c r="AZ352" s="2205"/>
      <c r="BA352" s="2205"/>
      <c r="BB352" s="2205"/>
      <c r="BC352" s="2206"/>
      <c r="BD352" s="109"/>
    </row>
    <row r="353" spans="1:56" s="2" customFormat="1" ht="16.5" customHeight="1">
      <c r="A353" s="103"/>
      <c r="B353" s="115"/>
      <c r="C353" s="114"/>
      <c r="D353" s="69"/>
      <c r="E353" s="69"/>
      <c r="F353" s="69"/>
      <c r="G353" s="69"/>
      <c r="H353" s="69"/>
      <c r="I353" s="519"/>
      <c r="J353" s="519"/>
      <c r="K353" s="519"/>
      <c r="L353" s="519"/>
      <c r="M353" s="519"/>
      <c r="N353" s="519"/>
      <c r="O353" s="519"/>
      <c r="P353" s="519"/>
      <c r="Q353" s="2144"/>
      <c r="R353" s="2144"/>
      <c r="S353" s="2144"/>
      <c r="T353" s="2144"/>
      <c r="U353" s="2144"/>
      <c r="V353" s="2144"/>
      <c r="W353" s="2144"/>
      <c r="X353" s="2144"/>
      <c r="Y353" s="2144"/>
      <c r="Z353" s="2144"/>
      <c r="AA353" s="2144"/>
      <c r="AB353" s="2145"/>
      <c r="AC353" s="115"/>
      <c r="AD353" s="114"/>
      <c r="AE353" s="69"/>
      <c r="AF353" s="69"/>
      <c r="AG353" s="69"/>
      <c r="AH353" s="69"/>
      <c r="AI353" s="69"/>
      <c r="AJ353" s="519"/>
      <c r="AK353" s="519"/>
      <c r="AL353" s="519"/>
      <c r="AM353" s="519"/>
      <c r="AN353" s="519"/>
      <c r="AO353" s="519"/>
      <c r="AP353" s="519"/>
      <c r="AQ353" s="519"/>
      <c r="AR353" s="2205"/>
      <c r="AS353" s="2205"/>
      <c r="AT353" s="2205"/>
      <c r="AU353" s="2205"/>
      <c r="AV353" s="2205"/>
      <c r="AW353" s="2205"/>
      <c r="AX353" s="2205"/>
      <c r="AY353" s="2205"/>
      <c r="AZ353" s="2205"/>
      <c r="BA353" s="2205"/>
      <c r="BB353" s="2205"/>
      <c r="BC353" s="2206"/>
      <c r="BD353" s="109"/>
    </row>
    <row r="354" spans="1:56" s="2" customFormat="1" ht="16.5" customHeight="1">
      <c r="A354" s="103"/>
      <c r="B354" s="115"/>
      <c r="C354" s="114"/>
      <c r="D354" s="69"/>
      <c r="E354" s="69"/>
      <c r="F354" s="69"/>
      <c r="G354" s="69"/>
      <c r="H354" s="69"/>
      <c r="I354" s="519"/>
      <c r="J354" s="519"/>
      <c r="K354" s="519"/>
      <c r="L354" s="519"/>
      <c r="M354" s="519"/>
      <c r="N354" s="519"/>
      <c r="O354" s="519"/>
      <c r="P354" s="519"/>
      <c r="Q354" s="2144"/>
      <c r="R354" s="2144"/>
      <c r="S354" s="2144"/>
      <c r="T354" s="2144"/>
      <c r="U354" s="2144"/>
      <c r="V354" s="2144"/>
      <c r="W354" s="2144"/>
      <c r="X354" s="2144"/>
      <c r="Y354" s="2144"/>
      <c r="Z354" s="2144"/>
      <c r="AA354" s="2144"/>
      <c r="AB354" s="2145"/>
      <c r="AC354" s="115"/>
      <c r="AD354" s="114"/>
      <c r="AE354" s="69"/>
      <c r="AF354" s="69"/>
      <c r="AG354" s="69"/>
      <c r="AH354" s="69"/>
      <c r="AI354" s="69"/>
      <c r="AJ354" s="519"/>
      <c r="AK354" s="519"/>
      <c r="AL354" s="519"/>
      <c r="AM354" s="519"/>
      <c r="AN354" s="519"/>
      <c r="AO354" s="519"/>
      <c r="AP354" s="519"/>
      <c r="AQ354" s="519"/>
      <c r="AR354" s="2205"/>
      <c r="AS354" s="2205"/>
      <c r="AT354" s="2205"/>
      <c r="AU354" s="2205"/>
      <c r="AV354" s="2205"/>
      <c r="AW354" s="2205"/>
      <c r="AX354" s="2205"/>
      <c r="AY354" s="2205"/>
      <c r="AZ354" s="2205"/>
      <c r="BA354" s="2205"/>
      <c r="BB354" s="2205"/>
      <c r="BC354" s="2206"/>
      <c r="BD354" s="109"/>
    </row>
    <row r="355" spans="1:56" s="2" customFormat="1" ht="16.5" customHeight="1">
      <c r="A355" s="103"/>
      <c r="B355" s="103"/>
      <c r="C355" s="22"/>
      <c r="D355" s="22"/>
      <c r="E355" s="22"/>
      <c r="F355" s="22"/>
      <c r="G355" s="22"/>
      <c r="H355" s="22"/>
      <c r="I355" s="22"/>
      <c r="J355" s="22"/>
      <c r="K355" s="22"/>
      <c r="L355" s="22"/>
      <c r="M355" s="22"/>
      <c r="N355" s="22"/>
      <c r="O355" s="22"/>
      <c r="P355" s="22"/>
      <c r="Q355" s="2144"/>
      <c r="R355" s="2144"/>
      <c r="S355" s="2144"/>
      <c r="T355" s="2144"/>
      <c r="U355" s="2144"/>
      <c r="V355" s="2144"/>
      <c r="W355" s="2144"/>
      <c r="X355" s="2144"/>
      <c r="Y355" s="2144"/>
      <c r="Z355" s="2144"/>
      <c r="AA355" s="2144"/>
      <c r="AB355" s="2145"/>
      <c r="AC355" s="103"/>
      <c r="AD355" s="22"/>
      <c r="AE355" s="22"/>
      <c r="AF355" s="22"/>
      <c r="AG355" s="22"/>
      <c r="AH355" s="22"/>
      <c r="AI355" s="22"/>
      <c r="AJ355" s="22"/>
      <c r="AK355" s="22"/>
      <c r="AL355" s="22"/>
      <c r="AM355" s="22"/>
      <c r="AN355" s="22"/>
      <c r="AO355" s="22"/>
      <c r="AP355" s="22"/>
      <c r="AQ355" s="22"/>
      <c r="AR355" s="2205"/>
      <c r="AS355" s="2205"/>
      <c r="AT355" s="2205"/>
      <c r="AU355" s="2205"/>
      <c r="AV355" s="2205"/>
      <c r="AW355" s="2205"/>
      <c r="AX355" s="2205"/>
      <c r="AY355" s="2205"/>
      <c r="AZ355" s="2205"/>
      <c r="BA355" s="2205"/>
      <c r="BB355" s="2205"/>
      <c r="BC355" s="2206"/>
      <c r="BD355" s="109"/>
    </row>
    <row r="356" spans="1:56" s="2" customFormat="1" ht="16.5" customHeight="1">
      <c r="A356" s="103"/>
      <c r="B356" s="103"/>
      <c r="C356" s="22"/>
      <c r="D356" s="22"/>
      <c r="E356" s="22"/>
      <c r="F356" s="22"/>
      <c r="G356" s="22"/>
      <c r="H356" s="22"/>
      <c r="I356" s="22"/>
      <c r="J356" s="22"/>
      <c r="K356" s="22"/>
      <c r="L356" s="22"/>
      <c r="M356" s="22"/>
      <c r="N356" s="22"/>
      <c r="O356" s="22"/>
      <c r="P356" s="22"/>
      <c r="Q356" s="22"/>
      <c r="R356" s="22"/>
      <c r="S356" s="22"/>
      <c r="T356" s="22"/>
      <c r="U356" s="22"/>
      <c r="V356" s="22"/>
      <c r="W356" s="22"/>
      <c r="X356" s="2062" t="str">
        <f>$X$14</f>
        <v>Attaching Method
贴法 Phương pháp dán</v>
      </c>
      <c r="Y356" s="2063"/>
      <c r="Z356" s="2063"/>
      <c r="AA356" s="2063"/>
      <c r="AB356" s="2152"/>
      <c r="AC356" s="103"/>
      <c r="AD356" s="22"/>
      <c r="AE356" s="22"/>
      <c r="AF356" s="22"/>
      <c r="AG356" s="22"/>
      <c r="AH356" s="22"/>
      <c r="AI356" s="22"/>
      <c r="AJ356" s="22"/>
      <c r="AK356" s="22"/>
      <c r="AL356" s="22"/>
      <c r="AM356" s="22"/>
      <c r="AN356" s="22"/>
      <c r="AO356" s="22"/>
      <c r="AP356" s="22"/>
      <c r="AQ356" s="22"/>
      <c r="AR356" s="22"/>
      <c r="AS356" s="22"/>
      <c r="AT356" s="22"/>
      <c r="AU356" s="22"/>
      <c r="AV356" s="22"/>
      <c r="AW356" s="22"/>
      <c r="AX356" s="22"/>
      <c r="AY356" s="2062" t="str">
        <f>$X$14</f>
        <v>Attaching Method
贴法 Phương pháp dán</v>
      </c>
      <c r="AZ356" s="2063"/>
      <c r="BA356" s="2063"/>
      <c r="BB356" s="2063"/>
      <c r="BC356" s="2152"/>
      <c r="BD356" s="109"/>
    </row>
    <row r="357" spans="1:56" s="2" customFormat="1" ht="16.5" customHeight="1">
      <c r="A357" s="103"/>
      <c r="B357" s="103"/>
      <c r="C357" s="22"/>
      <c r="D357" s="22"/>
      <c r="E357" s="22"/>
      <c r="F357" s="22"/>
      <c r="G357" s="22"/>
      <c r="H357" s="22"/>
      <c r="I357" s="22"/>
      <c r="J357" s="22"/>
      <c r="K357" s="22"/>
      <c r="L357" s="22"/>
      <c r="M357" s="22"/>
      <c r="N357" s="22"/>
      <c r="O357" s="22"/>
      <c r="P357" s="22"/>
      <c r="Q357" s="22"/>
      <c r="R357" s="22"/>
      <c r="S357" s="22"/>
      <c r="T357" s="22"/>
      <c r="U357" s="22"/>
      <c r="V357" s="22"/>
      <c r="W357" s="22"/>
      <c r="X357" s="2065"/>
      <c r="Y357" s="2066"/>
      <c r="Z357" s="2066"/>
      <c r="AA357" s="2066"/>
      <c r="AB357" s="2067"/>
      <c r="AC357" s="103"/>
      <c r="AD357" s="22"/>
      <c r="AE357" s="22"/>
      <c r="AF357" s="22"/>
      <c r="AG357" s="22"/>
      <c r="AH357" s="22"/>
      <c r="AI357" s="22"/>
      <c r="AJ357" s="22"/>
      <c r="AK357" s="22"/>
      <c r="AL357" s="22"/>
      <c r="AM357" s="22"/>
      <c r="AN357" s="22"/>
      <c r="AO357" s="22"/>
      <c r="AP357" s="22"/>
      <c r="AQ357" s="22"/>
      <c r="AR357" s="22"/>
      <c r="AS357" s="22"/>
      <c r="AT357" s="22"/>
      <c r="AU357" s="22"/>
      <c r="AV357" s="22"/>
      <c r="AW357" s="22"/>
      <c r="AX357" s="22"/>
      <c r="AY357" s="2065"/>
      <c r="AZ357" s="2066"/>
      <c r="BA357" s="2066"/>
      <c r="BB357" s="2066"/>
      <c r="BC357" s="2067"/>
      <c r="BD357" s="109"/>
    </row>
    <row r="358" spans="1:56" s="2" customFormat="1" ht="16.5" customHeight="1">
      <c r="A358" s="103"/>
      <c r="B358" s="103"/>
      <c r="C358" s="22"/>
      <c r="D358" s="22"/>
      <c r="E358" s="22"/>
      <c r="F358" s="22"/>
      <c r="G358" s="22"/>
      <c r="H358" s="22"/>
      <c r="I358" s="22"/>
      <c r="J358" s="22"/>
      <c r="K358" s="22"/>
      <c r="L358" s="22"/>
      <c r="M358" s="22"/>
      <c r="N358" s="22"/>
      <c r="O358" s="22"/>
      <c r="P358" s="22"/>
      <c r="Q358" s="22"/>
      <c r="R358" s="22"/>
      <c r="S358" s="22"/>
      <c r="T358" s="22"/>
      <c r="U358" s="22"/>
      <c r="V358" s="22"/>
      <c r="W358" s="22"/>
      <c r="X358" s="2214" t="s">
        <v>15</v>
      </c>
      <c r="Y358" s="2069"/>
      <c r="Z358" s="2069"/>
      <c r="AA358" s="2069"/>
      <c r="AB358" s="2070"/>
      <c r="AC358" s="103"/>
      <c r="AD358" s="22"/>
      <c r="AE358" s="22"/>
      <c r="AF358" s="22"/>
      <c r="AG358" s="22"/>
      <c r="AH358" s="22"/>
      <c r="AI358" s="22"/>
      <c r="AJ358" s="22"/>
      <c r="AK358" s="22"/>
      <c r="AL358" s="22"/>
      <c r="AM358" s="22"/>
      <c r="AN358" s="22"/>
      <c r="AO358" s="22"/>
      <c r="AP358" s="22"/>
      <c r="AQ358" s="22"/>
      <c r="AR358" s="22"/>
      <c r="AS358" s="22"/>
      <c r="AT358" s="22"/>
      <c r="AU358" s="22"/>
      <c r="AV358" s="22"/>
      <c r="AW358" s="22"/>
      <c r="AX358" s="22"/>
      <c r="AY358" s="2159" t="s">
        <v>15</v>
      </c>
      <c r="AZ358" s="2160"/>
      <c r="BA358" s="2160"/>
      <c r="BB358" s="2160"/>
      <c r="BC358" s="2161"/>
      <c r="BD358" s="109"/>
    </row>
    <row r="359" spans="1:56" s="2" customFormat="1" ht="16.5" customHeight="1">
      <c r="A359" s="103"/>
      <c r="B359" s="103"/>
      <c r="C359" s="22"/>
      <c r="D359" s="22"/>
      <c r="E359" s="22"/>
      <c r="F359" s="22"/>
      <c r="G359" s="22"/>
      <c r="H359" s="22"/>
      <c r="I359" s="22"/>
      <c r="J359" s="22"/>
      <c r="K359" s="22"/>
      <c r="L359" s="22"/>
      <c r="M359" s="22"/>
      <c r="N359" s="22"/>
      <c r="O359" s="22"/>
      <c r="P359" s="22"/>
      <c r="Q359" s="22"/>
      <c r="R359" s="22"/>
      <c r="S359" s="22"/>
      <c r="T359" s="22"/>
      <c r="U359" s="22"/>
      <c r="V359" s="22"/>
      <c r="W359" s="22"/>
      <c r="X359" s="2071"/>
      <c r="Y359" s="2072"/>
      <c r="Z359" s="2072"/>
      <c r="AA359" s="2072"/>
      <c r="AB359" s="2073"/>
      <c r="AC359" s="103"/>
      <c r="AD359" s="22"/>
      <c r="AE359" s="22"/>
      <c r="AF359" s="22"/>
      <c r="AG359" s="22"/>
      <c r="AH359" s="22"/>
      <c r="AI359" s="22"/>
      <c r="AJ359" s="22"/>
      <c r="AK359" s="22"/>
      <c r="AL359" s="22"/>
      <c r="AM359" s="22"/>
      <c r="AN359" s="22"/>
      <c r="AO359" s="22"/>
      <c r="AP359" s="22"/>
      <c r="AQ359" s="22"/>
      <c r="AR359" s="22"/>
      <c r="AS359" s="22"/>
      <c r="AT359" s="22"/>
      <c r="AU359" s="22"/>
      <c r="AV359" s="22"/>
      <c r="AW359" s="22"/>
      <c r="AX359" s="22"/>
      <c r="AY359" s="2071"/>
      <c r="AZ359" s="2072"/>
      <c r="BA359" s="2072"/>
      <c r="BB359" s="2072"/>
      <c r="BC359" s="2073"/>
      <c r="BD359" s="109"/>
    </row>
    <row r="360" spans="1:56" s="2" customFormat="1" ht="16.5" customHeight="1">
      <c r="A360" s="103"/>
      <c r="B360" s="103"/>
      <c r="C360" s="22"/>
      <c r="D360" s="22"/>
      <c r="E360" s="22"/>
      <c r="F360" s="22"/>
      <c r="G360" s="22"/>
      <c r="H360" s="22"/>
      <c r="I360" s="22"/>
      <c r="J360" s="22"/>
      <c r="K360" s="1962"/>
      <c r="L360" s="1191"/>
      <c r="M360" s="1191"/>
      <c r="N360" s="1191"/>
      <c r="O360" s="1191"/>
      <c r="P360" s="1191"/>
      <c r="Q360" s="1191"/>
      <c r="R360" s="22"/>
      <c r="S360" s="22"/>
      <c r="T360" s="22"/>
      <c r="U360" s="22"/>
      <c r="V360" s="22"/>
      <c r="W360" s="22"/>
      <c r="X360" s="2220" t="str">
        <f>$X$18</f>
        <v>Stitching Guide Name  靠边机名称Tên cử may</v>
      </c>
      <c r="Y360" s="2083"/>
      <c r="Z360" s="2083"/>
      <c r="AA360" s="2083"/>
      <c r="AB360" s="2084"/>
      <c r="AC360" s="103"/>
      <c r="AD360" s="22"/>
      <c r="AE360" s="22"/>
      <c r="AF360" s="22"/>
      <c r="AG360" s="22"/>
      <c r="AH360" s="22"/>
      <c r="AI360" s="22"/>
      <c r="AJ360" s="22"/>
      <c r="AK360" s="22"/>
      <c r="AL360" s="22"/>
      <c r="AM360" s="22"/>
      <c r="AN360" s="22"/>
      <c r="AO360" s="22"/>
      <c r="AP360" s="22"/>
      <c r="AQ360" s="22"/>
      <c r="AR360" s="22"/>
      <c r="AS360" s="22"/>
      <c r="AT360" s="22"/>
      <c r="AU360" s="22"/>
      <c r="AV360" s="22"/>
      <c r="AW360" s="22"/>
      <c r="AX360" s="22"/>
      <c r="AY360" s="2062" t="str">
        <f>$X$18</f>
        <v>Stitching Guide Name  靠边机名称Tên cử may</v>
      </c>
      <c r="AZ360" s="2063"/>
      <c r="BA360" s="2063"/>
      <c r="BB360" s="2063"/>
      <c r="BC360" s="2152"/>
      <c r="BD360" s="109"/>
    </row>
    <row r="361" spans="1:56" s="2" customFormat="1" ht="16.5" customHeight="1">
      <c r="A361" s="103"/>
      <c r="B361" s="103"/>
      <c r="C361" s="22"/>
      <c r="D361" s="22"/>
      <c r="E361" s="22"/>
      <c r="F361" s="22"/>
      <c r="G361" s="22"/>
      <c r="H361" s="22"/>
      <c r="I361" s="22"/>
      <c r="J361" s="22"/>
      <c r="K361" s="1191"/>
      <c r="L361" s="1191"/>
      <c r="M361" s="1191"/>
      <c r="N361" s="1191"/>
      <c r="O361" s="1191"/>
      <c r="P361" s="1191"/>
      <c r="Q361" s="1191"/>
      <c r="R361" s="22"/>
      <c r="S361" s="22"/>
      <c r="T361" s="22"/>
      <c r="U361" s="22"/>
      <c r="V361" s="22"/>
      <c r="W361" s="22"/>
      <c r="X361" s="2065"/>
      <c r="Y361" s="2066"/>
      <c r="Z361" s="2066"/>
      <c r="AA361" s="2066"/>
      <c r="AB361" s="2067"/>
      <c r="AC361" s="103"/>
      <c r="AD361" s="22"/>
      <c r="AE361" s="22"/>
      <c r="AF361" s="22"/>
      <c r="AG361" s="22"/>
      <c r="AH361" s="22"/>
      <c r="AI361" s="22"/>
      <c r="AJ361" s="22"/>
      <c r="AK361" s="22"/>
      <c r="AL361" s="22"/>
      <c r="AM361" s="22"/>
      <c r="AN361" s="22"/>
      <c r="AO361" s="22"/>
      <c r="AP361" s="22"/>
      <c r="AQ361" s="22"/>
      <c r="AR361" s="22"/>
      <c r="AS361" s="22"/>
      <c r="AT361" s="22"/>
      <c r="AU361" s="22"/>
      <c r="AV361" s="22"/>
      <c r="AW361" s="22"/>
      <c r="AX361" s="22"/>
      <c r="AY361" s="2065"/>
      <c r="AZ361" s="2066"/>
      <c r="BA361" s="2066"/>
      <c r="BB361" s="2066"/>
      <c r="BC361" s="2067"/>
      <c r="BD361" s="109"/>
    </row>
    <row r="362" spans="1:56" s="2" customFormat="1" ht="16.5" customHeight="1">
      <c r="A362" s="103"/>
      <c r="B362" s="541"/>
      <c r="C362" s="126"/>
      <c r="D362" s="126"/>
      <c r="E362" s="126"/>
      <c r="F362" s="126"/>
      <c r="G362" s="126"/>
      <c r="H362" s="126"/>
      <c r="I362" s="126"/>
      <c r="J362" s="126"/>
      <c r="K362" s="1200"/>
      <c r="L362" s="1200"/>
      <c r="M362" s="1200"/>
      <c r="N362" s="1200"/>
      <c r="O362" s="1200"/>
      <c r="P362" s="1200"/>
      <c r="Q362" s="1200"/>
      <c r="R362" s="126"/>
      <c r="S362" s="126"/>
      <c r="T362" s="126"/>
      <c r="U362" s="126"/>
      <c r="V362" s="126"/>
      <c r="W362" s="126"/>
      <c r="X362" s="2085" t="s">
        <v>15</v>
      </c>
      <c r="Y362" s="2086"/>
      <c r="Z362" s="2086"/>
      <c r="AA362" s="2086"/>
      <c r="AB362" s="2087"/>
      <c r="AC362" s="126"/>
      <c r="AD362" s="126"/>
      <c r="AE362" s="126"/>
      <c r="AF362" s="126"/>
      <c r="AG362" s="126"/>
      <c r="AH362" s="126"/>
      <c r="AI362" s="126"/>
      <c r="AJ362" s="126"/>
      <c r="AK362" s="126"/>
      <c r="AL362" s="126"/>
      <c r="AM362" s="126"/>
      <c r="AN362" s="126"/>
      <c r="AO362" s="126"/>
      <c r="AP362" s="126"/>
      <c r="AQ362" s="126"/>
      <c r="AR362" s="126"/>
      <c r="AS362" s="126"/>
      <c r="AT362" s="126"/>
      <c r="AU362" s="126"/>
      <c r="AV362" s="126"/>
      <c r="AW362" s="126"/>
      <c r="AX362" s="126"/>
      <c r="AY362" s="2085" t="s">
        <v>15</v>
      </c>
      <c r="AZ362" s="2086"/>
      <c r="BA362" s="2086"/>
      <c r="BB362" s="2086"/>
      <c r="BC362" s="2087"/>
      <c r="BD362" s="109"/>
    </row>
    <row r="363" spans="1:56" s="2" customFormat="1" ht="30" customHeight="1">
      <c r="A363" s="103"/>
      <c r="B363" s="2014">
        <f>AC346+1</f>
        <v>39</v>
      </c>
      <c r="C363" s="2015"/>
      <c r="D363" s="2016" t="s">
        <v>310</v>
      </c>
      <c r="E363" s="2090"/>
      <c r="F363" s="2090"/>
      <c r="G363" s="2090"/>
      <c r="H363" s="2090"/>
      <c r="I363" s="2090"/>
      <c r="J363" s="2090"/>
      <c r="K363" s="2090"/>
      <c r="L363" s="2090"/>
      <c r="M363" s="2090"/>
      <c r="N363" s="2090"/>
      <c r="O363" s="2090"/>
      <c r="P363" s="2090"/>
      <c r="Q363" s="2090"/>
      <c r="R363" s="2090"/>
      <c r="S363" s="2090"/>
      <c r="T363" s="2090"/>
      <c r="U363" s="2090"/>
      <c r="V363" s="2090"/>
      <c r="W363" s="2090"/>
      <c r="X363" s="2090"/>
      <c r="Y363" s="2090"/>
      <c r="Z363" s="2090"/>
      <c r="AA363" s="2090"/>
      <c r="AB363" s="2091"/>
      <c r="AC363" s="2088">
        <f>B363+1</f>
        <v>40</v>
      </c>
      <c r="AD363" s="2089"/>
      <c r="AE363" s="2016" t="s">
        <v>443</v>
      </c>
      <c r="AF363" s="2017"/>
      <c r="AG363" s="2017"/>
      <c r="AH363" s="2017"/>
      <c r="AI363" s="2017"/>
      <c r="AJ363" s="2017"/>
      <c r="AK363" s="2017"/>
      <c r="AL363" s="2017"/>
      <c r="AM363" s="2017"/>
      <c r="AN363" s="2017"/>
      <c r="AO363" s="2017"/>
      <c r="AP363" s="2017"/>
      <c r="AQ363" s="2017"/>
      <c r="AR363" s="2017"/>
      <c r="AS363" s="2017"/>
      <c r="AT363" s="2017"/>
      <c r="AU363" s="2017"/>
      <c r="AV363" s="2017"/>
      <c r="AW363" s="2017"/>
      <c r="AX363" s="2017"/>
      <c r="AY363" s="2017"/>
      <c r="AZ363" s="2017"/>
      <c r="BA363" s="2017"/>
      <c r="BB363" s="2017"/>
      <c r="BC363" s="2019"/>
      <c r="BD363" s="109"/>
    </row>
    <row r="364" spans="1:56" s="335" customFormat="1" ht="23.1" customHeight="1">
      <c r="A364" s="241"/>
      <c r="B364" s="2172" t="str">
        <f>$B$5</f>
        <v>M/C Type
机器
Loại máy</v>
      </c>
      <c r="C364" s="2021"/>
      <c r="D364" s="2021"/>
      <c r="E364" s="2021"/>
      <c r="F364" s="2022"/>
      <c r="G364" s="2026" t="str">
        <f>$G$5</f>
        <v>Needle
System
针类 Loại kim</v>
      </c>
      <c r="H364" s="2026"/>
      <c r="I364" s="2026"/>
      <c r="J364" s="2026" t="str">
        <f>$J$5</f>
        <v>Needle Size
尺寸
Kích cỡ kim</v>
      </c>
      <c r="K364" s="2026"/>
      <c r="L364" s="2026"/>
      <c r="M364" s="2026" t="str">
        <f>$M$5</f>
        <v>Needle Point Type
针型头类
Loại đầu kim</v>
      </c>
      <c r="N364" s="2026"/>
      <c r="O364" s="2026"/>
      <c r="P364" s="2026"/>
      <c r="Q364" s="2030" t="str">
        <f>$Q$5</f>
        <v>Thread Type
车线
Loại chỉ</v>
      </c>
      <c r="R364" s="2030"/>
      <c r="S364" s="2030"/>
      <c r="T364" s="2030"/>
      <c r="U364" s="2030" t="str">
        <f>$U$5</f>
        <v>Stitching Margin 边距
 Cách biên  (mm)</v>
      </c>
      <c r="V364" s="2030"/>
      <c r="W364" s="2030"/>
      <c r="X364" s="2030"/>
      <c r="Y364" s="2030" t="str">
        <f>$Y$5</f>
        <v>SPI (Stitch Per Inch)
针数/英寸
Số mũi/inch</v>
      </c>
      <c r="Z364" s="2032"/>
      <c r="AA364" s="2032"/>
      <c r="AB364" s="2033"/>
      <c r="AC364" s="2172" t="str">
        <f>$B$5</f>
        <v>M/C Type
机器
Loại máy</v>
      </c>
      <c r="AD364" s="2021"/>
      <c r="AE364" s="2021"/>
      <c r="AF364" s="2021"/>
      <c r="AG364" s="2022"/>
      <c r="AH364" s="2026" t="str">
        <f>$G$5</f>
        <v>Needle
System
针类 Loại kim</v>
      </c>
      <c r="AI364" s="2026"/>
      <c r="AJ364" s="2026"/>
      <c r="AK364" s="2026" t="str">
        <f>$J$5</f>
        <v>Needle Size
尺寸
Kích cỡ kim</v>
      </c>
      <c r="AL364" s="2026"/>
      <c r="AM364" s="2026"/>
      <c r="AN364" s="2026" t="str">
        <f>$M$5</f>
        <v>Needle Point Type
针型头类
Loại đầu kim</v>
      </c>
      <c r="AO364" s="2026"/>
      <c r="AP364" s="2026"/>
      <c r="AQ364" s="2026"/>
      <c r="AR364" s="2030" t="str">
        <f>$Q$5</f>
        <v>Thread Type
车线
Loại chỉ</v>
      </c>
      <c r="AS364" s="2030"/>
      <c r="AT364" s="2030"/>
      <c r="AU364" s="2030"/>
      <c r="AV364" s="2030" t="str">
        <f>$U$5</f>
        <v>Stitching Margin 边距
 Cách biên  (mm)</v>
      </c>
      <c r="AW364" s="2030"/>
      <c r="AX364" s="2030"/>
      <c r="AY364" s="2030"/>
      <c r="AZ364" s="2030" t="str">
        <f>$Y$5</f>
        <v>SPI (Stitch Per Inch)
针数/英寸
Số mũi/inch</v>
      </c>
      <c r="BA364" s="2032"/>
      <c r="BB364" s="2032"/>
      <c r="BC364" s="2033"/>
      <c r="BD364" s="242"/>
    </row>
    <row r="365" spans="1:56" s="335" customFormat="1" ht="23.1" customHeight="1">
      <c r="A365" s="241"/>
      <c r="B365" s="2023"/>
      <c r="C365" s="2024"/>
      <c r="D365" s="2024"/>
      <c r="E365" s="2024"/>
      <c r="F365" s="2025"/>
      <c r="G365" s="2027"/>
      <c r="H365" s="2027"/>
      <c r="I365" s="2027"/>
      <c r="J365" s="2027"/>
      <c r="K365" s="2027"/>
      <c r="L365" s="2027"/>
      <c r="M365" s="2027"/>
      <c r="N365" s="2027"/>
      <c r="O365" s="2027"/>
      <c r="P365" s="2027"/>
      <c r="Q365" s="2031"/>
      <c r="R365" s="2031"/>
      <c r="S365" s="2031"/>
      <c r="T365" s="2031"/>
      <c r="U365" s="2031"/>
      <c r="V365" s="2031"/>
      <c r="W365" s="2031"/>
      <c r="X365" s="2031"/>
      <c r="Y365" s="2034"/>
      <c r="Z365" s="2034"/>
      <c r="AA365" s="2034"/>
      <c r="AB365" s="2035"/>
      <c r="AC365" s="2023"/>
      <c r="AD365" s="2024"/>
      <c r="AE365" s="2024"/>
      <c r="AF365" s="2024"/>
      <c r="AG365" s="2025"/>
      <c r="AH365" s="2027"/>
      <c r="AI365" s="2027"/>
      <c r="AJ365" s="2027"/>
      <c r="AK365" s="2027"/>
      <c r="AL365" s="2027"/>
      <c r="AM365" s="2027"/>
      <c r="AN365" s="2027"/>
      <c r="AO365" s="2027"/>
      <c r="AP365" s="2027"/>
      <c r="AQ365" s="2027"/>
      <c r="AR365" s="2031"/>
      <c r="AS365" s="2031"/>
      <c r="AT365" s="2031"/>
      <c r="AU365" s="2031"/>
      <c r="AV365" s="2031"/>
      <c r="AW365" s="2031"/>
      <c r="AX365" s="2031"/>
      <c r="AY365" s="2031"/>
      <c r="AZ365" s="2034"/>
      <c r="BA365" s="2034"/>
      <c r="BB365" s="2034"/>
      <c r="BC365" s="2035"/>
      <c r="BD365" s="242"/>
    </row>
    <row r="366" spans="1:56" s="172" customFormat="1" ht="42.95" customHeight="1">
      <c r="A366" s="520"/>
      <c r="B366" s="2261" t="s">
        <v>343</v>
      </c>
      <c r="C366" s="2037"/>
      <c r="D366" s="2037"/>
      <c r="E366" s="2037"/>
      <c r="F366" s="2038"/>
      <c r="G366" s="2039" t="s">
        <v>344</v>
      </c>
      <c r="H366" s="2040"/>
      <c r="I366" s="2040"/>
      <c r="J366" s="2054" t="s">
        <v>345</v>
      </c>
      <c r="K366" s="2054"/>
      <c r="L366" s="2054"/>
      <c r="M366" s="2054" t="s">
        <v>346</v>
      </c>
      <c r="N366" s="2054"/>
      <c r="O366" s="2054"/>
      <c r="P366" s="2054"/>
      <c r="Q366" s="2055" t="s">
        <v>383</v>
      </c>
      <c r="R366" s="2054"/>
      <c r="S366" s="2054"/>
      <c r="T366" s="2054"/>
      <c r="U366" s="2056" t="s">
        <v>405</v>
      </c>
      <c r="V366" s="2056"/>
      <c r="W366" s="2056"/>
      <c r="X366" s="2056"/>
      <c r="Y366" s="2056" t="s">
        <v>304</v>
      </c>
      <c r="Z366" s="2056"/>
      <c r="AA366" s="2056"/>
      <c r="AB366" s="2057"/>
      <c r="AC366" s="2276" t="s">
        <v>444</v>
      </c>
      <c r="AD366" s="2277"/>
      <c r="AE366" s="2277"/>
      <c r="AF366" s="2277"/>
      <c r="AG366" s="2278"/>
      <c r="AH366" s="2279" t="s">
        <v>349</v>
      </c>
      <c r="AI366" s="2280"/>
      <c r="AJ366" s="2281"/>
      <c r="AK366" s="2282" t="s">
        <v>386</v>
      </c>
      <c r="AL366" s="1200"/>
      <c r="AM366" s="2010"/>
      <c r="AN366" s="2282" t="s">
        <v>346</v>
      </c>
      <c r="AO366" s="1200"/>
      <c r="AP366" s="1200"/>
      <c r="AQ366" s="2010"/>
      <c r="AR366" s="2283" t="s">
        <v>445</v>
      </c>
      <c r="AS366" s="2284"/>
      <c r="AT366" s="2284"/>
      <c r="AU366" s="2285"/>
      <c r="AV366" s="2282">
        <v>5</v>
      </c>
      <c r="AW366" s="1200"/>
      <c r="AX366" s="1200"/>
      <c r="AY366" s="2010"/>
      <c r="AZ366" s="2282" t="s">
        <v>417</v>
      </c>
      <c r="BA366" s="1200"/>
      <c r="BB366" s="1200"/>
      <c r="BC366" s="1975"/>
      <c r="BD366" s="521"/>
    </row>
    <row r="367" spans="1:56" s="2" customFormat="1" ht="16.5" customHeight="1">
      <c r="A367" s="103"/>
      <c r="B367" s="509"/>
      <c r="C367" s="510"/>
      <c r="D367" s="510"/>
      <c r="E367" s="510"/>
      <c r="F367" s="510"/>
      <c r="G367" s="510"/>
      <c r="H367" s="510"/>
      <c r="I367" s="510"/>
      <c r="J367" s="510"/>
      <c r="K367" s="510"/>
      <c r="L367" s="510"/>
      <c r="M367" s="510"/>
      <c r="N367" s="510"/>
      <c r="O367" s="522"/>
      <c r="P367" s="518"/>
      <c r="Q367" s="2142" t="s">
        <v>446</v>
      </c>
      <c r="R367" s="2142"/>
      <c r="S367" s="2142"/>
      <c r="T367" s="2142"/>
      <c r="U367" s="2142"/>
      <c r="V367" s="2142"/>
      <c r="W367" s="2142"/>
      <c r="X367" s="2142"/>
      <c r="Y367" s="2142"/>
      <c r="Z367" s="2142"/>
      <c r="AA367" s="2142"/>
      <c r="AB367" s="2143"/>
      <c r="AC367" s="509"/>
      <c r="AD367" s="510"/>
      <c r="AE367" s="510"/>
      <c r="AF367" s="510"/>
      <c r="AG367" s="510"/>
      <c r="AH367" s="510"/>
      <c r="AI367" s="510"/>
      <c r="AJ367" s="510"/>
      <c r="AK367" s="510"/>
      <c r="AL367" s="510"/>
      <c r="AM367" s="510"/>
      <c r="AN367" s="510"/>
      <c r="AO367" s="510"/>
      <c r="AP367" s="510"/>
      <c r="AQ367" s="120"/>
      <c r="AR367" s="2286" t="s">
        <v>447</v>
      </c>
      <c r="AS367" s="2286"/>
      <c r="AT367" s="2286"/>
      <c r="AU367" s="2286"/>
      <c r="AV367" s="2286"/>
      <c r="AW367" s="2286"/>
      <c r="AX367" s="2286"/>
      <c r="AY367" s="2286"/>
      <c r="AZ367" s="2286"/>
      <c r="BA367" s="2286"/>
      <c r="BB367" s="2286"/>
      <c r="BC367" s="2287"/>
      <c r="BD367" s="109"/>
    </row>
    <row r="368" spans="1:56" s="2" customFormat="1" ht="16.5" customHeight="1">
      <c r="A368" s="103"/>
      <c r="B368" s="515"/>
      <c r="C368" s="516"/>
      <c r="D368" s="516"/>
      <c r="E368" s="516"/>
      <c r="F368" s="516"/>
      <c r="G368" s="516"/>
      <c r="H368" s="516"/>
      <c r="I368" s="516"/>
      <c r="J368" s="516"/>
      <c r="K368" s="516"/>
      <c r="L368" s="516"/>
      <c r="M368" s="516"/>
      <c r="N368" s="516"/>
      <c r="O368" s="526"/>
      <c r="P368" s="518"/>
      <c r="Q368" s="2144"/>
      <c r="R368" s="2144"/>
      <c r="S368" s="2144"/>
      <c r="T368" s="2144"/>
      <c r="U368" s="2144"/>
      <c r="V368" s="2144"/>
      <c r="W368" s="2144"/>
      <c r="X368" s="2144"/>
      <c r="Y368" s="2144"/>
      <c r="Z368" s="2144"/>
      <c r="AA368" s="2144"/>
      <c r="AB368" s="2145"/>
      <c r="AC368" s="515"/>
      <c r="AD368" s="516"/>
      <c r="AE368" s="516"/>
      <c r="AF368" s="516"/>
      <c r="AG368" s="516"/>
      <c r="AH368" s="516"/>
      <c r="AI368" s="516"/>
      <c r="AJ368" s="516"/>
      <c r="AK368" s="516"/>
      <c r="AL368" s="516"/>
      <c r="AM368" s="516"/>
      <c r="AN368" s="516"/>
      <c r="AO368" s="516"/>
      <c r="AP368" s="516"/>
      <c r="AQ368" s="120"/>
      <c r="AR368" s="1942"/>
      <c r="AS368" s="1942"/>
      <c r="AT368" s="1942"/>
      <c r="AU368" s="1942"/>
      <c r="AV368" s="1942"/>
      <c r="AW368" s="1942"/>
      <c r="AX368" s="1942"/>
      <c r="AY368" s="1942"/>
      <c r="AZ368" s="1942"/>
      <c r="BA368" s="1942"/>
      <c r="BB368" s="1942"/>
      <c r="BC368" s="2288"/>
      <c r="BD368" s="109"/>
    </row>
    <row r="369" spans="1:56" s="2" customFormat="1" ht="16.5" customHeight="1">
      <c r="A369" s="103"/>
      <c r="B369" s="515"/>
      <c r="C369" s="516"/>
      <c r="D369" s="516"/>
      <c r="E369" s="516"/>
      <c r="F369" s="516"/>
      <c r="G369" s="516"/>
      <c r="H369" s="516"/>
      <c r="I369" s="516"/>
      <c r="J369" s="516"/>
      <c r="K369" s="516"/>
      <c r="L369" s="516"/>
      <c r="M369" s="516"/>
      <c r="N369" s="516"/>
      <c r="O369" s="526"/>
      <c r="P369" s="519"/>
      <c r="Q369" s="2144"/>
      <c r="R369" s="2144"/>
      <c r="S369" s="2144"/>
      <c r="T369" s="2144"/>
      <c r="U369" s="2144"/>
      <c r="V369" s="2144"/>
      <c r="W369" s="2144"/>
      <c r="X369" s="2144"/>
      <c r="Y369" s="2144"/>
      <c r="Z369" s="2144"/>
      <c r="AA369" s="2144"/>
      <c r="AB369" s="2145"/>
      <c r="AC369" s="515"/>
      <c r="AD369" s="516"/>
      <c r="AE369" s="516"/>
      <c r="AF369" s="516"/>
      <c r="AG369" s="516"/>
      <c r="AH369" s="516"/>
      <c r="AI369" s="516"/>
      <c r="AJ369" s="516"/>
      <c r="AK369" s="516"/>
      <c r="AL369" s="516"/>
      <c r="AM369" s="516"/>
      <c r="AN369" s="516"/>
      <c r="AO369" s="516"/>
      <c r="AP369" s="516"/>
      <c r="AQ369" s="69"/>
      <c r="AR369" s="1942"/>
      <c r="AS369" s="1942"/>
      <c r="AT369" s="1942"/>
      <c r="AU369" s="1942"/>
      <c r="AV369" s="1942"/>
      <c r="AW369" s="1942"/>
      <c r="AX369" s="1942"/>
      <c r="AY369" s="1942"/>
      <c r="AZ369" s="1942"/>
      <c r="BA369" s="1942"/>
      <c r="BB369" s="1942"/>
      <c r="BC369" s="2288"/>
      <c r="BD369" s="109"/>
    </row>
    <row r="370" spans="1:56" s="2" customFormat="1" ht="16.5" customHeight="1">
      <c r="A370" s="103"/>
      <c r="B370" s="515"/>
      <c r="C370" s="516"/>
      <c r="D370" s="516"/>
      <c r="E370" s="516"/>
      <c r="F370" s="516"/>
      <c r="G370" s="516"/>
      <c r="H370" s="516"/>
      <c r="I370" s="516"/>
      <c r="J370" s="516"/>
      <c r="K370" s="516"/>
      <c r="L370" s="516"/>
      <c r="M370" s="516"/>
      <c r="N370" s="516"/>
      <c r="O370" s="526"/>
      <c r="P370" s="519"/>
      <c r="Q370" s="2144"/>
      <c r="R370" s="2144"/>
      <c r="S370" s="2144"/>
      <c r="T370" s="2144"/>
      <c r="U370" s="2144"/>
      <c r="V370" s="2144"/>
      <c r="W370" s="2144"/>
      <c r="X370" s="2144"/>
      <c r="Y370" s="2144"/>
      <c r="Z370" s="2144"/>
      <c r="AA370" s="2144"/>
      <c r="AB370" s="2145"/>
      <c r="AC370" s="515"/>
      <c r="AD370" s="516"/>
      <c r="AE370" s="516"/>
      <c r="AF370" s="516"/>
      <c r="AG370" s="516"/>
      <c r="AH370" s="516"/>
      <c r="AI370" s="516"/>
      <c r="AJ370" s="516"/>
      <c r="AK370" s="516"/>
      <c r="AL370" s="516"/>
      <c r="AM370" s="516"/>
      <c r="AN370" s="516"/>
      <c r="AO370" s="516"/>
      <c r="AP370" s="516"/>
      <c r="AQ370" s="526"/>
      <c r="AR370" s="512"/>
      <c r="AS370" s="512"/>
      <c r="AT370" s="512"/>
      <c r="AU370" s="512"/>
      <c r="AV370" s="628"/>
      <c r="AW370" s="628"/>
      <c r="AX370" s="628"/>
      <c r="AY370" s="628"/>
      <c r="AZ370" s="628"/>
      <c r="BA370" s="628"/>
      <c r="BB370" s="628"/>
      <c r="BC370" s="629"/>
      <c r="BD370" s="109"/>
    </row>
    <row r="371" spans="1:56" s="2" customFormat="1" ht="16.5" customHeight="1">
      <c r="A371" s="103"/>
      <c r="B371" s="515"/>
      <c r="C371" s="516"/>
      <c r="D371" s="516"/>
      <c r="E371" s="516"/>
      <c r="F371" s="516"/>
      <c r="G371" s="516"/>
      <c r="H371" s="516"/>
      <c r="I371" s="516"/>
      <c r="J371" s="516"/>
      <c r="K371" s="516"/>
      <c r="L371" s="516"/>
      <c r="M371" s="516"/>
      <c r="N371" s="516"/>
      <c r="O371" s="526"/>
      <c r="P371" s="519"/>
      <c r="Q371" s="2144"/>
      <c r="R371" s="2144"/>
      <c r="S371" s="2144"/>
      <c r="T371" s="2144"/>
      <c r="U371" s="2144"/>
      <c r="V371" s="2144"/>
      <c r="W371" s="2144"/>
      <c r="X371" s="2144"/>
      <c r="Y371" s="2144"/>
      <c r="Z371" s="2144"/>
      <c r="AA371" s="2144"/>
      <c r="AB371" s="2145"/>
      <c r="AC371" s="515"/>
      <c r="AD371" s="516"/>
      <c r="AE371" s="516"/>
      <c r="AF371" s="516"/>
      <c r="AG371" s="516"/>
      <c r="AH371" s="516"/>
      <c r="AI371" s="516"/>
      <c r="AJ371" s="516"/>
      <c r="AK371" s="516"/>
      <c r="AL371" s="516"/>
      <c r="AM371" s="516"/>
      <c r="AN371" s="516"/>
      <c r="AO371" s="516"/>
      <c r="AP371" s="516"/>
      <c r="AQ371" s="526"/>
      <c r="AR371" s="512"/>
      <c r="AS371" s="512"/>
      <c r="AT371" s="512"/>
      <c r="AU371" s="512"/>
      <c r="AV371" s="628"/>
      <c r="AW371" s="628"/>
      <c r="AX371" s="628"/>
      <c r="AY371" s="628"/>
      <c r="AZ371" s="628"/>
      <c r="BA371" s="628"/>
      <c r="BB371" s="628"/>
      <c r="BC371" s="629"/>
      <c r="BD371" s="109"/>
    </row>
    <row r="372" spans="1:56" s="2" customFormat="1" ht="16.5" customHeight="1">
      <c r="A372" s="103"/>
      <c r="B372" s="103"/>
      <c r="C372" s="22"/>
      <c r="D372" s="22"/>
      <c r="E372" s="22"/>
      <c r="F372" s="22"/>
      <c r="G372" s="22"/>
      <c r="H372" s="22"/>
      <c r="I372" s="22"/>
      <c r="J372" s="22"/>
      <c r="K372" s="22"/>
      <c r="L372" s="22"/>
      <c r="M372" s="22"/>
      <c r="N372" s="22"/>
      <c r="O372" s="22"/>
      <c r="P372" s="22"/>
      <c r="Q372" s="2144"/>
      <c r="R372" s="2144"/>
      <c r="S372" s="2144"/>
      <c r="T372" s="2144"/>
      <c r="U372" s="2144"/>
      <c r="V372" s="2144"/>
      <c r="W372" s="2144"/>
      <c r="X372" s="2144"/>
      <c r="Y372" s="2144"/>
      <c r="Z372" s="2144"/>
      <c r="AA372" s="2144"/>
      <c r="AB372" s="2145"/>
      <c r="AC372" s="103"/>
      <c r="AD372" s="22"/>
      <c r="AE372" s="22"/>
      <c r="AF372" s="22"/>
      <c r="AG372" s="22"/>
      <c r="AH372" s="22"/>
      <c r="AI372" s="22"/>
      <c r="AJ372" s="22"/>
      <c r="AK372" s="22"/>
      <c r="AL372" s="22"/>
      <c r="AM372" s="22"/>
      <c r="AN372" s="22"/>
      <c r="AO372" s="22"/>
      <c r="AP372" s="69"/>
      <c r="AQ372" s="22"/>
      <c r="AR372" s="22"/>
      <c r="AS372" s="22"/>
      <c r="AT372" s="22"/>
      <c r="AU372" s="22"/>
      <c r="AV372" s="22"/>
      <c r="AW372" s="22"/>
      <c r="AX372" s="22"/>
      <c r="AY372" s="530"/>
      <c r="AZ372" s="530"/>
      <c r="BA372" s="530"/>
      <c r="BB372" s="530"/>
      <c r="BC372" s="531"/>
      <c r="BD372" s="109"/>
    </row>
    <row r="373" spans="1:56" s="2" customFormat="1" ht="16.5" customHeight="1">
      <c r="A373" s="103"/>
      <c r="B373" s="103"/>
      <c r="C373" s="22"/>
      <c r="D373" s="22"/>
      <c r="E373" s="22"/>
      <c r="F373" s="22"/>
      <c r="G373" s="22"/>
      <c r="H373" s="22"/>
      <c r="I373" s="22"/>
      <c r="J373" s="22"/>
      <c r="K373" s="22"/>
      <c r="L373" s="22"/>
      <c r="M373" s="22"/>
      <c r="N373" s="22"/>
      <c r="O373" s="22"/>
      <c r="P373" s="22"/>
      <c r="Q373" s="22"/>
      <c r="R373" s="22"/>
      <c r="S373" s="22"/>
      <c r="T373" s="22"/>
      <c r="U373" s="22"/>
      <c r="V373" s="22"/>
      <c r="W373" s="22"/>
      <c r="X373" s="2062" t="str">
        <f>$X$14</f>
        <v>Attaching Method
贴法 Phương pháp dán</v>
      </c>
      <c r="Y373" s="2063"/>
      <c r="Z373" s="2063"/>
      <c r="AA373" s="2063"/>
      <c r="AB373" s="2152"/>
      <c r="AC373" s="103"/>
      <c r="AD373" s="22"/>
      <c r="AE373" s="22"/>
      <c r="AF373" s="22"/>
      <c r="AG373" s="22"/>
      <c r="AH373" s="22"/>
      <c r="AI373" s="22"/>
      <c r="AJ373" s="22"/>
      <c r="AK373" s="22"/>
      <c r="AL373" s="22"/>
      <c r="AM373" s="22"/>
      <c r="AN373" s="22"/>
      <c r="AO373" s="22"/>
      <c r="AP373" s="22"/>
      <c r="AQ373" s="22"/>
      <c r="AR373" s="22"/>
      <c r="AS373" s="22"/>
      <c r="AT373" s="22"/>
      <c r="AU373" s="22"/>
      <c r="AV373" s="22"/>
      <c r="AW373" s="22"/>
      <c r="AX373" s="22"/>
      <c r="AY373" s="2062" t="str">
        <f>$X$14</f>
        <v>Attaching Method
贴法 Phương pháp dán</v>
      </c>
      <c r="AZ373" s="2063"/>
      <c r="BA373" s="2063"/>
      <c r="BB373" s="2063"/>
      <c r="BC373" s="2152"/>
      <c r="BD373" s="109"/>
    </row>
    <row r="374" spans="1:56" s="2" customFormat="1" ht="16.5" customHeight="1">
      <c r="A374" s="537"/>
      <c r="B374" s="103"/>
      <c r="C374" s="22"/>
      <c r="D374" s="22"/>
      <c r="E374" s="22"/>
      <c r="F374" s="22"/>
      <c r="G374" s="22"/>
      <c r="H374" s="22"/>
      <c r="I374" s="22"/>
      <c r="J374" s="22"/>
      <c r="K374" s="22"/>
      <c r="L374" s="22"/>
      <c r="M374" s="22"/>
      <c r="N374" s="22"/>
      <c r="O374" s="22"/>
      <c r="P374" s="22"/>
      <c r="Q374" s="22"/>
      <c r="R374" s="22"/>
      <c r="S374" s="22"/>
      <c r="T374" s="22"/>
      <c r="U374" s="22"/>
      <c r="V374" s="22"/>
      <c r="W374" s="22"/>
      <c r="X374" s="2065"/>
      <c r="Y374" s="2066"/>
      <c r="Z374" s="2066"/>
      <c r="AA374" s="2066"/>
      <c r="AB374" s="2067"/>
      <c r="AC374" s="22"/>
      <c r="AD374" s="22"/>
      <c r="AE374" s="22"/>
      <c r="AF374" s="22"/>
      <c r="AG374" s="22"/>
      <c r="AH374" s="22"/>
      <c r="AI374" s="22"/>
      <c r="AJ374" s="22"/>
      <c r="AK374" s="22"/>
      <c r="AL374" s="22"/>
      <c r="AM374" s="22"/>
      <c r="AN374" s="22"/>
      <c r="AO374" s="22"/>
      <c r="AP374" s="22"/>
      <c r="AQ374" s="22"/>
      <c r="AR374" s="22"/>
      <c r="AS374" s="22"/>
      <c r="AT374" s="22"/>
      <c r="AU374" s="22"/>
      <c r="AV374" s="22"/>
      <c r="AW374" s="22"/>
      <c r="AX374" s="22"/>
      <c r="AY374" s="2065"/>
      <c r="AZ374" s="2066"/>
      <c r="BA374" s="2066"/>
      <c r="BB374" s="2066"/>
      <c r="BC374" s="2067"/>
      <c r="BD374" s="109"/>
    </row>
    <row r="375" spans="1:56" s="2" customFormat="1" ht="16.5" customHeight="1">
      <c r="A375" s="537"/>
      <c r="B375" s="103"/>
      <c r="C375" s="22"/>
      <c r="D375" s="22"/>
      <c r="E375" s="22"/>
      <c r="F375" s="22"/>
      <c r="G375" s="22"/>
      <c r="H375" s="22"/>
      <c r="I375" s="22"/>
      <c r="J375" s="22"/>
      <c r="K375" s="22"/>
      <c r="L375" s="22"/>
      <c r="M375" s="22"/>
      <c r="N375" s="22"/>
      <c r="O375" s="22"/>
      <c r="P375" s="22"/>
      <c r="Q375" s="22"/>
      <c r="R375" s="22"/>
      <c r="S375" s="22"/>
      <c r="T375" s="22"/>
      <c r="U375" s="22"/>
      <c r="V375" s="22"/>
      <c r="W375" s="22"/>
      <c r="X375" s="2159" t="s">
        <v>15</v>
      </c>
      <c r="Y375" s="2160"/>
      <c r="Z375" s="2160"/>
      <c r="AA375" s="2160"/>
      <c r="AB375" s="2161"/>
      <c r="AC375" s="69"/>
      <c r="AD375" s="69"/>
      <c r="AE375" s="69"/>
      <c r="AF375" s="69"/>
      <c r="AG375" s="69"/>
      <c r="AH375" s="69"/>
      <c r="AI375" s="69"/>
      <c r="AJ375" s="69"/>
      <c r="AK375" s="69"/>
      <c r="AL375" s="69"/>
      <c r="AM375" s="69"/>
      <c r="AN375" s="69"/>
      <c r="AO375" s="69"/>
      <c r="AP375" s="69"/>
      <c r="AQ375" s="69"/>
      <c r="AR375" s="69"/>
      <c r="AS375" s="69"/>
      <c r="AT375" s="69"/>
      <c r="AU375" s="69"/>
      <c r="AV375" s="69"/>
      <c r="AW375" s="69"/>
      <c r="AX375" s="69"/>
      <c r="AY375" s="2159" t="s">
        <v>15</v>
      </c>
      <c r="AZ375" s="2160"/>
      <c r="BA375" s="2160"/>
      <c r="BB375" s="2160"/>
      <c r="BC375" s="2161"/>
      <c r="BD375" s="109"/>
    </row>
    <row r="376" spans="1:56" s="2" customFormat="1" ht="16.5" customHeight="1">
      <c r="A376" s="103"/>
      <c r="B376" s="103"/>
      <c r="C376" s="22"/>
      <c r="D376" s="22"/>
      <c r="E376" s="22"/>
      <c r="F376" s="22"/>
      <c r="G376" s="22"/>
      <c r="H376" s="22"/>
      <c r="I376" s="22"/>
      <c r="J376" s="22"/>
      <c r="K376" s="22"/>
      <c r="L376" s="22"/>
      <c r="M376" s="22"/>
      <c r="N376" s="22"/>
      <c r="O376" s="22"/>
      <c r="P376" s="22"/>
      <c r="Q376" s="22"/>
      <c r="R376" s="22"/>
      <c r="S376" s="22"/>
      <c r="T376" s="22"/>
      <c r="U376" s="22"/>
      <c r="V376" s="22"/>
      <c r="W376" s="22"/>
      <c r="X376" s="2071"/>
      <c r="Y376" s="2072"/>
      <c r="Z376" s="2072"/>
      <c r="AA376" s="2072"/>
      <c r="AB376" s="2073"/>
      <c r="AC376" s="550"/>
      <c r="AD376" s="334"/>
      <c r="AE376" s="334"/>
      <c r="AF376" s="334"/>
      <c r="AG376" s="334"/>
      <c r="AH376" s="334"/>
      <c r="AI376" s="334"/>
      <c r="AJ376" s="334"/>
      <c r="AK376" s="334"/>
      <c r="AL376" s="334"/>
      <c r="AM376" s="334"/>
      <c r="AN376" s="69"/>
      <c r="AO376" s="69"/>
      <c r="AP376" s="69"/>
      <c r="AQ376" s="69"/>
      <c r="AR376" s="69"/>
      <c r="AS376" s="69"/>
      <c r="AT376" s="69"/>
      <c r="AU376" s="69"/>
      <c r="AV376" s="69"/>
      <c r="AW376" s="69"/>
      <c r="AX376" s="69"/>
      <c r="AY376" s="2071"/>
      <c r="AZ376" s="2072"/>
      <c r="BA376" s="2072"/>
      <c r="BB376" s="2072"/>
      <c r="BC376" s="2073"/>
      <c r="BD376" s="109"/>
    </row>
    <row r="377" spans="1:56" s="2" customFormat="1" ht="16.5" customHeight="1">
      <c r="A377" s="103"/>
      <c r="B377" s="103"/>
      <c r="C377" s="22"/>
      <c r="D377" s="22"/>
      <c r="E377" s="22"/>
      <c r="F377" s="22"/>
      <c r="G377" s="22"/>
      <c r="H377" s="22"/>
      <c r="I377" s="22"/>
      <c r="J377" s="22"/>
      <c r="K377" s="22"/>
      <c r="L377" s="22"/>
      <c r="M377" s="22"/>
      <c r="N377" s="22"/>
      <c r="O377" s="22"/>
      <c r="P377" s="22"/>
      <c r="Q377" s="22"/>
      <c r="R377" s="22"/>
      <c r="S377" s="22"/>
      <c r="T377" s="22"/>
      <c r="U377" s="22"/>
      <c r="V377" s="22"/>
      <c r="W377" s="22"/>
      <c r="X377" s="2062" t="str">
        <f>$X$18</f>
        <v>Stitching Guide Name  靠边机名称Tên cử may</v>
      </c>
      <c r="Y377" s="2063"/>
      <c r="Z377" s="2063"/>
      <c r="AA377" s="2063"/>
      <c r="AB377" s="2152"/>
      <c r="AC377" s="550"/>
      <c r="AD377" s="334"/>
      <c r="AE377" s="334"/>
      <c r="AF377" s="334"/>
      <c r="AG377" s="334"/>
      <c r="AH377" s="334"/>
      <c r="AI377" s="334"/>
      <c r="AJ377" s="334"/>
      <c r="AK377" s="334"/>
      <c r="AL377" s="334"/>
      <c r="AM377" s="334"/>
      <c r="AN377" s="22"/>
      <c r="AO377" s="22"/>
      <c r="AP377" s="22"/>
      <c r="AQ377" s="22"/>
      <c r="AR377" s="22"/>
      <c r="AS377" s="22"/>
      <c r="AT377" s="22"/>
      <c r="AU377" s="22"/>
      <c r="AV377" s="22"/>
      <c r="AW377" s="22"/>
      <c r="AX377" s="22"/>
      <c r="AY377" s="2062" t="str">
        <f>$X$18</f>
        <v>Stitching Guide Name  靠边机名称Tên cử may</v>
      </c>
      <c r="AZ377" s="2063"/>
      <c r="BA377" s="2063"/>
      <c r="BB377" s="2063"/>
      <c r="BC377" s="2152"/>
      <c r="BD377" s="109"/>
    </row>
    <row r="378" spans="1:56" s="2" customFormat="1" ht="16.5" customHeight="1">
      <c r="A378" s="103"/>
      <c r="B378" s="103"/>
      <c r="C378" s="22"/>
      <c r="D378" s="22"/>
      <c r="E378" s="22"/>
      <c r="F378" s="22"/>
      <c r="G378" s="22"/>
      <c r="H378" s="22"/>
      <c r="I378" s="22"/>
      <c r="J378" s="22"/>
      <c r="K378" s="22"/>
      <c r="L378" s="22"/>
      <c r="M378" s="22"/>
      <c r="N378" s="22"/>
      <c r="O378" s="22"/>
      <c r="P378" s="22"/>
      <c r="Q378" s="22"/>
      <c r="R378" s="22"/>
      <c r="S378" s="22"/>
      <c r="T378" s="22"/>
      <c r="U378" s="22"/>
      <c r="V378" s="22"/>
      <c r="W378" s="22"/>
      <c r="X378" s="2065"/>
      <c r="Y378" s="2066"/>
      <c r="Z378" s="2066"/>
      <c r="AA378" s="2066"/>
      <c r="AB378" s="2067"/>
      <c r="AC378" s="550"/>
      <c r="AD378" s="334"/>
      <c r="AE378" s="334"/>
      <c r="AF378" s="334"/>
      <c r="AG378" s="334"/>
      <c r="AH378" s="334"/>
      <c r="AI378" s="334"/>
      <c r="AJ378" s="334"/>
      <c r="AK378" s="334"/>
      <c r="AL378" s="334"/>
      <c r="AM378" s="334"/>
      <c r="AN378" s="22"/>
      <c r="AO378" s="22"/>
      <c r="AP378" s="22"/>
      <c r="AQ378" s="22"/>
      <c r="AR378" s="22"/>
      <c r="AS378" s="22"/>
      <c r="AT378" s="22"/>
      <c r="AU378" s="22"/>
      <c r="AV378" s="22"/>
      <c r="AW378" s="22"/>
      <c r="AX378" s="22"/>
      <c r="AY378" s="2065"/>
      <c r="AZ378" s="2066"/>
      <c r="BA378" s="2066"/>
      <c r="BB378" s="2066"/>
      <c r="BC378" s="2067"/>
      <c r="BD378" s="109"/>
    </row>
    <row r="379" spans="1:56" s="2" customFormat="1" ht="16.5" customHeight="1">
      <c r="A379" s="537"/>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2085" t="s">
        <v>15</v>
      </c>
      <c r="Y379" s="2086"/>
      <c r="Z379" s="2086"/>
      <c r="AA379" s="2086"/>
      <c r="AB379" s="2087"/>
      <c r="AC379" s="551"/>
      <c r="AD379" s="552"/>
      <c r="AE379" s="552"/>
      <c r="AF379" s="552"/>
      <c r="AG379" s="552"/>
      <c r="AH379" s="552"/>
      <c r="AI379" s="552"/>
      <c r="AJ379" s="552"/>
      <c r="AK379" s="552"/>
      <c r="AL379" s="552"/>
      <c r="AM379" s="552"/>
      <c r="AN379" s="126"/>
      <c r="AO379" s="126"/>
      <c r="AP379" s="126"/>
      <c r="AQ379" s="126"/>
      <c r="AR379" s="126"/>
      <c r="AS379" s="126"/>
      <c r="AT379" s="126"/>
      <c r="AU379" s="126"/>
      <c r="AV379" s="126"/>
      <c r="AW379" s="126"/>
      <c r="AX379" s="126"/>
      <c r="AY379" s="2289" t="s">
        <v>356</v>
      </c>
      <c r="AZ379" s="2086"/>
      <c r="BA379" s="2086"/>
      <c r="BB379" s="2086"/>
      <c r="BC379" s="2087"/>
      <c r="BD379" s="109"/>
    </row>
    <row r="380" spans="1:56" s="256" customFormat="1" ht="20.100000000000001" customHeight="1">
      <c r="A380" s="257"/>
      <c r="B380" s="151" t="s">
        <v>118</v>
      </c>
      <c r="C380" s="151"/>
      <c r="D380" s="151"/>
      <c r="E380" s="151"/>
      <c r="F380" s="151"/>
      <c r="G380" s="151"/>
      <c r="H380" s="151"/>
      <c r="I380" s="151"/>
      <c r="J380" s="151"/>
      <c r="K380" s="151"/>
      <c r="L380" s="151"/>
      <c r="M380" s="151"/>
      <c r="N380" s="151"/>
      <c r="O380" s="151"/>
      <c r="P380" s="151"/>
      <c r="Q380" s="151"/>
      <c r="R380" s="151"/>
      <c r="S380" s="151"/>
      <c r="T380" s="151"/>
      <c r="U380" s="151"/>
      <c r="V380" s="151"/>
      <c r="W380" s="151"/>
      <c r="X380" s="151"/>
      <c r="Y380" s="151"/>
      <c r="Z380" s="542" t="s">
        <v>119</v>
      </c>
      <c r="AA380" s="151"/>
      <c r="AB380" s="151"/>
      <c r="AC380" s="151"/>
      <c r="AD380" s="151"/>
      <c r="AE380" s="151"/>
      <c r="AF380" s="151"/>
      <c r="AG380" s="151"/>
      <c r="AH380" s="151"/>
      <c r="AI380" s="151"/>
      <c r="AJ380" s="151"/>
      <c r="AK380" s="151"/>
      <c r="AL380" s="151"/>
      <c r="AM380" s="151"/>
      <c r="AN380" s="151"/>
      <c r="AO380" s="151"/>
      <c r="AP380" s="151"/>
      <c r="AQ380" s="151"/>
      <c r="AR380" s="151"/>
      <c r="AS380" s="151"/>
      <c r="AT380" s="151"/>
      <c r="AU380" s="151"/>
      <c r="AV380" s="151"/>
      <c r="AW380" s="151" t="str">
        <f>$AW$38</f>
        <v>COMPILER: LIÊN/A-KT-WQ826</v>
      </c>
      <c r="AX380" s="151"/>
      <c r="AY380" s="151"/>
      <c r="AZ380" s="151"/>
      <c r="BA380" s="151"/>
      <c r="BB380" s="151"/>
      <c r="BC380" s="151"/>
      <c r="BD380" s="259"/>
    </row>
    <row r="381" spans="1:56" s="120" customFormat="1" ht="20.100000000000001" customHeight="1">
      <c r="A381" s="224"/>
      <c r="B381" s="1828" t="str">
        <f>$B$1</f>
        <v>{{ModelType}}</v>
      </c>
      <c r="C381" s="2011"/>
      <c r="D381" s="2011"/>
      <c r="E381" s="2011"/>
      <c r="F381" s="2011"/>
      <c r="G381" s="2011"/>
      <c r="H381" s="2011"/>
      <c r="I381" s="2011"/>
      <c r="J381" s="2011"/>
      <c r="K381" s="2011"/>
      <c r="L381" s="2011"/>
      <c r="M381" s="2011"/>
      <c r="N381" s="2012"/>
      <c r="O381" s="132"/>
      <c r="P381" s="132"/>
      <c r="Q381" s="1318" t="s">
        <v>448</v>
      </c>
      <c r="R381" s="1318"/>
      <c r="S381" s="1318"/>
      <c r="T381" s="1318"/>
      <c r="U381" s="1318"/>
      <c r="V381" s="1318"/>
      <c r="W381" s="1318"/>
      <c r="X381" s="1318"/>
      <c r="Y381" s="1318"/>
      <c r="Z381" s="1318"/>
      <c r="AA381" s="1318"/>
      <c r="AB381" s="1318"/>
      <c r="AC381" s="1318"/>
      <c r="AD381" s="1318"/>
      <c r="AE381" s="1318"/>
      <c r="AF381" s="1318"/>
      <c r="AG381" s="1318"/>
      <c r="AH381" s="1318"/>
      <c r="AI381" s="1318"/>
      <c r="AJ381" s="1318"/>
      <c r="AK381" s="1318"/>
      <c r="AL381" s="1318"/>
      <c r="AM381" s="1318"/>
      <c r="AN381" s="1318"/>
      <c r="AO381" s="1318"/>
      <c r="AP381" s="1318"/>
      <c r="AQ381" s="132"/>
      <c r="AR381" s="132"/>
      <c r="AS381" s="132"/>
      <c r="AT381" s="491"/>
      <c r="AU381" s="491"/>
      <c r="AV381" s="491"/>
      <c r="AW381" s="227"/>
      <c r="AX381" s="227"/>
      <c r="AY381" s="227"/>
      <c r="AZ381" s="584"/>
      <c r="BA381" s="584"/>
      <c r="BB381" s="585"/>
      <c r="BC381" s="585"/>
      <c r="BD381" s="586"/>
    </row>
    <row r="382" spans="1:56" s="120" customFormat="1" ht="15.95" customHeight="1">
      <c r="A382" s="292"/>
      <c r="B382" s="587" t="s">
        <v>69</v>
      </c>
      <c r="C382" s="286"/>
      <c r="D382" s="286"/>
      <c r="E382" s="286"/>
      <c r="F382" s="286"/>
      <c r="G382" s="588" t="str">
        <f>$G$2</f>
        <v>{{ModelName}}</v>
      </c>
      <c r="H382" s="286"/>
      <c r="I382" s="286"/>
      <c r="J382" s="286"/>
      <c r="K382" s="286"/>
      <c r="L382" s="286"/>
      <c r="M382" s="132"/>
      <c r="N382" s="231"/>
      <c r="O382" s="135"/>
      <c r="P382" s="135"/>
      <c r="Q382" s="1319"/>
      <c r="R382" s="1319"/>
      <c r="S382" s="1319"/>
      <c r="T382" s="1319"/>
      <c r="U382" s="1319"/>
      <c r="V382" s="1319"/>
      <c r="W382" s="1319"/>
      <c r="X382" s="1319"/>
      <c r="Y382" s="1319"/>
      <c r="Z382" s="1319"/>
      <c r="AA382" s="1319"/>
      <c r="AB382" s="1319"/>
      <c r="AC382" s="1319"/>
      <c r="AD382" s="1319"/>
      <c r="AE382" s="1319"/>
      <c r="AF382" s="1319"/>
      <c r="AG382" s="1319"/>
      <c r="AH382" s="1319"/>
      <c r="AI382" s="1319"/>
      <c r="AJ382" s="1319"/>
      <c r="AK382" s="1319"/>
      <c r="AL382" s="1319"/>
      <c r="AM382" s="1319"/>
      <c r="AN382" s="1319"/>
      <c r="AO382" s="1319"/>
      <c r="AP382" s="1319"/>
      <c r="AQ382" s="135"/>
      <c r="AR382" s="135"/>
      <c r="AS382" s="135"/>
      <c r="AT382" s="496"/>
      <c r="AU382" s="496"/>
      <c r="AV382" s="496"/>
      <c r="AW382" s="71"/>
      <c r="AY382" s="1321" t="s">
        <v>317</v>
      </c>
      <c r="AZ382" s="1322"/>
      <c r="BA382" s="1584">
        <f>$BA$2</f>
        <v>15</v>
      </c>
      <c r="BB382" s="1322">
        <f>BB344-1</f>
        <v>-11</v>
      </c>
      <c r="BC382" s="1586"/>
      <c r="BD382" s="72"/>
    </row>
    <row r="383" spans="1:56" s="120" customFormat="1" ht="15.95" customHeight="1">
      <c r="A383" s="292"/>
      <c r="B383" s="289" t="s">
        <v>70</v>
      </c>
      <c r="C383" s="290"/>
      <c r="D383" s="290"/>
      <c r="E383" s="290"/>
      <c r="F383" s="290"/>
      <c r="G383" s="290"/>
      <c r="H383" s="290"/>
      <c r="I383" s="499" t="str">
        <f>$I$3</f>
        <v>{{MaterialNumber}}</v>
      </c>
      <c r="J383" s="290"/>
      <c r="K383" s="499"/>
      <c r="L383" s="290"/>
      <c r="M383" s="139"/>
      <c r="N383" s="236"/>
      <c r="O383" s="139"/>
      <c r="P383" s="139"/>
      <c r="Q383" s="1320"/>
      <c r="R383" s="1320"/>
      <c r="S383" s="1320"/>
      <c r="T383" s="1320"/>
      <c r="U383" s="1320"/>
      <c r="V383" s="1320"/>
      <c r="W383" s="1320"/>
      <c r="X383" s="1320"/>
      <c r="Y383" s="1320"/>
      <c r="Z383" s="1320"/>
      <c r="AA383" s="1320"/>
      <c r="AB383" s="1320"/>
      <c r="AC383" s="1320"/>
      <c r="AD383" s="1320"/>
      <c r="AE383" s="1320"/>
      <c r="AF383" s="1320"/>
      <c r="AG383" s="1320"/>
      <c r="AH383" s="1320"/>
      <c r="AI383" s="1320"/>
      <c r="AJ383" s="1320"/>
      <c r="AK383" s="1320"/>
      <c r="AL383" s="1320"/>
      <c r="AM383" s="1320"/>
      <c r="AN383" s="1320"/>
      <c r="AO383" s="1320"/>
      <c r="AP383" s="1320"/>
      <c r="AQ383" s="139"/>
      <c r="AR383" s="139"/>
      <c r="AS383" s="139"/>
      <c r="AT383" s="500"/>
      <c r="AU383" s="500"/>
      <c r="AV383" s="500"/>
      <c r="AW383" s="76"/>
      <c r="AX383" s="589"/>
      <c r="AY383" s="2013"/>
      <c r="AZ383" s="1324"/>
      <c r="BA383" s="1585"/>
      <c r="BB383" s="1324"/>
      <c r="BC383" s="1467"/>
      <c r="BD383" s="72"/>
    </row>
    <row r="384" spans="1:56" s="2" customFormat="1" ht="30" customHeight="1">
      <c r="A384" s="103"/>
      <c r="B384" s="2014">
        <v>41</v>
      </c>
      <c r="C384" s="2015"/>
      <c r="D384" s="2016" t="s">
        <v>449</v>
      </c>
      <c r="E384" s="2017"/>
      <c r="F384" s="2017"/>
      <c r="G384" s="2017"/>
      <c r="H384" s="2017"/>
      <c r="I384" s="2017"/>
      <c r="J384" s="2017"/>
      <c r="K384" s="2017"/>
      <c r="L384" s="2017"/>
      <c r="M384" s="2018"/>
      <c r="N384" s="2018"/>
      <c r="O384" s="2017"/>
      <c r="P384" s="2017"/>
      <c r="Q384" s="2017"/>
      <c r="R384" s="2017"/>
      <c r="S384" s="2017"/>
      <c r="T384" s="2017"/>
      <c r="U384" s="2017"/>
      <c r="V384" s="2017"/>
      <c r="W384" s="2017"/>
      <c r="X384" s="2017"/>
      <c r="Y384" s="2017"/>
      <c r="Z384" s="2017"/>
      <c r="AA384" s="2017"/>
      <c r="AB384" s="2019"/>
      <c r="AC384" s="2088">
        <f>B384+1</f>
        <v>42</v>
      </c>
      <c r="AD384" s="2089"/>
      <c r="AE384" s="2016" t="s">
        <v>450</v>
      </c>
      <c r="AF384" s="2090"/>
      <c r="AG384" s="2090"/>
      <c r="AH384" s="2090"/>
      <c r="AI384" s="2090"/>
      <c r="AJ384" s="2090"/>
      <c r="AK384" s="2090"/>
      <c r="AL384" s="2090"/>
      <c r="AM384" s="2090"/>
      <c r="AN384" s="2090"/>
      <c r="AO384" s="2090"/>
      <c r="AP384" s="2090"/>
      <c r="AQ384" s="2090"/>
      <c r="AR384" s="2090"/>
      <c r="AS384" s="2090"/>
      <c r="AT384" s="2090"/>
      <c r="AU384" s="2090"/>
      <c r="AV384" s="2090"/>
      <c r="AW384" s="2090"/>
      <c r="AX384" s="2090"/>
      <c r="AY384" s="2090"/>
      <c r="AZ384" s="2090"/>
      <c r="BA384" s="2090"/>
      <c r="BB384" s="2090"/>
      <c r="BC384" s="2091"/>
      <c r="BD384" s="109"/>
    </row>
    <row r="385" spans="1:56" s="502" customFormat="1" ht="23.1" customHeight="1">
      <c r="A385" s="503"/>
      <c r="B385" s="2172" t="str">
        <f>$B$5</f>
        <v>M/C Type
机器
Loại máy</v>
      </c>
      <c r="C385" s="2021"/>
      <c r="D385" s="2021"/>
      <c r="E385" s="2021"/>
      <c r="F385" s="2022"/>
      <c r="G385" s="2026" t="str">
        <f>$G$5</f>
        <v>Needle
System
针类 Loại kim</v>
      </c>
      <c r="H385" s="2026"/>
      <c r="I385" s="2026"/>
      <c r="J385" s="2026" t="str">
        <f>$J$5</f>
        <v>Needle Size
尺寸
Kích cỡ kim</v>
      </c>
      <c r="K385" s="2026"/>
      <c r="L385" s="2026"/>
      <c r="M385" s="2028" t="str">
        <f>$M$5</f>
        <v>Needle Point Type
针型头类
Loại đầu kim</v>
      </c>
      <c r="N385" s="2028"/>
      <c r="O385" s="2028"/>
      <c r="P385" s="2028"/>
      <c r="Q385" s="2030" t="str">
        <f>$Q$5</f>
        <v>Thread Type
车线
Loại chỉ</v>
      </c>
      <c r="R385" s="2030"/>
      <c r="S385" s="2030"/>
      <c r="T385" s="2030"/>
      <c r="U385" s="2030" t="str">
        <f>$U$5</f>
        <v>Stitching Margin 边距
 Cách biên  (mm)</v>
      </c>
      <c r="V385" s="2030"/>
      <c r="W385" s="2030"/>
      <c r="X385" s="2030"/>
      <c r="Y385" s="2030" t="str">
        <f>$Y$5</f>
        <v>SPI (Stitch Per Inch)
针数/英寸
Số mũi/inch</v>
      </c>
      <c r="Z385" s="2032"/>
      <c r="AA385" s="2032"/>
      <c r="AB385" s="2033"/>
      <c r="AC385" s="2172" t="str">
        <f>$B$5</f>
        <v>M/C Type
机器
Loại máy</v>
      </c>
      <c r="AD385" s="2021"/>
      <c r="AE385" s="2021"/>
      <c r="AF385" s="2021"/>
      <c r="AG385" s="2022"/>
      <c r="AH385" s="2026" t="str">
        <f>$G$5</f>
        <v>Needle
System
针类 Loại kim</v>
      </c>
      <c r="AI385" s="2026"/>
      <c r="AJ385" s="2026"/>
      <c r="AK385" s="2026" t="str">
        <f>$J$5</f>
        <v>Needle Size
尺寸
Kích cỡ kim</v>
      </c>
      <c r="AL385" s="2026"/>
      <c r="AM385" s="2026"/>
      <c r="AN385" s="2026" t="str">
        <f>$M$5</f>
        <v>Needle Point Type
针型头类
Loại đầu kim</v>
      </c>
      <c r="AO385" s="2026"/>
      <c r="AP385" s="2026"/>
      <c r="AQ385" s="2026"/>
      <c r="AR385" s="2030" t="str">
        <f>$Q$5</f>
        <v>Thread Type
车线
Loại chỉ</v>
      </c>
      <c r="AS385" s="2030"/>
      <c r="AT385" s="2030"/>
      <c r="AU385" s="2030"/>
      <c r="AV385" s="2030" t="str">
        <f>$U$5</f>
        <v>Stitching Margin 边距
 Cách biên  (mm)</v>
      </c>
      <c r="AW385" s="2030"/>
      <c r="AX385" s="2030"/>
      <c r="AY385" s="2030"/>
      <c r="AZ385" s="2030" t="str">
        <f>$Y$5</f>
        <v>SPI (Stitch Per Inch)
针数/英寸
Số mũi/inch</v>
      </c>
      <c r="BA385" s="2032"/>
      <c r="BB385" s="2032"/>
      <c r="BC385" s="2033"/>
      <c r="BD385" s="504"/>
    </row>
    <row r="386" spans="1:56" s="502" customFormat="1" ht="23.1" customHeight="1">
      <c r="A386" s="503"/>
      <c r="B386" s="2023"/>
      <c r="C386" s="2024"/>
      <c r="D386" s="2024"/>
      <c r="E386" s="2024"/>
      <c r="F386" s="2025"/>
      <c r="G386" s="2027"/>
      <c r="H386" s="2027"/>
      <c r="I386" s="2027"/>
      <c r="J386" s="2027"/>
      <c r="K386" s="2027"/>
      <c r="L386" s="2027"/>
      <c r="M386" s="2029"/>
      <c r="N386" s="2029"/>
      <c r="O386" s="2029"/>
      <c r="P386" s="2029"/>
      <c r="Q386" s="2031"/>
      <c r="R386" s="2031"/>
      <c r="S386" s="2031"/>
      <c r="T386" s="2031"/>
      <c r="U386" s="2031"/>
      <c r="V386" s="2031"/>
      <c r="W386" s="2031"/>
      <c r="X386" s="2031"/>
      <c r="Y386" s="2034"/>
      <c r="Z386" s="2034"/>
      <c r="AA386" s="2034"/>
      <c r="AB386" s="2035"/>
      <c r="AC386" s="2023"/>
      <c r="AD386" s="2024"/>
      <c r="AE386" s="2024"/>
      <c r="AF386" s="2024"/>
      <c r="AG386" s="2025"/>
      <c r="AH386" s="2027"/>
      <c r="AI386" s="2027"/>
      <c r="AJ386" s="2027"/>
      <c r="AK386" s="2027"/>
      <c r="AL386" s="2027"/>
      <c r="AM386" s="2027"/>
      <c r="AN386" s="2027"/>
      <c r="AO386" s="2027"/>
      <c r="AP386" s="2027"/>
      <c r="AQ386" s="2027"/>
      <c r="AR386" s="2031"/>
      <c r="AS386" s="2031"/>
      <c r="AT386" s="2031"/>
      <c r="AU386" s="2031"/>
      <c r="AV386" s="2031"/>
      <c r="AW386" s="2031"/>
      <c r="AX386" s="2031"/>
      <c r="AY386" s="2031"/>
      <c r="AZ386" s="2034"/>
      <c r="BA386" s="2034"/>
      <c r="BB386" s="2034"/>
      <c r="BC386" s="2035"/>
      <c r="BD386" s="504"/>
    </row>
    <row r="387" spans="1:56" s="89" customFormat="1" ht="42.95" customHeight="1">
      <c r="A387" s="375"/>
      <c r="B387" s="2197" t="s">
        <v>451</v>
      </c>
      <c r="C387" s="2052"/>
      <c r="D387" s="2052"/>
      <c r="E387" s="2052"/>
      <c r="F387" s="2053"/>
      <c r="G387" s="2039" t="s">
        <v>15</v>
      </c>
      <c r="H387" s="2040"/>
      <c r="I387" s="2040"/>
      <c r="J387" s="2054" t="s">
        <v>15</v>
      </c>
      <c r="K387" s="2054"/>
      <c r="L387" s="2054"/>
      <c r="M387" s="2054" t="s">
        <v>15</v>
      </c>
      <c r="N387" s="2054"/>
      <c r="O387" s="2054"/>
      <c r="P387" s="2054"/>
      <c r="Q387" s="2054" t="s">
        <v>15</v>
      </c>
      <c r="R387" s="2054"/>
      <c r="S387" s="2054"/>
      <c r="T387" s="2054"/>
      <c r="U387" s="2054" t="s">
        <v>15</v>
      </c>
      <c r="V387" s="2054"/>
      <c r="W387" s="2054"/>
      <c r="X387" s="2054"/>
      <c r="Y387" s="2054" t="s">
        <v>15</v>
      </c>
      <c r="Z387" s="2054"/>
      <c r="AA387" s="2054"/>
      <c r="AB387" s="2097"/>
      <c r="AC387" s="2197" t="s">
        <v>359</v>
      </c>
      <c r="AD387" s="2052"/>
      <c r="AE387" s="2052"/>
      <c r="AF387" s="2052"/>
      <c r="AG387" s="2053"/>
      <c r="AH387" s="2039" t="s">
        <v>15</v>
      </c>
      <c r="AI387" s="2040"/>
      <c r="AJ387" s="2040"/>
      <c r="AK387" s="2054" t="s">
        <v>15</v>
      </c>
      <c r="AL387" s="2054"/>
      <c r="AM387" s="2054"/>
      <c r="AN387" s="2054" t="s">
        <v>15</v>
      </c>
      <c r="AO387" s="2054"/>
      <c r="AP387" s="2054"/>
      <c r="AQ387" s="2054"/>
      <c r="AR387" s="2054" t="s">
        <v>15</v>
      </c>
      <c r="AS387" s="2054"/>
      <c r="AT387" s="2054"/>
      <c r="AU387" s="2054"/>
      <c r="AV387" s="2054" t="s">
        <v>15</v>
      </c>
      <c r="AW387" s="2054"/>
      <c r="AX387" s="2054"/>
      <c r="AY387" s="2054"/>
      <c r="AZ387" s="2054" t="s">
        <v>15</v>
      </c>
      <c r="BA387" s="2054"/>
      <c r="BB387" s="2054"/>
      <c r="BC387" s="2097"/>
      <c r="BD387" s="77"/>
    </row>
    <row r="388" spans="1:56" s="2" customFormat="1" ht="16.5" customHeight="1">
      <c r="A388" s="103"/>
      <c r="B388" s="509"/>
      <c r="C388" s="510"/>
      <c r="D388" s="510"/>
      <c r="E388" s="510"/>
      <c r="F388" s="510"/>
      <c r="G388" s="510"/>
      <c r="H388" s="510"/>
      <c r="I388" s="510"/>
      <c r="J388" s="510"/>
      <c r="K388" s="510"/>
      <c r="L388" s="510"/>
      <c r="M388" s="510"/>
      <c r="N388" s="510"/>
      <c r="O388" s="510"/>
      <c r="P388" s="120"/>
      <c r="Q388" s="2203" t="s">
        <v>452</v>
      </c>
      <c r="R388" s="2203"/>
      <c r="S388" s="2203"/>
      <c r="T388" s="2203"/>
      <c r="U388" s="2203"/>
      <c r="V388" s="2203"/>
      <c r="W388" s="2203"/>
      <c r="X388" s="2203"/>
      <c r="Y388" s="2203"/>
      <c r="Z388" s="2203"/>
      <c r="AA388" s="2203"/>
      <c r="AB388" s="2290"/>
      <c r="AC388" s="509"/>
      <c r="AD388" s="510"/>
      <c r="AE388" s="510"/>
      <c r="AF388" s="510"/>
      <c r="AG388" s="510"/>
      <c r="AH388" s="510"/>
      <c r="AI388" s="510"/>
      <c r="AJ388" s="510"/>
      <c r="AK388" s="510"/>
      <c r="AL388" s="510"/>
      <c r="AM388" s="510"/>
      <c r="AN388" s="510"/>
      <c r="AO388" s="510"/>
      <c r="AP388" s="510"/>
      <c r="AQ388" s="120"/>
      <c r="AR388" s="2203"/>
      <c r="AS388" s="2203"/>
      <c r="AT388" s="2203"/>
      <c r="AU388" s="2203"/>
      <c r="AV388" s="2203"/>
      <c r="AW388" s="2203"/>
      <c r="AX388" s="2203"/>
      <c r="AY388" s="2203"/>
      <c r="AZ388" s="2203"/>
      <c r="BA388" s="2203"/>
      <c r="BB388" s="2203"/>
      <c r="BC388" s="2290"/>
      <c r="BD388" s="109"/>
    </row>
    <row r="389" spans="1:56" s="2" customFormat="1" ht="16.5" customHeight="1">
      <c r="A389" s="103"/>
      <c r="B389" s="515"/>
      <c r="C389" s="516"/>
      <c r="D389" s="516"/>
      <c r="E389" s="516"/>
      <c r="F389" s="516"/>
      <c r="G389" s="516"/>
      <c r="H389" s="516"/>
      <c r="I389" s="516"/>
      <c r="J389" s="516"/>
      <c r="K389" s="516"/>
      <c r="L389" s="516"/>
      <c r="M389" s="516"/>
      <c r="N389" s="516"/>
      <c r="O389" s="516"/>
      <c r="P389" s="120"/>
      <c r="Q389" s="2205"/>
      <c r="R389" s="2205"/>
      <c r="S389" s="2205"/>
      <c r="T389" s="2205"/>
      <c r="U389" s="2205"/>
      <c r="V389" s="2205"/>
      <c r="W389" s="2205"/>
      <c r="X389" s="2205"/>
      <c r="Y389" s="2205"/>
      <c r="Z389" s="2205"/>
      <c r="AA389" s="2205"/>
      <c r="AB389" s="2206"/>
      <c r="AC389" s="515"/>
      <c r="AD389" s="516"/>
      <c r="AE389" s="516"/>
      <c r="AF389" s="516"/>
      <c r="AG389" s="516"/>
      <c r="AH389" s="516"/>
      <c r="AI389" s="516"/>
      <c r="AJ389" s="516"/>
      <c r="AK389" s="516"/>
      <c r="AL389" s="516"/>
      <c r="AM389" s="516"/>
      <c r="AN389" s="516"/>
      <c r="AO389" s="516"/>
      <c r="AP389" s="516"/>
      <c r="AQ389" s="120"/>
      <c r="AR389" s="2205"/>
      <c r="AS389" s="2205"/>
      <c r="AT389" s="2205"/>
      <c r="AU389" s="2205"/>
      <c r="AV389" s="2205"/>
      <c r="AW389" s="2205"/>
      <c r="AX389" s="2205"/>
      <c r="AY389" s="2205"/>
      <c r="AZ389" s="2205"/>
      <c r="BA389" s="2205"/>
      <c r="BB389" s="2205"/>
      <c r="BC389" s="2206"/>
      <c r="BD389" s="109"/>
    </row>
    <row r="390" spans="1:56" s="2" customFormat="1" ht="16.5" customHeight="1">
      <c r="A390" s="103"/>
      <c r="B390" s="515"/>
      <c r="C390" s="516"/>
      <c r="D390" s="516"/>
      <c r="E390" s="516"/>
      <c r="F390" s="516"/>
      <c r="G390" s="516"/>
      <c r="H390" s="516"/>
      <c r="I390" s="516"/>
      <c r="J390" s="516"/>
      <c r="K390" s="516"/>
      <c r="L390" s="516"/>
      <c r="M390" s="516"/>
      <c r="N390" s="516"/>
      <c r="O390" s="516"/>
      <c r="P390" s="69"/>
      <c r="Q390" s="2205"/>
      <c r="R390" s="2205"/>
      <c r="S390" s="2205"/>
      <c r="T390" s="2205"/>
      <c r="U390" s="2205"/>
      <c r="V390" s="2205"/>
      <c r="W390" s="2205"/>
      <c r="X390" s="2205"/>
      <c r="Y390" s="2205"/>
      <c r="Z390" s="2205"/>
      <c r="AA390" s="2205"/>
      <c r="AB390" s="2206"/>
      <c r="AC390" s="515"/>
      <c r="AD390" s="516"/>
      <c r="AE390" s="516"/>
      <c r="AF390" s="516"/>
      <c r="AG390" s="516"/>
      <c r="AH390" s="516"/>
      <c r="AI390" s="516"/>
      <c r="AJ390" s="516"/>
      <c r="AK390" s="516"/>
      <c r="AL390" s="516"/>
      <c r="AM390" s="516"/>
      <c r="AN390" s="516"/>
      <c r="AO390" s="516"/>
      <c r="AP390" s="516"/>
      <c r="AQ390" s="69"/>
      <c r="AR390" s="2205"/>
      <c r="AS390" s="2205"/>
      <c r="AT390" s="2205"/>
      <c r="AU390" s="2205"/>
      <c r="AV390" s="2205"/>
      <c r="AW390" s="2205"/>
      <c r="AX390" s="2205"/>
      <c r="AY390" s="2205"/>
      <c r="AZ390" s="2205"/>
      <c r="BA390" s="2205"/>
      <c r="BB390" s="2205"/>
      <c r="BC390" s="2206"/>
      <c r="BD390" s="109"/>
    </row>
    <row r="391" spans="1:56" s="2" customFormat="1" ht="16.5" customHeight="1">
      <c r="A391" s="103"/>
      <c r="B391" s="515"/>
      <c r="C391" s="516"/>
      <c r="D391" s="516"/>
      <c r="E391" s="516"/>
      <c r="F391" s="516"/>
      <c r="G391" s="516"/>
      <c r="H391" s="516"/>
      <c r="I391" s="516"/>
      <c r="J391" s="516"/>
      <c r="K391" s="516"/>
      <c r="L391" s="516"/>
      <c r="M391" s="516"/>
      <c r="N391" s="516"/>
      <c r="O391" s="516"/>
      <c r="P391" s="526"/>
      <c r="Q391" s="512"/>
      <c r="R391" s="512"/>
      <c r="S391" s="512"/>
      <c r="T391" s="512"/>
      <c r="U391" s="628"/>
      <c r="V391" s="628"/>
      <c r="W391" s="628"/>
      <c r="X391" s="628"/>
      <c r="Y391" s="628"/>
      <c r="Z391" s="628"/>
      <c r="AA391" s="628"/>
      <c r="AB391" s="629"/>
      <c r="AC391" s="515"/>
      <c r="AD391" s="516"/>
      <c r="AE391" s="516"/>
      <c r="AF391" s="516"/>
      <c r="AG391" s="516"/>
      <c r="AH391" s="516"/>
      <c r="AI391" s="516"/>
      <c r="AJ391" s="516"/>
      <c r="AK391" s="516"/>
      <c r="AL391" s="516"/>
      <c r="AM391" s="516"/>
      <c r="AN391" s="516"/>
      <c r="AO391" s="516"/>
      <c r="AP391" s="516"/>
      <c r="AQ391" s="526"/>
      <c r="AR391" s="519"/>
      <c r="AS391" s="527"/>
      <c r="AT391" s="527"/>
      <c r="AU391" s="527"/>
      <c r="AV391" s="596"/>
      <c r="AW391" s="596"/>
      <c r="AX391" s="596"/>
      <c r="AY391" s="596"/>
      <c r="AZ391" s="596"/>
      <c r="BA391" s="596"/>
      <c r="BB391" s="596"/>
      <c r="BC391" s="630"/>
      <c r="BD391" s="109"/>
    </row>
    <row r="392" spans="1:56" s="2" customFormat="1" ht="16.5" customHeight="1">
      <c r="A392" s="103"/>
      <c r="B392" s="515"/>
      <c r="C392" s="516"/>
      <c r="D392" s="516"/>
      <c r="E392" s="516"/>
      <c r="F392" s="516"/>
      <c r="G392" s="516"/>
      <c r="H392" s="516"/>
      <c r="I392" s="516"/>
      <c r="J392" s="516"/>
      <c r="K392" s="516"/>
      <c r="L392" s="516"/>
      <c r="M392" s="516"/>
      <c r="N392" s="516"/>
      <c r="O392" s="516"/>
      <c r="P392" s="526"/>
      <c r="Q392" s="512"/>
      <c r="R392" s="512"/>
      <c r="S392" s="512"/>
      <c r="T392" s="512"/>
      <c r="U392" s="628"/>
      <c r="V392" s="628"/>
      <c r="W392" s="628"/>
      <c r="X392" s="628"/>
      <c r="Y392" s="628"/>
      <c r="Z392" s="628"/>
      <c r="AA392" s="628"/>
      <c r="AB392" s="629"/>
      <c r="AC392" s="515"/>
      <c r="AD392" s="516"/>
      <c r="AE392" s="516"/>
      <c r="AF392" s="516"/>
      <c r="AG392" s="516"/>
      <c r="AH392" s="516"/>
      <c r="AI392" s="516"/>
      <c r="AJ392" s="516"/>
      <c r="AK392" s="516"/>
      <c r="AL392" s="516"/>
      <c r="AM392" s="516"/>
      <c r="AN392" s="516"/>
      <c r="AO392" s="516"/>
      <c r="AP392" s="516"/>
      <c r="AQ392" s="526"/>
      <c r="AR392" s="519"/>
      <c r="AS392" s="527"/>
      <c r="AT392" s="527"/>
      <c r="AU392" s="527"/>
      <c r="AV392" s="596"/>
      <c r="AW392" s="596"/>
      <c r="AX392" s="596"/>
      <c r="AY392" s="596"/>
      <c r="AZ392" s="596"/>
      <c r="BA392" s="596"/>
      <c r="BB392" s="596"/>
      <c r="BC392" s="630"/>
      <c r="BD392" s="109"/>
    </row>
    <row r="393" spans="1:56" s="2" customFormat="1" ht="16.5" customHeight="1">
      <c r="A393" s="103"/>
      <c r="B393" s="103"/>
      <c r="C393" s="22"/>
      <c r="D393" s="22"/>
      <c r="E393" s="22"/>
      <c r="F393" s="22"/>
      <c r="G393" s="22"/>
      <c r="H393" s="22"/>
      <c r="I393" s="22"/>
      <c r="J393" s="22"/>
      <c r="K393" s="22"/>
      <c r="L393" s="22"/>
      <c r="M393" s="22"/>
      <c r="N393" s="22"/>
      <c r="O393" s="69"/>
      <c r="P393" s="22"/>
      <c r="Q393" s="22"/>
      <c r="R393" s="22"/>
      <c r="S393" s="22"/>
      <c r="T393" s="22"/>
      <c r="U393" s="22"/>
      <c r="V393" s="22"/>
      <c r="W393" s="22"/>
      <c r="X393" s="530"/>
      <c r="Y393" s="530"/>
      <c r="Z393" s="530"/>
      <c r="AA393" s="530"/>
      <c r="AB393" s="531"/>
      <c r="AC393" s="103"/>
      <c r="AD393" s="22"/>
      <c r="AE393" s="22"/>
      <c r="AF393" s="22"/>
      <c r="AG393" s="22"/>
      <c r="AH393" s="22"/>
      <c r="AI393" s="22"/>
      <c r="AJ393" s="22"/>
      <c r="AK393" s="22"/>
      <c r="AL393" s="22"/>
      <c r="AM393" s="22"/>
      <c r="AN393" s="22"/>
      <c r="AO393" s="22"/>
      <c r="AP393" s="22"/>
      <c r="AQ393" s="22"/>
      <c r="AR393" s="22"/>
      <c r="AS393" s="22"/>
      <c r="AT393" s="22"/>
      <c r="AU393" s="22"/>
      <c r="AV393" s="22"/>
      <c r="AW393" s="22"/>
      <c r="AX393" s="22"/>
      <c r="AY393" s="530"/>
      <c r="AZ393" s="530"/>
      <c r="BA393" s="530"/>
      <c r="BB393" s="530"/>
      <c r="BC393" s="531"/>
      <c r="BD393" s="109"/>
    </row>
    <row r="394" spans="1:56" s="2" customFormat="1" ht="16.5" customHeight="1">
      <c r="A394" s="103"/>
      <c r="B394" s="103"/>
      <c r="C394" s="22"/>
      <c r="D394" s="22"/>
      <c r="E394" s="22"/>
      <c r="F394" s="22"/>
      <c r="G394" s="22"/>
      <c r="H394" s="22"/>
      <c r="I394" s="22"/>
      <c r="J394" s="22"/>
      <c r="K394" s="22"/>
      <c r="L394" s="22"/>
      <c r="M394" s="22"/>
      <c r="N394" s="22"/>
      <c r="O394" s="69"/>
      <c r="P394" s="22"/>
      <c r="Q394" s="22"/>
      <c r="R394" s="22"/>
      <c r="S394" s="22"/>
      <c r="T394" s="22"/>
      <c r="U394" s="22"/>
      <c r="V394" s="22"/>
      <c r="W394" s="22"/>
      <c r="X394" s="2220" t="str">
        <f>$X$14</f>
        <v>Attaching Method
贴法 Phương pháp dán</v>
      </c>
      <c r="Y394" s="2083"/>
      <c r="Z394" s="2083"/>
      <c r="AA394" s="2083"/>
      <c r="AB394" s="2084"/>
      <c r="AC394" s="22"/>
      <c r="AD394" s="22"/>
      <c r="AE394" s="22"/>
      <c r="AF394" s="22"/>
      <c r="AG394" s="22"/>
      <c r="AH394" s="22"/>
      <c r="AI394" s="22"/>
      <c r="AJ394" s="22"/>
      <c r="AK394" s="22"/>
      <c r="AL394" s="22"/>
      <c r="AM394" s="22"/>
      <c r="AN394" s="22"/>
      <c r="AO394" s="22"/>
      <c r="AP394" s="22"/>
      <c r="AQ394" s="22"/>
      <c r="AR394" s="22"/>
      <c r="AS394" s="22"/>
      <c r="AT394" s="22"/>
      <c r="AU394" s="22"/>
      <c r="AV394" s="22"/>
      <c r="AW394" s="22"/>
      <c r="AX394" s="22"/>
      <c r="AY394" s="2220" t="str">
        <f>$X$14</f>
        <v>Attaching Method
贴法 Phương pháp dán</v>
      </c>
      <c r="AZ394" s="2083"/>
      <c r="BA394" s="2083"/>
      <c r="BB394" s="2083"/>
      <c r="BC394" s="2084"/>
      <c r="BD394" s="109"/>
    </row>
    <row r="395" spans="1:56" s="2" customFormat="1" ht="16.5" customHeight="1">
      <c r="A395" s="103"/>
      <c r="B395" s="517"/>
      <c r="C395" s="518"/>
      <c r="D395" s="518"/>
      <c r="E395" s="518"/>
      <c r="F395" s="518"/>
      <c r="G395" s="518"/>
      <c r="H395" s="518"/>
      <c r="I395" s="518"/>
      <c r="J395" s="519"/>
      <c r="K395" s="519"/>
      <c r="L395" s="519"/>
      <c r="M395" s="519"/>
      <c r="N395" s="519"/>
      <c r="O395" s="519"/>
      <c r="P395" s="519"/>
      <c r="Q395" s="519"/>
      <c r="R395" s="519"/>
      <c r="S395" s="518"/>
      <c r="T395" s="518"/>
      <c r="U395" s="518"/>
      <c r="V395" s="518"/>
      <c r="W395" s="518"/>
      <c r="X395" s="2065"/>
      <c r="Y395" s="2066"/>
      <c r="Z395" s="2066"/>
      <c r="AA395" s="2066"/>
      <c r="AB395" s="2067"/>
      <c r="AC395" s="22"/>
      <c r="AD395" s="22"/>
      <c r="AE395" s="22"/>
      <c r="AF395" s="22"/>
      <c r="AG395" s="22"/>
      <c r="AH395" s="22"/>
      <c r="AI395" s="22"/>
      <c r="AJ395" s="22"/>
      <c r="AK395" s="22"/>
      <c r="AL395" s="22"/>
      <c r="AM395" s="22"/>
      <c r="AN395" s="22"/>
      <c r="AO395" s="22"/>
      <c r="AP395" s="22"/>
      <c r="AQ395" s="22"/>
      <c r="AR395" s="22"/>
      <c r="AS395" s="22"/>
      <c r="AT395" s="22"/>
      <c r="AU395" s="22"/>
      <c r="AV395" s="22"/>
      <c r="AW395" s="22"/>
      <c r="AX395" s="22"/>
      <c r="AY395" s="2065"/>
      <c r="AZ395" s="2066"/>
      <c r="BA395" s="2066"/>
      <c r="BB395" s="2066"/>
      <c r="BC395" s="2067"/>
      <c r="BD395" s="109"/>
    </row>
    <row r="396" spans="1:56" s="2" customFormat="1" ht="16.5" customHeight="1">
      <c r="A396" s="103"/>
      <c r="B396" s="517"/>
      <c r="C396" s="518"/>
      <c r="D396" s="518"/>
      <c r="E396" s="518"/>
      <c r="F396" s="518"/>
      <c r="G396" s="518"/>
      <c r="H396" s="518"/>
      <c r="I396" s="518"/>
      <c r="J396" s="519"/>
      <c r="K396" s="519"/>
      <c r="L396" s="519"/>
      <c r="M396" s="519"/>
      <c r="N396" s="519"/>
      <c r="O396" s="519"/>
      <c r="P396" s="519"/>
      <c r="Q396" s="519"/>
      <c r="R396" s="519"/>
      <c r="S396" s="518"/>
      <c r="T396" s="518"/>
      <c r="U396" s="518"/>
      <c r="V396" s="518"/>
      <c r="W396" s="518"/>
      <c r="X396" s="2062" t="s">
        <v>425</v>
      </c>
      <c r="Y396" s="2160"/>
      <c r="Z396" s="2160"/>
      <c r="AA396" s="2160"/>
      <c r="AB396" s="2161"/>
      <c r="AC396" s="22"/>
      <c r="AD396" s="22"/>
      <c r="AE396" s="22"/>
      <c r="AF396" s="22"/>
      <c r="AG396" s="22"/>
      <c r="AH396" s="22"/>
      <c r="AI396" s="22"/>
      <c r="AJ396" s="22"/>
      <c r="AK396" s="22"/>
      <c r="AL396" s="22"/>
      <c r="AM396" s="22"/>
      <c r="AN396" s="22"/>
      <c r="AO396" s="22"/>
      <c r="AP396" s="22"/>
      <c r="AQ396" s="22"/>
      <c r="AR396" s="22"/>
      <c r="AS396" s="22"/>
      <c r="AT396" s="22"/>
      <c r="AU396" s="22"/>
      <c r="AV396" s="22"/>
      <c r="AW396" s="22"/>
      <c r="AX396" s="22"/>
      <c r="AY396" s="2159" t="s">
        <v>15</v>
      </c>
      <c r="AZ396" s="2160"/>
      <c r="BA396" s="2160"/>
      <c r="BB396" s="2160"/>
      <c r="BC396" s="2161"/>
      <c r="BD396" s="109"/>
    </row>
    <row r="397" spans="1:56" s="2" customFormat="1" ht="16.5" customHeight="1">
      <c r="A397" s="103"/>
      <c r="B397" s="600"/>
      <c r="C397" s="534"/>
      <c r="D397" s="534"/>
      <c r="E397" s="534"/>
      <c r="F397" s="534"/>
      <c r="G397" s="534"/>
      <c r="H397" s="534"/>
      <c r="I397" s="534"/>
      <c r="J397" s="534"/>
      <c r="K397" s="534"/>
      <c r="L397" s="534"/>
      <c r="M397" s="518"/>
      <c r="N397" s="518"/>
      <c r="O397" s="518"/>
      <c r="P397" s="518"/>
      <c r="Q397" s="518"/>
      <c r="R397" s="518"/>
      <c r="S397" s="518"/>
      <c r="T397" s="518"/>
      <c r="U397" s="518"/>
      <c r="V397" s="518"/>
      <c r="W397" s="518"/>
      <c r="X397" s="2071"/>
      <c r="Y397" s="2072"/>
      <c r="Z397" s="2072"/>
      <c r="AA397" s="2072"/>
      <c r="AB397" s="2073"/>
      <c r="AC397" s="22"/>
      <c r="AD397" s="22"/>
      <c r="AE397" s="22"/>
      <c r="AF397" s="22"/>
      <c r="AG397" s="22"/>
      <c r="AH397" s="22"/>
      <c r="AI397" s="22"/>
      <c r="AJ397" s="22"/>
      <c r="AK397" s="22"/>
      <c r="AL397" s="22"/>
      <c r="AM397" s="22"/>
      <c r="AN397" s="22"/>
      <c r="AO397" s="22"/>
      <c r="AP397" s="22"/>
      <c r="AQ397" s="22"/>
      <c r="AR397" s="22"/>
      <c r="AS397" s="22"/>
      <c r="AT397" s="22"/>
      <c r="AU397" s="22"/>
      <c r="AV397" s="22"/>
      <c r="AW397" s="22"/>
      <c r="AX397" s="22"/>
      <c r="AY397" s="2071"/>
      <c r="AZ397" s="2072"/>
      <c r="BA397" s="2072"/>
      <c r="BB397" s="2072"/>
      <c r="BC397" s="2073"/>
      <c r="BD397" s="109"/>
    </row>
    <row r="398" spans="1:56" s="2" customFormat="1" ht="16.5" customHeight="1">
      <c r="A398" s="103"/>
      <c r="B398" s="600"/>
      <c r="C398" s="534"/>
      <c r="D398" s="534"/>
      <c r="E398" s="534"/>
      <c r="F398" s="534"/>
      <c r="G398" s="534"/>
      <c r="H398" s="534"/>
      <c r="I398" s="534"/>
      <c r="J398" s="534"/>
      <c r="K398" s="534"/>
      <c r="L398" s="534"/>
      <c r="M398" s="534"/>
      <c r="N398" s="534"/>
      <c r="O398" s="534"/>
      <c r="P398" s="534"/>
      <c r="Q398" s="534"/>
      <c r="R398" s="534"/>
      <c r="S398" s="534"/>
      <c r="T398" s="534"/>
      <c r="U398" s="534"/>
      <c r="V398" s="534"/>
      <c r="W398" s="631"/>
      <c r="X398" s="2220" t="str">
        <f>$X$35</f>
        <v>Stitching Guide Name  靠边机名称Tên cử may</v>
      </c>
      <c r="Y398" s="2083"/>
      <c r="Z398" s="2083"/>
      <c r="AA398" s="2083"/>
      <c r="AB398" s="2084"/>
      <c r="AC398" s="22"/>
      <c r="AD398" s="22"/>
      <c r="AE398" s="22"/>
      <c r="AF398" s="22"/>
      <c r="AG398" s="22"/>
      <c r="AH398" s="22"/>
      <c r="AI398" s="22"/>
      <c r="AJ398" s="22"/>
      <c r="AK398" s="22"/>
      <c r="AL398" s="1962"/>
      <c r="AM398" s="1191"/>
      <c r="AN398" s="1191"/>
      <c r="AO398" s="1191"/>
      <c r="AP398" s="1191"/>
      <c r="AQ398" s="1191"/>
      <c r="AR398" s="1191"/>
      <c r="AS398" s="22"/>
      <c r="AT398" s="22"/>
      <c r="AU398" s="22"/>
      <c r="AV398" s="22"/>
      <c r="AW398" s="22"/>
      <c r="AX398" s="22"/>
      <c r="AY398" s="2220" t="str">
        <f>$X$18</f>
        <v>Stitching Guide Name  靠边机名称Tên cử may</v>
      </c>
      <c r="AZ398" s="2083"/>
      <c r="BA398" s="2083"/>
      <c r="BB398" s="2083"/>
      <c r="BC398" s="2084"/>
      <c r="BD398" s="109"/>
    </row>
    <row r="399" spans="1:56" s="2" customFormat="1" ht="16.5" customHeight="1">
      <c r="A399" s="103"/>
      <c r="B399" s="600"/>
      <c r="C399" s="534"/>
      <c r="D399" s="534"/>
      <c r="E399" s="534"/>
      <c r="F399" s="534"/>
      <c r="G399" s="534"/>
      <c r="H399" s="534"/>
      <c r="I399" s="534"/>
      <c r="J399" s="534"/>
      <c r="K399" s="534"/>
      <c r="L399" s="534"/>
      <c r="M399" s="534"/>
      <c r="N399" s="534"/>
      <c r="O399" s="534"/>
      <c r="P399" s="534"/>
      <c r="Q399" s="534"/>
      <c r="R399" s="534"/>
      <c r="S399" s="534"/>
      <c r="T399" s="534"/>
      <c r="U399" s="534"/>
      <c r="V399" s="534"/>
      <c r="W399" s="631"/>
      <c r="X399" s="2065"/>
      <c r="Y399" s="2066"/>
      <c r="Z399" s="2066"/>
      <c r="AA399" s="2066"/>
      <c r="AB399" s="2067"/>
      <c r="AC399" s="22"/>
      <c r="AD399" s="22"/>
      <c r="AE399" s="22"/>
      <c r="AF399" s="22"/>
      <c r="AG399" s="22"/>
      <c r="AH399" s="22"/>
      <c r="AI399" s="22"/>
      <c r="AJ399" s="22"/>
      <c r="AK399" s="22"/>
      <c r="AL399" s="1191"/>
      <c r="AM399" s="1191"/>
      <c r="AN399" s="1191"/>
      <c r="AO399" s="1191"/>
      <c r="AP399" s="1191"/>
      <c r="AQ399" s="1191"/>
      <c r="AR399" s="1191"/>
      <c r="AS399" s="22"/>
      <c r="AT399" s="22"/>
      <c r="AU399" s="22"/>
      <c r="AV399" s="22"/>
      <c r="AW399" s="22"/>
      <c r="AX399" s="22"/>
      <c r="AY399" s="2065"/>
      <c r="AZ399" s="2066"/>
      <c r="BA399" s="2066"/>
      <c r="BB399" s="2066"/>
      <c r="BC399" s="2067"/>
      <c r="BD399" s="109"/>
    </row>
    <row r="400" spans="1:56" s="2" customFormat="1" ht="16.5" customHeight="1">
      <c r="A400" s="103"/>
      <c r="B400" s="632"/>
      <c r="C400" s="633"/>
      <c r="D400" s="633"/>
      <c r="E400" s="633"/>
      <c r="F400" s="633"/>
      <c r="G400" s="633"/>
      <c r="H400" s="633"/>
      <c r="I400" s="633"/>
      <c r="J400" s="633"/>
      <c r="K400" s="633"/>
      <c r="L400" s="633"/>
      <c r="M400" s="633"/>
      <c r="N400" s="633"/>
      <c r="O400" s="633"/>
      <c r="P400" s="633"/>
      <c r="Q400" s="633"/>
      <c r="R400" s="633"/>
      <c r="S400" s="633"/>
      <c r="T400" s="633"/>
      <c r="U400" s="633"/>
      <c r="V400" s="633"/>
      <c r="W400" s="634"/>
      <c r="X400" s="2214" t="s">
        <v>15</v>
      </c>
      <c r="Y400" s="2069"/>
      <c r="Z400" s="2069"/>
      <c r="AA400" s="2069"/>
      <c r="AB400" s="2070"/>
      <c r="AC400" s="22"/>
      <c r="AD400" s="22"/>
      <c r="AE400" s="22"/>
      <c r="AF400" s="22"/>
      <c r="AG400" s="22"/>
      <c r="AH400" s="22"/>
      <c r="AI400" s="22"/>
      <c r="AJ400" s="22"/>
      <c r="AK400" s="22"/>
      <c r="AL400" s="1191"/>
      <c r="AM400" s="1191"/>
      <c r="AN400" s="1191"/>
      <c r="AO400" s="1191"/>
      <c r="AP400" s="1191"/>
      <c r="AQ400" s="1191"/>
      <c r="AR400" s="1191"/>
      <c r="AS400" s="22"/>
      <c r="AT400" s="22"/>
      <c r="AU400" s="22"/>
      <c r="AV400" s="22"/>
      <c r="AW400" s="22"/>
      <c r="AX400" s="22"/>
      <c r="AY400" s="2214" t="s">
        <v>15</v>
      </c>
      <c r="AZ400" s="2069"/>
      <c r="BA400" s="2069"/>
      <c r="BB400" s="2069"/>
      <c r="BC400" s="2070"/>
      <c r="BD400" s="109"/>
    </row>
    <row r="401" spans="1:105" s="2" customFormat="1" ht="30" customHeight="1">
      <c r="A401" s="103"/>
      <c r="B401" s="2014">
        <f>AC384+1</f>
        <v>43</v>
      </c>
      <c r="C401" s="2015"/>
      <c r="D401" s="2016" t="s">
        <v>453</v>
      </c>
      <c r="E401" s="2090"/>
      <c r="F401" s="2090"/>
      <c r="G401" s="2090"/>
      <c r="H401" s="2090"/>
      <c r="I401" s="2090"/>
      <c r="J401" s="2090"/>
      <c r="K401" s="2090"/>
      <c r="L401" s="2090"/>
      <c r="M401" s="2090"/>
      <c r="N401" s="2090"/>
      <c r="O401" s="2090"/>
      <c r="P401" s="2090"/>
      <c r="Q401" s="2090"/>
      <c r="R401" s="2090"/>
      <c r="S401" s="2090"/>
      <c r="T401" s="2090"/>
      <c r="U401" s="2090"/>
      <c r="V401" s="2090"/>
      <c r="W401" s="2090"/>
      <c r="X401" s="2090"/>
      <c r="Y401" s="2090"/>
      <c r="Z401" s="2090"/>
      <c r="AA401" s="2090"/>
      <c r="AB401" s="2091"/>
      <c r="AC401" s="2088">
        <f>B401+1</f>
        <v>44</v>
      </c>
      <c r="AD401" s="2089"/>
      <c r="AE401" s="2016" t="s">
        <v>454</v>
      </c>
      <c r="AF401" s="2090"/>
      <c r="AG401" s="2090"/>
      <c r="AH401" s="2090"/>
      <c r="AI401" s="2090"/>
      <c r="AJ401" s="2090"/>
      <c r="AK401" s="2090"/>
      <c r="AL401" s="2090"/>
      <c r="AM401" s="2090"/>
      <c r="AN401" s="2090"/>
      <c r="AO401" s="2090"/>
      <c r="AP401" s="2090"/>
      <c r="AQ401" s="2090"/>
      <c r="AR401" s="2090"/>
      <c r="AS401" s="2090"/>
      <c r="AT401" s="2090"/>
      <c r="AU401" s="2090"/>
      <c r="AV401" s="2090"/>
      <c r="AW401" s="2090"/>
      <c r="AX401" s="2090"/>
      <c r="AY401" s="2090"/>
      <c r="AZ401" s="2090"/>
      <c r="BA401" s="2090"/>
      <c r="BB401" s="2090"/>
      <c r="BC401" s="2091"/>
      <c r="BD401" s="109"/>
      <c r="BI401" s="2016" t="s">
        <v>404</v>
      </c>
      <c r="BJ401" s="2017"/>
      <c r="BK401" s="2017"/>
      <c r="BL401" s="2017"/>
      <c r="BM401" s="2017"/>
      <c r="BN401" s="2017"/>
      <c r="BO401" s="2017"/>
      <c r="BP401" s="2017"/>
      <c r="BQ401" s="2017"/>
      <c r="BR401" s="2017"/>
      <c r="BS401" s="2017"/>
      <c r="BT401" s="2017"/>
      <c r="BU401" s="2017"/>
      <c r="BV401" s="2017"/>
      <c r="BW401" s="2017"/>
      <c r="BX401" s="2017"/>
      <c r="BY401" s="2017"/>
      <c r="BZ401" s="2017"/>
      <c r="CA401" s="2017"/>
      <c r="CB401" s="2017"/>
      <c r="CC401" s="2017"/>
      <c r="CD401" s="2017"/>
      <c r="CE401" s="2017"/>
      <c r="CF401" s="2017"/>
      <c r="CG401" s="2019"/>
    </row>
    <row r="402" spans="1:105" s="335" customFormat="1" ht="23.1" customHeight="1">
      <c r="A402" s="241"/>
      <c r="B402" s="2172" t="str">
        <f>$B$5</f>
        <v>M/C Type
机器
Loại máy</v>
      </c>
      <c r="C402" s="2021"/>
      <c r="D402" s="2021"/>
      <c r="E402" s="2021"/>
      <c r="F402" s="2022"/>
      <c r="G402" s="2026" t="str">
        <f>$G$5</f>
        <v>Needle
System
针类 Loại kim</v>
      </c>
      <c r="H402" s="2026"/>
      <c r="I402" s="2026"/>
      <c r="J402" s="2026" t="str">
        <f>$J$5</f>
        <v>Needle Size
尺寸
Kích cỡ kim</v>
      </c>
      <c r="K402" s="2026"/>
      <c r="L402" s="2026"/>
      <c r="M402" s="2026" t="str">
        <f>$M$5</f>
        <v>Needle Point Type
针型头类
Loại đầu kim</v>
      </c>
      <c r="N402" s="2026"/>
      <c r="O402" s="2026"/>
      <c r="P402" s="2026"/>
      <c r="Q402" s="2030" t="str">
        <f>$Q$5</f>
        <v>Thread Type
车线
Loại chỉ</v>
      </c>
      <c r="R402" s="2030"/>
      <c r="S402" s="2030"/>
      <c r="T402" s="2030"/>
      <c r="U402" s="2030" t="str">
        <f>$U$5</f>
        <v>Stitching Margin 边距
 Cách biên  (mm)</v>
      </c>
      <c r="V402" s="2030"/>
      <c r="W402" s="2030"/>
      <c r="X402" s="2030"/>
      <c r="Y402" s="2030" t="str">
        <f>$Y$5</f>
        <v>SPI (Stitch Per Inch)
针数/英寸
Số mũi/inch</v>
      </c>
      <c r="Z402" s="2032"/>
      <c r="AA402" s="2032"/>
      <c r="AB402" s="2033"/>
      <c r="AC402" s="2172" t="str">
        <f>$B$5</f>
        <v>M/C Type
机器
Loại máy</v>
      </c>
      <c r="AD402" s="2021"/>
      <c r="AE402" s="2021"/>
      <c r="AF402" s="2021"/>
      <c r="AG402" s="2022"/>
      <c r="AH402" s="2026" t="str">
        <f>$G$5</f>
        <v>Needle
System
针类 Loại kim</v>
      </c>
      <c r="AI402" s="2026"/>
      <c r="AJ402" s="2026"/>
      <c r="AK402" s="2026" t="str">
        <f>$J$5</f>
        <v>Needle Size
尺寸
Kích cỡ kim</v>
      </c>
      <c r="AL402" s="2026"/>
      <c r="AM402" s="2026"/>
      <c r="AN402" s="2026" t="str">
        <f>$M$5</f>
        <v>Needle Point Type
针型头类
Loại đầu kim</v>
      </c>
      <c r="AO402" s="2026"/>
      <c r="AP402" s="2026"/>
      <c r="AQ402" s="2026"/>
      <c r="AR402" s="2030" t="str">
        <f>$Q$5</f>
        <v>Thread Type
车线
Loại chỉ</v>
      </c>
      <c r="AS402" s="2030"/>
      <c r="AT402" s="2030"/>
      <c r="AU402" s="2030"/>
      <c r="AV402" s="2030" t="str">
        <f>$U$5</f>
        <v>Stitching Margin 边距
 Cách biên  (mm)</v>
      </c>
      <c r="AW402" s="2030"/>
      <c r="AX402" s="2030"/>
      <c r="AY402" s="2030"/>
      <c r="AZ402" s="2030" t="str">
        <f>$Y$5</f>
        <v>SPI (Stitch Per Inch)
针数/英寸
Số mũi/inch</v>
      </c>
      <c r="BA402" s="2032"/>
      <c r="BB402" s="2032"/>
      <c r="BC402" s="2033"/>
      <c r="BD402" s="242"/>
    </row>
    <row r="403" spans="1:105" s="335" customFormat="1" ht="23.1" customHeight="1">
      <c r="A403" s="241"/>
      <c r="B403" s="2023"/>
      <c r="C403" s="2024"/>
      <c r="D403" s="2024"/>
      <c r="E403" s="2024"/>
      <c r="F403" s="2025"/>
      <c r="G403" s="2027"/>
      <c r="H403" s="2027"/>
      <c r="I403" s="2027"/>
      <c r="J403" s="2027"/>
      <c r="K403" s="2027"/>
      <c r="L403" s="2027"/>
      <c r="M403" s="2027"/>
      <c r="N403" s="2027"/>
      <c r="O403" s="2027"/>
      <c r="P403" s="2027"/>
      <c r="Q403" s="2031"/>
      <c r="R403" s="2031"/>
      <c r="S403" s="2031"/>
      <c r="T403" s="2031"/>
      <c r="U403" s="2031"/>
      <c r="V403" s="2031"/>
      <c r="W403" s="2031"/>
      <c r="X403" s="2031"/>
      <c r="Y403" s="2034"/>
      <c r="Z403" s="2034"/>
      <c r="AA403" s="2034"/>
      <c r="AB403" s="2035"/>
      <c r="AC403" s="2023"/>
      <c r="AD403" s="2024"/>
      <c r="AE403" s="2024"/>
      <c r="AF403" s="2024"/>
      <c r="AG403" s="2025"/>
      <c r="AH403" s="2027"/>
      <c r="AI403" s="2027"/>
      <c r="AJ403" s="2027"/>
      <c r="AK403" s="2027"/>
      <c r="AL403" s="2027"/>
      <c r="AM403" s="2027"/>
      <c r="AN403" s="2027"/>
      <c r="AO403" s="2027"/>
      <c r="AP403" s="2027"/>
      <c r="AQ403" s="2027"/>
      <c r="AR403" s="2031"/>
      <c r="AS403" s="2031"/>
      <c r="AT403" s="2031"/>
      <c r="AU403" s="2031"/>
      <c r="AV403" s="2031"/>
      <c r="AW403" s="2031"/>
      <c r="AX403" s="2031"/>
      <c r="AY403" s="2031"/>
      <c r="AZ403" s="2034"/>
      <c r="BA403" s="2034"/>
      <c r="BB403" s="2034"/>
      <c r="BC403" s="2035"/>
      <c r="BD403" s="242"/>
    </row>
    <row r="404" spans="1:105" s="61" customFormat="1" ht="42" customHeight="1">
      <c r="A404" s="520"/>
      <c r="B404" s="2197" t="s">
        <v>455</v>
      </c>
      <c r="C404" s="2052"/>
      <c r="D404" s="2052"/>
      <c r="E404" s="2052"/>
      <c r="F404" s="2053"/>
      <c r="G404" s="2039" t="s">
        <v>15</v>
      </c>
      <c r="H404" s="2040"/>
      <c r="I404" s="2040"/>
      <c r="J404" s="2054" t="s">
        <v>15</v>
      </c>
      <c r="K404" s="2054"/>
      <c r="L404" s="2054"/>
      <c r="M404" s="2054" t="s">
        <v>15</v>
      </c>
      <c r="N404" s="2054"/>
      <c r="O404" s="2054"/>
      <c r="P404" s="2054"/>
      <c r="Q404" s="2054" t="s">
        <v>15</v>
      </c>
      <c r="R404" s="2054"/>
      <c r="S404" s="2054"/>
      <c r="T404" s="2054"/>
      <c r="U404" s="2054" t="s">
        <v>15</v>
      </c>
      <c r="V404" s="2054"/>
      <c r="W404" s="2054"/>
      <c r="X404" s="2054"/>
      <c r="Y404" s="2054" t="s">
        <v>15</v>
      </c>
      <c r="Z404" s="2054"/>
      <c r="AA404" s="2054"/>
      <c r="AB404" s="2097"/>
      <c r="AC404" s="2051" t="s">
        <v>348</v>
      </c>
      <c r="AD404" s="2052"/>
      <c r="AE404" s="2052"/>
      <c r="AF404" s="2052"/>
      <c r="AG404" s="2053"/>
      <c r="AH404" s="2039" t="s">
        <v>349</v>
      </c>
      <c r="AI404" s="2040"/>
      <c r="AJ404" s="2040"/>
      <c r="AK404" s="2054" t="s">
        <v>345</v>
      </c>
      <c r="AL404" s="2054"/>
      <c r="AM404" s="2054"/>
      <c r="AN404" s="2054" t="s">
        <v>346</v>
      </c>
      <c r="AO404" s="2054"/>
      <c r="AP404" s="2054"/>
      <c r="AQ404" s="2054"/>
      <c r="AR404" s="2055" t="s">
        <v>383</v>
      </c>
      <c r="AS404" s="2054"/>
      <c r="AT404" s="2054"/>
      <c r="AU404" s="2054"/>
      <c r="AV404" s="2056" t="s">
        <v>367</v>
      </c>
      <c r="AW404" s="2056"/>
      <c r="AX404" s="2056"/>
      <c r="AY404" s="2056"/>
      <c r="AZ404" s="2056" t="s">
        <v>384</v>
      </c>
      <c r="BA404" s="2056"/>
      <c r="BB404" s="2056"/>
      <c r="BC404" s="2057"/>
      <c r="BD404" s="521"/>
      <c r="CA404" s="114"/>
      <c r="CB404" s="69"/>
      <c r="CC404" s="69"/>
      <c r="CD404" s="69"/>
      <c r="CE404" s="69"/>
      <c r="CF404" s="69"/>
      <c r="CG404" s="69"/>
      <c r="CH404" s="69"/>
      <c r="CI404" s="69"/>
      <c r="CJ404" s="69"/>
      <c r="CK404" s="69"/>
      <c r="CL404" s="69"/>
      <c r="CM404" s="69"/>
      <c r="CN404" s="69"/>
      <c r="CO404" s="69"/>
      <c r="CP404" s="69"/>
      <c r="CQ404" s="69"/>
      <c r="CR404" s="69"/>
      <c r="CS404" s="69"/>
      <c r="CT404" s="69"/>
      <c r="CU404" s="69"/>
      <c r="CV404" s="69"/>
      <c r="CW404" s="69"/>
      <c r="CX404" s="635"/>
      <c r="CY404" s="635"/>
      <c r="CZ404" s="274"/>
      <c r="DA404" s="274"/>
    </row>
    <row r="405" spans="1:105" s="2" customFormat="1" ht="16.5" customHeight="1">
      <c r="A405" s="103"/>
      <c r="B405" s="115"/>
      <c r="C405" s="120"/>
      <c r="D405" s="120"/>
      <c r="E405" s="120"/>
      <c r="F405" s="120"/>
      <c r="G405" s="120"/>
      <c r="H405" s="120"/>
      <c r="I405" s="120"/>
      <c r="J405" s="120"/>
      <c r="K405" s="120"/>
      <c r="L405" s="120"/>
      <c r="M405" s="120"/>
      <c r="N405" s="120"/>
      <c r="O405" s="120"/>
      <c r="P405" s="120"/>
      <c r="Q405" s="2203"/>
      <c r="R405" s="2203"/>
      <c r="S405" s="2203"/>
      <c r="T405" s="2203"/>
      <c r="U405" s="2203"/>
      <c r="V405" s="2203"/>
      <c r="W405" s="2203"/>
      <c r="X405" s="2203"/>
      <c r="Y405" s="2203"/>
      <c r="Z405" s="2203"/>
      <c r="AA405" s="2203"/>
      <c r="AB405" s="2204"/>
      <c r="AC405" s="2228" t="s">
        <v>456</v>
      </c>
      <c r="AD405" s="2139"/>
      <c r="AE405" s="2139"/>
      <c r="AF405" s="2139"/>
      <c r="AG405" s="2139"/>
      <c r="AH405" s="2139"/>
      <c r="AI405" s="2139"/>
      <c r="AJ405" s="2139"/>
      <c r="AK405" s="510"/>
      <c r="AL405" s="510"/>
      <c r="AM405" s="510"/>
      <c r="AN405" s="510"/>
      <c r="AO405" s="510"/>
      <c r="AP405" s="510"/>
      <c r="AQ405" s="518"/>
      <c r="AR405" s="2199" t="s">
        <v>447</v>
      </c>
      <c r="AS405" s="2199"/>
      <c r="AT405" s="2199"/>
      <c r="AU405" s="2199"/>
      <c r="AV405" s="2199"/>
      <c r="AW405" s="2199"/>
      <c r="AX405" s="2199"/>
      <c r="AY405" s="2199"/>
      <c r="AZ405" s="2199"/>
      <c r="BA405" s="2199"/>
      <c r="BB405" s="2199"/>
      <c r="BC405" s="2200"/>
      <c r="BD405" s="109"/>
    </row>
    <row r="406" spans="1:105" s="2" customFormat="1" ht="16.5" customHeight="1">
      <c r="A406" s="103"/>
      <c r="B406" s="115"/>
      <c r="C406" s="120"/>
      <c r="D406" s="120"/>
      <c r="E406" s="120"/>
      <c r="F406" s="120"/>
      <c r="G406" s="120"/>
      <c r="H406" s="120"/>
      <c r="I406" s="120"/>
      <c r="J406" s="120"/>
      <c r="K406" s="120"/>
      <c r="L406" s="120"/>
      <c r="M406" s="120"/>
      <c r="N406" s="120"/>
      <c r="O406" s="120"/>
      <c r="P406" s="120"/>
      <c r="Q406" s="2205"/>
      <c r="R406" s="2205"/>
      <c r="S406" s="2205"/>
      <c r="T406" s="2205"/>
      <c r="U406" s="2205"/>
      <c r="V406" s="2205"/>
      <c r="W406" s="2205"/>
      <c r="X406" s="2205"/>
      <c r="Y406" s="2205"/>
      <c r="Z406" s="2205"/>
      <c r="AA406" s="2205"/>
      <c r="AB406" s="2206"/>
      <c r="AC406" s="2229"/>
      <c r="AD406" s="1941"/>
      <c r="AE406" s="1941"/>
      <c r="AF406" s="1941"/>
      <c r="AG406" s="1941"/>
      <c r="AH406" s="1941"/>
      <c r="AI406" s="1941"/>
      <c r="AJ406" s="1941"/>
      <c r="AK406" s="516"/>
      <c r="AL406" s="516"/>
      <c r="AM406" s="516"/>
      <c r="AN406" s="516"/>
      <c r="AO406" s="516"/>
      <c r="AP406" s="516"/>
      <c r="AQ406" s="518"/>
      <c r="AR406" s="2201"/>
      <c r="AS406" s="2201"/>
      <c r="AT406" s="2201"/>
      <c r="AU406" s="2201"/>
      <c r="AV406" s="2201"/>
      <c r="AW406" s="2201"/>
      <c r="AX406" s="2201"/>
      <c r="AY406" s="2201"/>
      <c r="AZ406" s="2201"/>
      <c r="BA406" s="2201"/>
      <c r="BB406" s="2201"/>
      <c r="BC406" s="2202"/>
      <c r="BD406" s="109"/>
    </row>
    <row r="407" spans="1:105" s="2" customFormat="1" ht="16.5" customHeight="1">
      <c r="A407" s="103"/>
      <c r="B407" s="115"/>
      <c r="C407" s="69"/>
      <c r="D407" s="69"/>
      <c r="E407" s="69"/>
      <c r="F407" s="69"/>
      <c r="G407" s="69"/>
      <c r="H407" s="69"/>
      <c r="I407" s="69"/>
      <c r="J407" s="69"/>
      <c r="K407" s="69"/>
      <c r="L407" s="69"/>
      <c r="M407" s="69"/>
      <c r="N407" s="69"/>
      <c r="O407" s="69"/>
      <c r="P407" s="69"/>
      <c r="Q407" s="2205"/>
      <c r="R407" s="2205"/>
      <c r="S407" s="2205"/>
      <c r="T407" s="2205"/>
      <c r="U407" s="2205"/>
      <c r="V407" s="2205"/>
      <c r="W407" s="2205"/>
      <c r="X407" s="2205"/>
      <c r="Y407" s="2205"/>
      <c r="Z407" s="2205"/>
      <c r="AA407" s="2205"/>
      <c r="AB407" s="2206"/>
      <c r="AC407" s="2229"/>
      <c r="AD407" s="1941"/>
      <c r="AE407" s="1941"/>
      <c r="AF407" s="1941"/>
      <c r="AG407" s="1941"/>
      <c r="AH407" s="1941"/>
      <c r="AI407" s="1941"/>
      <c r="AJ407" s="1941"/>
      <c r="AK407" s="516"/>
      <c r="AL407" s="516"/>
      <c r="AM407" s="516"/>
      <c r="AN407" s="516"/>
      <c r="AO407" s="516"/>
      <c r="AP407" s="516"/>
      <c r="AQ407" s="519"/>
      <c r="AR407" s="2201"/>
      <c r="AS407" s="2201"/>
      <c r="AT407" s="2201"/>
      <c r="AU407" s="2201"/>
      <c r="AV407" s="2201"/>
      <c r="AW407" s="2201"/>
      <c r="AX407" s="2201"/>
      <c r="AY407" s="2201"/>
      <c r="AZ407" s="2201"/>
      <c r="BA407" s="2201"/>
      <c r="BB407" s="2201"/>
      <c r="BC407" s="2202"/>
      <c r="BD407" s="109"/>
    </row>
    <row r="408" spans="1:105" s="2" customFormat="1" ht="16.5" customHeight="1">
      <c r="A408" s="103"/>
      <c r="B408" s="115"/>
      <c r="C408" s="114"/>
      <c r="D408" s="69"/>
      <c r="E408" s="69"/>
      <c r="F408" s="69"/>
      <c r="G408" s="69"/>
      <c r="H408" s="69"/>
      <c r="I408" s="519"/>
      <c r="J408" s="519"/>
      <c r="K408" s="519"/>
      <c r="L408" s="519"/>
      <c r="M408" s="519"/>
      <c r="N408" s="519"/>
      <c r="O408" s="519"/>
      <c r="P408" s="519"/>
      <c r="Q408" s="2205"/>
      <c r="R408" s="2205"/>
      <c r="S408" s="2205"/>
      <c r="T408" s="2205"/>
      <c r="U408" s="2205"/>
      <c r="V408" s="2205"/>
      <c r="W408" s="2205"/>
      <c r="X408" s="2205"/>
      <c r="Y408" s="2205"/>
      <c r="Z408" s="2205"/>
      <c r="AA408" s="2205"/>
      <c r="AB408" s="2206"/>
      <c r="AC408" s="2229"/>
      <c r="AD408" s="1941"/>
      <c r="AE408" s="1941"/>
      <c r="AF408" s="1941"/>
      <c r="AG408" s="1941"/>
      <c r="AH408" s="1941"/>
      <c r="AI408" s="1941"/>
      <c r="AJ408" s="1941"/>
      <c r="AK408" s="516"/>
      <c r="AL408" s="516"/>
      <c r="AM408" s="516"/>
      <c r="AN408" s="516"/>
      <c r="AO408" s="516"/>
      <c r="AP408" s="516"/>
      <c r="AQ408" s="519"/>
      <c r="AR408" s="2201"/>
      <c r="AS408" s="2201"/>
      <c r="AT408" s="2201"/>
      <c r="AU408" s="2201"/>
      <c r="AV408" s="2201"/>
      <c r="AW408" s="2201"/>
      <c r="AX408" s="2201"/>
      <c r="AY408" s="2201"/>
      <c r="AZ408" s="2201"/>
      <c r="BA408" s="2201"/>
      <c r="BB408" s="2201"/>
      <c r="BC408" s="2202"/>
      <c r="BD408" s="109"/>
    </row>
    <row r="409" spans="1:105" s="2" customFormat="1" ht="16.5" customHeight="1">
      <c r="A409" s="103"/>
      <c r="B409" s="115"/>
      <c r="C409" s="114"/>
      <c r="D409" s="69"/>
      <c r="E409" s="69"/>
      <c r="F409" s="69"/>
      <c r="G409" s="69"/>
      <c r="H409" s="69"/>
      <c r="I409" s="519"/>
      <c r="J409" s="519"/>
      <c r="K409" s="519"/>
      <c r="L409" s="519"/>
      <c r="M409" s="519"/>
      <c r="N409" s="519"/>
      <c r="O409" s="519"/>
      <c r="P409" s="519"/>
      <c r="Q409" s="2205"/>
      <c r="R409" s="2205"/>
      <c r="S409" s="2205"/>
      <c r="T409" s="2205"/>
      <c r="U409" s="2205"/>
      <c r="V409" s="2205"/>
      <c r="W409" s="2205"/>
      <c r="X409" s="2205"/>
      <c r="Y409" s="2205"/>
      <c r="Z409" s="2205"/>
      <c r="AA409" s="2205"/>
      <c r="AB409" s="2206"/>
      <c r="AC409" s="2229"/>
      <c r="AD409" s="1941"/>
      <c r="AE409" s="1941"/>
      <c r="AF409" s="1941"/>
      <c r="AG409" s="1941"/>
      <c r="AH409" s="1941"/>
      <c r="AI409" s="1941"/>
      <c r="AJ409" s="1941"/>
      <c r="AK409" s="516"/>
      <c r="AL409" s="516"/>
      <c r="AM409" s="516"/>
      <c r="AN409" s="516"/>
      <c r="AO409" s="516"/>
      <c r="AP409" s="516"/>
      <c r="AQ409" s="519"/>
      <c r="AR409" s="2201"/>
      <c r="AS409" s="2201"/>
      <c r="AT409" s="2201"/>
      <c r="AU409" s="2201"/>
      <c r="AV409" s="2201"/>
      <c r="AW409" s="2201"/>
      <c r="AX409" s="2201"/>
      <c r="AY409" s="2201"/>
      <c r="AZ409" s="2201"/>
      <c r="BA409" s="2201"/>
      <c r="BB409" s="2201"/>
      <c r="BC409" s="2202"/>
      <c r="BD409" s="109"/>
    </row>
    <row r="410" spans="1:105" s="2" customFormat="1" ht="16.5" customHeight="1">
      <c r="A410" s="103"/>
      <c r="B410" s="103"/>
      <c r="C410" s="22"/>
      <c r="D410" s="22"/>
      <c r="E410" s="22"/>
      <c r="F410" s="22"/>
      <c r="G410" s="22"/>
      <c r="H410" s="22"/>
      <c r="I410" s="22"/>
      <c r="J410" s="22"/>
      <c r="K410" s="22"/>
      <c r="L410" s="22"/>
      <c r="M410" s="22"/>
      <c r="N410" s="22"/>
      <c r="O410" s="22"/>
      <c r="P410" s="22"/>
      <c r="Q410" s="2205"/>
      <c r="R410" s="2205"/>
      <c r="S410" s="2205"/>
      <c r="T410" s="2205"/>
      <c r="U410" s="2205"/>
      <c r="V410" s="2205"/>
      <c r="W410" s="2205"/>
      <c r="X410" s="2205"/>
      <c r="Y410" s="2205"/>
      <c r="Z410" s="2205"/>
      <c r="AA410" s="2205"/>
      <c r="AB410" s="2206"/>
      <c r="AC410" s="2229"/>
      <c r="AD410" s="1941"/>
      <c r="AE410" s="1941"/>
      <c r="AF410" s="1941"/>
      <c r="AG410" s="1941"/>
      <c r="AH410" s="1941"/>
      <c r="AI410" s="1941"/>
      <c r="AJ410" s="1941"/>
      <c r="AK410" s="22"/>
      <c r="AL410" s="22"/>
      <c r="AM410" s="22"/>
      <c r="AN410" s="22"/>
      <c r="AO410" s="22"/>
      <c r="AP410" s="22"/>
      <c r="AQ410" s="22"/>
      <c r="AR410" s="2201"/>
      <c r="AS410" s="2201"/>
      <c r="AT410" s="2201"/>
      <c r="AU410" s="2201"/>
      <c r="AV410" s="2201"/>
      <c r="AW410" s="2201"/>
      <c r="AX410" s="2201"/>
      <c r="AY410" s="2201"/>
      <c r="AZ410" s="2201"/>
      <c r="BA410" s="2201"/>
      <c r="BB410" s="2201"/>
      <c r="BC410" s="2202"/>
      <c r="BD410" s="109"/>
    </row>
    <row r="411" spans="1:105" s="2" customFormat="1" ht="16.5" customHeight="1">
      <c r="A411" s="103"/>
      <c r="B411" s="103"/>
      <c r="C411" s="22"/>
      <c r="D411" s="22"/>
      <c r="E411" s="22"/>
      <c r="F411" s="22"/>
      <c r="G411" s="22"/>
      <c r="H411" s="22"/>
      <c r="I411" s="22"/>
      <c r="J411" s="22"/>
      <c r="K411" s="22"/>
      <c r="L411" s="22"/>
      <c r="M411" s="22"/>
      <c r="N411" s="22"/>
      <c r="O411" s="22"/>
      <c r="P411" s="22"/>
      <c r="Q411" s="22"/>
      <c r="R411" s="22"/>
      <c r="S411" s="22"/>
      <c r="T411" s="22"/>
      <c r="U411" s="22"/>
      <c r="V411" s="22"/>
      <c r="W411" s="22"/>
      <c r="X411" s="2062" t="str">
        <f>$X$14</f>
        <v>Attaching Method
贴法 Phương pháp dán</v>
      </c>
      <c r="Y411" s="2063"/>
      <c r="Z411" s="2063"/>
      <c r="AA411" s="2063"/>
      <c r="AB411" s="2152"/>
      <c r="AC411" s="2229"/>
      <c r="AD411" s="1941"/>
      <c r="AE411" s="1941"/>
      <c r="AF411" s="1941"/>
      <c r="AG411" s="1941"/>
      <c r="AH411" s="1941"/>
      <c r="AI411" s="1941"/>
      <c r="AJ411" s="1941"/>
      <c r="AK411" s="22"/>
      <c r="AL411" s="22"/>
      <c r="AM411" s="22"/>
      <c r="AN411" s="22"/>
      <c r="AO411" s="22"/>
      <c r="AP411" s="22"/>
      <c r="AQ411" s="22"/>
      <c r="AR411" s="22"/>
      <c r="AS411" s="22"/>
      <c r="AT411" s="22"/>
      <c r="AU411" s="22"/>
      <c r="AV411" s="22"/>
      <c r="AW411" s="22"/>
      <c r="AX411" s="22"/>
      <c r="AY411" s="2062" t="str">
        <f>$X$14</f>
        <v>Attaching Method
贴法 Phương pháp dán</v>
      </c>
      <c r="AZ411" s="2063"/>
      <c r="BA411" s="2063"/>
      <c r="BB411" s="2063"/>
      <c r="BC411" s="2152"/>
      <c r="BD411" s="109"/>
    </row>
    <row r="412" spans="1:105" s="2" customFormat="1" ht="16.5" customHeight="1">
      <c r="A412" s="103"/>
      <c r="B412" s="103"/>
      <c r="C412" s="22"/>
      <c r="D412" s="22"/>
      <c r="E412" s="22"/>
      <c r="F412" s="22"/>
      <c r="G412" s="22"/>
      <c r="H412" s="22"/>
      <c r="I412" s="22"/>
      <c r="J412" s="22"/>
      <c r="K412" s="22"/>
      <c r="L412" s="22"/>
      <c r="M412" s="22"/>
      <c r="N412" s="22"/>
      <c r="O412" s="22"/>
      <c r="P412" s="22"/>
      <c r="Q412" s="22"/>
      <c r="R412" s="22"/>
      <c r="S412" s="22"/>
      <c r="T412" s="22"/>
      <c r="U412" s="22"/>
      <c r="V412" s="22"/>
      <c r="W412" s="22"/>
      <c r="X412" s="2065"/>
      <c r="Y412" s="2066"/>
      <c r="Z412" s="2066"/>
      <c r="AA412" s="2066"/>
      <c r="AB412" s="2067"/>
      <c r="AC412" s="2229"/>
      <c r="AD412" s="1941"/>
      <c r="AE412" s="1941"/>
      <c r="AF412" s="1941"/>
      <c r="AG412" s="1941"/>
      <c r="AH412" s="1941"/>
      <c r="AI412" s="1941"/>
      <c r="AJ412" s="1941"/>
      <c r="AK412" s="22"/>
      <c r="AL412" s="22"/>
      <c r="AM412" s="22"/>
      <c r="AN412" s="22"/>
      <c r="AO412" s="22"/>
      <c r="AP412" s="22"/>
      <c r="AQ412" s="22"/>
      <c r="AR412" s="22"/>
      <c r="AS412" s="22"/>
      <c r="AT412" s="22"/>
      <c r="AU412" s="22"/>
      <c r="AV412" s="22"/>
      <c r="AW412" s="22"/>
      <c r="AX412" s="22"/>
      <c r="AY412" s="2065"/>
      <c r="AZ412" s="2066"/>
      <c r="BA412" s="2066"/>
      <c r="BB412" s="2066"/>
      <c r="BC412" s="2067"/>
      <c r="BD412" s="109"/>
    </row>
    <row r="413" spans="1:105" s="2" customFormat="1" ht="16.5" customHeight="1">
      <c r="A413" s="103"/>
      <c r="B413" s="103"/>
      <c r="C413" s="22"/>
      <c r="D413" s="22"/>
      <c r="E413" s="22"/>
      <c r="F413" s="22"/>
      <c r="G413" s="22"/>
      <c r="H413" s="22"/>
      <c r="I413" s="22"/>
      <c r="J413" s="22"/>
      <c r="K413" s="22"/>
      <c r="L413" s="22"/>
      <c r="M413" s="22"/>
      <c r="N413" s="22"/>
      <c r="O413" s="22"/>
      <c r="P413" s="22"/>
      <c r="Q413" s="22"/>
      <c r="R413" s="22"/>
      <c r="S413" s="22"/>
      <c r="T413" s="22"/>
      <c r="U413" s="22"/>
      <c r="V413" s="22"/>
      <c r="W413" s="22"/>
      <c r="X413" s="2214" t="s">
        <v>15</v>
      </c>
      <c r="Y413" s="2069"/>
      <c r="Z413" s="2069"/>
      <c r="AA413" s="2069"/>
      <c r="AB413" s="2070"/>
      <c r="AC413" s="2229"/>
      <c r="AD413" s="1941"/>
      <c r="AE413" s="1941"/>
      <c r="AF413" s="1941"/>
      <c r="AG413" s="1941"/>
      <c r="AH413" s="1941"/>
      <c r="AI413" s="1941"/>
      <c r="AJ413" s="1941"/>
      <c r="AK413" s="69"/>
      <c r="AL413" s="69"/>
      <c r="AM413" s="69"/>
      <c r="AN413" s="69"/>
      <c r="AO413" s="69"/>
      <c r="AP413" s="69"/>
      <c r="AQ413" s="69"/>
      <c r="AR413" s="69"/>
      <c r="AS413" s="69"/>
      <c r="AT413" s="69"/>
      <c r="AU413" s="69"/>
      <c r="AV413" s="69"/>
      <c r="AW413" s="69"/>
      <c r="AX413" s="69"/>
      <c r="AY413" s="2214" t="s">
        <v>15</v>
      </c>
      <c r="AZ413" s="2069"/>
      <c r="BA413" s="2069"/>
      <c r="BB413" s="2069"/>
      <c r="BC413" s="2070"/>
      <c r="BD413" s="109"/>
    </row>
    <row r="414" spans="1:105" s="2" customFormat="1" ht="16.5" customHeight="1">
      <c r="A414" s="103"/>
      <c r="B414" s="103"/>
      <c r="C414" s="22"/>
      <c r="D414" s="22"/>
      <c r="E414" s="22"/>
      <c r="F414" s="22"/>
      <c r="G414" s="22"/>
      <c r="H414" s="22"/>
      <c r="I414" s="22"/>
      <c r="J414" s="22"/>
      <c r="K414" s="22"/>
      <c r="L414" s="22"/>
      <c r="M414" s="22"/>
      <c r="N414" s="22"/>
      <c r="O414" s="22"/>
      <c r="P414" s="22"/>
      <c r="Q414" s="22"/>
      <c r="R414" s="22"/>
      <c r="S414" s="22"/>
      <c r="T414" s="22"/>
      <c r="U414" s="22"/>
      <c r="V414" s="22"/>
      <c r="W414" s="22"/>
      <c r="X414" s="2071"/>
      <c r="Y414" s="2072"/>
      <c r="Z414" s="2072"/>
      <c r="AA414" s="2072"/>
      <c r="AB414" s="2073"/>
      <c r="AC414" s="2229"/>
      <c r="AD414" s="1941"/>
      <c r="AE414" s="1941"/>
      <c r="AF414" s="1941"/>
      <c r="AG414" s="1941"/>
      <c r="AH414" s="1941"/>
      <c r="AI414" s="1941"/>
      <c r="AJ414" s="1941"/>
      <c r="AK414" s="334"/>
      <c r="AL414" s="334"/>
      <c r="AM414" s="334"/>
      <c r="AN414" s="69"/>
      <c r="AO414" s="69"/>
      <c r="AP414" s="69"/>
      <c r="AQ414" s="69"/>
      <c r="AR414" s="69"/>
      <c r="AS414" s="69"/>
      <c r="AT414" s="69"/>
      <c r="AU414" s="69"/>
      <c r="AV414" s="69"/>
      <c r="AW414" s="69"/>
      <c r="AX414" s="69"/>
      <c r="AY414" s="2071"/>
      <c r="AZ414" s="2072"/>
      <c r="BA414" s="2072"/>
      <c r="BB414" s="2072"/>
      <c r="BC414" s="2073"/>
      <c r="BD414" s="109"/>
    </row>
    <row r="415" spans="1:105" s="2" customFormat="1" ht="16.5" customHeight="1">
      <c r="A415" s="103"/>
      <c r="B415" s="103"/>
      <c r="C415" s="22"/>
      <c r="D415" s="22"/>
      <c r="E415" s="22"/>
      <c r="F415" s="22"/>
      <c r="G415" s="22"/>
      <c r="H415" s="22"/>
      <c r="I415" s="22"/>
      <c r="J415" s="22"/>
      <c r="K415" s="22"/>
      <c r="L415" s="22"/>
      <c r="M415" s="22"/>
      <c r="N415" s="22"/>
      <c r="O415" s="22"/>
      <c r="P415" s="22"/>
      <c r="Q415" s="22"/>
      <c r="R415" s="22"/>
      <c r="S415" s="22"/>
      <c r="T415" s="22"/>
      <c r="U415" s="22"/>
      <c r="V415" s="22"/>
      <c r="W415" s="22"/>
      <c r="X415" s="2062" t="str">
        <f>$X$18</f>
        <v>Stitching Guide Name  靠边机名称Tên cử may</v>
      </c>
      <c r="Y415" s="2063"/>
      <c r="Z415" s="2063"/>
      <c r="AA415" s="2063"/>
      <c r="AB415" s="2152"/>
      <c r="AC415" s="2229"/>
      <c r="AD415" s="1941"/>
      <c r="AE415" s="1941"/>
      <c r="AF415" s="1941"/>
      <c r="AG415" s="1941"/>
      <c r="AH415" s="1941"/>
      <c r="AI415" s="1941"/>
      <c r="AJ415" s="1941"/>
      <c r="AK415" s="334"/>
      <c r="AL415" s="334"/>
      <c r="AM415" s="334"/>
      <c r="AN415" s="22"/>
      <c r="AO415" s="22"/>
      <c r="AP415" s="22"/>
      <c r="AQ415" s="22"/>
      <c r="AR415" s="22"/>
      <c r="AS415" s="22"/>
      <c r="AT415" s="22"/>
      <c r="AU415" s="22"/>
      <c r="AV415" s="22"/>
      <c r="AW415" s="22"/>
      <c r="AX415" s="22"/>
      <c r="AY415" s="2062" t="str">
        <f>$X$18</f>
        <v>Stitching Guide Name  靠边机名称Tên cử may</v>
      </c>
      <c r="AZ415" s="2063"/>
      <c r="BA415" s="2063"/>
      <c r="BB415" s="2063"/>
      <c r="BC415" s="2152"/>
      <c r="BD415" s="109"/>
    </row>
    <row r="416" spans="1:105" s="2" customFormat="1" ht="16.5" customHeight="1">
      <c r="A416" s="103"/>
      <c r="B416" s="103"/>
      <c r="C416" s="22"/>
      <c r="D416" s="22"/>
      <c r="E416" s="22"/>
      <c r="F416" s="22"/>
      <c r="G416" s="22"/>
      <c r="H416" s="22"/>
      <c r="I416" s="22"/>
      <c r="J416" s="22"/>
      <c r="K416" s="22"/>
      <c r="L416" s="22"/>
      <c r="M416" s="22"/>
      <c r="N416" s="22"/>
      <c r="O416" s="22"/>
      <c r="P416" s="22"/>
      <c r="Q416" s="22"/>
      <c r="R416" s="22"/>
      <c r="S416" s="22"/>
      <c r="T416" s="22"/>
      <c r="U416" s="22"/>
      <c r="V416" s="22"/>
      <c r="W416" s="22"/>
      <c r="X416" s="2065"/>
      <c r="Y416" s="2066"/>
      <c r="Z416" s="2066"/>
      <c r="AA416" s="2066"/>
      <c r="AB416" s="2067"/>
      <c r="AC416" s="2229"/>
      <c r="AD416" s="1941"/>
      <c r="AE416" s="1941"/>
      <c r="AF416" s="1941"/>
      <c r="AG416" s="1941"/>
      <c r="AH416" s="1941"/>
      <c r="AI416" s="1941"/>
      <c r="AJ416" s="1941"/>
      <c r="AK416" s="334"/>
      <c r="AL416" s="334"/>
      <c r="AM416" s="334"/>
      <c r="AN416" s="22"/>
      <c r="AO416" s="22"/>
      <c r="AP416" s="22"/>
      <c r="AQ416" s="22"/>
      <c r="AR416" s="22"/>
      <c r="AS416" s="22"/>
      <c r="AT416" s="22"/>
      <c r="AU416" s="22"/>
      <c r="AV416" s="22"/>
      <c r="AW416" s="22"/>
      <c r="AX416" s="22"/>
      <c r="AY416" s="2065"/>
      <c r="AZ416" s="2066"/>
      <c r="BA416" s="2066"/>
      <c r="BB416" s="2066"/>
      <c r="BC416" s="2067"/>
      <c r="BD416" s="109"/>
    </row>
    <row r="417" spans="1:56" s="2" customFormat="1" ht="16.5" customHeight="1">
      <c r="A417" s="537"/>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2085" t="s">
        <v>15</v>
      </c>
      <c r="Y417" s="2086"/>
      <c r="Z417" s="2086"/>
      <c r="AA417" s="2086"/>
      <c r="AB417" s="2260"/>
      <c r="AC417" s="551"/>
      <c r="AD417" s="552"/>
      <c r="AE417" s="552"/>
      <c r="AF417" s="552"/>
      <c r="AG417" s="552"/>
      <c r="AH417" s="552"/>
      <c r="AI417" s="552"/>
      <c r="AJ417" s="552"/>
      <c r="AK417" s="552"/>
      <c r="AL417" s="552"/>
      <c r="AM417" s="552"/>
      <c r="AN417" s="126"/>
      <c r="AO417" s="126"/>
      <c r="AP417" s="126"/>
      <c r="AQ417" s="126"/>
      <c r="AR417" s="126"/>
      <c r="AS417" s="126"/>
      <c r="AT417" s="126"/>
      <c r="AU417" s="126"/>
      <c r="AV417" s="126"/>
      <c r="AW417" s="126"/>
      <c r="AX417" s="126"/>
      <c r="AY417" s="2085" t="s">
        <v>356</v>
      </c>
      <c r="AZ417" s="2086"/>
      <c r="BA417" s="2086"/>
      <c r="BB417" s="2086"/>
      <c r="BC417" s="2260"/>
      <c r="BD417" s="109"/>
    </row>
    <row r="418" spans="1:56" s="256" customFormat="1" ht="20.100000000000001" customHeight="1">
      <c r="A418" s="257"/>
      <c r="B418" s="151" t="s">
        <v>118</v>
      </c>
      <c r="C418" s="151"/>
      <c r="D418" s="151"/>
      <c r="E418" s="151"/>
      <c r="F418" s="151"/>
      <c r="G418" s="151"/>
      <c r="H418" s="151"/>
      <c r="I418" s="151"/>
      <c r="J418" s="151"/>
      <c r="K418" s="151"/>
      <c r="L418" s="151"/>
      <c r="M418" s="151"/>
      <c r="N418" s="151"/>
      <c r="O418" s="151"/>
      <c r="P418" s="151"/>
      <c r="Q418" s="151"/>
      <c r="R418" s="151"/>
      <c r="S418" s="151"/>
      <c r="T418" s="151"/>
      <c r="U418" s="151"/>
      <c r="V418" s="151"/>
      <c r="W418" s="151"/>
      <c r="X418" s="151"/>
      <c r="Y418" s="151"/>
      <c r="Z418" s="542" t="s">
        <v>119</v>
      </c>
      <c r="AA418" s="151"/>
      <c r="AB418" s="151"/>
      <c r="AC418" s="151"/>
      <c r="AD418" s="151"/>
      <c r="AE418" s="151"/>
      <c r="AF418" s="151"/>
      <c r="AG418" s="151"/>
      <c r="AH418" s="151"/>
      <c r="AI418" s="151"/>
      <c r="AJ418" s="151"/>
      <c r="AK418" s="151"/>
      <c r="AL418" s="151"/>
      <c r="AM418" s="151"/>
      <c r="AN418" s="151"/>
      <c r="AO418" s="151"/>
      <c r="AP418" s="151"/>
      <c r="AQ418" s="151"/>
      <c r="AR418" s="151"/>
      <c r="AS418" s="151"/>
      <c r="AT418" s="151"/>
      <c r="AU418" s="151"/>
      <c r="AV418" s="151"/>
      <c r="AW418" s="151" t="str">
        <f>$AW$38</f>
        <v>COMPILER: LIÊN/A-KT-WQ826</v>
      </c>
      <c r="AX418" s="151"/>
      <c r="AY418" s="151"/>
      <c r="AZ418" s="151"/>
      <c r="BA418" s="151"/>
      <c r="BB418" s="151"/>
      <c r="BC418" s="151"/>
      <c r="BD418" s="617"/>
    </row>
    <row r="419" spans="1:56" s="120" customFormat="1" ht="20.100000000000001" customHeight="1">
      <c r="A419" s="224"/>
      <c r="B419" s="1828" t="str">
        <f>$B$1</f>
        <v>{{ModelType}}</v>
      </c>
      <c r="C419" s="2011"/>
      <c r="D419" s="2011"/>
      <c r="E419" s="2011"/>
      <c r="F419" s="2011"/>
      <c r="G419" s="2011"/>
      <c r="H419" s="2011"/>
      <c r="I419" s="2011"/>
      <c r="J419" s="2011"/>
      <c r="K419" s="2011"/>
      <c r="L419" s="2011"/>
      <c r="M419" s="2011"/>
      <c r="N419" s="2012"/>
      <c r="O419" s="132"/>
      <c r="P419" s="132"/>
      <c r="Q419" s="1318" t="s">
        <v>457</v>
      </c>
      <c r="R419" s="1318"/>
      <c r="S419" s="1318"/>
      <c r="T419" s="1318"/>
      <c r="U419" s="1318"/>
      <c r="V419" s="1318"/>
      <c r="W419" s="1318"/>
      <c r="X419" s="1318"/>
      <c r="Y419" s="1318"/>
      <c r="Z419" s="1318"/>
      <c r="AA419" s="1318"/>
      <c r="AB419" s="1318"/>
      <c r="AC419" s="1318"/>
      <c r="AD419" s="1318"/>
      <c r="AE419" s="1318"/>
      <c r="AF419" s="1318"/>
      <c r="AG419" s="1318"/>
      <c r="AH419" s="1318"/>
      <c r="AI419" s="1318"/>
      <c r="AJ419" s="1318"/>
      <c r="AK419" s="1318"/>
      <c r="AL419" s="1318"/>
      <c r="AM419" s="1318"/>
      <c r="AN419" s="1318"/>
      <c r="AO419" s="1318"/>
      <c r="AP419" s="1318"/>
      <c r="AQ419" s="132"/>
      <c r="AR419" s="132"/>
      <c r="AS419" s="132"/>
      <c r="AT419" s="491"/>
      <c r="AU419" s="491"/>
      <c r="AV419" s="491"/>
      <c r="AW419" s="227"/>
      <c r="AX419" s="227"/>
      <c r="AY419" s="227"/>
      <c r="AZ419" s="584"/>
      <c r="BA419" s="584"/>
      <c r="BB419" s="585"/>
      <c r="BC419" s="585"/>
      <c r="BD419" s="586"/>
    </row>
    <row r="420" spans="1:56" s="120" customFormat="1" ht="15.95" customHeight="1">
      <c r="A420" s="292"/>
      <c r="B420" s="587" t="s">
        <v>69</v>
      </c>
      <c r="C420" s="286"/>
      <c r="D420" s="286"/>
      <c r="E420" s="286"/>
      <c r="F420" s="286"/>
      <c r="G420" s="588" t="str">
        <f>$G$2</f>
        <v>{{ModelName}}</v>
      </c>
      <c r="H420" s="286"/>
      <c r="I420" s="286"/>
      <c r="J420" s="286"/>
      <c r="K420" s="286"/>
      <c r="L420" s="286"/>
      <c r="M420" s="132"/>
      <c r="N420" s="231"/>
      <c r="O420" s="135"/>
      <c r="P420" s="135"/>
      <c r="Q420" s="1319"/>
      <c r="R420" s="1319"/>
      <c r="S420" s="1319"/>
      <c r="T420" s="1319"/>
      <c r="U420" s="1319"/>
      <c r="V420" s="1319"/>
      <c r="W420" s="1319"/>
      <c r="X420" s="1319"/>
      <c r="Y420" s="1319"/>
      <c r="Z420" s="1319"/>
      <c r="AA420" s="1319"/>
      <c r="AB420" s="1319"/>
      <c r="AC420" s="1319"/>
      <c r="AD420" s="1319"/>
      <c r="AE420" s="1319"/>
      <c r="AF420" s="1319"/>
      <c r="AG420" s="1319"/>
      <c r="AH420" s="1319"/>
      <c r="AI420" s="1319"/>
      <c r="AJ420" s="1319"/>
      <c r="AK420" s="1319"/>
      <c r="AL420" s="1319"/>
      <c r="AM420" s="1319"/>
      <c r="AN420" s="1319"/>
      <c r="AO420" s="1319"/>
      <c r="AP420" s="1319"/>
      <c r="AQ420" s="135"/>
      <c r="AR420" s="135"/>
      <c r="AS420" s="135"/>
      <c r="AT420" s="496"/>
      <c r="AU420" s="496"/>
      <c r="AV420" s="496"/>
      <c r="AW420" s="71"/>
      <c r="AY420" s="1321" t="s">
        <v>317</v>
      </c>
      <c r="AZ420" s="1322"/>
      <c r="BA420" s="1584">
        <f>$BA$2</f>
        <v>15</v>
      </c>
      <c r="BB420" s="1322">
        <f>BB382-1</f>
        <v>-12</v>
      </c>
      <c r="BC420" s="1586"/>
      <c r="BD420" s="72"/>
    </row>
    <row r="421" spans="1:56" s="120" customFormat="1" ht="15.95" customHeight="1">
      <c r="A421" s="292"/>
      <c r="B421" s="289" t="s">
        <v>70</v>
      </c>
      <c r="C421" s="290"/>
      <c r="D421" s="290"/>
      <c r="E421" s="290"/>
      <c r="F421" s="290"/>
      <c r="G421" s="290"/>
      <c r="H421" s="290"/>
      <c r="I421" s="499" t="str">
        <f>$I$3</f>
        <v>{{MaterialNumber}}</v>
      </c>
      <c r="J421" s="290"/>
      <c r="K421" s="499"/>
      <c r="L421" s="290"/>
      <c r="M421" s="139"/>
      <c r="N421" s="618"/>
      <c r="O421" s="139"/>
      <c r="P421" s="139"/>
      <c r="Q421" s="1320"/>
      <c r="R421" s="1320"/>
      <c r="S421" s="1320"/>
      <c r="T421" s="1320"/>
      <c r="U421" s="1320"/>
      <c r="V421" s="1320"/>
      <c r="W421" s="1320"/>
      <c r="X421" s="1320"/>
      <c r="Y421" s="1320"/>
      <c r="Z421" s="1320"/>
      <c r="AA421" s="1320"/>
      <c r="AB421" s="1320"/>
      <c r="AC421" s="1320"/>
      <c r="AD421" s="1320"/>
      <c r="AE421" s="1320"/>
      <c r="AF421" s="1320"/>
      <c r="AG421" s="1320"/>
      <c r="AH421" s="1320"/>
      <c r="AI421" s="1320"/>
      <c r="AJ421" s="1320"/>
      <c r="AK421" s="1320"/>
      <c r="AL421" s="1320"/>
      <c r="AM421" s="1320"/>
      <c r="AN421" s="1320"/>
      <c r="AO421" s="1320"/>
      <c r="AP421" s="1320"/>
      <c r="AQ421" s="139"/>
      <c r="AR421" s="139"/>
      <c r="AS421" s="139"/>
      <c r="AT421" s="500"/>
      <c r="AU421" s="500"/>
      <c r="AV421" s="500"/>
      <c r="AW421" s="76"/>
      <c r="AX421" s="636"/>
      <c r="AY421" s="2013"/>
      <c r="AZ421" s="1324"/>
      <c r="BA421" s="1585"/>
      <c r="BB421" s="1324"/>
      <c r="BC421" s="1467"/>
      <c r="BD421" s="72"/>
    </row>
    <row r="422" spans="1:56" s="2" customFormat="1" ht="30" customHeight="1">
      <c r="A422" s="103"/>
      <c r="B422" s="2014">
        <v>45</v>
      </c>
      <c r="C422" s="2015"/>
      <c r="D422" s="2016" t="s">
        <v>458</v>
      </c>
      <c r="E422" s="2017"/>
      <c r="F422" s="2017"/>
      <c r="G422" s="2017"/>
      <c r="H422" s="2017"/>
      <c r="I422" s="2017"/>
      <c r="J422" s="2017"/>
      <c r="K422" s="2017"/>
      <c r="L422" s="2017"/>
      <c r="M422" s="2018"/>
      <c r="N422" s="2018"/>
      <c r="O422" s="2017"/>
      <c r="P422" s="2017"/>
      <c r="Q422" s="2017"/>
      <c r="R422" s="2017"/>
      <c r="S422" s="2017"/>
      <c r="T422" s="2017"/>
      <c r="U422" s="2017"/>
      <c r="V422" s="2017"/>
      <c r="W422" s="2017"/>
      <c r="X422" s="2017"/>
      <c r="Y422" s="2017"/>
      <c r="Z422" s="2017"/>
      <c r="AA422" s="2017"/>
      <c r="AB422" s="2019"/>
      <c r="AC422" s="2088">
        <f>B422+1</f>
        <v>46</v>
      </c>
      <c r="AD422" s="2089"/>
      <c r="AE422" s="2016" t="s">
        <v>459</v>
      </c>
      <c r="AF422" s="2090"/>
      <c r="AG422" s="2090"/>
      <c r="AH422" s="2090"/>
      <c r="AI422" s="2090"/>
      <c r="AJ422" s="2090"/>
      <c r="AK422" s="2090"/>
      <c r="AL422" s="2090"/>
      <c r="AM422" s="2090"/>
      <c r="AN422" s="2090"/>
      <c r="AO422" s="2090"/>
      <c r="AP422" s="2090"/>
      <c r="AQ422" s="2090"/>
      <c r="AR422" s="2090"/>
      <c r="AS422" s="2090"/>
      <c r="AT422" s="2090"/>
      <c r="AU422" s="2090"/>
      <c r="AV422" s="2090"/>
      <c r="AW422" s="2090"/>
      <c r="AX422" s="2090"/>
      <c r="AY422" s="2090"/>
      <c r="AZ422" s="2090"/>
      <c r="BA422" s="2090"/>
      <c r="BB422" s="2090"/>
      <c r="BC422" s="2091"/>
      <c r="BD422" s="109"/>
    </row>
    <row r="423" spans="1:56" s="502" customFormat="1" ht="23.1" customHeight="1">
      <c r="A423" s="503"/>
      <c r="B423" s="2172" t="str">
        <f>$B$5</f>
        <v>M/C Type
机器
Loại máy</v>
      </c>
      <c r="C423" s="2021"/>
      <c r="D423" s="2021"/>
      <c r="E423" s="2021"/>
      <c r="F423" s="2022"/>
      <c r="G423" s="2026" t="str">
        <f>$G$5</f>
        <v>Needle
System
针类 Loại kim</v>
      </c>
      <c r="H423" s="2026"/>
      <c r="I423" s="2026"/>
      <c r="J423" s="2026" t="str">
        <f>$J$5</f>
        <v>Needle Size
尺寸
Kích cỡ kim</v>
      </c>
      <c r="K423" s="2026"/>
      <c r="L423" s="2026"/>
      <c r="M423" s="2028" t="str">
        <f>$M$5</f>
        <v>Needle Point Type
针型头类
Loại đầu kim</v>
      </c>
      <c r="N423" s="2028"/>
      <c r="O423" s="2028"/>
      <c r="P423" s="2028"/>
      <c r="Q423" s="2030" t="str">
        <f>$Q$5</f>
        <v>Thread Type
车线
Loại chỉ</v>
      </c>
      <c r="R423" s="2030"/>
      <c r="S423" s="2030"/>
      <c r="T423" s="2030"/>
      <c r="U423" s="2030" t="str">
        <f>$U$5</f>
        <v>Stitching Margin 边距
 Cách biên  (mm)</v>
      </c>
      <c r="V423" s="2030"/>
      <c r="W423" s="2030"/>
      <c r="X423" s="2030"/>
      <c r="Y423" s="2030" t="str">
        <f>$Y$5</f>
        <v>SPI (Stitch Per Inch)
针数/英寸
Số mũi/inch</v>
      </c>
      <c r="Z423" s="2032"/>
      <c r="AA423" s="2032"/>
      <c r="AB423" s="2033"/>
      <c r="AC423" s="2172" t="str">
        <f>$B$5</f>
        <v>M/C Type
机器
Loại máy</v>
      </c>
      <c r="AD423" s="2021"/>
      <c r="AE423" s="2021"/>
      <c r="AF423" s="2021"/>
      <c r="AG423" s="2022"/>
      <c r="AH423" s="2026" t="str">
        <f>$G$5</f>
        <v>Needle
System
针类 Loại kim</v>
      </c>
      <c r="AI423" s="2026"/>
      <c r="AJ423" s="2026"/>
      <c r="AK423" s="2026" t="str">
        <f>$J$5</f>
        <v>Needle Size
尺寸
Kích cỡ kim</v>
      </c>
      <c r="AL423" s="2026"/>
      <c r="AM423" s="2026"/>
      <c r="AN423" s="2026" t="str">
        <f>$M$5</f>
        <v>Needle Point Type
针型头类
Loại đầu kim</v>
      </c>
      <c r="AO423" s="2026"/>
      <c r="AP423" s="2026"/>
      <c r="AQ423" s="2026"/>
      <c r="AR423" s="2030" t="str">
        <f>$Q$5</f>
        <v>Thread Type
车线
Loại chỉ</v>
      </c>
      <c r="AS423" s="2030"/>
      <c r="AT423" s="2030"/>
      <c r="AU423" s="2030"/>
      <c r="AV423" s="2030" t="str">
        <f>$U$5</f>
        <v>Stitching Margin 边距
 Cách biên  (mm)</v>
      </c>
      <c r="AW423" s="2030"/>
      <c r="AX423" s="2030"/>
      <c r="AY423" s="2030"/>
      <c r="AZ423" s="2030" t="str">
        <f>$Y$5</f>
        <v>SPI (Stitch Per Inch)
针数/英寸
Số mũi/inch</v>
      </c>
      <c r="BA423" s="2032"/>
      <c r="BB423" s="2032"/>
      <c r="BC423" s="2033"/>
      <c r="BD423" s="504"/>
    </row>
    <row r="424" spans="1:56" s="502" customFormat="1" ht="23.1" customHeight="1">
      <c r="A424" s="503"/>
      <c r="B424" s="2023"/>
      <c r="C424" s="2024"/>
      <c r="D424" s="2024"/>
      <c r="E424" s="2024"/>
      <c r="F424" s="2025"/>
      <c r="G424" s="2027"/>
      <c r="H424" s="2027"/>
      <c r="I424" s="2027"/>
      <c r="J424" s="2027"/>
      <c r="K424" s="2027"/>
      <c r="L424" s="2027"/>
      <c r="M424" s="2029"/>
      <c r="N424" s="2029"/>
      <c r="O424" s="2029"/>
      <c r="P424" s="2029"/>
      <c r="Q424" s="2031"/>
      <c r="R424" s="2031"/>
      <c r="S424" s="2031"/>
      <c r="T424" s="2031"/>
      <c r="U424" s="2031"/>
      <c r="V424" s="2031"/>
      <c r="W424" s="2031"/>
      <c r="X424" s="2031"/>
      <c r="Y424" s="2034"/>
      <c r="Z424" s="2034"/>
      <c r="AA424" s="2034"/>
      <c r="AB424" s="2035"/>
      <c r="AC424" s="2023"/>
      <c r="AD424" s="2024"/>
      <c r="AE424" s="2024"/>
      <c r="AF424" s="2024"/>
      <c r="AG424" s="2025"/>
      <c r="AH424" s="2027"/>
      <c r="AI424" s="2027"/>
      <c r="AJ424" s="2027"/>
      <c r="AK424" s="2027"/>
      <c r="AL424" s="2027"/>
      <c r="AM424" s="2027"/>
      <c r="AN424" s="2027"/>
      <c r="AO424" s="2027"/>
      <c r="AP424" s="2027"/>
      <c r="AQ424" s="2027"/>
      <c r="AR424" s="2031"/>
      <c r="AS424" s="2031"/>
      <c r="AT424" s="2031"/>
      <c r="AU424" s="2031"/>
      <c r="AV424" s="2031"/>
      <c r="AW424" s="2031"/>
      <c r="AX424" s="2031"/>
      <c r="AY424" s="2031"/>
      <c r="AZ424" s="2034"/>
      <c r="BA424" s="2034"/>
      <c r="BB424" s="2034"/>
      <c r="BC424" s="2035"/>
      <c r="BD424" s="504"/>
    </row>
    <row r="425" spans="1:56" s="89" customFormat="1" ht="42.95" customHeight="1">
      <c r="A425" s="375"/>
      <c r="B425" s="2197" t="s">
        <v>359</v>
      </c>
      <c r="C425" s="2052"/>
      <c r="D425" s="2052"/>
      <c r="E425" s="2052"/>
      <c r="F425" s="2053"/>
      <c r="G425" s="2039" t="s">
        <v>15</v>
      </c>
      <c r="H425" s="2040"/>
      <c r="I425" s="2040"/>
      <c r="J425" s="2054" t="s">
        <v>15</v>
      </c>
      <c r="K425" s="2054"/>
      <c r="L425" s="2054"/>
      <c r="M425" s="2054" t="s">
        <v>15</v>
      </c>
      <c r="N425" s="2054"/>
      <c r="O425" s="2054"/>
      <c r="P425" s="2054"/>
      <c r="Q425" s="2042" t="s">
        <v>15</v>
      </c>
      <c r="R425" s="2043"/>
      <c r="S425" s="2043"/>
      <c r="T425" s="2044"/>
      <c r="U425" s="2054" t="s">
        <v>15</v>
      </c>
      <c r="V425" s="2054"/>
      <c r="W425" s="2054"/>
      <c r="X425" s="2054"/>
      <c r="Y425" s="2054" t="s">
        <v>15</v>
      </c>
      <c r="Z425" s="2054"/>
      <c r="AA425" s="2054"/>
      <c r="AB425" s="2097"/>
      <c r="AC425" s="2197" t="s">
        <v>359</v>
      </c>
      <c r="AD425" s="2052"/>
      <c r="AE425" s="2052"/>
      <c r="AF425" s="2052"/>
      <c r="AG425" s="2053"/>
      <c r="AH425" s="2039" t="s">
        <v>15</v>
      </c>
      <c r="AI425" s="2040"/>
      <c r="AJ425" s="2040"/>
      <c r="AK425" s="2054" t="s">
        <v>15</v>
      </c>
      <c r="AL425" s="2054"/>
      <c r="AM425" s="2054"/>
      <c r="AN425" s="2054" t="s">
        <v>15</v>
      </c>
      <c r="AO425" s="2054"/>
      <c r="AP425" s="2054"/>
      <c r="AQ425" s="2054"/>
      <c r="AR425" s="2042" t="s">
        <v>15</v>
      </c>
      <c r="AS425" s="2043"/>
      <c r="AT425" s="2043"/>
      <c r="AU425" s="2044"/>
      <c r="AV425" s="2054" t="s">
        <v>15</v>
      </c>
      <c r="AW425" s="2054"/>
      <c r="AX425" s="2054"/>
      <c r="AY425" s="2054"/>
      <c r="AZ425" s="2054" t="s">
        <v>15</v>
      </c>
      <c r="BA425" s="2054"/>
      <c r="BB425" s="2054"/>
      <c r="BC425" s="2097"/>
      <c r="BD425" s="77"/>
    </row>
    <row r="426" spans="1:56" s="2" customFormat="1" ht="16.5" customHeight="1">
      <c r="A426" s="103"/>
      <c r="B426" s="2228" t="s">
        <v>460</v>
      </c>
      <c r="C426" s="2139"/>
      <c r="D426" s="2139"/>
      <c r="E426" s="2139"/>
      <c r="F426" s="2139"/>
      <c r="G426" s="2139"/>
      <c r="H426" s="2139"/>
      <c r="I426" s="2139"/>
      <c r="J426" s="2139"/>
      <c r="K426" s="2139"/>
      <c r="L426" s="2139"/>
      <c r="M426" s="510"/>
      <c r="N426" s="510"/>
      <c r="O426" s="510"/>
      <c r="P426" s="522"/>
      <c r="Q426" s="2142" t="s">
        <v>461</v>
      </c>
      <c r="R426" s="2142"/>
      <c r="S426" s="2142"/>
      <c r="T426" s="2142"/>
      <c r="U426" s="2142"/>
      <c r="V426" s="2142"/>
      <c r="W426" s="2142"/>
      <c r="X426" s="2142"/>
      <c r="Y426" s="2142"/>
      <c r="Z426" s="2142"/>
      <c r="AA426" s="2142"/>
      <c r="AB426" s="2143"/>
      <c r="AC426" s="2102"/>
      <c r="AD426" s="1514"/>
      <c r="AE426" s="1514"/>
      <c r="AF426" s="1514"/>
      <c r="AG426" s="1514"/>
      <c r="AH426" s="1514"/>
      <c r="AI426" s="1514"/>
      <c r="AJ426" s="1514"/>
      <c r="AK426" s="592"/>
      <c r="AL426" s="592"/>
      <c r="AM426" s="592"/>
      <c r="AN426" s="592"/>
      <c r="AO426" s="592"/>
      <c r="AP426" s="518"/>
      <c r="AQ426" s="518"/>
      <c r="AR426" s="2142" t="s">
        <v>461</v>
      </c>
      <c r="AS426" s="2142"/>
      <c r="AT426" s="2142"/>
      <c r="AU426" s="2142"/>
      <c r="AV426" s="2142"/>
      <c r="AW426" s="2142"/>
      <c r="AX426" s="2142"/>
      <c r="AY426" s="2142"/>
      <c r="AZ426" s="2142"/>
      <c r="BA426" s="2142"/>
      <c r="BB426" s="2142"/>
      <c r="BC426" s="2143"/>
      <c r="BD426" s="109"/>
    </row>
    <row r="427" spans="1:56" s="2" customFormat="1" ht="16.5" customHeight="1">
      <c r="A427" s="103"/>
      <c r="B427" s="2229"/>
      <c r="C427" s="1941"/>
      <c r="D427" s="1941"/>
      <c r="E427" s="1941"/>
      <c r="F427" s="1941"/>
      <c r="G427" s="1941"/>
      <c r="H427" s="1941"/>
      <c r="I427" s="1941"/>
      <c r="J427" s="1941"/>
      <c r="K427" s="1941"/>
      <c r="L427" s="1941"/>
      <c r="M427" s="516"/>
      <c r="N427" s="516"/>
      <c r="O427" s="516"/>
      <c r="P427" s="526"/>
      <c r="Q427" s="2144"/>
      <c r="R427" s="2144"/>
      <c r="S427" s="2144"/>
      <c r="T427" s="2144"/>
      <c r="U427" s="2144"/>
      <c r="V427" s="2144"/>
      <c r="W427" s="2144"/>
      <c r="X427" s="2144"/>
      <c r="Y427" s="2144"/>
      <c r="Z427" s="2144"/>
      <c r="AA427" s="2144"/>
      <c r="AB427" s="2145"/>
      <c r="AC427" s="1847"/>
      <c r="AD427" s="1848"/>
      <c r="AE427" s="1848"/>
      <c r="AF427" s="1848"/>
      <c r="AG427" s="1848"/>
      <c r="AH427" s="1848"/>
      <c r="AI427" s="1848"/>
      <c r="AJ427" s="1848"/>
      <c r="AK427" s="534"/>
      <c r="AL427" s="534"/>
      <c r="AM427" s="534"/>
      <c r="AN427" s="534"/>
      <c r="AO427" s="534"/>
      <c r="AP427" s="519"/>
      <c r="AQ427" s="519"/>
      <c r="AR427" s="2144"/>
      <c r="AS427" s="2144"/>
      <c r="AT427" s="2144"/>
      <c r="AU427" s="2144"/>
      <c r="AV427" s="2144"/>
      <c r="AW427" s="2144"/>
      <c r="AX427" s="2144"/>
      <c r="AY427" s="2144"/>
      <c r="AZ427" s="2144"/>
      <c r="BA427" s="2144"/>
      <c r="BB427" s="2144"/>
      <c r="BC427" s="2145"/>
      <c r="BD427" s="109"/>
    </row>
    <row r="428" spans="1:56" s="2" customFormat="1" ht="16.5" customHeight="1">
      <c r="A428" s="103"/>
      <c r="B428" s="2229"/>
      <c r="C428" s="1941"/>
      <c r="D428" s="1941"/>
      <c r="E428" s="1941"/>
      <c r="F428" s="1941"/>
      <c r="G428" s="1941"/>
      <c r="H428" s="1941"/>
      <c r="I428" s="1941"/>
      <c r="J428" s="1941"/>
      <c r="K428" s="1941"/>
      <c r="L428" s="1941"/>
      <c r="M428" s="516"/>
      <c r="N428" s="516"/>
      <c r="O428" s="516"/>
      <c r="P428" s="526"/>
      <c r="Q428" s="2144"/>
      <c r="R428" s="2144"/>
      <c r="S428" s="2144"/>
      <c r="T428" s="2144"/>
      <c r="U428" s="2144"/>
      <c r="V428" s="2144"/>
      <c r="W428" s="2144"/>
      <c r="X428" s="2144"/>
      <c r="Y428" s="2144"/>
      <c r="Z428" s="2144"/>
      <c r="AA428" s="2144"/>
      <c r="AB428" s="2145"/>
      <c r="AC428" s="1847"/>
      <c r="AD428" s="1848"/>
      <c r="AE428" s="1848"/>
      <c r="AF428" s="1848"/>
      <c r="AG428" s="1848"/>
      <c r="AH428" s="1848"/>
      <c r="AI428" s="1848"/>
      <c r="AJ428" s="1848"/>
      <c r="AK428" s="534"/>
      <c r="AL428" s="534"/>
      <c r="AM428" s="534"/>
      <c r="AN428" s="534"/>
      <c r="AO428" s="534"/>
      <c r="AP428" s="519"/>
      <c r="AQ428" s="519"/>
      <c r="AR428" s="2144"/>
      <c r="AS428" s="2144"/>
      <c r="AT428" s="2144"/>
      <c r="AU428" s="2144"/>
      <c r="AV428" s="2144"/>
      <c r="AW428" s="2144"/>
      <c r="AX428" s="2144"/>
      <c r="AY428" s="2144"/>
      <c r="AZ428" s="2144"/>
      <c r="BA428" s="2144"/>
      <c r="BB428" s="2144"/>
      <c r="BC428" s="2145"/>
      <c r="BD428" s="109"/>
    </row>
    <row r="429" spans="1:56" s="2" customFormat="1" ht="16.5" customHeight="1">
      <c r="A429" s="103"/>
      <c r="B429" s="2229"/>
      <c r="C429" s="1941"/>
      <c r="D429" s="1941"/>
      <c r="E429" s="1941"/>
      <c r="F429" s="1941"/>
      <c r="G429" s="1941"/>
      <c r="H429" s="1941"/>
      <c r="I429" s="1941"/>
      <c r="J429" s="1941"/>
      <c r="K429" s="1941"/>
      <c r="L429" s="1941"/>
      <c r="M429" s="516"/>
      <c r="N429" s="516"/>
      <c r="O429" s="516"/>
      <c r="P429" s="526"/>
      <c r="Q429" s="2144"/>
      <c r="R429" s="2144"/>
      <c r="S429" s="2144"/>
      <c r="T429" s="2144"/>
      <c r="U429" s="2144"/>
      <c r="V429" s="2144"/>
      <c r="W429" s="2144"/>
      <c r="X429" s="2144"/>
      <c r="Y429" s="2144"/>
      <c r="Z429" s="2144"/>
      <c r="AA429" s="2144"/>
      <c r="AB429" s="2145"/>
      <c r="AC429" s="115"/>
      <c r="AD429" s="114"/>
      <c r="AE429" s="69"/>
      <c r="AF429" s="69"/>
      <c r="AG429" s="69"/>
      <c r="AH429" s="69"/>
      <c r="AI429" s="69"/>
      <c r="AJ429" s="519"/>
      <c r="AK429" s="519"/>
      <c r="AL429" s="519"/>
      <c r="AM429" s="519"/>
      <c r="AN429" s="519"/>
      <c r="AO429" s="519"/>
      <c r="AP429" s="519"/>
      <c r="AQ429" s="519"/>
      <c r="AR429" s="2144"/>
      <c r="AS429" s="2144"/>
      <c r="AT429" s="2144"/>
      <c r="AU429" s="2144"/>
      <c r="AV429" s="2144"/>
      <c r="AW429" s="2144"/>
      <c r="AX429" s="2144"/>
      <c r="AY429" s="2144"/>
      <c r="AZ429" s="2144"/>
      <c r="BA429" s="2144"/>
      <c r="BB429" s="2144"/>
      <c r="BC429" s="2145"/>
      <c r="BD429" s="109"/>
    </row>
    <row r="430" spans="1:56" s="2" customFormat="1" ht="16.5" customHeight="1">
      <c r="A430" s="103"/>
      <c r="B430" s="515"/>
      <c r="C430" s="516"/>
      <c r="D430" s="516"/>
      <c r="E430" s="516"/>
      <c r="F430" s="516"/>
      <c r="G430" s="516"/>
      <c r="H430" s="516"/>
      <c r="I430" s="516"/>
      <c r="J430" s="516"/>
      <c r="K430" s="516"/>
      <c r="L430" s="516"/>
      <c r="M430" s="516"/>
      <c r="N430" s="516"/>
      <c r="O430" s="516"/>
      <c r="P430" s="526"/>
      <c r="Q430" s="2144"/>
      <c r="R430" s="2144"/>
      <c r="S430" s="2144"/>
      <c r="T430" s="2144"/>
      <c r="U430" s="2144"/>
      <c r="V430" s="2144"/>
      <c r="W430" s="2144"/>
      <c r="X430" s="2144"/>
      <c r="Y430" s="2144"/>
      <c r="Z430" s="2144"/>
      <c r="AA430" s="2144"/>
      <c r="AB430" s="2145"/>
      <c r="AC430" s="115"/>
      <c r="AD430" s="114"/>
      <c r="AE430" s="69"/>
      <c r="AF430" s="69"/>
      <c r="AG430" s="69"/>
      <c r="AH430" s="69"/>
      <c r="AI430" s="69"/>
      <c r="AJ430" s="519"/>
      <c r="AK430" s="519"/>
      <c r="AL430" s="519"/>
      <c r="AM430" s="519"/>
      <c r="AN430" s="519"/>
      <c r="AO430" s="519"/>
      <c r="AP430" s="519"/>
      <c r="AQ430" s="519"/>
      <c r="AR430" s="2144"/>
      <c r="AS430" s="2144"/>
      <c r="AT430" s="2144"/>
      <c r="AU430" s="2144"/>
      <c r="AV430" s="2144"/>
      <c r="AW430" s="2144"/>
      <c r="AX430" s="2144"/>
      <c r="AY430" s="2144"/>
      <c r="AZ430" s="2144"/>
      <c r="BA430" s="2144"/>
      <c r="BB430" s="2144"/>
      <c r="BC430" s="2145"/>
      <c r="BD430" s="109"/>
    </row>
    <row r="431" spans="1:56" s="2" customFormat="1" ht="16.5" customHeight="1">
      <c r="A431" s="103"/>
      <c r="B431" s="103"/>
      <c r="C431" s="22"/>
      <c r="D431" s="22"/>
      <c r="E431" s="22"/>
      <c r="F431" s="22"/>
      <c r="G431" s="22"/>
      <c r="H431" s="22"/>
      <c r="I431" s="22"/>
      <c r="J431" s="22"/>
      <c r="K431" s="22"/>
      <c r="L431" s="22"/>
      <c r="M431" s="22"/>
      <c r="N431" s="22"/>
      <c r="O431" s="22"/>
      <c r="P431" s="22"/>
      <c r="Q431" s="2144"/>
      <c r="R431" s="2144"/>
      <c r="S431" s="2144"/>
      <c r="T431" s="2144"/>
      <c r="U431" s="2144"/>
      <c r="V431" s="2144"/>
      <c r="W431" s="2144"/>
      <c r="X431" s="2144"/>
      <c r="Y431" s="2144"/>
      <c r="Z431" s="2144"/>
      <c r="AA431" s="2144"/>
      <c r="AB431" s="2145"/>
      <c r="AC431" s="103"/>
      <c r="AD431" s="22"/>
      <c r="AE431" s="22"/>
      <c r="AF431" s="22"/>
      <c r="AG431" s="22"/>
      <c r="AH431" s="22"/>
      <c r="AI431" s="22"/>
      <c r="AJ431" s="22"/>
      <c r="AK431" s="22"/>
      <c r="AL431" s="22"/>
      <c r="AM431" s="22"/>
      <c r="AN431" s="22"/>
      <c r="AO431" s="22"/>
      <c r="AP431" s="22"/>
      <c r="AQ431" s="22"/>
      <c r="AR431" s="2144"/>
      <c r="AS431" s="2144"/>
      <c r="AT431" s="2144"/>
      <c r="AU431" s="2144"/>
      <c r="AV431" s="2144"/>
      <c r="AW431" s="2144"/>
      <c r="AX431" s="2144"/>
      <c r="AY431" s="2144"/>
      <c r="AZ431" s="2144"/>
      <c r="BA431" s="2144"/>
      <c r="BB431" s="2144"/>
      <c r="BC431" s="2145"/>
      <c r="BD431" s="109"/>
    </row>
    <row r="432" spans="1:56" s="2" customFormat="1" ht="16.5" customHeight="1">
      <c r="A432" s="103"/>
      <c r="B432" s="608"/>
      <c r="C432" s="513"/>
      <c r="D432" s="513"/>
      <c r="E432" s="513"/>
      <c r="F432" s="513"/>
      <c r="G432" s="513"/>
      <c r="H432" s="513"/>
      <c r="I432" s="513"/>
      <c r="J432" s="22"/>
      <c r="K432" s="22"/>
      <c r="L432" s="22"/>
      <c r="M432" s="22"/>
      <c r="N432" s="22"/>
      <c r="O432" s="69"/>
      <c r="P432" s="22"/>
      <c r="Q432" s="22"/>
      <c r="R432" s="22"/>
      <c r="S432" s="22"/>
      <c r="T432" s="22"/>
      <c r="U432" s="22"/>
      <c r="V432" s="22"/>
      <c r="W432" s="22"/>
      <c r="X432" s="2062" t="str">
        <f>$X$14</f>
        <v>Attaching Method
贴法 Phương pháp dán</v>
      </c>
      <c r="Y432" s="2063"/>
      <c r="Z432" s="2063"/>
      <c r="AA432" s="2063"/>
      <c r="AB432" s="2152"/>
      <c r="AC432" s="22"/>
      <c r="AD432" s="22"/>
      <c r="AE432" s="22"/>
      <c r="AF432" s="22"/>
      <c r="AG432" s="22"/>
      <c r="AH432" s="22"/>
      <c r="AI432" s="22"/>
      <c r="AJ432" s="22"/>
      <c r="AK432" s="22"/>
      <c r="AL432" s="22"/>
      <c r="AM432" s="22"/>
      <c r="AN432" s="22"/>
      <c r="AO432" s="22"/>
      <c r="AP432" s="22"/>
      <c r="AQ432" s="22"/>
      <c r="AR432" s="22"/>
      <c r="AS432" s="22"/>
      <c r="AT432" s="22"/>
      <c r="AU432" s="22"/>
      <c r="AV432" s="22"/>
      <c r="AW432" s="22"/>
      <c r="AX432" s="22"/>
      <c r="AY432" s="2062" t="str">
        <f>$X$14</f>
        <v>Attaching Method
贴法 Phương pháp dán</v>
      </c>
      <c r="AZ432" s="2063"/>
      <c r="BA432" s="2063"/>
      <c r="BB432" s="2063"/>
      <c r="BC432" s="2152"/>
      <c r="BD432" s="109"/>
    </row>
    <row r="433" spans="1:85" s="2" customFormat="1" ht="16.5" customHeight="1">
      <c r="A433" s="103"/>
      <c r="B433" s="608"/>
      <c r="C433" s="513"/>
      <c r="D433" s="513"/>
      <c r="E433" s="513"/>
      <c r="F433" s="513"/>
      <c r="G433" s="513"/>
      <c r="H433" s="513"/>
      <c r="I433" s="513"/>
      <c r="J433" s="519"/>
      <c r="K433" s="519"/>
      <c r="L433" s="519"/>
      <c r="M433" s="519"/>
      <c r="N433" s="519"/>
      <c r="O433" s="519"/>
      <c r="P433" s="519"/>
      <c r="Q433" s="519"/>
      <c r="R433" s="519"/>
      <c r="S433" s="518"/>
      <c r="T433" s="518"/>
      <c r="U433" s="518"/>
      <c r="V433" s="518"/>
      <c r="W433" s="518"/>
      <c r="X433" s="2065"/>
      <c r="Y433" s="2066"/>
      <c r="Z433" s="2066"/>
      <c r="AA433" s="2066"/>
      <c r="AB433" s="2067"/>
      <c r="AC433" s="22"/>
      <c r="AD433" s="22"/>
      <c r="AE433" s="22"/>
      <c r="AF433" s="22"/>
      <c r="AG433" s="22"/>
      <c r="AH433" s="22"/>
      <c r="AI433" s="22"/>
      <c r="AJ433" s="22"/>
      <c r="AK433" s="22"/>
      <c r="AL433" s="22"/>
      <c r="AM433" s="22"/>
      <c r="AN433" s="22"/>
      <c r="AO433" s="22"/>
      <c r="AP433" s="22"/>
      <c r="AQ433" s="22"/>
      <c r="AR433" s="22"/>
      <c r="AS433" s="22"/>
      <c r="AT433" s="22"/>
      <c r="AU433" s="22"/>
      <c r="AV433" s="22"/>
      <c r="AW433" s="22"/>
      <c r="AX433" s="22"/>
      <c r="AY433" s="2065"/>
      <c r="AZ433" s="2066"/>
      <c r="BA433" s="2066"/>
      <c r="BB433" s="2066"/>
      <c r="BC433" s="2067"/>
      <c r="BD433" s="109"/>
    </row>
    <row r="434" spans="1:85" s="2" customFormat="1" ht="16.5" customHeight="1">
      <c r="A434" s="103"/>
      <c r="B434" s="608"/>
      <c r="C434" s="513"/>
      <c r="D434" s="513"/>
      <c r="E434" s="513"/>
      <c r="F434" s="513"/>
      <c r="G434" s="513"/>
      <c r="H434" s="513"/>
      <c r="I434" s="513"/>
      <c r="J434" s="519"/>
      <c r="K434" s="519"/>
      <c r="L434" s="519"/>
      <c r="M434" s="519"/>
      <c r="N434" s="519"/>
      <c r="O434" s="519"/>
      <c r="P434" s="519"/>
      <c r="Q434" s="519"/>
      <c r="R434" s="519"/>
      <c r="S434" s="518"/>
      <c r="T434" s="518"/>
      <c r="U434" s="518"/>
      <c r="V434" s="518"/>
      <c r="W434" s="518"/>
      <c r="X434" s="2214" t="s">
        <v>15</v>
      </c>
      <c r="Y434" s="2069"/>
      <c r="Z434" s="2069"/>
      <c r="AA434" s="2069"/>
      <c r="AB434" s="2070"/>
      <c r="AC434" s="22"/>
      <c r="AD434" s="22"/>
      <c r="AE434" s="22"/>
      <c r="AF434" s="22"/>
      <c r="AG434" s="22"/>
      <c r="AH434" s="22"/>
      <c r="AI434" s="22"/>
      <c r="AJ434" s="22"/>
      <c r="AK434" s="22"/>
      <c r="AL434" s="22"/>
      <c r="AM434" s="22"/>
      <c r="AN434" s="1848" t="s">
        <v>462</v>
      </c>
      <c r="AO434" s="1848"/>
      <c r="AP434" s="1848"/>
      <c r="AQ434" s="1848"/>
      <c r="AR434" s="1848"/>
      <c r="AS434" s="1848"/>
      <c r="AT434" s="1848"/>
      <c r="AU434" s="1848"/>
      <c r="AV434" s="1848"/>
      <c r="AW434" s="1848"/>
      <c r="AX434" s="2259"/>
      <c r="AY434" s="2214" t="s">
        <v>15</v>
      </c>
      <c r="AZ434" s="2069"/>
      <c r="BA434" s="2069"/>
      <c r="BB434" s="2069"/>
      <c r="BC434" s="2070"/>
      <c r="BD434" s="109"/>
    </row>
    <row r="435" spans="1:85" s="2" customFormat="1" ht="16.5" customHeight="1">
      <c r="A435" s="103"/>
      <c r="B435" s="1847" t="s">
        <v>463</v>
      </c>
      <c r="C435" s="1982"/>
      <c r="D435" s="1982"/>
      <c r="E435" s="1982"/>
      <c r="F435" s="1982"/>
      <c r="G435" s="1982"/>
      <c r="H435" s="1982"/>
      <c r="I435" s="1982"/>
      <c r="J435" s="534"/>
      <c r="K435" s="534"/>
      <c r="L435" s="534"/>
      <c r="M435" s="518"/>
      <c r="N435" s="518"/>
      <c r="O435" s="518"/>
      <c r="P435" s="518"/>
      <c r="Q435" s="518"/>
      <c r="R435" s="518"/>
      <c r="S435" s="518"/>
      <c r="T435" s="518"/>
      <c r="U435" s="518"/>
      <c r="V435" s="518"/>
      <c r="W435" s="518"/>
      <c r="X435" s="2071"/>
      <c r="Y435" s="2072"/>
      <c r="Z435" s="2072"/>
      <c r="AA435" s="2072"/>
      <c r="AB435" s="2073"/>
      <c r="AC435" s="22"/>
      <c r="AD435" s="22"/>
      <c r="AE435" s="22"/>
      <c r="AF435" s="22"/>
      <c r="AG435" s="22"/>
      <c r="AH435" s="22"/>
      <c r="AI435" s="22"/>
      <c r="AJ435" s="22"/>
      <c r="AK435" s="22"/>
      <c r="AL435" s="22"/>
      <c r="AM435" s="22"/>
      <c r="AN435" s="1848"/>
      <c r="AO435" s="1848"/>
      <c r="AP435" s="1848"/>
      <c r="AQ435" s="1848"/>
      <c r="AR435" s="1848"/>
      <c r="AS435" s="1848"/>
      <c r="AT435" s="1848"/>
      <c r="AU435" s="1848"/>
      <c r="AV435" s="1848"/>
      <c r="AW435" s="1848"/>
      <c r="AX435" s="2259"/>
      <c r="AY435" s="2071"/>
      <c r="AZ435" s="2072"/>
      <c r="BA435" s="2072"/>
      <c r="BB435" s="2072"/>
      <c r="BC435" s="2073"/>
      <c r="BD435" s="109"/>
    </row>
    <row r="436" spans="1:85" s="2" customFormat="1" ht="16.5" customHeight="1">
      <c r="A436" s="103"/>
      <c r="B436" s="2291"/>
      <c r="C436" s="1982"/>
      <c r="D436" s="1982"/>
      <c r="E436" s="1982"/>
      <c r="F436" s="1982"/>
      <c r="G436" s="1982"/>
      <c r="H436" s="1982"/>
      <c r="I436" s="1982"/>
      <c r="J436" s="534"/>
      <c r="K436" s="534"/>
      <c r="L436" s="534"/>
      <c r="M436" s="534"/>
      <c r="N436" s="534"/>
      <c r="O436" s="534"/>
      <c r="P436" s="534"/>
      <c r="Q436" s="534"/>
      <c r="R436" s="534"/>
      <c r="S436" s="534"/>
      <c r="T436" s="534"/>
      <c r="U436" s="534"/>
      <c r="V436" s="534"/>
      <c r="W436" s="631"/>
      <c r="X436" s="2220" t="str">
        <f>$X$35</f>
        <v>Stitching Guide Name  靠边机名称Tên cử may</v>
      </c>
      <c r="Y436" s="2083"/>
      <c r="Z436" s="2083"/>
      <c r="AA436" s="2083"/>
      <c r="AB436" s="2084"/>
      <c r="AC436" s="22"/>
      <c r="AD436" s="22"/>
      <c r="AE436" s="22"/>
      <c r="AF436" s="22"/>
      <c r="AG436" s="22"/>
      <c r="AH436" s="22"/>
      <c r="AI436" s="22"/>
      <c r="AJ436" s="22"/>
      <c r="AK436" s="22"/>
      <c r="AL436" s="334"/>
      <c r="AM436" s="94"/>
      <c r="AN436" s="1848"/>
      <c r="AO436" s="1848"/>
      <c r="AP436" s="1848"/>
      <c r="AQ436" s="1848"/>
      <c r="AR436" s="1848"/>
      <c r="AS436" s="1848"/>
      <c r="AT436" s="1848"/>
      <c r="AU436" s="1848"/>
      <c r="AV436" s="1848"/>
      <c r="AW436" s="1848"/>
      <c r="AX436" s="2259"/>
      <c r="AY436" s="2220" t="str">
        <f>$X$18</f>
        <v>Stitching Guide Name  靠边机名称Tên cử may</v>
      </c>
      <c r="AZ436" s="2083"/>
      <c r="BA436" s="2083"/>
      <c r="BB436" s="2083"/>
      <c r="BC436" s="2084"/>
      <c r="BD436" s="109"/>
    </row>
    <row r="437" spans="1:85" s="2" customFormat="1" ht="16.5" customHeight="1">
      <c r="A437" s="103"/>
      <c r="B437" s="2291"/>
      <c r="C437" s="1982"/>
      <c r="D437" s="1982"/>
      <c r="E437" s="1982"/>
      <c r="F437" s="1982"/>
      <c r="G437" s="1982"/>
      <c r="H437" s="1982"/>
      <c r="I437" s="1982"/>
      <c r="J437" s="534"/>
      <c r="K437" s="534"/>
      <c r="L437" s="534"/>
      <c r="M437" s="534"/>
      <c r="N437" s="534"/>
      <c r="O437" s="534"/>
      <c r="P437" s="534"/>
      <c r="Q437" s="534"/>
      <c r="R437" s="534"/>
      <c r="S437" s="534"/>
      <c r="T437" s="534"/>
      <c r="U437" s="534"/>
      <c r="V437" s="534"/>
      <c r="W437" s="631"/>
      <c r="X437" s="2065"/>
      <c r="Y437" s="2066"/>
      <c r="Z437" s="2066"/>
      <c r="AA437" s="2066"/>
      <c r="AB437" s="2067"/>
      <c r="AC437" s="22"/>
      <c r="AD437" s="22"/>
      <c r="AE437" s="22"/>
      <c r="AF437" s="22"/>
      <c r="AG437" s="22"/>
      <c r="AH437" s="22"/>
      <c r="AI437" s="22"/>
      <c r="AJ437" s="22"/>
      <c r="AK437" s="22"/>
      <c r="AL437" s="94"/>
      <c r="AM437" s="94"/>
      <c r="AN437" s="1848"/>
      <c r="AO437" s="1848"/>
      <c r="AP437" s="1848"/>
      <c r="AQ437" s="1848"/>
      <c r="AR437" s="1848"/>
      <c r="AS437" s="1848"/>
      <c r="AT437" s="1848"/>
      <c r="AU437" s="1848"/>
      <c r="AV437" s="1848"/>
      <c r="AW437" s="1848"/>
      <c r="AX437" s="2259"/>
      <c r="AY437" s="2065"/>
      <c r="AZ437" s="2066"/>
      <c r="BA437" s="2066"/>
      <c r="BB437" s="2066"/>
      <c r="BC437" s="2067"/>
      <c r="BD437" s="109"/>
    </row>
    <row r="438" spans="1:85" s="2" customFormat="1" ht="16.5" customHeight="1">
      <c r="A438" s="103"/>
      <c r="B438" s="2292"/>
      <c r="C438" s="2293"/>
      <c r="D438" s="2293"/>
      <c r="E438" s="2293"/>
      <c r="F438" s="2293"/>
      <c r="G438" s="2293"/>
      <c r="H438" s="2293"/>
      <c r="I438" s="2293"/>
      <c r="J438" s="633"/>
      <c r="K438" s="633"/>
      <c r="L438" s="633"/>
      <c r="M438" s="633"/>
      <c r="N438" s="633"/>
      <c r="O438" s="633"/>
      <c r="P438" s="633"/>
      <c r="Q438" s="633"/>
      <c r="R438" s="633"/>
      <c r="S438" s="633"/>
      <c r="T438" s="633"/>
      <c r="U438" s="633"/>
      <c r="V438" s="633"/>
      <c r="W438" s="634"/>
      <c r="X438" s="2085" t="s">
        <v>15</v>
      </c>
      <c r="Y438" s="2086"/>
      <c r="Z438" s="2086"/>
      <c r="AA438" s="2086"/>
      <c r="AB438" s="2260"/>
      <c r="AC438" s="22"/>
      <c r="AD438" s="22"/>
      <c r="AE438" s="22"/>
      <c r="AF438" s="22"/>
      <c r="AG438" s="22"/>
      <c r="AH438" s="22"/>
      <c r="AI438" s="22"/>
      <c r="AJ438" s="22"/>
      <c r="AK438" s="22"/>
      <c r="AL438" s="93"/>
      <c r="AM438" s="93"/>
      <c r="AN438" s="2217"/>
      <c r="AO438" s="2217"/>
      <c r="AP438" s="2217"/>
      <c r="AQ438" s="2217"/>
      <c r="AR438" s="2217"/>
      <c r="AS438" s="2217"/>
      <c r="AT438" s="2217"/>
      <c r="AU438" s="2217"/>
      <c r="AV438" s="2217"/>
      <c r="AW438" s="2217"/>
      <c r="AX438" s="2219"/>
      <c r="AY438" s="2214" t="s">
        <v>15</v>
      </c>
      <c r="AZ438" s="2069"/>
      <c r="BA438" s="2069"/>
      <c r="BB438" s="2069"/>
      <c r="BC438" s="2070"/>
      <c r="BD438" s="109"/>
    </row>
    <row r="439" spans="1:85" s="2" customFormat="1" ht="30" customHeight="1">
      <c r="A439" s="103"/>
      <c r="B439" s="2014">
        <f>AC422+1</f>
        <v>47</v>
      </c>
      <c r="C439" s="2015"/>
      <c r="D439" s="2016" t="s">
        <v>464</v>
      </c>
      <c r="E439" s="2090"/>
      <c r="F439" s="2090"/>
      <c r="G439" s="2090"/>
      <c r="H439" s="2090"/>
      <c r="I439" s="2090"/>
      <c r="J439" s="2090"/>
      <c r="K439" s="2090"/>
      <c r="L439" s="2090"/>
      <c r="M439" s="2090"/>
      <c r="N439" s="2090"/>
      <c r="O439" s="2090"/>
      <c r="P439" s="2090"/>
      <c r="Q439" s="2090"/>
      <c r="R439" s="2090"/>
      <c r="S439" s="2090"/>
      <c r="T439" s="2090"/>
      <c r="U439" s="2090"/>
      <c r="V439" s="2090"/>
      <c r="W439" s="2090"/>
      <c r="X439" s="2090"/>
      <c r="Y439" s="2090"/>
      <c r="Z439" s="2090"/>
      <c r="AA439" s="2090"/>
      <c r="AB439" s="2091"/>
      <c r="AC439" s="2088">
        <f>B439+1</f>
        <v>48</v>
      </c>
      <c r="AD439" s="2089"/>
      <c r="AE439" s="2016" t="s">
        <v>465</v>
      </c>
      <c r="AF439" s="2090"/>
      <c r="AG439" s="2090"/>
      <c r="AH439" s="2090"/>
      <c r="AI439" s="2090"/>
      <c r="AJ439" s="2090"/>
      <c r="AK439" s="2090"/>
      <c r="AL439" s="2090"/>
      <c r="AM439" s="2090"/>
      <c r="AN439" s="2090"/>
      <c r="AO439" s="2090"/>
      <c r="AP439" s="2090"/>
      <c r="AQ439" s="2090"/>
      <c r="AR439" s="2090"/>
      <c r="AS439" s="2090"/>
      <c r="AT439" s="2090"/>
      <c r="AU439" s="2090"/>
      <c r="AV439" s="2090"/>
      <c r="AW439" s="2090"/>
      <c r="AX439" s="2090"/>
      <c r="AY439" s="2090"/>
      <c r="AZ439" s="2090"/>
      <c r="BA439" s="2090"/>
      <c r="BB439" s="2090"/>
      <c r="BC439" s="2091"/>
      <c r="BD439" s="109"/>
      <c r="BI439" s="2016" t="s">
        <v>404</v>
      </c>
      <c r="BJ439" s="2017"/>
      <c r="BK439" s="2017"/>
      <c r="BL439" s="2017"/>
      <c r="BM439" s="2017"/>
      <c r="BN439" s="2017"/>
      <c r="BO439" s="2017"/>
      <c r="BP439" s="2017"/>
      <c r="BQ439" s="2017"/>
      <c r="BR439" s="2017"/>
      <c r="BS439" s="2017"/>
      <c r="BT439" s="2017"/>
      <c r="BU439" s="2017"/>
      <c r="BV439" s="2017"/>
      <c r="BW439" s="2017"/>
      <c r="BX439" s="2017"/>
      <c r="BY439" s="2017"/>
      <c r="BZ439" s="2017"/>
      <c r="CA439" s="2017"/>
      <c r="CB439" s="2017"/>
      <c r="CC439" s="2017"/>
      <c r="CD439" s="2017"/>
      <c r="CE439" s="2017"/>
      <c r="CF439" s="2017"/>
      <c r="CG439" s="2019"/>
    </row>
    <row r="440" spans="1:85" s="335" customFormat="1" ht="23.1" customHeight="1">
      <c r="A440" s="241"/>
      <c r="B440" s="2172" t="str">
        <f>$B$5</f>
        <v>M/C Type
机器
Loại máy</v>
      </c>
      <c r="C440" s="2021"/>
      <c r="D440" s="2021"/>
      <c r="E440" s="2021"/>
      <c r="F440" s="2022"/>
      <c r="G440" s="2026" t="str">
        <f>$G$5</f>
        <v>Needle
System
针类 Loại kim</v>
      </c>
      <c r="H440" s="2026"/>
      <c r="I440" s="2026"/>
      <c r="J440" s="2026" t="str">
        <f>$J$5</f>
        <v>Needle Size
尺寸
Kích cỡ kim</v>
      </c>
      <c r="K440" s="2026"/>
      <c r="L440" s="2026"/>
      <c r="M440" s="2026" t="str">
        <f>$M$5</f>
        <v>Needle Point Type
针型头类
Loại đầu kim</v>
      </c>
      <c r="N440" s="2026"/>
      <c r="O440" s="2026"/>
      <c r="P440" s="2026"/>
      <c r="Q440" s="2030" t="str">
        <f>$Q$5</f>
        <v>Thread Type
车线
Loại chỉ</v>
      </c>
      <c r="R440" s="2030"/>
      <c r="S440" s="2030"/>
      <c r="T440" s="2030"/>
      <c r="U440" s="2030" t="str">
        <f>$U$5</f>
        <v>Stitching Margin 边距
 Cách biên  (mm)</v>
      </c>
      <c r="V440" s="2030"/>
      <c r="W440" s="2030"/>
      <c r="X440" s="2030"/>
      <c r="Y440" s="2030" t="str">
        <f>$Y$5</f>
        <v>SPI (Stitch Per Inch)
针数/英寸
Số mũi/inch</v>
      </c>
      <c r="Z440" s="2032"/>
      <c r="AA440" s="2032"/>
      <c r="AB440" s="2033"/>
      <c r="AC440" s="2172" t="str">
        <f>$B$5</f>
        <v>M/C Type
机器
Loại máy</v>
      </c>
      <c r="AD440" s="2021"/>
      <c r="AE440" s="2021"/>
      <c r="AF440" s="2021"/>
      <c r="AG440" s="2022"/>
      <c r="AH440" s="2026" t="str">
        <f>$G$5</f>
        <v>Needle
System
针类 Loại kim</v>
      </c>
      <c r="AI440" s="2026"/>
      <c r="AJ440" s="2026"/>
      <c r="AK440" s="2026" t="str">
        <f>$J$5</f>
        <v>Needle Size
尺寸
Kích cỡ kim</v>
      </c>
      <c r="AL440" s="2026"/>
      <c r="AM440" s="2026"/>
      <c r="AN440" s="2026" t="str">
        <f>$M$5</f>
        <v>Needle Point Type
针型头类
Loại đầu kim</v>
      </c>
      <c r="AO440" s="2026"/>
      <c r="AP440" s="2026"/>
      <c r="AQ440" s="2026"/>
      <c r="AR440" s="2030" t="str">
        <f>$Q$5</f>
        <v>Thread Type
车线
Loại chỉ</v>
      </c>
      <c r="AS440" s="2030"/>
      <c r="AT440" s="2030"/>
      <c r="AU440" s="2030"/>
      <c r="AV440" s="2030" t="str">
        <f>$U$5</f>
        <v>Stitching Margin 边距
 Cách biên  (mm)</v>
      </c>
      <c r="AW440" s="2030"/>
      <c r="AX440" s="2030"/>
      <c r="AY440" s="2030"/>
      <c r="AZ440" s="2030" t="str">
        <f>$Y$5</f>
        <v>SPI (Stitch Per Inch)
针数/英寸
Số mũi/inch</v>
      </c>
      <c r="BA440" s="2032"/>
      <c r="BB440" s="2032"/>
      <c r="BC440" s="2033"/>
      <c r="BD440" s="242"/>
    </row>
    <row r="441" spans="1:85" s="335" customFormat="1" ht="23.1" customHeight="1">
      <c r="A441" s="241"/>
      <c r="B441" s="2023"/>
      <c r="C441" s="2024"/>
      <c r="D441" s="2024"/>
      <c r="E441" s="2024"/>
      <c r="F441" s="2025"/>
      <c r="G441" s="2027"/>
      <c r="H441" s="2027"/>
      <c r="I441" s="2027"/>
      <c r="J441" s="2027"/>
      <c r="K441" s="2027"/>
      <c r="L441" s="2027"/>
      <c r="M441" s="2027"/>
      <c r="N441" s="2027"/>
      <c r="O441" s="2027"/>
      <c r="P441" s="2027"/>
      <c r="Q441" s="2031"/>
      <c r="R441" s="2031"/>
      <c r="S441" s="2031"/>
      <c r="T441" s="2031"/>
      <c r="U441" s="2031"/>
      <c r="V441" s="2031"/>
      <c r="W441" s="2031"/>
      <c r="X441" s="2031"/>
      <c r="Y441" s="2034"/>
      <c r="Z441" s="2034"/>
      <c r="AA441" s="2034"/>
      <c r="AB441" s="2035"/>
      <c r="AC441" s="2023"/>
      <c r="AD441" s="2024"/>
      <c r="AE441" s="2024"/>
      <c r="AF441" s="2024"/>
      <c r="AG441" s="2025"/>
      <c r="AH441" s="2027"/>
      <c r="AI441" s="2027"/>
      <c r="AJ441" s="2027"/>
      <c r="AK441" s="2027"/>
      <c r="AL441" s="2027"/>
      <c r="AM441" s="2027"/>
      <c r="AN441" s="2027"/>
      <c r="AO441" s="2027"/>
      <c r="AP441" s="2027"/>
      <c r="AQ441" s="2027"/>
      <c r="AR441" s="2031"/>
      <c r="AS441" s="2031"/>
      <c r="AT441" s="2031"/>
      <c r="AU441" s="2031"/>
      <c r="AV441" s="2031"/>
      <c r="AW441" s="2031"/>
      <c r="AX441" s="2031"/>
      <c r="AY441" s="2031"/>
      <c r="AZ441" s="2034"/>
      <c r="BA441" s="2034"/>
      <c r="BB441" s="2034"/>
      <c r="BC441" s="2035"/>
      <c r="BD441" s="242"/>
    </row>
    <row r="442" spans="1:85" s="172" customFormat="1" ht="42.95" customHeight="1">
      <c r="A442" s="520"/>
      <c r="B442" s="2261" t="s">
        <v>466</v>
      </c>
      <c r="C442" s="2037"/>
      <c r="D442" s="2037"/>
      <c r="E442" s="2037"/>
      <c r="F442" s="2038"/>
      <c r="G442" s="2039" t="s">
        <v>15</v>
      </c>
      <c r="H442" s="2040"/>
      <c r="I442" s="2040"/>
      <c r="J442" s="2054" t="s">
        <v>15</v>
      </c>
      <c r="K442" s="2054"/>
      <c r="L442" s="2054"/>
      <c r="M442" s="2054" t="s">
        <v>15</v>
      </c>
      <c r="N442" s="2054"/>
      <c r="O442" s="2054"/>
      <c r="P442" s="2054"/>
      <c r="Q442" s="2042" t="s">
        <v>15</v>
      </c>
      <c r="R442" s="2043"/>
      <c r="S442" s="2043"/>
      <c r="T442" s="2044"/>
      <c r="U442" s="2054" t="s">
        <v>15</v>
      </c>
      <c r="V442" s="2054"/>
      <c r="W442" s="2054"/>
      <c r="X442" s="2054"/>
      <c r="Y442" s="2054" t="s">
        <v>15</v>
      </c>
      <c r="Z442" s="2054"/>
      <c r="AA442" s="2054"/>
      <c r="AB442" s="2097"/>
      <c r="AC442" s="2197" t="s">
        <v>359</v>
      </c>
      <c r="AD442" s="2052"/>
      <c r="AE442" s="2052"/>
      <c r="AF442" s="2052"/>
      <c r="AG442" s="2053"/>
      <c r="AH442" s="2039" t="s">
        <v>15</v>
      </c>
      <c r="AI442" s="2040"/>
      <c r="AJ442" s="2040"/>
      <c r="AK442" s="2054" t="s">
        <v>15</v>
      </c>
      <c r="AL442" s="2054"/>
      <c r="AM442" s="2054"/>
      <c r="AN442" s="2054" t="s">
        <v>15</v>
      </c>
      <c r="AO442" s="2054"/>
      <c r="AP442" s="2054"/>
      <c r="AQ442" s="2054"/>
      <c r="AR442" s="2042" t="s">
        <v>15</v>
      </c>
      <c r="AS442" s="2043"/>
      <c r="AT442" s="2043"/>
      <c r="AU442" s="2044"/>
      <c r="AV442" s="2054" t="s">
        <v>15</v>
      </c>
      <c r="AW442" s="2054"/>
      <c r="AX442" s="2054"/>
      <c r="AY442" s="2054"/>
      <c r="AZ442" s="2054" t="s">
        <v>15</v>
      </c>
      <c r="BA442" s="2054"/>
      <c r="BB442" s="2054"/>
      <c r="BC442" s="2097"/>
      <c r="BD442" s="521"/>
    </row>
    <row r="443" spans="1:85" s="2" customFormat="1" ht="16.5" customHeight="1">
      <c r="A443" s="103"/>
      <c r="B443" s="509"/>
      <c r="C443" s="510"/>
      <c r="D443" s="510"/>
      <c r="E443" s="510"/>
      <c r="F443" s="510"/>
      <c r="G443" s="510"/>
      <c r="H443" s="510"/>
      <c r="I443" s="510"/>
      <c r="J443" s="510"/>
      <c r="K443" s="510"/>
      <c r="L443" s="510"/>
      <c r="M443" s="510"/>
      <c r="N443" s="510"/>
      <c r="O443" s="510"/>
      <c r="P443" s="518"/>
      <c r="Q443" s="2142" t="s">
        <v>467</v>
      </c>
      <c r="R443" s="2142"/>
      <c r="S443" s="2142"/>
      <c r="T443" s="2142"/>
      <c r="U443" s="2142"/>
      <c r="V443" s="2142"/>
      <c r="W443" s="2142"/>
      <c r="X443" s="2142"/>
      <c r="Y443" s="2142"/>
      <c r="Z443" s="2142"/>
      <c r="AA443" s="2142"/>
      <c r="AB443" s="2143"/>
      <c r="AC443" s="509"/>
      <c r="AD443" s="510"/>
      <c r="AE443" s="510"/>
      <c r="AF443" s="510"/>
      <c r="AG443" s="510"/>
      <c r="AH443" s="510"/>
      <c r="AI443" s="510"/>
      <c r="AJ443" s="510"/>
      <c r="AK443" s="510"/>
      <c r="AL443" s="510"/>
      <c r="AM443" s="510"/>
      <c r="AN443" s="510"/>
      <c r="AO443" s="510"/>
      <c r="AP443" s="522"/>
      <c r="AQ443" s="518"/>
      <c r="AR443" s="2142" t="s">
        <v>468</v>
      </c>
      <c r="AS443" s="2142"/>
      <c r="AT443" s="2142"/>
      <c r="AU443" s="2142"/>
      <c r="AV443" s="2142"/>
      <c r="AW443" s="2142"/>
      <c r="AX443" s="2142"/>
      <c r="AY443" s="2142"/>
      <c r="AZ443" s="2142"/>
      <c r="BA443" s="2142"/>
      <c r="BB443" s="2142"/>
      <c r="BC443" s="2143"/>
      <c r="BD443" s="109"/>
    </row>
    <row r="444" spans="1:85" s="2" customFormat="1" ht="16.5" customHeight="1">
      <c r="A444" s="103"/>
      <c r="B444" s="515"/>
      <c r="C444" s="516"/>
      <c r="D444" s="516"/>
      <c r="E444" s="516"/>
      <c r="F444" s="516"/>
      <c r="G444" s="516"/>
      <c r="H444" s="516"/>
      <c r="I444" s="516"/>
      <c r="J444" s="516"/>
      <c r="K444" s="516"/>
      <c r="L444" s="516"/>
      <c r="M444" s="516"/>
      <c r="N444" s="516"/>
      <c r="O444" s="516"/>
      <c r="P444" s="518"/>
      <c r="Q444" s="2144"/>
      <c r="R444" s="2144"/>
      <c r="S444" s="2144"/>
      <c r="T444" s="2144"/>
      <c r="U444" s="2144"/>
      <c r="V444" s="2144"/>
      <c r="W444" s="2144"/>
      <c r="X444" s="2144"/>
      <c r="Y444" s="2144"/>
      <c r="Z444" s="2144"/>
      <c r="AA444" s="2144"/>
      <c r="AB444" s="2145"/>
      <c r="AC444" s="515"/>
      <c r="AD444" s="516"/>
      <c r="AE444" s="516"/>
      <c r="AF444" s="516"/>
      <c r="AG444" s="516"/>
      <c r="AH444" s="516"/>
      <c r="AI444" s="516"/>
      <c r="AJ444" s="516"/>
      <c r="AK444" s="516"/>
      <c r="AL444" s="516"/>
      <c r="AM444" s="516"/>
      <c r="AN444" s="516"/>
      <c r="AO444" s="516"/>
      <c r="AP444" s="526"/>
      <c r="AQ444" s="518"/>
      <c r="AR444" s="2144"/>
      <c r="AS444" s="2144"/>
      <c r="AT444" s="2144"/>
      <c r="AU444" s="2144"/>
      <c r="AV444" s="2144"/>
      <c r="AW444" s="2144"/>
      <c r="AX444" s="2144"/>
      <c r="AY444" s="2144"/>
      <c r="AZ444" s="2144"/>
      <c r="BA444" s="2144"/>
      <c r="BB444" s="2144"/>
      <c r="BC444" s="2145"/>
      <c r="BD444" s="109"/>
    </row>
    <row r="445" spans="1:85" s="2" customFormat="1" ht="16.5" customHeight="1">
      <c r="A445" s="103"/>
      <c r="B445" s="515"/>
      <c r="C445" s="516"/>
      <c r="D445" s="516"/>
      <c r="E445" s="516"/>
      <c r="F445" s="516"/>
      <c r="G445" s="516"/>
      <c r="H445" s="516"/>
      <c r="I445" s="516"/>
      <c r="J445" s="516"/>
      <c r="K445" s="516"/>
      <c r="L445" s="516"/>
      <c r="M445" s="516"/>
      <c r="N445" s="516"/>
      <c r="O445" s="516"/>
      <c r="P445" s="519"/>
      <c r="Q445" s="2144"/>
      <c r="R445" s="2144"/>
      <c r="S445" s="2144"/>
      <c r="T445" s="2144"/>
      <c r="U445" s="2144"/>
      <c r="V445" s="2144"/>
      <c r="W445" s="2144"/>
      <c r="X445" s="2144"/>
      <c r="Y445" s="2144"/>
      <c r="Z445" s="2144"/>
      <c r="AA445" s="2144"/>
      <c r="AB445" s="2145"/>
      <c r="AC445" s="515"/>
      <c r="AD445" s="516"/>
      <c r="AE445" s="516"/>
      <c r="AF445" s="516"/>
      <c r="AG445" s="516"/>
      <c r="AH445" s="516"/>
      <c r="AI445" s="516"/>
      <c r="AJ445" s="516"/>
      <c r="AK445" s="516"/>
      <c r="AL445" s="516"/>
      <c r="AM445" s="516"/>
      <c r="AN445" s="516"/>
      <c r="AO445" s="516"/>
      <c r="AP445" s="526"/>
      <c r="AQ445" s="519"/>
      <c r="AR445" s="2144"/>
      <c r="AS445" s="2144"/>
      <c r="AT445" s="2144"/>
      <c r="AU445" s="2144"/>
      <c r="AV445" s="2144"/>
      <c r="AW445" s="2144"/>
      <c r="AX445" s="2144"/>
      <c r="AY445" s="2144"/>
      <c r="AZ445" s="2144"/>
      <c r="BA445" s="2144"/>
      <c r="BB445" s="2144"/>
      <c r="BC445" s="2145"/>
      <c r="BD445" s="109"/>
    </row>
    <row r="446" spans="1:85" s="2" customFormat="1" ht="16.5" customHeight="1">
      <c r="A446" s="103"/>
      <c r="B446" s="515"/>
      <c r="C446" s="516"/>
      <c r="D446" s="516"/>
      <c r="E446" s="516"/>
      <c r="F446" s="516"/>
      <c r="G446" s="516"/>
      <c r="H446" s="516"/>
      <c r="I446" s="516"/>
      <c r="J446" s="516"/>
      <c r="K446" s="516"/>
      <c r="L446" s="516"/>
      <c r="M446" s="516"/>
      <c r="N446" s="516"/>
      <c r="O446" s="516"/>
      <c r="P446" s="519"/>
      <c r="Q446" s="2144"/>
      <c r="R446" s="2144"/>
      <c r="S446" s="2144"/>
      <c r="T446" s="2144"/>
      <c r="U446" s="2144"/>
      <c r="V446" s="2144"/>
      <c r="W446" s="2144"/>
      <c r="X446" s="2144"/>
      <c r="Y446" s="2144"/>
      <c r="Z446" s="2144"/>
      <c r="AA446" s="2144"/>
      <c r="AB446" s="2145"/>
      <c r="AC446" s="515"/>
      <c r="AD446" s="516"/>
      <c r="AE446" s="516"/>
      <c r="AF446" s="516"/>
      <c r="AG446" s="516"/>
      <c r="AH446" s="516"/>
      <c r="AI446" s="516"/>
      <c r="AJ446" s="516"/>
      <c r="AK446" s="516"/>
      <c r="AL446" s="516"/>
      <c r="AM446" s="516"/>
      <c r="AN446" s="516"/>
      <c r="AO446" s="516"/>
      <c r="AP446" s="516"/>
      <c r="AQ446" s="69"/>
      <c r="AR446" s="2144"/>
      <c r="AS446" s="2144"/>
      <c r="AT446" s="2144"/>
      <c r="AU446" s="2144"/>
      <c r="AV446" s="2144"/>
      <c r="AW446" s="2144"/>
      <c r="AX446" s="2144"/>
      <c r="AY446" s="2144"/>
      <c r="AZ446" s="2144"/>
      <c r="BA446" s="2144"/>
      <c r="BB446" s="2144"/>
      <c r="BC446" s="2145"/>
      <c r="BD446" s="109"/>
    </row>
    <row r="447" spans="1:85" s="2" customFormat="1" ht="16.5" customHeight="1">
      <c r="A447" s="103"/>
      <c r="B447" s="515"/>
      <c r="C447" s="516"/>
      <c r="D447" s="516"/>
      <c r="E447" s="516"/>
      <c r="F447" s="516"/>
      <c r="G447" s="516"/>
      <c r="H447" s="516"/>
      <c r="I447" s="516"/>
      <c r="J447" s="516"/>
      <c r="K447" s="516"/>
      <c r="L447" s="516"/>
      <c r="M447" s="516"/>
      <c r="N447" s="516"/>
      <c r="O447" s="516"/>
      <c r="P447" s="519"/>
      <c r="Q447" s="2144"/>
      <c r="R447" s="2144"/>
      <c r="S447" s="2144"/>
      <c r="T447" s="2144"/>
      <c r="U447" s="2144"/>
      <c r="V447" s="2144"/>
      <c r="W447" s="2144"/>
      <c r="X447" s="2144"/>
      <c r="Y447" s="2144"/>
      <c r="Z447" s="2144"/>
      <c r="AA447" s="2144"/>
      <c r="AB447" s="2145"/>
      <c r="AC447" s="515"/>
      <c r="AD447" s="516"/>
      <c r="AE447" s="516"/>
      <c r="AF447" s="516"/>
      <c r="AG447" s="516"/>
      <c r="AH447" s="516"/>
      <c r="AI447" s="516"/>
      <c r="AJ447" s="516"/>
      <c r="AK447" s="516"/>
      <c r="AL447" s="516"/>
      <c r="AM447" s="516"/>
      <c r="AN447" s="516"/>
      <c r="AO447" s="516"/>
      <c r="AP447" s="516"/>
      <c r="AQ447" s="69"/>
      <c r="AR447" s="2144"/>
      <c r="AS447" s="2144"/>
      <c r="AT447" s="2144"/>
      <c r="AU447" s="2144"/>
      <c r="AV447" s="2144"/>
      <c r="AW447" s="2144"/>
      <c r="AX447" s="2144"/>
      <c r="AY447" s="2144"/>
      <c r="AZ447" s="2144"/>
      <c r="BA447" s="2144"/>
      <c r="BB447" s="2144"/>
      <c r="BC447" s="2145"/>
      <c r="BD447" s="109"/>
    </row>
    <row r="448" spans="1:85" s="2" customFormat="1" ht="16.5" customHeight="1">
      <c r="A448" s="103"/>
      <c r="B448" s="103"/>
      <c r="C448" s="22"/>
      <c r="D448" s="22"/>
      <c r="E448" s="22"/>
      <c r="F448" s="22"/>
      <c r="G448" s="22"/>
      <c r="H448" s="22"/>
      <c r="I448" s="22"/>
      <c r="J448" s="22"/>
      <c r="K448" s="22"/>
      <c r="L448" s="22"/>
      <c r="M448" s="22"/>
      <c r="N448" s="22"/>
      <c r="O448" s="22"/>
      <c r="P448" s="22"/>
      <c r="Q448" s="2144"/>
      <c r="R448" s="2144"/>
      <c r="S448" s="2144"/>
      <c r="T448" s="2144"/>
      <c r="U448" s="2144"/>
      <c r="V448" s="2144"/>
      <c r="W448" s="2144"/>
      <c r="X448" s="2144"/>
      <c r="Y448" s="2144"/>
      <c r="Z448" s="2144"/>
      <c r="AA448" s="2144"/>
      <c r="AB448" s="2145"/>
      <c r="AC448" s="103"/>
      <c r="AD448" s="22"/>
      <c r="AE448" s="22"/>
      <c r="AF448" s="22"/>
      <c r="AG448" s="22"/>
      <c r="AH448" s="22"/>
      <c r="AI448" s="22"/>
      <c r="AJ448" s="22"/>
      <c r="AK448" s="22"/>
      <c r="AL448" s="22"/>
      <c r="AM448" s="22"/>
      <c r="AN448" s="22"/>
      <c r="AO448" s="22"/>
      <c r="AP448" s="22"/>
      <c r="AQ448" s="22"/>
      <c r="AR448" s="2144"/>
      <c r="AS448" s="2144"/>
      <c r="AT448" s="2144"/>
      <c r="AU448" s="2144"/>
      <c r="AV448" s="2144"/>
      <c r="AW448" s="2144"/>
      <c r="AX448" s="2144"/>
      <c r="AY448" s="2144"/>
      <c r="AZ448" s="2144"/>
      <c r="BA448" s="2144"/>
      <c r="BB448" s="2144"/>
      <c r="BC448" s="2145"/>
      <c r="BD448" s="109"/>
    </row>
    <row r="449" spans="1:56" s="2" customFormat="1" ht="16.5" customHeight="1">
      <c r="A449" s="103"/>
      <c r="B449" s="103"/>
      <c r="C449" s="22"/>
      <c r="D449" s="22"/>
      <c r="E449" s="22"/>
      <c r="F449" s="22"/>
      <c r="G449" s="22"/>
      <c r="H449" s="22"/>
      <c r="I449" s="22"/>
      <c r="J449" s="22"/>
      <c r="K449" s="22"/>
      <c r="L449" s="22"/>
      <c r="M449" s="22"/>
      <c r="N449" s="22"/>
      <c r="O449" s="22"/>
      <c r="P449" s="22"/>
      <c r="Q449" s="22"/>
      <c r="R449" s="22"/>
      <c r="S449" s="22"/>
      <c r="T449" s="22"/>
      <c r="U449" s="22"/>
      <c r="V449" s="22"/>
      <c r="W449" s="22"/>
      <c r="X449" s="2062" t="str">
        <f>$X$14</f>
        <v>Attaching Method
贴法 Phương pháp dán</v>
      </c>
      <c r="Y449" s="2063"/>
      <c r="Z449" s="2063"/>
      <c r="AA449" s="2063"/>
      <c r="AB449" s="2152"/>
      <c r="AC449" s="103"/>
      <c r="AD449" s="22"/>
      <c r="AE449" s="22"/>
      <c r="AF449" s="22"/>
      <c r="AG449" s="22"/>
      <c r="AH449" s="22"/>
      <c r="AI449" s="22"/>
      <c r="AJ449" s="22"/>
      <c r="AK449" s="22"/>
      <c r="AL449" s="22"/>
      <c r="AM449" s="22"/>
      <c r="AN449" s="22"/>
      <c r="AO449" s="22"/>
      <c r="AP449" s="22"/>
      <c r="AQ449" s="22"/>
      <c r="AR449" s="22"/>
      <c r="AS449" s="22"/>
      <c r="AT449" s="22"/>
      <c r="AU449" s="22"/>
      <c r="AV449" s="22"/>
      <c r="AW449" s="22"/>
      <c r="AX449" s="22"/>
      <c r="AY449" s="2062" t="str">
        <f>$X$14</f>
        <v>Attaching Method
贴法 Phương pháp dán</v>
      </c>
      <c r="AZ449" s="2063"/>
      <c r="BA449" s="2063"/>
      <c r="BB449" s="2063"/>
      <c r="BC449" s="2152"/>
      <c r="BD449" s="109"/>
    </row>
    <row r="450" spans="1:56" s="2" customFormat="1" ht="16.5" customHeight="1">
      <c r="A450" s="103"/>
      <c r="B450" s="103"/>
      <c r="C450" s="22"/>
      <c r="D450" s="22"/>
      <c r="E450" s="22"/>
      <c r="F450" s="22"/>
      <c r="G450" s="22"/>
      <c r="H450" s="22"/>
      <c r="I450" s="22"/>
      <c r="J450" s="22"/>
      <c r="K450" s="22"/>
      <c r="L450" s="22"/>
      <c r="M450" s="22"/>
      <c r="N450" s="22"/>
      <c r="O450" s="22"/>
      <c r="P450" s="22"/>
      <c r="Q450" s="22"/>
      <c r="R450" s="22"/>
      <c r="S450" s="22"/>
      <c r="T450" s="22"/>
      <c r="U450" s="22"/>
      <c r="V450" s="22"/>
      <c r="W450" s="22"/>
      <c r="X450" s="2065"/>
      <c r="Y450" s="2066"/>
      <c r="Z450" s="2066"/>
      <c r="AA450" s="2066"/>
      <c r="AB450" s="2067"/>
      <c r="AC450" s="22"/>
      <c r="AD450" s="22"/>
      <c r="AE450" s="22"/>
      <c r="AF450" s="22"/>
      <c r="AG450" s="22"/>
      <c r="AH450" s="22"/>
      <c r="AI450" s="22"/>
      <c r="AJ450" s="22"/>
      <c r="AK450" s="22"/>
      <c r="AL450" s="22"/>
      <c r="AM450" s="22"/>
      <c r="AN450" s="22"/>
      <c r="AO450" s="22"/>
      <c r="AP450" s="22"/>
      <c r="AQ450" s="22"/>
      <c r="AR450" s="22"/>
      <c r="AS450" s="22"/>
      <c r="AT450" s="22"/>
      <c r="AU450" s="22"/>
      <c r="AV450" s="22"/>
      <c r="AW450" s="22"/>
      <c r="AX450" s="22"/>
      <c r="AY450" s="2065"/>
      <c r="AZ450" s="2066"/>
      <c r="BA450" s="2066"/>
      <c r="BB450" s="2066"/>
      <c r="BC450" s="2067"/>
      <c r="BD450" s="109"/>
    </row>
    <row r="451" spans="1:56" s="2" customFormat="1" ht="16.5" customHeight="1">
      <c r="A451" s="103"/>
      <c r="B451" s="103"/>
      <c r="C451" s="22"/>
      <c r="D451" s="22"/>
      <c r="E451" s="22"/>
      <c r="F451" s="22"/>
      <c r="G451" s="22"/>
      <c r="H451" s="22"/>
      <c r="I451" s="22"/>
      <c r="J451" s="22"/>
      <c r="K451" s="22"/>
      <c r="L451" s="22"/>
      <c r="M451" s="22"/>
      <c r="N451" s="22"/>
      <c r="O451" s="22"/>
      <c r="P451" s="22"/>
      <c r="Q451" s="22"/>
      <c r="R451" s="22"/>
      <c r="S451" s="22"/>
      <c r="T451" s="22"/>
      <c r="U451" s="22"/>
      <c r="V451" s="22"/>
      <c r="W451" s="22"/>
      <c r="X451" s="2062" t="s">
        <v>425</v>
      </c>
      <c r="Y451" s="2160"/>
      <c r="Z451" s="2160"/>
      <c r="AA451" s="2160"/>
      <c r="AB451" s="2161"/>
      <c r="AC451" s="69"/>
      <c r="AD451" s="69"/>
      <c r="AE451" s="69"/>
      <c r="AF451" s="69"/>
      <c r="AG451" s="69"/>
      <c r="AH451" s="69"/>
      <c r="AI451" s="69"/>
      <c r="AJ451" s="69"/>
      <c r="AK451" s="69"/>
      <c r="AL451" s="69"/>
      <c r="AM451" s="69"/>
      <c r="AN451" s="69"/>
      <c r="AO451" s="69"/>
      <c r="AP451" s="69"/>
      <c r="AQ451" s="69"/>
      <c r="AR451" s="69"/>
      <c r="AS451" s="69"/>
      <c r="AT451" s="69"/>
      <c r="AU451" s="69"/>
      <c r="AV451" s="69"/>
      <c r="AW451" s="69"/>
      <c r="AX451" s="69"/>
      <c r="AY451" s="2159" t="s">
        <v>15</v>
      </c>
      <c r="AZ451" s="2160"/>
      <c r="BA451" s="2160"/>
      <c r="BB451" s="2160"/>
      <c r="BC451" s="2161"/>
      <c r="BD451" s="109"/>
    </row>
    <row r="452" spans="1:56" s="2" customFormat="1" ht="16.5" customHeight="1">
      <c r="A452" s="103"/>
      <c r="B452" s="103"/>
      <c r="C452" s="22"/>
      <c r="D452" s="22"/>
      <c r="E452" s="22"/>
      <c r="F452" s="22"/>
      <c r="G452" s="22"/>
      <c r="H452" s="22"/>
      <c r="I452" s="22"/>
      <c r="J452" s="22"/>
      <c r="K452" s="22"/>
      <c r="L452" s="22"/>
      <c r="M452" s="22"/>
      <c r="N452" s="22"/>
      <c r="O452" s="22"/>
      <c r="P452" s="22"/>
      <c r="Q452" s="22"/>
      <c r="R452" s="22"/>
      <c r="S452" s="22"/>
      <c r="T452" s="22"/>
      <c r="U452" s="22"/>
      <c r="V452" s="22"/>
      <c r="W452" s="22"/>
      <c r="X452" s="2071"/>
      <c r="Y452" s="2072"/>
      <c r="Z452" s="2072"/>
      <c r="AA452" s="2072"/>
      <c r="AB452" s="2073"/>
      <c r="AC452" s="1847"/>
      <c r="AD452" s="1848"/>
      <c r="AE452" s="1848"/>
      <c r="AF452" s="1848"/>
      <c r="AG452" s="1848"/>
      <c r="AH452" s="1848"/>
      <c r="AI452" s="1848"/>
      <c r="AJ452" s="1848"/>
      <c r="AK452" s="1848"/>
      <c r="AL452" s="1848"/>
      <c r="AM452" s="1848"/>
      <c r="AN452" s="69"/>
      <c r="AO452" s="69"/>
      <c r="AP452" s="69"/>
      <c r="AQ452" s="69"/>
      <c r="AR452" s="69"/>
      <c r="AS452" s="69"/>
      <c r="AT452" s="69"/>
      <c r="AU452" s="69"/>
      <c r="AV452" s="69"/>
      <c r="AW452" s="69"/>
      <c r="AX452" s="69"/>
      <c r="AY452" s="2071"/>
      <c r="AZ452" s="2072"/>
      <c r="BA452" s="2072"/>
      <c r="BB452" s="2072"/>
      <c r="BC452" s="2073"/>
      <c r="BD452" s="109"/>
    </row>
    <row r="453" spans="1:56" s="2" customFormat="1" ht="16.5" customHeight="1">
      <c r="A453" s="103"/>
      <c r="B453" s="103"/>
      <c r="C453" s="22"/>
      <c r="D453" s="22"/>
      <c r="E453" s="22"/>
      <c r="F453" s="22"/>
      <c r="G453" s="22"/>
      <c r="H453" s="22"/>
      <c r="I453" s="22"/>
      <c r="J453" s="22"/>
      <c r="K453" s="22"/>
      <c r="L453" s="22"/>
      <c r="M453" s="22"/>
      <c r="N453" s="22"/>
      <c r="O453" s="22"/>
      <c r="P453" s="22"/>
      <c r="Q453" s="22"/>
      <c r="R453" s="22"/>
      <c r="S453" s="22"/>
      <c r="T453" s="22"/>
      <c r="U453" s="22"/>
      <c r="V453" s="22"/>
      <c r="W453" s="22"/>
      <c r="X453" s="2062" t="str">
        <f>$X$18</f>
        <v>Stitching Guide Name  靠边机名称Tên cử may</v>
      </c>
      <c r="Y453" s="2063"/>
      <c r="Z453" s="2063"/>
      <c r="AA453" s="2063"/>
      <c r="AB453" s="2152"/>
      <c r="AC453" s="1847"/>
      <c r="AD453" s="1848"/>
      <c r="AE453" s="1848"/>
      <c r="AF453" s="1848"/>
      <c r="AG453" s="1848"/>
      <c r="AH453" s="1848"/>
      <c r="AI453" s="1848"/>
      <c r="AJ453" s="1848"/>
      <c r="AK453" s="1848"/>
      <c r="AL453" s="1848"/>
      <c r="AM453" s="1848"/>
      <c r="AN453" s="22"/>
      <c r="AO453" s="22"/>
      <c r="AP453" s="22"/>
      <c r="AQ453" s="22"/>
      <c r="AR453" s="22"/>
      <c r="AS453" s="22"/>
      <c r="AT453" s="22"/>
      <c r="AU453" s="22"/>
      <c r="AV453" s="22"/>
      <c r="AW453" s="22"/>
      <c r="AX453" s="22"/>
      <c r="AY453" s="2062" t="str">
        <f>$X$18</f>
        <v>Stitching Guide Name  靠边机名称Tên cử may</v>
      </c>
      <c r="AZ453" s="2063"/>
      <c r="BA453" s="2063"/>
      <c r="BB453" s="2063"/>
      <c r="BC453" s="2152"/>
      <c r="BD453" s="109"/>
    </row>
    <row r="454" spans="1:56" s="2" customFormat="1" ht="16.5" customHeight="1">
      <c r="A454" s="103"/>
      <c r="B454" s="103"/>
      <c r="C454" s="22"/>
      <c r="D454" s="22"/>
      <c r="E454" s="22"/>
      <c r="F454" s="22"/>
      <c r="G454" s="22"/>
      <c r="H454" s="22"/>
      <c r="I454" s="22"/>
      <c r="J454" s="22"/>
      <c r="K454" s="22"/>
      <c r="L454" s="22"/>
      <c r="M454" s="22"/>
      <c r="N454" s="22"/>
      <c r="O454" s="22"/>
      <c r="P454" s="22"/>
      <c r="Q454" s="22"/>
      <c r="R454" s="22"/>
      <c r="S454" s="22"/>
      <c r="T454" s="22"/>
      <c r="U454" s="22"/>
      <c r="V454" s="22"/>
      <c r="W454" s="22"/>
      <c r="X454" s="2065"/>
      <c r="Y454" s="2066"/>
      <c r="Z454" s="2066"/>
      <c r="AA454" s="2066"/>
      <c r="AB454" s="2067"/>
      <c r="AC454" s="1847"/>
      <c r="AD454" s="1848"/>
      <c r="AE454" s="1848"/>
      <c r="AF454" s="1848"/>
      <c r="AG454" s="1848"/>
      <c r="AH454" s="1848"/>
      <c r="AI454" s="1848"/>
      <c r="AJ454" s="1848"/>
      <c r="AK454" s="1848"/>
      <c r="AL454" s="1848"/>
      <c r="AM454" s="1848"/>
      <c r="AN454" s="22"/>
      <c r="AO454" s="22"/>
      <c r="AP454" s="22"/>
      <c r="AQ454" s="22"/>
      <c r="AR454" s="22"/>
      <c r="AS454" s="22"/>
      <c r="AT454" s="22"/>
      <c r="AU454" s="22"/>
      <c r="AV454" s="22"/>
      <c r="AW454" s="22"/>
      <c r="AX454" s="22"/>
      <c r="AY454" s="2065"/>
      <c r="AZ454" s="2066"/>
      <c r="BA454" s="2066"/>
      <c r="BB454" s="2066"/>
      <c r="BC454" s="2067"/>
      <c r="BD454" s="109"/>
    </row>
    <row r="455" spans="1:56" s="2" customFormat="1" ht="16.5" customHeight="1">
      <c r="A455" s="537"/>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2085" t="s">
        <v>15</v>
      </c>
      <c r="Y455" s="2086"/>
      <c r="Z455" s="2086"/>
      <c r="AA455" s="2086"/>
      <c r="AB455" s="2260"/>
      <c r="AC455" s="2216"/>
      <c r="AD455" s="2217"/>
      <c r="AE455" s="2217"/>
      <c r="AF455" s="2217"/>
      <c r="AG455" s="2217"/>
      <c r="AH455" s="2217"/>
      <c r="AI455" s="2217"/>
      <c r="AJ455" s="2217"/>
      <c r="AK455" s="2217"/>
      <c r="AL455" s="2217"/>
      <c r="AM455" s="2217"/>
      <c r="AN455" s="126"/>
      <c r="AO455" s="126"/>
      <c r="AP455" s="126"/>
      <c r="AQ455" s="126"/>
      <c r="AR455" s="126"/>
      <c r="AS455" s="126"/>
      <c r="AT455" s="126"/>
      <c r="AU455" s="126"/>
      <c r="AV455" s="126"/>
      <c r="AW455" s="126"/>
      <c r="AX455" s="126"/>
      <c r="AY455" s="2085" t="s">
        <v>15</v>
      </c>
      <c r="AZ455" s="2086"/>
      <c r="BA455" s="2086"/>
      <c r="BB455" s="2086"/>
      <c r="BC455" s="2260"/>
      <c r="BD455" s="109"/>
    </row>
    <row r="456" spans="1:56" s="256" customFormat="1" ht="20.100000000000001" customHeight="1">
      <c r="A456" s="257"/>
      <c r="B456" s="151" t="s">
        <v>118</v>
      </c>
      <c r="C456" s="151"/>
      <c r="D456" s="151"/>
      <c r="E456" s="151"/>
      <c r="F456" s="151"/>
      <c r="G456" s="151"/>
      <c r="H456" s="151"/>
      <c r="I456" s="151"/>
      <c r="J456" s="151"/>
      <c r="K456" s="151"/>
      <c r="L456" s="151"/>
      <c r="M456" s="151"/>
      <c r="N456" s="151"/>
      <c r="O456" s="151"/>
      <c r="P456" s="151"/>
      <c r="Q456" s="151"/>
      <c r="R456" s="151"/>
      <c r="S456" s="151"/>
      <c r="T456" s="151"/>
      <c r="U456" s="151"/>
      <c r="V456" s="151"/>
      <c r="W456" s="151"/>
      <c r="X456" s="151"/>
      <c r="Y456" s="151"/>
      <c r="Z456" s="542" t="s">
        <v>119</v>
      </c>
      <c r="AA456" s="151"/>
      <c r="AB456" s="151"/>
      <c r="AC456" s="151"/>
      <c r="AD456" s="151"/>
      <c r="AE456" s="151"/>
      <c r="AF456" s="151"/>
      <c r="AG456" s="151"/>
      <c r="AH456" s="151"/>
      <c r="AI456" s="151"/>
      <c r="AJ456" s="151"/>
      <c r="AK456" s="151"/>
      <c r="AL456" s="151"/>
      <c r="AM456" s="151"/>
      <c r="AN456" s="151"/>
      <c r="AO456" s="151"/>
      <c r="AP456" s="151"/>
      <c r="AQ456" s="151"/>
      <c r="AR456" s="151"/>
      <c r="AS456" s="151"/>
      <c r="AT456" s="151"/>
      <c r="AU456" s="151"/>
      <c r="AV456" s="151"/>
      <c r="AW456" s="151" t="str">
        <f>$AW$38</f>
        <v>COMPILER: LIÊN/A-KT-WQ826</v>
      </c>
      <c r="AX456" s="151"/>
      <c r="AY456" s="151"/>
      <c r="AZ456" s="151"/>
      <c r="BA456" s="151"/>
      <c r="BB456" s="151"/>
      <c r="BC456" s="151"/>
      <c r="BD456" s="617"/>
    </row>
    <row r="457" spans="1:56" s="120" customFormat="1" ht="20.100000000000001" customHeight="1">
      <c r="A457" s="224"/>
      <c r="B457" s="1828" t="str">
        <f>$B$1</f>
        <v>{{ModelType}}</v>
      </c>
      <c r="C457" s="2011"/>
      <c r="D457" s="2011"/>
      <c r="E457" s="2011"/>
      <c r="F457" s="2011"/>
      <c r="G457" s="2011"/>
      <c r="H457" s="2011"/>
      <c r="I457" s="2011"/>
      <c r="J457" s="2011"/>
      <c r="K457" s="2011"/>
      <c r="L457" s="2011"/>
      <c r="M457" s="2011"/>
      <c r="N457" s="2012"/>
      <c r="O457" s="132"/>
      <c r="P457" s="132"/>
      <c r="Q457" s="1318" t="s">
        <v>469</v>
      </c>
      <c r="R457" s="1318"/>
      <c r="S457" s="1318"/>
      <c r="T457" s="1318"/>
      <c r="U457" s="1318"/>
      <c r="V457" s="1318"/>
      <c r="W457" s="1318"/>
      <c r="X457" s="1318"/>
      <c r="Y457" s="1318"/>
      <c r="Z457" s="1318"/>
      <c r="AA457" s="1318"/>
      <c r="AB457" s="1318"/>
      <c r="AC457" s="1318"/>
      <c r="AD457" s="1318"/>
      <c r="AE457" s="1318"/>
      <c r="AF457" s="1318"/>
      <c r="AG457" s="1318"/>
      <c r="AH457" s="1318"/>
      <c r="AI457" s="1318"/>
      <c r="AJ457" s="1318"/>
      <c r="AK457" s="1318"/>
      <c r="AL457" s="1318"/>
      <c r="AM457" s="1318"/>
      <c r="AN457" s="1318"/>
      <c r="AO457" s="1318"/>
      <c r="AP457" s="1318"/>
      <c r="AQ457" s="132"/>
      <c r="AR457" s="132"/>
      <c r="AS457" s="132"/>
      <c r="AT457" s="491"/>
      <c r="AU457" s="491"/>
      <c r="AV457" s="491"/>
      <c r="AW457" s="227"/>
      <c r="AX457" s="227"/>
      <c r="AY457" s="227"/>
      <c r="AZ457" s="584"/>
      <c r="BA457" s="584"/>
      <c r="BB457" s="585"/>
      <c r="BC457" s="585"/>
      <c r="BD457" s="586"/>
    </row>
    <row r="458" spans="1:56" s="120" customFormat="1" ht="15.95" customHeight="1">
      <c r="A458" s="292"/>
      <c r="B458" s="587" t="s">
        <v>69</v>
      </c>
      <c r="C458" s="286"/>
      <c r="D458" s="286"/>
      <c r="E458" s="286"/>
      <c r="F458" s="286"/>
      <c r="G458" s="588" t="str">
        <f>$G$2</f>
        <v>{{ModelName}}</v>
      </c>
      <c r="H458" s="286"/>
      <c r="I458" s="286"/>
      <c r="J458" s="286"/>
      <c r="K458" s="286"/>
      <c r="L458" s="286"/>
      <c r="M458" s="132"/>
      <c r="N458" s="231"/>
      <c r="O458" s="135"/>
      <c r="P458" s="135"/>
      <c r="Q458" s="1319"/>
      <c r="R458" s="1319"/>
      <c r="S458" s="1319"/>
      <c r="T458" s="1319"/>
      <c r="U458" s="1319"/>
      <c r="V458" s="1319"/>
      <c r="W458" s="1319"/>
      <c r="X458" s="1319"/>
      <c r="Y458" s="1319"/>
      <c r="Z458" s="1319"/>
      <c r="AA458" s="1319"/>
      <c r="AB458" s="1319"/>
      <c r="AC458" s="1319"/>
      <c r="AD458" s="1319"/>
      <c r="AE458" s="1319"/>
      <c r="AF458" s="1319"/>
      <c r="AG458" s="1319"/>
      <c r="AH458" s="1319"/>
      <c r="AI458" s="1319"/>
      <c r="AJ458" s="1319"/>
      <c r="AK458" s="1319"/>
      <c r="AL458" s="1319"/>
      <c r="AM458" s="1319"/>
      <c r="AN458" s="1319"/>
      <c r="AO458" s="1319"/>
      <c r="AP458" s="1319"/>
      <c r="AQ458" s="135"/>
      <c r="AR458" s="135"/>
      <c r="AS458" s="135"/>
      <c r="AT458" s="496"/>
      <c r="AU458" s="496"/>
      <c r="AV458" s="496"/>
      <c r="AW458" s="71"/>
      <c r="AY458" s="1321" t="s">
        <v>317</v>
      </c>
      <c r="AZ458" s="1322"/>
      <c r="BA458" s="1584">
        <f>$BA$2</f>
        <v>15</v>
      </c>
      <c r="BB458" s="1322">
        <f>BB420-1</f>
        <v>-13</v>
      </c>
      <c r="BC458" s="1586"/>
      <c r="BD458" s="72"/>
    </row>
    <row r="459" spans="1:56" s="120" customFormat="1" ht="15.95" customHeight="1">
      <c r="A459" s="292"/>
      <c r="B459" s="289" t="s">
        <v>70</v>
      </c>
      <c r="C459" s="290"/>
      <c r="D459" s="290"/>
      <c r="E459" s="290"/>
      <c r="F459" s="290"/>
      <c r="G459" s="290"/>
      <c r="H459" s="290"/>
      <c r="I459" s="499" t="str">
        <f>$I$3</f>
        <v>{{MaterialNumber}}</v>
      </c>
      <c r="J459" s="290"/>
      <c r="K459" s="499"/>
      <c r="L459" s="290"/>
      <c r="M459" s="139"/>
      <c r="N459" s="618"/>
      <c r="O459" s="139"/>
      <c r="P459" s="139"/>
      <c r="Q459" s="1320"/>
      <c r="R459" s="1320"/>
      <c r="S459" s="1320"/>
      <c r="T459" s="1320"/>
      <c r="U459" s="1320"/>
      <c r="V459" s="1320"/>
      <c r="W459" s="1320"/>
      <c r="X459" s="1320"/>
      <c r="Y459" s="1320"/>
      <c r="Z459" s="1320"/>
      <c r="AA459" s="1320"/>
      <c r="AB459" s="1320"/>
      <c r="AC459" s="1320"/>
      <c r="AD459" s="1320"/>
      <c r="AE459" s="1320"/>
      <c r="AF459" s="1320"/>
      <c r="AG459" s="1320"/>
      <c r="AH459" s="1320"/>
      <c r="AI459" s="1320"/>
      <c r="AJ459" s="1320"/>
      <c r="AK459" s="1320"/>
      <c r="AL459" s="1320"/>
      <c r="AM459" s="1320"/>
      <c r="AN459" s="1320"/>
      <c r="AO459" s="1320"/>
      <c r="AP459" s="1320"/>
      <c r="AQ459" s="139"/>
      <c r="AR459" s="139"/>
      <c r="AS459" s="139"/>
      <c r="AT459" s="500"/>
      <c r="AU459" s="500"/>
      <c r="AV459" s="500"/>
      <c r="AW459" s="76"/>
      <c r="AX459" s="636"/>
      <c r="AY459" s="2013"/>
      <c r="AZ459" s="1324"/>
      <c r="BA459" s="1585"/>
      <c r="BB459" s="1324"/>
      <c r="BC459" s="1467"/>
      <c r="BD459" s="72"/>
    </row>
    <row r="460" spans="1:56" s="2" customFormat="1" ht="30" customHeight="1">
      <c r="A460" s="103"/>
      <c r="B460" s="2014">
        <f>AC439+1</f>
        <v>49</v>
      </c>
      <c r="C460" s="2015"/>
      <c r="D460" s="2016" t="s">
        <v>470</v>
      </c>
      <c r="E460" s="2017"/>
      <c r="F460" s="2017"/>
      <c r="G460" s="2017"/>
      <c r="H460" s="2017"/>
      <c r="I460" s="2017"/>
      <c r="J460" s="2017"/>
      <c r="K460" s="2017"/>
      <c r="L460" s="2017"/>
      <c r="M460" s="2017"/>
      <c r="N460" s="2017"/>
      <c r="O460" s="2017"/>
      <c r="P460" s="2017"/>
      <c r="Q460" s="2017"/>
      <c r="R460" s="2017"/>
      <c r="S460" s="2017"/>
      <c r="T460" s="2017"/>
      <c r="U460" s="2017"/>
      <c r="V460" s="2017"/>
      <c r="W460" s="2017"/>
      <c r="X460" s="2017"/>
      <c r="Y460" s="2017"/>
      <c r="Z460" s="2017"/>
      <c r="AA460" s="2017"/>
      <c r="AB460" s="2019"/>
      <c r="AC460" s="2088">
        <f>B460+1</f>
        <v>50</v>
      </c>
      <c r="AD460" s="2089"/>
      <c r="AE460" s="2016" t="s">
        <v>471</v>
      </c>
      <c r="AF460" s="2090"/>
      <c r="AG460" s="2090"/>
      <c r="AH460" s="2090"/>
      <c r="AI460" s="2090"/>
      <c r="AJ460" s="2090"/>
      <c r="AK460" s="2090"/>
      <c r="AL460" s="2090"/>
      <c r="AM460" s="2090"/>
      <c r="AN460" s="2090"/>
      <c r="AO460" s="2090"/>
      <c r="AP460" s="2090"/>
      <c r="AQ460" s="2090"/>
      <c r="AR460" s="2090"/>
      <c r="AS460" s="2090"/>
      <c r="AT460" s="2090"/>
      <c r="AU460" s="2090"/>
      <c r="AV460" s="2090"/>
      <c r="AW460" s="2090"/>
      <c r="AX460" s="2090"/>
      <c r="AY460" s="2090"/>
      <c r="AZ460" s="2090"/>
      <c r="BA460" s="2090"/>
      <c r="BB460" s="2090"/>
      <c r="BC460" s="2091"/>
      <c r="BD460" s="109"/>
    </row>
    <row r="461" spans="1:56" s="502" customFormat="1" ht="23.1" customHeight="1">
      <c r="A461" s="503"/>
      <c r="B461" s="2172" t="str">
        <f>$B$5</f>
        <v>M/C Type
机器
Loại máy</v>
      </c>
      <c r="C461" s="2021"/>
      <c r="D461" s="2021"/>
      <c r="E461" s="2021"/>
      <c r="F461" s="2022"/>
      <c r="G461" s="2026" t="str">
        <f>$G$5</f>
        <v>Needle
System
针类 Loại kim</v>
      </c>
      <c r="H461" s="2026"/>
      <c r="I461" s="2026"/>
      <c r="J461" s="2026" t="str">
        <f>$J$5</f>
        <v>Needle Size
尺寸
Kích cỡ kim</v>
      </c>
      <c r="K461" s="2026"/>
      <c r="L461" s="2026"/>
      <c r="M461" s="2026" t="str">
        <f>$M$5</f>
        <v>Needle Point Type
针型头类
Loại đầu kim</v>
      </c>
      <c r="N461" s="2026"/>
      <c r="O461" s="2026"/>
      <c r="P461" s="2026"/>
      <c r="Q461" s="2030" t="str">
        <f>$Q$5</f>
        <v>Thread Type
车线
Loại chỉ</v>
      </c>
      <c r="R461" s="2030"/>
      <c r="S461" s="2030"/>
      <c r="T461" s="2030"/>
      <c r="U461" s="2030" t="str">
        <f>$U$5</f>
        <v>Stitching Margin 边距
 Cách biên  (mm)</v>
      </c>
      <c r="V461" s="2030"/>
      <c r="W461" s="2030"/>
      <c r="X461" s="2030"/>
      <c r="Y461" s="2030" t="str">
        <f>$Y$5</f>
        <v>SPI (Stitch Per Inch)
针数/英寸
Số mũi/inch</v>
      </c>
      <c r="Z461" s="2032"/>
      <c r="AA461" s="2032"/>
      <c r="AB461" s="2033"/>
      <c r="AC461" s="2172" t="str">
        <f>$B$5</f>
        <v>M/C Type
机器
Loại máy</v>
      </c>
      <c r="AD461" s="2021"/>
      <c r="AE461" s="2021"/>
      <c r="AF461" s="2021"/>
      <c r="AG461" s="2022"/>
      <c r="AH461" s="2026" t="str">
        <f>$G$5</f>
        <v>Needle
System
针类 Loại kim</v>
      </c>
      <c r="AI461" s="2026"/>
      <c r="AJ461" s="2026"/>
      <c r="AK461" s="2026" t="str">
        <f>$J$5</f>
        <v>Needle Size
尺寸
Kích cỡ kim</v>
      </c>
      <c r="AL461" s="2026"/>
      <c r="AM461" s="2026"/>
      <c r="AN461" s="2026" t="str">
        <f>$M$5</f>
        <v>Needle Point Type
针型头类
Loại đầu kim</v>
      </c>
      <c r="AO461" s="2026"/>
      <c r="AP461" s="2026"/>
      <c r="AQ461" s="2026"/>
      <c r="AR461" s="2030" t="str">
        <f>$Q$5</f>
        <v>Thread Type
车线
Loại chỉ</v>
      </c>
      <c r="AS461" s="2030"/>
      <c r="AT461" s="2030"/>
      <c r="AU461" s="2030"/>
      <c r="AV461" s="2030" t="str">
        <f>$U$5</f>
        <v>Stitching Margin 边距
 Cách biên  (mm)</v>
      </c>
      <c r="AW461" s="2030"/>
      <c r="AX461" s="2030"/>
      <c r="AY461" s="2030"/>
      <c r="AZ461" s="2030" t="str">
        <f>$Y$5</f>
        <v>SPI (Stitch Per Inch)
针数/英寸
Số mũi/inch</v>
      </c>
      <c r="BA461" s="2032"/>
      <c r="BB461" s="2032"/>
      <c r="BC461" s="2033"/>
      <c r="BD461" s="504"/>
    </row>
    <row r="462" spans="1:56" s="502" customFormat="1" ht="23.1" customHeight="1">
      <c r="A462" s="503"/>
      <c r="B462" s="2023"/>
      <c r="C462" s="2024"/>
      <c r="D462" s="2024"/>
      <c r="E462" s="2024"/>
      <c r="F462" s="2025"/>
      <c r="G462" s="2027"/>
      <c r="H462" s="2027"/>
      <c r="I462" s="2027"/>
      <c r="J462" s="2027"/>
      <c r="K462" s="2027"/>
      <c r="L462" s="2027"/>
      <c r="M462" s="2027"/>
      <c r="N462" s="2027"/>
      <c r="O462" s="2027"/>
      <c r="P462" s="2027"/>
      <c r="Q462" s="2031"/>
      <c r="R462" s="2031"/>
      <c r="S462" s="2031"/>
      <c r="T462" s="2031"/>
      <c r="U462" s="2031"/>
      <c r="V462" s="2031"/>
      <c r="W462" s="2031"/>
      <c r="X462" s="2031"/>
      <c r="Y462" s="2034"/>
      <c r="Z462" s="2034"/>
      <c r="AA462" s="2034"/>
      <c r="AB462" s="2035"/>
      <c r="AC462" s="2023"/>
      <c r="AD462" s="2024"/>
      <c r="AE462" s="2024"/>
      <c r="AF462" s="2024"/>
      <c r="AG462" s="2025"/>
      <c r="AH462" s="2027"/>
      <c r="AI462" s="2027"/>
      <c r="AJ462" s="2027"/>
      <c r="AK462" s="2027"/>
      <c r="AL462" s="2027"/>
      <c r="AM462" s="2027"/>
      <c r="AN462" s="2027"/>
      <c r="AO462" s="2027"/>
      <c r="AP462" s="2027"/>
      <c r="AQ462" s="2027"/>
      <c r="AR462" s="2031"/>
      <c r="AS462" s="2031"/>
      <c r="AT462" s="2031"/>
      <c r="AU462" s="2031"/>
      <c r="AV462" s="2031"/>
      <c r="AW462" s="2031"/>
      <c r="AX462" s="2031"/>
      <c r="AY462" s="2031"/>
      <c r="AZ462" s="2034"/>
      <c r="BA462" s="2034"/>
      <c r="BB462" s="2034"/>
      <c r="BC462" s="2035"/>
      <c r="BD462" s="504"/>
    </row>
    <row r="463" spans="1:56" s="89" customFormat="1" ht="42.95" customHeight="1">
      <c r="A463" s="375"/>
      <c r="B463" s="2197" t="s">
        <v>359</v>
      </c>
      <c r="C463" s="2052"/>
      <c r="D463" s="2052"/>
      <c r="E463" s="2052"/>
      <c r="F463" s="2053"/>
      <c r="G463" s="2039" t="s">
        <v>15</v>
      </c>
      <c r="H463" s="2040"/>
      <c r="I463" s="2040"/>
      <c r="J463" s="2054" t="s">
        <v>15</v>
      </c>
      <c r="K463" s="2054"/>
      <c r="L463" s="2054"/>
      <c r="M463" s="2054" t="s">
        <v>15</v>
      </c>
      <c r="N463" s="2054"/>
      <c r="O463" s="2054"/>
      <c r="P463" s="2054"/>
      <c r="Q463" s="2042" t="s">
        <v>15</v>
      </c>
      <c r="R463" s="2043"/>
      <c r="S463" s="2043"/>
      <c r="T463" s="2044"/>
      <c r="U463" s="2054" t="s">
        <v>15</v>
      </c>
      <c r="V463" s="2054"/>
      <c r="W463" s="2054"/>
      <c r="X463" s="2054"/>
      <c r="Y463" s="2054" t="s">
        <v>15</v>
      </c>
      <c r="Z463" s="2054"/>
      <c r="AA463" s="2054"/>
      <c r="AB463" s="2097"/>
      <c r="AC463" s="2261" t="s">
        <v>360</v>
      </c>
      <c r="AD463" s="2037"/>
      <c r="AE463" s="2037"/>
      <c r="AF463" s="2037"/>
      <c r="AG463" s="2038"/>
      <c r="AH463" s="2039" t="s">
        <v>15</v>
      </c>
      <c r="AI463" s="2040"/>
      <c r="AJ463" s="2040"/>
      <c r="AK463" s="2054" t="s">
        <v>15</v>
      </c>
      <c r="AL463" s="2054"/>
      <c r="AM463" s="2054"/>
      <c r="AN463" s="2054" t="s">
        <v>15</v>
      </c>
      <c r="AO463" s="2054"/>
      <c r="AP463" s="2054"/>
      <c r="AQ463" s="2054"/>
      <c r="AR463" s="2042" t="s">
        <v>15</v>
      </c>
      <c r="AS463" s="2043"/>
      <c r="AT463" s="2043"/>
      <c r="AU463" s="2044"/>
      <c r="AV463" s="2054" t="s">
        <v>15</v>
      </c>
      <c r="AW463" s="2054"/>
      <c r="AX463" s="2054"/>
      <c r="AY463" s="2054"/>
      <c r="AZ463" s="2054" t="s">
        <v>15</v>
      </c>
      <c r="BA463" s="2054"/>
      <c r="BB463" s="2054"/>
      <c r="BC463" s="2097"/>
      <c r="BD463" s="77"/>
    </row>
    <row r="464" spans="1:56" s="2" customFormat="1" ht="16.5" customHeight="1">
      <c r="A464" s="103"/>
      <c r="B464" s="509"/>
      <c r="C464" s="510"/>
      <c r="D464" s="510"/>
      <c r="E464" s="510"/>
      <c r="F464" s="510"/>
      <c r="G464" s="510"/>
      <c r="H464" s="510"/>
      <c r="I464" s="510"/>
      <c r="J464" s="510"/>
      <c r="K464" s="510"/>
      <c r="L464" s="510"/>
      <c r="M464" s="510"/>
      <c r="N464" s="510"/>
      <c r="O464" s="522"/>
      <c r="P464" s="518"/>
      <c r="Q464" s="2142"/>
      <c r="R464" s="2142"/>
      <c r="S464" s="2142"/>
      <c r="T464" s="2142"/>
      <c r="U464" s="2142"/>
      <c r="V464" s="2142"/>
      <c r="W464" s="2142"/>
      <c r="X464" s="2142"/>
      <c r="Y464" s="2142"/>
      <c r="Z464" s="2142"/>
      <c r="AA464" s="2142"/>
      <c r="AB464" s="2143"/>
      <c r="AC464" s="509"/>
      <c r="AD464" s="510"/>
      <c r="AE464" s="510"/>
      <c r="AF464" s="510"/>
      <c r="AG464" s="510"/>
      <c r="AH464" s="510"/>
      <c r="AI464" s="510"/>
      <c r="AJ464" s="510"/>
      <c r="AK464" s="510"/>
      <c r="AL464" s="510"/>
      <c r="AM464" s="510"/>
      <c r="AN464" s="510"/>
      <c r="AO464" s="510"/>
      <c r="AP464" s="522"/>
      <c r="AQ464" s="518"/>
      <c r="AR464" s="525"/>
      <c r="AS464" s="593"/>
      <c r="AT464" s="593"/>
      <c r="AU464" s="593"/>
      <c r="AV464" s="2103"/>
      <c r="AW464" s="2294"/>
      <c r="AX464" s="2294"/>
      <c r="AY464" s="2294"/>
      <c r="AZ464" s="2294"/>
      <c r="BA464" s="2294"/>
      <c r="BB464" s="2294"/>
      <c r="BC464" s="2295"/>
      <c r="BD464" s="109"/>
    </row>
    <row r="465" spans="1:56" s="2" customFormat="1" ht="16.5" customHeight="1">
      <c r="A465" s="103"/>
      <c r="B465" s="515"/>
      <c r="C465" s="516"/>
      <c r="D465" s="516"/>
      <c r="E465" s="516"/>
      <c r="F465" s="516"/>
      <c r="G465" s="516"/>
      <c r="H465" s="516"/>
      <c r="I465" s="516"/>
      <c r="J465" s="516"/>
      <c r="K465" s="516"/>
      <c r="L465" s="516"/>
      <c r="M465" s="516"/>
      <c r="N465" s="516"/>
      <c r="O465" s="526"/>
      <c r="P465" s="518"/>
      <c r="Q465" s="2144"/>
      <c r="R465" s="2144"/>
      <c r="S465" s="2144"/>
      <c r="T465" s="2144"/>
      <c r="U465" s="2144"/>
      <c r="V465" s="2144"/>
      <c r="W465" s="2144"/>
      <c r="X465" s="2144"/>
      <c r="Y465" s="2144"/>
      <c r="Z465" s="2144"/>
      <c r="AA465" s="2144"/>
      <c r="AB465" s="2145"/>
      <c r="AC465" s="515"/>
      <c r="AD465" s="516"/>
      <c r="AE465" s="516"/>
      <c r="AF465" s="516"/>
      <c r="AG465" s="516"/>
      <c r="AH465" s="516"/>
      <c r="AI465" s="516"/>
      <c r="AJ465" s="516"/>
      <c r="AK465" s="516"/>
      <c r="AL465" s="516"/>
      <c r="AM465" s="516"/>
      <c r="AN465" s="516"/>
      <c r="AO465" s="516"/>
      <c r="AP465" s="526"/>
      <c r="AQ465" s="518"/>
      <c r="AR465" s="596"/>
      <c r="AS465" s="596"/>
      <c r="AT465" s="596"/>
      <c r="AU465" s="596"/>
      <c r="AV465" s="1796"/>
      <c r="AW465" s="1796"/>
      <c r="AX465" s="1796"/>
      <c r="AY465" s="1796"/>
      <c r="AZ465" s="1796"/>
      <c r="BA465" s="1796"/>
      <c r="BB465" s="1796"/>
      <c r="BC465" s="1797"/>
      <c r="BD465" s="109"/>
    </row>
    <row r="466" spans="1:56" s="2" customFormat="1" ht="16.5" customHeight="1">
      <c r="A466" s="103"/>
      <c r="B466" s="515"/>
      <c r="C466" s="516"/>
      <c r="D466" s="516"/>
      <c r="E466" s="516"/>
      <c r="F466" s="516"/>
      <c r="G466" s="516"/>
      <c r="H466" s="516"/>
      <c r="I466" s="516"/>
      <c r="J466" s="516"/>
      <c r="K466" s="516"/>
      <c r="L466" s="516"/>
      <c r="M466" s="516"/>
      <c r="N466" s="516"/>
      <c r="O466" s="526"/>
      <c r="P466" s="519"/>
      <c r="Q466" s="2144"/>
      <c r="R466" s="2144"/>
      <c r="S466" s="2144"/>
      <c r="T466" s="2144"/>
      <c r="U466" s="2144"/>
      <c r="V466" s="2144"/>
      <c r="W466" s="2144"/>
      <c r="X466" s="2144"/>
      <c r="Y466" s="2144"/>
      <c r="Z466" s="2144"/>
      <c r="AA466" s="2144"/>
      <c r="AB466" s="2145"/>
      <c r="AC466" s="515"/>
      <c r="AD466" s="516"/>
      <c r="AE466" s="516"/>
      <c r="AF466" s="516"/>
      <c r="AG466" s="516"/>
      <c r="AH466" s="516"/>
      <c r="AI466" s="516"/>
      <c r="AJ466" s="516"/>
      <c r="AK466" s="516"/>
      <c r="AL466" s="516"/>
      <c r="AM466" s="516"/>
      <c r="AN466" s="516"/>
      <c r="AO466" s="516"/>
      <c r="AP466" s="526"/>
      <c r="AQ466" s="519"/>
      <c r="AR466" s="596"/>
      <c r="AS466" s="596"/>
      <c r="AT466" s="596"/>
      <c r="AU466" s="596"/>
      <c r="AV466" s="1796"/>
      <c r="AW466" s="1796"/>
      <c r="AX466" s="1796"/>
      <c r="AY466" s="1796"/>
      <c r="AZ466" s="1796"/>
      <c r="BA466" s="1796"/>
      <c r="BB466" s="1796"/>
      <c r="BC466" s="1797"/>
      <c r="BD466" s="109"/>
    </row>
    <row r="467" spans="1:56" s="2" customFormat="1" ht="16.5" customHeight="1">
      <c r="A467" s="103"/>
      <c r="B467" s="515"/>
      <c r="C467" s="516"/>
      <c r="D467" s="516"/>
      <c r="E467" s="516"/>
      <c r="F467" s="516"/>
      <c r="G467" s="516"/>
      <c r="H467" s="516"/>
      <c r="I467" s="516"/>
      <c r="J467" s="516"/>
      <c r="K467" s="516"/>
      <c r="L467" s="516"/>
      <c r="M467" s="516"/>
      <c r="N467" s="516"/>
      <c r="O467" s="516"/>
      <c r="P467" s="69"/>
      <c r="Q467" s="2144"/>
      <c r="R467" s="2144"/>
      <c r="S467" s="2144"/>
      <c r="T467" s="2144"/>
      <c r="U467" s="2144"/>
      <c r="V467" s="2144"/>
      <c r="W467" s="2144"/>
      <c r="X467" s="2144"/>
      <c r="Y467" s="2144"/>
      <c r="Z467" s="2144"/>
      <c r="AA467" s="2144"/>
      <c r="AB467" s="2145"/>
      <c r="AC467" s="515"/>
      <c r="AD467" s="516"/>
      <c r="AE467" s="516"/>
      <c r="AF467" s="516"/>
      <c r="AG467" s="516"/>
      <c r="AH467" s="516"/>
      <c r="AI467" s="516"/>
      <c r="AJ467" s="516"/>
      <c r="AK467" s="516"/>
      <c r="AL467" s="516"/>
      <c r="AM467" s="516"/>
      <c r="AN467" s="516"/>
      <c r="AO467" s="516"/>
      <c r="AP467" s="516"/>
      <c r="AQ467" s="69"/>
      <c r="AR467" s="69"/>
      <c r="AS467" s="69"/>
      <c r="AT467" s="69"/>
      <c r="AU467" s="89"/>
      <c r="AV467" s="637"/>
      <c r="AW467" s="637"/>
      <c r="AX467" s="637"/>
      <c r="AY467" s="637"/>
      <c r="AZ467" s="637"/>
      <c r="BA467" s="637"/>
      <c r="BB467" s="637"/>
      <c r="BC467" s="638"/>
      <c r="BD467" s="109"/>
    </row>
    <row r="468" spans="1:56" s="2" customFormat="1" ht="16.5" customHeight="1">
      <c r="A468" s="103"/>
      <c r="B468" s="515"/>
      <c r="C468" s="516"/>
      <c r="D468" s="516"/>
      <c r="E468" s="516"/>
      <c r="F468" s="516"/>
      <c r="G468" s="516"/>
      <c r="H468" s="516"/>
      <c r="I468" s="516"/>
      <c r="J468" s="516"/>
      <c r="K468" s="516"/>
      <c r="L468" s="516"/>
      <c r="M468" s="516"/>
      <c r="N468" s="516"/>
      <c r="O468" s="516"/>
      <c r="P468" s="69"/>
      <c r="Q468" s="2144"/>
      <c r="R468" s="2144"/>
      <c r="S468" s="2144"/>
      <c r="T468" s="2144"/>
      <c r="U468" s="2144"/>
      <c r="V468" s="2144"/>
      <c r="W468" s="2144"/>
      <c r="X468" s="2144"/>
      <c r="Y468" s="2144"/>
      <c r="Z468" s="2144"/>
      <c r="AA468" s="2144"/>
      <c r="AB468" s="2145"/>
      <c r="AC468" s="515"/>
      <c r="AD468" s="516"/>
      <c r="AE468" s="516"/>
      <c r="AF468" s="516"/>
      <c r="AG468" s="516"/>
      <c r="AH468" s="516"/>
      <c r="AI468" s="516"/>
      <c r="AJ468" s="516"/>
      <c r="AK468" s="516"/>
      <c r="AL468" s="516"/>
      <c r="AM468" s="516"/>
      <c r="AN468" s="516"/>
      <c r="AO468" s="516"/>
      <c r="AP468" s="516"/>
      <c r="AQ468" s="69"/>
      <c r="AR468" s="69"/>
      <c r="AS468" s="69"/>
      <c r="AT468" s="69"/>
      <c r="AU468" s="69"/>
      <c r="AV468" s="637"/>
      <c r="AW468" s="637"/>
      <c r="AX468" s="637"/>
      <c r="AY468" s="637"/>
      <c r="AZ468" s="637"/>
      <c r="BA468" s="637"/>
      <c r="BB468" s="637"/>
      <c r="BC468" s="638"/>
      <c r="BD468" s="109"/>
    </row>
    <row r="469" spans="1:56" s="2" customFormat="1" ht="16.5" customHeight="1">
      <c r="A469" s="103"/>
      <c r="B469" s="103"/>
      <c r="C469" s="22"/>
      <c r="D469" s="22"/>
      <c r="E469" s="22"/>
      <c r="F469" s="22"/>
      <c r="G469" s="22"/>
      <c r="H469" s="22"/>
      <c r="I469" s="22"/>
      <c r="J469" s="22"/>
      <c r="K469" s="22"/>
      <c r="L469" s="22"/>
      <c r="M469" s="22"/>
      <c r="N469" s="22"/>
      <c r="O469" s="22"/>
      <c r="P469" s="22"/>
      <c r="Q469" s="2144"/>
      <c r="R469" s="2144"/>
      <c r="S469" s="2144"/>
      <c r="T469" s="2144"/>
      <c r="U469" s="2144"/>
      <c r="V469" s="2144"/>
      <c r="W469" s="2144"/>
      <c r="X469" s="2144"/>
      <c r="Y469" s="2144"/>
      <c r="Z469" s="2144"/>
      <c r="AA469" s="2144"/>
      <c r="AB469" s="2145"/>
      <c r="AC469" s="103"/>
      <c r="AD469" s="22"/>
      <c r="AE469" s="22"/>
      <c r="AF469" s="22"/>
      <c r="AG469" s="22"/>
      <c r="AH469" s="22"/>
      <c r="AI469" s="22"/>
      <c r="AJ469" s="22"/>
      <c r="AK469" s="22"/>
      <c r="AL469" s="22"/>
      <c r="AM469" s="22"/>
      <c r="AN469" s="22"/>
      <c r="AO469" s="22"/>
      <c r="AP469" s="22"/>
      <c r="AQ469" s="22"/>
      <c r="AR469" s="22"/>
      <c r="AS469" s="22"/>
      <c r="AT469" s="22"/>
      <c r="AU469" s="22"/>
      <c r="AV469" s="22"/>
      <c r="AW469" s="22"/>
      <c r="AX469" s="22"/>
      <c r="AY469" s="22"/>
      <c r="AZ469" s="48"/>
      <c r="BA469" s="48"/>
      <c r="BB469" s="121"/>
      <c r="BC469" s="639"/>
      <c r="BD469" s="109"/>
    </row>
    <row r="470" spans="1:56" s="2" customFormat="1" ht="16.5" customHeight="1">
      <c r="A470" s="103"/>
      <c r="B470" s="103"/>
      <c r="C470" s="22"/>
      <c r="D470" s="22"/>
      <c r="E470" s="22"/>
      <c r="F470" s="22"/>
      <c r="G470" s="22"/>
      <c r="H470" s="22"/>
      <c r="I470" s="22"/>
      <c r="J470" s="22"/>
      <c r="K470" s="22"/>
      <c r="L470" s="22"/>
      <c r="M470" s="22"/>
      <c r="N470" s="22"/>
      <c r="O470" s="22"/>
      <c r="P470" s="22"/>
      <c r="Q470" s="22"/>
      <c r="R470" s="22"/>
      <c r="S470" s="22"/>
      <c r="T470" s="22"/>
      <c r="U470" s="22"/>
      <c r="V470" s="22"/>
      <c r="W470" s="22"/>
      <c r="X470" s="2062" t="str">
        <f>$X$14</f>
        <v>Attaching Method
贴法 Phương pháp dán</v>
      </c>
      <c r="Y470" s="2063"/>
      <c r="Z470" s="2063"/>
      <c r="AA470" s="2063"/>
      <c r="AB470" s="2152"/>
      <c r="AC470" s="103"/>
      <c r="AD470" s="22"/>
      <c r="AE470" s="22"/>
      <c r="AF470" s="22"/>
      <c r="AG470" s="22"/>
      <c r="AH470" s="22"/>
      <c r="AI470" s="22"/>
      <c r="AJ470" s="22"/>
      <c r="AK470" s="22"/>
      <c r="AL470" s="22"/>
      <c r="AM470" s="22"/>
      <c r="AN470" s="22"/>
      <c r="AO470" s="22"/>
      <c r="AP470" s="22"/>
      <c r="AQ470" s="22"/>
      <c r="AR470" s="22"/>
      <c r="AS470" s="22"/>
      <c r="AT470" s="22"/>
      <c r="AU470" s="22"/>
      <c r="AV470" s="22"/>
      <c r="AW470" s="22"/>
      <c r="AX470" s="22"/>
      <c r="AY470" s="2062" t="str">
        <f>$X$14</f>
        <v>Attaching Method
贴法 Phương pháp dán</v>
      </c>
      <c r="AZ470" s="2063"/>
      <c r="BA470" s="2063"/>
      <c r="BB470" s="2063"/>
      <c r="BC470" s="2152"/>
      <c r="BD470" s="109"/>
    </row>
    <row r="471" spans="1:56" s="2" customFormat="1" ht="16.5" customHeight="1">
      <c r="A471" s="103"/>
      <c r="B471" s="103"/>
      <c r="C471" s="22"/>
      <c r="D471" s="22"/>
      <c r="E471" s="22"/>
      <c r="F471" s="22"/>
      <c r="G471" s="22"/>
      <c r="H471" s="22"/>
      <c r="I471" s="22"/>
      <c r="J471" s="22"/>
      <c r="K471" s="22"/>
      <c r="L471" s="22"/>
      <c r="M471" s="22"/>
      <c r="N471" s="22"/>
      <c r="O471" s="22"/>
      <c r="P471" s="22"/>
      <c r="Q471" s="22"/>
      <c r="R471" s="22"/>
      <c r="S471" s="22"/>
      <c r="T471" s="22"/>
      <c r="U471" s="22"/>
      <c r="V471" s="22"/>
      <c r="W471" s="22"/>
      <c r="X471" s="2065"/>
      <c r="Y471" s="2066"/>
      <c r="Z471" s="2066"/>
      <c r="AA471" s="2066"/>
      <c r="AB471" s="2067"/>
      <c r="AC471" s="22"/>
      <c r="AD471" s="22"/>
      <c r="AE471" s="22"/>
      <c r="AF471" s="22"/>
      <c r="AG471" s="22"/>
      <c r="AH471" s="22"/>
      <c r="AI471" s="22"/>
      <c r="AJ471" s="22"/>
      <c r="AK471" s="22"/>
      <c r="AL471" s="22"/>
      <c r="AM471" s="22"/>
      <c r="AN471" s="22"/>
      <c r="AO471" s="22"/>
      <c r="AP471" s="22"/>
      <c r="AQ471" s="22"/>
      <c r="AR471" s="22"/>
      <c r="AS471" s="22"/>
      <c r="AT471" s="22"/>
      <c r="AU471" s="22"/>
      <c r="AV471" s="22"/>
      <c r="AW471" s="22"/>
      <c r="AX471" s="22"/>
      <c r="AY471" s="2065"/>
      <c r="AZ471" s="2066"/>
      <c r="BA471" s="2066"/>
      <c r="BB471" s="2066"/>
      <c r="BC471" s="2067"/>
      <c r="BD471" s="109"/>
    </row>
    <row r="472" spans="1:56" s="2" customFormat="1" ht="16.5" customHeight="1">
      <c r="A472" s="103"/>
      <c r="B472" s="292"/>
      <c r="C472" s="69"/>
      <c r="D472" s="69"/>
      <c r="E472" s="69"/>
      <c r="F472" s="69"/>
      <c r="G472" s="69"/>
      <c r="H472" s="69"/>
      <c r="I472" s="69"/>
      <c r="J472" s="69"/>
      <c r="K472" s="69"/>
      <c r="L472" s="69"/>
      <c r="M472" s="69"/>
      <c r="N472" s="69"/>
      <c r="O472" s="69"/>
      <c r="P472" s="69"/>
      <c r="Q472" s="69"/>
      <c r="R472" s="69"/>
      <c r="S472" s="69"/>
      <c r="T472" s="69"/>
      <c r="U472" s="69"/>
      <c r="V472" s="69"/>
      <c r="W472" s="69"/>
      <c r="X472" s="2159" t="s">
        <v>15</v>
      </c>
      <c r="Y472" s="2160"/>
      <c r="Z472" s="2160"/>
      <c r="AA472" s="2160"/>
      <c r="AB472" s="2161"/>
      <c r="AC472" s="69"/>
      <c r="AD472" s="69"/>
      <c r="AE472" s="69"/>
      <c r="AF472" s="69"/>
      <c r="AG472" s="69"/>
      <c r="AH472" s="69"/>
      <c r="AI472" s="69"/>
      <c r="AJ472" s="69"/>
      <c r="AK472" s="69"/>
      <c r="AL472" s="69"/>
      <c r="AM472" s="69"/>
      <c r="AN472" s="69"/>
      <c r="AO472" s="69"/>
      <c r="AP472" s="69"/>
      <c r="AQ472" s="69"/>
      <c r="AR472" s="69"/>
      <c r="AS472" s="69"/>
      <c r="AT472" s="69"/>
      <c r="AU472" s="69"/>
      <c r="AV472" s="69"/>
      <c r="AW472" s="69"/>
      <c r="AX472" s="69"/>
      <c r="AY472" s="2159" t="s">
        <v>15</v>
      </c>
      <c r="AZ472" s="2160"/>
      <c r="BA472" s="2160"/>
      <c r="BB472" s="2160"/>
      <c r="BC472" s="2161"/>
      <c r="BD472" s="109"/>
    </row>
    <row r="473" spans="1:56" s="2" customFormat="1" ht="16.5" customHeight="1">
      <c r="A473" s="103"/>
      <c r="B473" s="1847"/>
      <c r="C473" s="1848"/>
      <c r="D473" s="1848"/>
      <c r="E473" s="1848"/>
      <c r="F473" s="1848"/>
      <c r="G473" s="1848"/>
      <c r="H473" s="1848"/>
      <c r="I473" s="1848"/>
      <c r="J473" s="1848"/>
      <c r="K473" s="1848"/>
      <c r="L473" s="1848"/>
      <c r="M473" s="69"/>
      <c r="N473" s="69"/>
      <c r="O473" s="69"/>
      <c r="P473" s="69"/>
      <c r="Q473" s="69"/>
      <c r="R473" s="69"/>
      <c r="S473" s="69"/>
      <c r="T473" s="69"/>
      <c r="U473" s="69"/>
      <c r="V473" s="69"/>
      <c r="W473" s="69"/>
      <c r="X473" s="2071"/>
      <c r="Y473" s="2072"/>
      <c r="Z473" s="2072"/>
      <c r="AA473" s="2072"/>
      <c r="AB473" s="2073"/>
      <c r="AC473" s="1847"/>
      <c r="AD473" s="1848"/>
      <c r="AE473" s="1848"/>
      <c r="AF473" s="1848"/>
      <c r="AG473" s="1848"/>
      <c r="AH473" s="1848"/>
      <c r="AI473" s="1848"/>
      <c r="AJ473" s="1848"/>
      <c r="AK473" s="1848"/>
      <c r="AL473" s="1848"/>
      <c r="AM473" s="1848"/>
      <c r="AN473" s="69"/>
      <c r="AO473" s="69"/>
      <c r="AP473" s="69"/>
      <c r="AQ473" s="69"/>
      <c r="AR473" s="69"/>
      <c r="AS473" s="69"/>
      <c r="AT473" s="69"/>
      <c r="AU473" s="69"/>
      <c r="AV473" s="69"/>
      <c r="AW473" s="69"/>
      <c r="AX473" s="69"/>
      <c r="AY473" s="2071"/>
      <c r="AZ473" s="2072"/>
      <c r="BA473" s="2072"/>
      <c r="BB473" s="2072"/>
      <c r="BC473" s="2073"/>
      <c r="BD473" s="109"/>
    </row>
    <row r="474" spans="1:56" s="2" customFormat="1" ht="16.5" customHeight="1">
      <c r="A474" s="103"/>
      <c r="B474" s="1847"/>
      <c r="C474" s="1848"/>
      <c r="D474" s="1848"/>
      <c r="E474" s="1848"/>
      <c r="F474" s="1848"/>
      <c r="G474" s="1848"/>
      <c r="H474" s="1848"/>
      <c r="I474" s="1848"/>
      <c r="J474" s="1848"/>
      <c r="K474" s="1848"/>
      <c r="L474" s="1848"/>
      <c r="M474" s="22"/>
      <c r="N474" s="22"/>
      <c r="O474" s="22"/>
      <c r="P474" s="22"/>
      <c r="Q474" s="22"/>
      <c r="R474" s="22"/>
      <c r="S474" s="22"/>
      <c r="T474" s="22"/>
      <c r="U474" s="22"/>
      <c r="V474" s="22"/>
      <c r="W474" s="22"/>
      <c r="X474" s="2062" t="str">
        <f>$X$18</f>
        <v>Stitching Guide Name  靠边机名称Tên cử may</v>
      </c>
      <c r="Y474" s="2063"/>
      <c r="Z474" s="2063"/>
      <c r="AA474" s="2063"/>
      <c r="AB474" s="2152"/>
      <c r="AC474" s="1847"/>
      <c r="AD474" s="1848"/>
      <c r="AE474" s="1848"/>
      <c r="AF474" s="1848"/>
      <c r="AG474" s="1848"/>
      <c r="AH474" s="1848"/>
      <c r="AI474" s="1848"/>
      <c r="AJ474" s="1848"/>
      <c r="AK474" s="1848"/>
      <c r="AL474" s="1848"/>
      <c r="AM474" s="1848"/>
      <c r="AN474" s="22"/>
      <c r="AO474" s="22"/>
      <c r="AP474" s="22"/>
      <c r="AQ474" s="22"/>
      <c r="AR474" s="22"/>
      <c r="AS474" s="22"/>
      <c r="AT474" s="22"/>
      <c r="AU474" s="22"/>
      <c r="AV474" s="22"/>
      <c r="AW474" s="22"/>
      <c r="AX474" s="22"/>
      <c r="AY474" s="2062" t="str">
        <f>$X$18</f>
        <v>Stitching Guide Name  靠边机名称Tên cử may</v>
      </c>
      <c r="AZ474" s="2063"/>
      <c r="BA474" s="2063"/>
      <c r="BB474" s="2063"/>
      <c r="BC474" s="2152"/>
      <c r="BD474" s="109"/>
    </row>
    <row r="475" spans="1:56" s="2" customFormat="1" ht="16.5" customHeight="1">
      <c r="A475" s="103"/>
      <c r="B475" s="1847"/>
      <c r="C475" s="1848"/>
      <c r="D475" s="1848"/>
      <c r="E475" s="1848"/>
      <c r="F475" s="1848"/>
      <c r="G475" s="1848"/>
      <c r="H475" s="1848"/>
      <c r="I475" s="1848"/>
      <c r="J475" s="1848"/>
      <c r="K475" s="1848"/>
      <c r="L475" s="1848"/>
      <c r="M475" s="22"/>
      <c r="N475" s="22"/>
      <c r="O475" s="22"/>
      <c r="P475" s="22"/>
      <c r="Q475" s="22"/>
      <c r="R475" s="22"/>
      <c r="S475" s="22"/>
      <c r="T475" s="22"/>
      <c r="U475" s="22"/>
      <c r="V475" s="22"/>
      <c r="W475" s="22"/>
      <c r="X475" s="2065"/>
      <c r="Y475" s="2066"/>
      <c r="Z475" s="2066"/>
      <c r="AA475" s="2066"/>
      <c r="AB475" s="2067"/>
      <c r="AC475" s="1847"/>
      <c r="AD475" s="1848"/>
      <c r="AE475" s="1848"/>
      <c r="AF475" s="1848"/>
      <c r="AG475" s="1848"/>
      <c r="AH475" s="1848"/>
      <c r="AI475" s="1848"/>
      <c r="AJ475" s="1848"/>
      <c r="AK475" s="1848"/>
      <c r="AL475" s="1848"/>
      <c r="AM475" s="1848"/>
      <c r="AN475" s="22"/>
      <c r="AO475" s="22"/>
      <c r="AP475" s="22"/>
      <c r="AQ475" s="22"/>
      <c r="AR475" s="22"/>
      <c r="AS475" s="22"/>
      <c r="AT475" s="22"/>
      <c r="AU475" s="22"/>
      <c r="AV475" s="22"/>
      <c r="AW475" s="22"/>
      <c r="AX475" s="22"/>
      <c r="AY475" s="2065"/>
      <c r="AZ475" s="2066"/>
      <c r="BA475" s="2066"/>
      <c r="BB475" s="2066"/>
      <c r="BC475" s="2067"/>
      <c r="BD475" s="109"/>
    </row>
    <row r="476" spans="1:56" s="2" customFormat="1" ht="16.5" customHeight="1">
      <c r="A476" s="103"/>
      <c r="B476" s="2216"/>
      <c r="C476" s="2217"/>
      <c r="D476" s="2217"/>
      <c r="E476" s="2217"/>
      <c r="F476" s="2217"/>
      <c r="G476" s="2217"/>
      <c r="H476" s="2217"/>
      <c r="I476" s="2217"/>
      <c r="J476" s="2217"/>
      <c r="K476" s="2217"/>
      <c r="L476" s="2217"/>
      <c r="M476" s="126"/>
      <c r="N476" s="126"/>
      <c r="O476" s="126"/>
      <c r="P476" s="126"/>
      <c r="Q476" s="126"/>
      <c r="R476" s="126"/>
      <c r="S476" s="126"/>
      <c r="T476" s="126"/>
      <c r="U476" s="126"/>
      <c r="V476" s="126"/>
      <c r="W476" s="126"/>
      <c r="X476" s="2085" t="s">
        <v>15</v>
      </c>
      <c r="Y476" s="2086"/>
      <c r="Z476" s="2086"/>
      <c r="AA476" s="2086"/>
      <c r="AB476" s="2087"/>
      <c r="AC476" s="2216"/>
      <c r="AD476" s="2217"/>
      <c r="AE476" s="2217"/>
      <c r="AF476" s="2217"/>
      <c r="AG476" s="2217"/>
      <c r="AH476" s="2217"/>
      <c r="AI476" s="2217"/>
      <c r="AJ476" s="2217"/>
      <c r="AK476" s="2217"/>
      <c r="AL476" s="2217"/>
      <c r="AM476" s="2217"/>
      <c r="AN476" s="126"/>
      <c r="AO476" s="126"/>
      <c r="AP476" s="126"/>
      <c r="AQ476" s="126"/>
      <c r="AR476" s="126"/>
      <c r="AS476" s="126"/>
      <c r="AT476" s="126"/>
      <c r="AU476" s="126"/>
      <c r="AV476" s="126"/>
      <c r="AW476" s="126"/>
      <c r="AX476" s="126"/>
      <c r="AY476" s="2085" t="s">
        <v>15</v>
      </c>
      <c r="AZ476" s="2086"/>
      <c r="BA476" s="2086"/>
      <c r="BB476" s="2086"/>
      <c r="BC476" s="2087"/>
      <c r="BD476" s="109"/>
    </row>
    <row r="477" spans="1:56" s="2" customFormat="1" ht="30" customHeight="1">
      <c r="A477" s="103"/>
      <c r="B477" s="2088">
        <f>AC460+1</f>
        <v>51</v>
      </c>
      <c r="C477" s="2089"/>
      <c r="D477" s="2016" t="s">
        <v>472</v>
      </c>
      <c r="E477" s="2090"/>
      <c r="F477" s="2090"/>
      <c r="G477" s="2090"/>
      <c r="H477" s="2090"/>
      <c r="I477" s="2090"/>
      <c r="J477" s="2090"/>
      <c r="K477" s="2090"/>
      <c r="L477" s="2090"/>
      <c r="M477" s="2090"/>
      <c r="N477" s="2090"/>
      <c r="O477" s="2090"/>
      <c r="P477" s="2090"/>
      <c r="Q477" s="2090"/>
      <c r="R477" s="2090"/>
      <c r="S477" s="2090"/>
      <c r="T477" s="2090"/>
      <c r="U477" s="2090"/>
      <c r="V477" s="2090"/>
      <c r="W477" s="2090"/>
      <c r="X477" s="2090"/>
      <c r="Y477" s="2090"/>
      <c r="Z477" s="2090"/>
      <c r="AA477" s="2090"/>
      <c r="AB477" s="2091"/>
      <c r="AC477" s="2088">
        <f>B477+1</f>
        <v>52</v>
      </c>
      <c r="AD477" s="2089"/>
      <c r="AE477" s="2016" t="s">
        <v>473</v>
      </c>
      <c r="AF477" s="2017"/>
      <c r="AG477" s="2017"/>
      <c r="AH477" s="2017"/>
      <c r="AI477" s="2017"/>
      <c r="AJ477" s="2017"/>
      <c r="AK477" s="2017"/>
      <c r="AL477" s="2017"/>
      <c r="AM477" s="2017"/>
      <c r="AN477" s="2017"/>
      <c r="AO477" s="2017"/>
      <c r="AP477" s="2017"/>
      <c r="AQ477" s="2017"/>
      <c r="AR477" s="2017"/>
      <c r="AS477" s="2017"/>
      <c r="AT477" s="2017"/>
      <c r="AU477" s="2017"/>
      <c r="AV477" s="2017"/>
      <c r="AW477" s="2017"/>
      <c r="AX477" s="2017"/>
      <c r="AY477" s="2017"/>
      <c r="AZ477" s="2017"/>
      <c r="BA477" s="2017"/>
      <c r="BB477" s="2017"/>
      <c r="BC477" s="2019"/>
      <c r="BD477" s="109"/>
    </row>
    <row r="478" spans="1:56" s="335" customFormat="1" ht="23.1" customHeight="1">
      <c r="A478" s="241"/>
      <c r="B478" s="2172" t="str">
        <f>$B$5</f>
        <v>M/C Type
机器
Loại máy</v>
      </c>
      <c r="C478" s="2021"/>
      <c r="D478" s="2021"/>
      <c r="E478" s="2021"/>
      <c r="F478" s="2022"/>
      <c r="G478" s="2026" t="str">
        <f>$G$5</f>
        <v>Needle
System
针类 Loại kim</v>
      </c>
      <c r="H478" s="2026"/>
      <c r="I478" s="2026"/>
      <c r="J478" s="2026" t="str">
        <f>$J$5</f>
        <v>Needle Size
尺寸
Kích cỡ kim</v>
      </c>
      <c r="K478" s="2026"/>
      <c r="L478" s="2026"/>
      <c r="M478" s="2026" t="str">
        <f>$M$5</f>
        <v>Needle Point Type
针型头类
Loại đầu kim</v>
      </c>
      <c r="N478" s="2026"/>
      <c r="O478" s="2026"/>
      <c r="P478" s="2026"/>
      <c r="Q478" s="2030" t="str">
        <f>$Q$5</f>
        <v>Thread Type
车线
Loại chỉ</v>
      </c>
      <c r="R478" s="2030"/>
      <c r="S478" s="2030"/>
      <c r="T478" s="2030"/>
      <c r="U478" s="2030" t="str">
        <f>$U$5</f>
        <v>Stitching Margin 边距
 Cách biên  (mm)</v>
      </c>
      <c r="V478" s="2030"/>
      <c r="W478" s="2030"/>
      <c r="X478" s="2030"/>
      <c r="Y478" s="2030" t="str">
        <f>$Y$5</f>
        <v>SPI (Stitch Per Inch)
针数/英寸
Số mũi/inch</v>
      </c>
      <c r="Z478" s="2032"/>
      <c r="AA478" s="2032"/>
      <c r="AB478" s="2033"/>
      <c r="AC478" s="2172" t="str">
        <f>$B$5</f>
        <v>M/C Type
机器
Loại máy</v>
      </c>
      <c r="AD478" s="2021"/>
      <c r="AE478" s="2021"/>
      <c r="AF478" s="2021"/>
      <c r="AG478" s="2022"/>
      <c r="AH478" s="2026" t="str">
        <f>$G$5</f>
        <v>Needle
System
针类 Loại kim</v>
      </c>
      <c r="AI478" s="2026"/>
      <c r="AJ478" s="2026"/>
      <c r="AK478" s="2026" t="str">
        <f>$J$5</f>
        <v>Needle Size
尺寸
Kích cỡ kim</v>
      </c>
      <c r="AL478" s="2026"/>
      <c r="AM478" s="2026"/>
      <c r="AN478" s="2026" t="str">
        <f>$M$5</f>
        <v>Needle Point Type
针型头类
Loại đầu kim</v>
      </c>
      <c r="AO478" s="2026"/>
      <c r="AP478" s="2026"/>
      <c r="AQ478" s="2026"/>
      <c r="AR478" s="2030" t="str">
        <f>$Q$5</f>
        <v>Thread Type
车线
Loại chỉ</v>
      </c>
      <c r="AS478" s="2030"/>
      <c r="AT478" s="2030"/>
      <c r="AU478" s="2030"/>
      <c r="AV478" s="2030" t="str">
        <f>$U$5</f>
        <v>Stitching Margin 边距
 Cách biên  (mm)</v>
      </c>
      <c r="AW478" s="2030"/>
      <c r="AX478" s="2030"/>
      <c r="AY478" s="2030"/>
      <c r="AZ478" s="2030" t="str">
        <f>$Y$5</f>
        <v>SPI (Stitch Per Inch)
针数/英寸
Số mũi/inch</v>
      </c>
      <c r="BA478" s="2032"/>
      <c r="BB478" s="2032"/>
      <c r="BC478" s="2033"/>
      <c r="BD478" s="242"/>
    </row>
    <row r="479" spans="1:56" s="335" customFormat="1" ht="23.1" customHeight="1">
      <c r="A479" s="241"/>
      <c r="B479" s="2023"/>
      <c r="C479" s="2024"/>
      <c r="D479" s="2024"/>
      <c r="E479" s="2024"/>
      <c r="F479" s="2025"/>
      <c r="G479" s="2027"/>
      <c r="H479" s="2027"/>
      <c r="I479" s="2027"/>
      <c r="J479" s="2027"/>
      <c r="K479" s="2027"/>
      <c r="L479" s="2027"/>
      <c r="M479" s="2027"/>
      <c r="N479" s="2027"/>
      <c r="O479" s="2027"/>
      <c r="P479" s="2027"/>
      <c r="Q479" s="2031"/>
      <c r="R479" s="2031"/>
      <c r="S479" s="2031"/>
      <c r="T479" s="2031"/>
      <c r="U479" s="2031"/>
      <c r="V479" s="2031"/>
      <c r="W479" s="2031"/>
      <c r="X479" s="2031"/>
      <c r="Y479" s="2034"/>
      <c r="Z479" s="2034"/>
      <c r="AA479" s="2034"/>
      <c r="AB479" s="2035"/>
      <c r="AC479" s="2023"/>
      <c r="AD479" s="2024"/>
      <c r="AE479" s="2024"/>
      <c r="AF479" s="2024"/>
      <c r="AG479" s="2025"/>
      <c r="AH479" s="2027"/>
      <c r="AI479" s="2027"/>
      <c r="AJ479" s="2027"/>
      <c r="AK479" s="2027"/>
      <c r="AL479" s="2027"/>
      <c r="AM479" s="2027"/>
      <c r="AN479" s="2027"/>
      <c r="AO479" s="2027"/>
      <c r="AP479" s="2027"/>
      <c r="AQ479" s="2027"/>
      <c r="AR479" s="2031"/>
      <c r="AS479" s="2031"/>
      <c r="AT479" s="2031"/>
      <c r="AU479" s="2031"/>
      <c r="AV479" s="2031"/>
      <c r="AW479" s="2031"/>
      <c r="AX479" s="2031"/>
      <c r="AY479" s="2031"/>
      <c r="AZ479" s="2034"/>
      <c r="BA479" s="2034"/>
      <c r="BB479" s="2034"/>
      <c r="BC479" s="2035"/>
      <c r="BD479" s="242"/>
    </row>
    <row r="480" spans="1:56" s="172" customFormat="1" ht="42.95" customHeight="1">
      <c r="A480" s="520"/>
      <c r="B480" s="2051" t="s">
        <v>348</v>
      </c>
      <c r="C480" s="2052"/>
      <c r="D480" s="2052"/>
      <c r="E480" s="2052"/>
      <c r="F480" s="2053"/>
      <c r="G480" s="2039" t="s">
        <v>349</v>
      </c>
      <c r="H480" s="2040"/>
      <c r="I480" s="2040"/>
      <c r="J480" s="2054" t="s">
        <v>345</v>
      </c>
      <c r="K480" s="2054"/>
      <c r="L480" s="2054"/>
      <c r="M480" s="2054" t="s">
        <v>346</v>
      </c>
      <c r="N480" s="2054"/>
      <c r="O480" s="2054"/>
      <c r="P480" s="2054"/>
      <c r="Q480" s="2055" t="s">
        <v>383</v>
      </c>
      <c r="R480" s="2054"/>
      <c r="S480" s="2054"/>
      <c r="T480" s="2054"/>
      <c r="U480" s="2056" t="s">
        <v>405</v>
      </c>
      <c r="V480" s="2056"/>
      <c r="W480" s="2056"/>
      <c r="X480" s="2056"/>
      <c r="Y480" s="2056" t="s">
        <v>304</v>
      </c>
      <c r="Z480" s="2056"/>
      <c r="AA480" s="2056"/>
      <c r="AB480" s="2057"/>
      <c r="AC480" s="2197" t="s">
        <v>359</v>
      </c>
      <c r="AD480" s="2052"/>
      <c r="AE480" s="2052"/>
      <c r="AF480" s="2052"/>
      <c r="AG480" s="2053"/>
      <c r="AH480" s="2039" t="s">
        <v>15</v>
      </c>
      <c r="AI480" s="2040"/>
      <c r="AJ480" s="2040"/>
      <c r="AK480" s="2054" t="s">
        <v>15</v>
      </c>
      <c r="AL480" s="2054"/>
      <c r="AM480" s="2054"/>
      <c r="AN480" s="2054" t="s">
        <v>15</v>
      </c>
      <c r="AO480" s="2054"/>
      <c r="AP480" s="2054"/>
      <c r="AQ480" s="2054"/>
      <c r="AR480" s="2042" t="s">
        <v>15</v>
      </c>
      <c r="AS480" s="2043"/>
      <c r="AT480" s="2043"/>
      <c r="AU480" s="2044"/>
      <c r="AV480" s="2054" t="s">
        <v>15</v>
      </c>
      <c r="AW480" s="2054"/>
      <c r="AX480" s="2054"/>
      <c r="AY480" s="2054"/>
      <c r="AZ480" s="2054" t="s">
        <v>15</v>
      </c>
      <c r="BA480" s="2054"/>
      <c r="BB480" s="2054"/>
      <c r="BC480" s="2097"/>
      <c r="BD480" s="521"/>
    </row>
    <row r="481" spans="1:56" s="2" customFormat="1" ht="16.5" customHeight="1">
      <c r="A481" s="103"/>
      <c r="B481" s="509"/>
      <c r="C481" s="510"/>
      <c r="D481" s="510"/>
      <c r="E481" s="510"/>
      <c r="F481" s="510"/>
      <c r="G481" s="510"/>
      <c r="H481" s="510"/>
      <c r="I481" s="510"/>
      <c r="J481" s="510"/>
      <c r="K481" s="510"/>
      <c r="L481" s="510"/>
      <c r="M481" s="510"/>
      <c r="N481" s="510"/>
      <c r="O481" s="510"/>
      <c r="P481" s="518"/>
      <c r="Q481" s="2142" t="s">
        <v>474</v>
      </c>
      <c r="R481" s="2142"/>
      <c r="S481" s="2142"/>
      <c r="T481" s="2142"/>
      <c r="U481" s="2142"/>
      <c r="V481" s="2142"/>
      <c r="W481" s="2142"/>
      <c r="X481" s="2142"/>
      <c r="Y481" s="2142"/>
      <c r="Z481" s="2142"/>
      <c r="AA481" s="2142"/>
      <c r="AB481" s="2143"/>
      <c r="AC481" s="509"/>
      <c r="AD481" s="510"/>
      <c r="AE481" s="510"/>
      <c r="AF481" s="510"/>
      <c r="AG481" s="510"/>
      <c r="AH481" s="510"/>
      <c r="AI481" s="510"/>
      <c r="AJ481" s="510"/>
      <c r="AK481" s="510"/>
      <c r="AL481" s="510"/>
      <c r="AM481" s="510"/>
      <c r="AN481" s="510"/>
      <c r="AO481" s="510"/>
      <c r="AP481" s="510"/>
      <c r="AQ481" s="518"/>
      <c r="AR481" s="2142"/>
      <c r="AS481" s="2142"/>
      <c r="AT481" s="2142"/>
      <c r="AU481" s="2142"/>
      <c r="AV481" s="2142"/>
      <c r="AW481" s="2142"/>
      <c r="AX481" s="2142"/>
      <c r="AY481" s="2142"/>
      <c r="AZ481" s="2142"/>
      <c r="BA481" s="2142"/>
      <c r="BB481" s="2142"/>
      <c r="BC481" s="2143"/>
      <c r="BD481" s="109"/>
    </row>
    <row r="482" spans="1:56" s="2" customFormat="1" ht="16.5" customHeight="1">
      <c r="A482" s="103"/>
      <c r="B482" s="515"/>
      <c r="C482" s="516"/>
      <c r="D482" s="516"/>
      <c r="E482" s="516"/>
      <c r="F482" s="516"/>
      <c r="G482" s="516"/>
      <c r="H482" s="516"/>
      <c r="I482" s="516"/>
      <c r="J482" s="516"/>
      <c r="K482" s="516"/>
      <c r="L482" s="516"/>
      <c r="M482" s="516"/>
      <c r="N482" s="516"/>
      <c r="O482" s="516"/>
      <c r="P482" s="518"/>
      <c r="Q482" s="2144"/>
      <c r="R482" s="2144"/>
      <c r="S482" s="2144"/>
      <c r="T482" s="2144"/>
      <c r="U482" s="2144"/>
      <c r="V482" s="2144"/>
      <c r="W482" s="2144"/>
      <c r="X482" s="2144"/>
      <c r="Y482" s="2144"/>
      <c r="Z482" s="2144"/>
      <c r="AA482" s="2144"/>
      <c r="AB482" s="2145"/>
      <c r="AC482" s="515"/>
      <c r="AD482" s="516"/>
      <c r="AE482" s="516"/>
      <c r="AF482" s="516"/>
      <c r="AG482" s="516"/>
      <c r="AH482" s="516"/>
      <c r="AI482" s="516"/>
      <c r="AJ482" s="516"/>
      <c r="AK482" s="516"/>
      <c r="AL482" s="516"/>
      <c r="AM482" s="516"/>
      <c r="AN482" s="516"/>
      <c r="AO482" s="516"/>
      <c r="AP482" s="516"/>
      <c r="AQ482" s="518"/>
      <c r="AR482" s="2144"/>
      <c r="AS482" s="2144"/>
      <c r="AT482" s="2144"/>
      <c r="AU482" s="2144"/>
      <c r="AV482" s="2144"/>
      <c r="AW482" s="2144"/>
      <c r="AX482" s="2144"/>
      <c r="AY482" s="2144"/>
      <c r="AZ482" s="2144"/>
      <c r="BA482" s="2144"/>
      <c r="BB482" s="2144"/>
      <c r="BC482" s="2145"/>
      <c r="BD482" s="109"/>
    </row>
    <row r="483" spans="1:56" s="2" customFormat="1" ht="16.5" customHeight="1">
      <c r="A483" s="103"/>
      <c r="B483" s="515"/>
      <c r="C483" s="516"/>
      <c r="D483" s="516"/>
      <c r="E483" s="516"/>
      <c r="F483" s="516"/>
      <c r="G483" s="516"/>
      <c r="H483" s="516"/>
      <c r="I483" s="516"/>
      <c r="J483" s="516"/>
      <c r="K483" s="516"/>
      <c r="L483" s="516"/>
      <c r="M483" s="516"/>
      <c r="N483" s="516"/>
      <c r="O483" s="516"/>
      <c r="P483" s="519"/>
      <c r="Q483" s="2144"/>
      <c r="R483" s="2144"/>
      <c r="S483" s="2144"/>
      <c r="T483" s="2144"/>
      <c r="U483" s="2144"/>
      <c r="V483" s="2144"/>
      <c r="W483" s="2144"/>
      <c r="X483" s="2144"/>
      <c r="Y483" s="2144"/>
      <c r="Z483" s="2144"/>
      <c r="AA483" s="2144"/>
      <c r="AB483" s="2145"/>
      <c r="AC483" s="515"/>
      <c r="AD483" s="516"/>
      <c r="AE483" s="516"/>
      <c r="AF483" s="516"/>
      <c r="AG483" s="516"/>
      <c r="AH483" s="516"/>
      <c r="AI483" s="516"/>
      <c r="AJ483" s="516"/>
      <c r="AK483" s="516"/>
      <c r="AL483" s="516"/>
      <c r="AM483" s="516"/>
      <c r="AN483" s="516"/>
      <c r="AO483" s="516"/>
      <c r="AP483" s="516"/>
      <c r="AQ483" s="519"/>
      <c r="AR483" s="2144"/>
      <c r="AS483" s="2144"/>
      <c r="AT483" s="2144"/>
      <c r="AU483" s="2144"/>
      <c r="AV483" s="2144"/>
      <c r="AW483" s="2144"/>
      <c r="AX483" s="2144"/>
      <c r="AY483" s="2144"/>
      <c r="AZ483" s="2144"/>
      <c r="BA483" s="2144"/>
      <c r="BB483" s="2144"/>
      <c r="BC483" s="2145"/>
      <c r="BD483" s="109"/>
    </row>
    <row r="484" spans="1:56" s="2" customFormat="1" ht="16.5" customHeight="1">
      <c r="A484" s="103"/>
      <c r="B484" s="515"/>
      <c r="C484" s="516"/>
      <c r="D484" s="516"/>
      <c r="E484" s="516"/>
      <c r="F484" s="516"/>
      <c r="G484" s="516"/>
      <c r="H484" s="516"/>
      <c r="I484" s="516"/>
      <c r="J484" s="516"/>
      <c r="K484" s="516"/>
      <c r="L484" s="516"/>
      <c r="M484" s="516"/>
      <c r="N484" s="516"/>
      <c r="O484" s="516"/>
      <c r="P484" s="519"/>
      <c r="Q484" s="2144"/>
      <c r="R484" s="2144"/>
      <c r="S484" s="2144"/>
      <c r="T484" s="2144"/>
      <c r="U484" s="2144"/>
      <c r="V484" s="2144"/>
      <c r="W484" s="2144"/>
      <c r="X484" s="2144"/>
      <c r="Y484" s="2144"/>
      <c r="Z484" s="2144"/>
      <c r="AA484" s="2144"/>
      <c r="AB484" s="2145"/>
      <c r="AC484" s="515"/>
      <c r="AD484" s="516"/>
      <c r="AE484" s="516"/>
      <c r="AF484" s="516"/>
      <c r="AG484" s="516"/>
      <c r="AH484" s="516"/>
      <c r="AI484" s="516"/>
      <c r="AJ484" s="516"/>
      <c r="AK484" s="516"/>
      <c r="AL484" s="516"/>
      <c r="AM484" s="516"/>
      <c r="AN484" s="516"/>
      <c r="AO484" s="516"/>
      <c r="AP484" s="516"/>
      <c r="AQ484" s="519"/>
      <c r="AR484" s="2144"/>
      <c r="AS484" s="2144"/>
      <c r="AT484" s="2144"/>
      <c r="AU484" s="2144"/>
      <c r="AV484" s="2144"/>
      <c r="AW484" s="2144"/>
      <c r="AX484" s="2144"/>
      <c r="AY484" s="2144"/>
      <c r="AZ484" s="2144"/>
      <c r="BA484" s="2144"/>
      <c r="BB484" s="2144"/>
      <c r="BC484" s="2145"/>
      <c r="BD484" s="109"/>
    </row>
    <row r="485" spans="1:56" s="2" customFormat="1" ht="16.5" customHeight="1">
      <c r="A485" s="103"/>
      <c r="B485" s="515"/>
      <c r="C485" s="516"/>
      <c r="D485" s="516"/>
      <c r="E485" s="516"/>
      <c r="F485" s="516"/>
      <c r="G485" s="516"/>
      <c r="H485" s="516"/>
      <c r="I485" s="516"/>
      <c r="J485" s="516"/>
      <c r="K485" s="516"/>
      <c r="L485" s="516"/>
      <c r="M485" s="516"/>
      <c r="N485" s="516"/>
      <c r="O485" s="516"/>
      <c r="P485" s="519"/>
      <c r="Q485" s="2144"/>
      <c r="R485" s="2144"/>
      <c r="S485" s="2144"/>
      <c r="T485" s="2144"/>
      <c r="U485" s="2144"/>
      <c r="V485" s="2144"/>
      <c r="W485" s="2144"/>
      <c r="X485" s="2144"/>
      <c r="Y485" s="2144"/>
      <c r="Z485" s="2144"/>
      <c r="AA485" s="2144"/>
      <c r="AB485" s="2145"/>
      <c r="AC485" s="515"/>
      <c r="AD485" s="516"/>
      <c r="AE485" s="516"/>
      <c r="AF485" s="516"/>
      <c r="AG485" s="516"/>
      <c r="AH485" s="516"/>
      <c r="AI485" s="516"/>
      <c r="AJ485" s="516"/>
      <c r="AK485" s="516"/>
      <c r="AL485" s="516"/>
      <c r="AM485" s="516"/>
      <c r="AN485" s="516"/>
      <c r="AO485" s="516"/>
      <c r="AP485" s="516"/>
      <c r="AQ485" s="519"/>
      <c r="AR485" s="2144"/>
      <c r="AS485" s="2144"/>
      <c r="AT485" s="2144"/>
      <c r="AU485" s="2144"/>
      <c r="AV485" s="2144"/>
      <c r="AW485" s="2144"/>
      <c r="AX485" s="2144"/>
      <c r="AY485" s="2144"/>
      <c r="AZ485" s="2144"/>
      <c r="BA485" s="2144"/>
      <c r="BB485" s="2144"/>
      <c r="BC485" s="2145"/>
      <c r="BD485" s="109"/>
    </row>
    <row r="486" spans="1:56" s="2" customFormat="1" ht="16.5" customHeight="1">
      <c r="A486" s="103"/>
      <c r="B486" s="103"/>
      <c r="C486" s="22"/>
      <c r="D486" s="22"/>
      <c r="E486" s="22"/>
      <c r="F486" s="22"/>
      <c r="G486" s="22"/>
      <c r="H486" s="22"/>
      <c r="I486" s="22"/>
      <c r="J486" s="22"/>
      <c r="K486" s="22"/>
      <c r="L486" s="22"/>
      <c r="M486" s="22"/>
      <c r="N486" s="22"/>
      <c r="O486" s="22"/>
      <c r="P486" s="22"/>
      <c r="Q486" s="2144"/>
      <c r="R486" s="2144"/>
      <c r="S486" s="2144"/>
      <c r="T486" s="2144"/>
      <c r="U486" s="2144"/>
      <c r="V486" s="2144"/>
      <c r="W486" s="2144"/>
      <c r="X486" s="2144"/>
      <c r="Y486" s="2144"/>
      <c r="Z486" s="2144"/>
      <c r="AA486" s="2144"/>
      <c r="AB486" s="2145"/>
      <c r="AC486" s="103"/>
      <c r="AD486" s="22"/>
      <c r="AE486" s="22"/>
      <c r="AF486" s="22"/>
      <c r="AG486" s="22"/>
      <c r="AH486" s="22"/>
      <c r="AI486" s="22"/>
      <c r="AJ486" s="22"/>
      <c r="AK486" s="22"/>
      <c r="AL486" s="22"/>
      <c r="AM486" s="22"/>
      <c r="AN486" s="22"/>
      <c r="AO486" s="22"/>
      <c r="AP486" s="22"/>
      <c r="AQ486" s="22"/>
      <c r="AR486" s="2144"/>
      <c r="AS486" s="2144"/>
      <c r="AT486" s="2144"/>
      <c r="AU486" s="2144"/>
      <c r="AV486" s="2144"/>
      <c r="AW486" s="2144"/>
      <c r="AX486" s="2144"/>
      <c r="AY486" s="2144"/>
      <c r="AZ486" s="2144"/>
      <c r="BA486" s="2144"/>
      <c r="BB486" s="2144"/>
      <c r="BC486" s="2145"/>
      <c r="BD486" s="109"/>
    </row>
    <row r="487" spans="1:56" s="2" customFormat="1" ht="16.5" customHeight="1">
      <c r="A487" s="103"/>
      <c r="B487" s="103"/>
      <c r="C487" s="22"/>
      <c r="D487" s="22"/>
      <c r="E487" s="22"/>
      <c r="F487" s="22"/>
      <c r="G487" s="22"/>
      <c r="H487" s="22"/>
      <c r="I487" s="22"/>
      <c r="J487" s="22"/>
      <c r="K487" s="22"/>
      <c r="L487" s="22"/>
      <c r="M487" s="22"/>
      <c r="N487" s="22"/>
      <c r="O487" s="22"/>
      <c r="P487" s="22"/>
      <c r="Q487" s="22"/>
      <c r="R487" s="22"/>
      <c r="S487" s="22"/>
      <c r="T487" s="22"/>
      <c r="U487" s="22"/>
      <c r="V487" s="22"/>
      <c r="W487" s="22"/>
      <c r="X487" s="2062" t="str">
        <f>$X$14</f>
        <v>Attaching Method
贴法 Phương pháp dán</v>
      </c>
      <c r="Y487" s="2063"/>
      <c r="Z487" s="2063"/>
      <c r="AA487" s="2063"/>
      <c r="AB487" s="2152"/>
      <c r="AC487" s="103"/>
      <c r="AD487" s="22"/>
      <c r="AE487" s="22"/>
      <c r="AF487" s="22"/>
      <c r="AG487" s="22"/>
      <c r="AH487" s="22"/>
      <c r="AI487" s="22"/>
      <c r="AJ487" s="22"/>
      <c r="AK487" s="22"/>
      <c r="AL487" s="22"/>
      <c r="AM487" s="22"/>
      <c r="AN487" s="22"/>
      <c r="AO487" s="22"/>
      <c r="AP487" s="22"/>
      <c r="AQ487" s="22"/>
      <c r="AR487" s="22"/>
      <c r="AS487" s="22"/>
      <c r="AT487" s="22"/>
      <c r="AU487" s="22"/>
      <c r="AV487" s="22"/>
      <c r="AW487" s="22"/>
      <c r="AX487" s="22"/>
      <c r="AY487" s="2062" t="str">
        <f>$X$14</f>
        <v>Attaching Method
贴法 Phương pháp dán</v>
      </c>
      <c r="AZ487" s="2063"/>
      <c r="BA487" s="2063"/>
      <c r="BB487" s="2063"/>
      <c r="BC487" s="2152"/>
      <c r="BD487" s="109"/>
    </row>
    <row r="488" spans="1:56" s="2" customFormat="1" ht="16.5" customHeight="1">
      <c r="A488" s="103"/>
      <c r="B488" s="103"/>
      <c r="C488" s="22"/>
      <c r="D488" s="22"/>
      <c r="E488" s="22"/>
      <c r="F488" s="22"/>
      <c r="G488" s="22"/>
      <c r="H488" s="22"/>
      <c r="I488" s="22"/>
      <c r="J488" s="22"/>
      <c r="K488" s="22"/>
      <c r="L488" s="22"/>
      <c r="M488" s="22"/>
      <c r="N488" s="22"/>
      <c r="O488" s="22"/>
      <c r="P488" s="22"/>
      <c r="Q488" s="22"/>
      <c r="R488" s="22"/>
      <c r="S488" s="22"/>
      <c r="T488" s="22"/>
      <c r="U488" s="22"/>
      <c r="V488" s="22"/>
      <c r="W488" s="22"/>
      <c r="X488" s="2065"/>
      <c r="Y488" s="2066"/>
      <c r="Z488" s="2066"/>
      <c r="AA488" s="2066"/>
      <c r="AB488" s="2067"/>
      <c r="AC488" s="22"/>
      <c r="AD488" s="22"/>
      <c r="AE488" s="22"/>
      <c r="AF488" s="22"/>
      <c r="AG488" s="22"/>
      <c r="AH488" s="22"/>
      <c r="AI488" s="22"/>
      <c r="AJ488" s="22"/>
      <c r="AK488" s="22"/>
      <c r="AL488" s="22"/>
      <c r="AM488" s="22"/>
      <c r="AN488" s="22"/>
      <c r="AO488" s="22"/>
      <c r="AP488" s="22"/>
      <c r="AQ488" s="22"/>
      <c r="AR488" s="22"/>
      <c r="AS488" s="22"/>
      <c r="AT488" s="22"/>
      <c r="AU488" s="22"/>
      <c r="AV488" s="22"/>
      <c r="AW488" s="22"/>
      <c r="AX488" s="22"/>
      <c r="AY488" s="2065"/>
      <c r="AZ488" s="2066"/>
      <c r="BA488" s="2066"/>
      <c r="BB488" s="2066"/>
      <c r="BC488" s="2067"/>
      <c r="BD488" s="109"/>
    </row>
    <row r="489" spans="1:56" s="2" customFormat="1" ht="16.5" customHeight="1">
      <c r="A489" s="103"/>
      <c r="B489" s="103"/>
      <c r="C489" s="22"/>
      <c r="D489" s="22"/>
      <c r="E489" s="22"/>
      <c r="F489" s="22"/>
      <c r="G489" s="22"/>
      <c r="H489" s="22"/>
      <c r="I489" s="22"/>
      <c r="J489" s="22"/>
      <c r="K489" s="22"/>
      <c r="L489" s="22"/>
      <c r="M489" s="22"/>
      <c r="N489" s="22"/>
      <c r="O489" s="22"/>
      <c r="P489" s="22"/>
      <c r="Q489" s="22"/>
      <c r="R489" s="22"/>
      <c r="S489" s="22"/>
      <c r="T489" s="22"/>
      <c r="U489" s="22"/>
      <c r="V489" s="22"/>
      <c r="W489" s="22"/>
      <c r="X489" s="2159" t="s">
        <v>15</v>
      </c>
      <c r="Y489" s="2160"/>
      <c r="Z489" s="2160"/>
      <c r="AA489" s="2160"/>
      <c r="AB489" s="2161"/>
      <c r="AC489" s="69"/>
      <c r="AD489" s="69"/>
      <c r="AE489" s="69"/>
      <c r="AF489" s="69"/>
      <c r="AG489" s="69"/>
      <c r="AH489" s="69"/>
      <c r="AI489" s="69"/>
      <c r="AJ489" s="69"/>
      <c r="AK489" s="69"/>
      <c r="AL489" s="69"/>
      <c r="AM489" s="69"/>
      <c r="AN489" s="69"/>
      <c r="AO489" s="69"/>
      <c r="AP489" s="69"/>
      <c r="AQ489" s="69"/>
      <c r="AR489" s="69"/>
      <c r="AS489" s="69"/>
      <c r="AT489" s="69"/>
      <c r="AU489" s="69"/>
      <c r="AV489" s="69"/>
      <c r="AW489" s="69"/>
      <c r="AX489" s="69"/>
      <c r="AY489" s="2159" t="s">
        <v>15</v>
      </c>
      <c r="AZ489" s="2160"/>
      <c r="BA489" s="2160"/>
      <c r="BB489" s="2160"/>
      <c r="BC489" s="2161"/>
      <c r="BD489" s="109"/>
    </row>
    <row r="490" spans="1:56" s="2" customFormat="1" ht="16.5" customHeight="1">
      <c r="A490" s="103"/>
      <c r="B490" s="103"/>
      <c r="C490" s="22"/>
      <c r="D490" s="22"/>
      <c r="E490" s="22"/>
      <c r="F490" s="22"/>
      <c r="G490" s="22"/>
      <c r="H490" s="22"/>
      <c r="I490" s="22"/>
      <c r="J490" s="22"/>
      <c r="K490" s="22"/>
      <c r="L490" s="22"/>
      <c r="M490" s="22"/>
      <c r="N490" s="22"/>
      <c r="O490" s="22"/>
      <c r="P490" s="22"/>
      <c r="Q490" s="22"/>
      <c r="R490" s="22"/>
      <c r="S490" s="22"/>
      <c r="T490" s="22"/>
      <c r="U490" s="22"/>
      <c r="V490" s="22"/>
      <c r="W490" s="22"/>
      <c r="X490" s="2071"/>
      <c r="Y490" s="2072"/>
      <c r="Z490" s="2072"/>
      <c r="AA490" s="2072"/>
      <c r="AB490" s="2073"/>
      <c r="AC490" s="1847"/>
      <c r="AD490" s="1848"/>
      <c r="AE490" s="1848"/>
      <c r="AF490" s="1848"/>
      <c r="AG490" s="1848"/>
      <c r="AH490" s="1848"/>
      <c r="AI490" s="1848"/>
      <c r="AJ490" s="1848"/>
      <c r="AK490" s="1848"/>
      <c r="AL490" s="1848"/>
      <c r="AM490" s="1848"/>
      <c r="AN490" s="69"/>
      <c r="AO490" s="69"/>
      <c r="AP490" s="69"/>
      <c r="AQ490" s="69"/>
      <c r="AR490" s="69"/>
      <c r="AS490" s="69"/>
      <c r="AT490" s="69"/>
      <c r="AU490" s="69"/>
      <c r="AV490" s="69"/>
      <c r="AW490" s="69"/>
      <c r="AX490" s="69"/>
      <c r="AY490" s="2071"/>
      <c r="AZ490" s="2072"/>
      <c r="BA490" s="2072"/>
      <c r="BB490" s="2072"/>
      <c r="BC490" s="2073"/>
      <c r="BD490" s="109"/>
    </row>
    <row r="491" spans="1:56" s="2" customFormat="1" ht="16.5" customHeight="1">
      <c r="A491" s="103"/>
      <c r="B491" s="103"/>
      <c r="C491" s="22"/>
      <c r="D491" s="22"/>
      <c r="E491" s="22"/>
      <c r="F491" s="22"/>
      <c r="G491" s="22"/>
      <c r="H491" s="22"/>
      <c r="I491" s="22"/>
      <c r="J491" s="22"/>
      <c r="K491" s="22"/>
      <c r="L491" s="22"/>
      <c r="M491" s="22"/>
      <c r="N491" s="22"/>
      <c r="O491" s="22"/>
      <c r="P491" s="22"/>
      <c r="Q491" s="22"/>
      <c r="R491" s="22"/>
      <c r="S491" s="22"/>
      <c r="T491" s="22"/>
      <c r="U491" s="22"/>
      <c r="V491" s="22"/>
      <c r="W491" s="22"/>
      <c r="X491" s="2062" t="str">
        <f>$X$18</f>
        <v>Stitching Guide Name  靠边机名称Tên cử may</v>
      </c>
      <c r="Y491" s="2063"/>
      <c r="Z491" s="2063"/>
      <c r="AA491" s="2063"/>
      <c r="AB491" s="2152"/>
      <c r="AC491" s="1847"/>
      <c r="AD491" s="1848"/>
      <c r="AE491" s="1848"/>
      <c r="AF491" s="1848"/>
      <c r="AG491" s="1848"/>
      <c r="AH491" s="1848"/>
      <c r="AI491" s="1848"/>
      <c r="AJ491" s="1848"/>
      <c r="AK491" s="1848"/>
      <c r="AL491" s="1848"/>
      <c r="AM491" s="1848"/>
      <c r="AN491" s="22"/>
      <c r="AO491" s="22"/>
      <c r="AP491" s="22"/>
      <c r="AQ491" s="22"/>
      <c r="AR491" s="22"/>
      <c r="AS491" s="22"/>
      <c r="AT491" s="22"/>
      <c r="AU491" s="22"/>
      <c r="AV491" s="22"/>
      <c r="AW491" s="22"/>
      <c r="AX491" s="22"/>
      <c r="AY491" s="2062" t="str">
        <f>$X$18</f>
        <v>Stitching Guide Name  靠边机名称Tên cử may</v>
      </c>
      <c r="AZ491" s="2063"/>
      <c r="BA491" s="2063"/>
      <c r="BB491" s="2063"/>
      <c r="BC491" s="2152"/>
      <c r="BD491" s="109"/>
    </row>
    <row r="492" spans="1:56" s="2" customFormat="1" ht="16.5" customHeight="1">
      <c r="A492" s="103"/>
      <c r="B492" s="103"/>
      <c r="C492" s="22"/>
      <c r="D492" s="22"/>
      <c r="E492" s="22"/>
      <c r="F492" s="22"/>
      <c r="G492" s="22"/>
      <c r="H492" s="22"/>
      <c r="I492" s="22"/>
      <c r="J492" s="22"/>
      <c r="K492" s="22"/>
      <c r="L492" s="22"/>
      <c r="M492" s="22"/>
      <c r="N492" s="22"/>
      <c r="O492" s="22"/>
      <c r="P492" s="22"/>
      <c r="Q492" s="22"/>
      <c r="R492" s="22"/>
      <c r="S492" s="22"/>
      <c r="T492" s="22"/>
      <c r="U492" s="22"/>
      <c r="V492" s="22"/>
      <c r="W492" s="22"/>
      <c r="X492" s="2065"/>
      <c r="Y492" s="2066"/>
      <c r="Z492" s="2066"/>
      <c r="AA492" s="2066"/>
      <c r="AB492" s="2067"/>
      <c r="AC492" s="1847"/>
      <c r="AD492" s="1848"/>
      <c r="AE492" s="1848"/>
      <c r="AF492" s="1848"/>
      <c r="AG492" s="1848"/>
      <c r="AH492" s="1848"/>
      <c r="AI492" s="1848"/>
      <c r="AJ492" s="1848"/>
      <c r="AK492" s="1848"/>
      <c r="AL492" s="1848"/>
      <c r="AM492" s="1848"/>
      <c r="AN492" s="22"/>
      <c r="AO492" s="22"/>
      <c r="AP492" s="22"/>
      <c r="AQ492" s="22"/>
      <c r="AR492" s="22"/>
      <c r="AS492" s="22"/>
      <c r="AT492" s="22"/>
      <c r="AU492" s="22"/>
      <c r="AV492" s="22"/>
      <c r="AW492" s="22"/>
      <c r="AX492" s="22"/>
      <c r="AY492" s="2065"/>
      <c r="AZ492" s="2066"/>
      <c r="BA492" s="2066"/>
      <c r="BB492" s="2066"/>
      <c r="BC492" s="2067"/>
      <c r="BD492" s="109"/>
    </row>
    <row r="493" spans="1:56" s="2" customFormat="1" ht="16.5" customHeight="1">
      <c r="A493" s="537"/>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2085" t="s">
        <v>356</v>
      </c>
      <c r="Y493" s="2086"/>
      <c r="Z493" s="2086"/>
      <c r="AA493" s="2086"/>
      <c r="AB493" s="2087"/>
      <c r="AC493" s="2216"/>
      <c r="AD493" s="2217"/>
      <c r="AE493" s="2217"/>
      <c r="AF493" s="2217"/>
      <c r="AG493" s="2217"/>
      <c r="AH493" s="2217"/>
      <c r="AI493" s="2217"/>
      <c r="AJ493" s="2217"/>
      <c r="AK493" s="2217"/>
      <c r="AL493" s="2217"/>
      <c r="AM493" s="2217"/>
      <c r="AN493" s="126"/>
      <c r="AO493" s="126"/>
      <c r="AP493" s="126"/>
      <c r="AQ493" s="126"/>
      <c r="AR493" s="126"/>
      <c r="AS493" s="126"/>
      <c r="AT493" s="126"/>
      <c r="AU493" s="126"/>
      <c r="AV493" s="126"/>
      <c r="AW493" s="126"/>
      <c r="AX493" s="126"/>
      <c r="AY493" s="2085" t="s">
        <v>15</v>
      </c>
      <c r="AZ493" s="2086"/>
      <c r="BA493" s="2086"/>
      <c r="BB493" s="2086"/>
      <c r="BC493" s="2087"/>
      <c r="BD493" s="109"/>
    </row>
    <row r="494" spans="1:56" s="256" customFormat="1" ht="20.100000000000001" customHeight="1">
      <c r="A494" s="257"/>
      <c r="B494" s="151" t="s">
        <v>118</v>
      </c>
      <c r="C494" s="151"/>
      <c r="D494" s="151"/>
      <c r="E494" s="151"/>
      <c r="F494" s="151"/>
      <c r="G494" s="151"/>
      <c r="H494" s="151"/>
      <c r="I494" s="151"/>
      <c r="J494" s="151"/>
      <c r="K494" s="151"/>
      <c r="L494" s="151"/>
      <c r="M494" s="151"/>
      <c r="N494" s="151"/>
      <c r="O494" s="151"/>
      <c r="P494" s="151"/>
      <c r="Q494" s="151"/>
      <c r="R494" s="151"/>
      <c r="S494" s="151"/>
      <c r="T494" s="151"/>
      <c r="U494" s="151"/>
      <c r="V494" s="151"/>
      <c r="W494" s="151"/>
      <c r="X494" s="151"/>
      <c r="Y494" s="151"/>
      <c r="Z494" s="542" t="s">
        <v>119</v>
      </c>
      <c r="AA494" s="151"/>
      <c r="AB494" s="151"/>
      <c r="AC494" s="151"/>
      <c r="AD494" s="151"/>
      <c r="AE494" s="151"/>
      <c r="AF494" s="151"/>
      <c r="AG494" s="151"/>
      <c r="AH494" s="151"/>
      <c r="AI494" s="151"/>
      <c r="AJ494" s="151"/>
      <c r="AK494" s="151"/>
      <c r="AL494" s="151"/>
      <c r="AM494" s="151"/>
      <c r="AN494" s="151"/>
      <c r="AO494" s="151"/>
      <c r="AP494" s="151"/>
      <c r="AQ494" s="151"/>
      <c r="AR494" s="151"/>
      <c r="AS494" s="151"/>
      <c r="AT494" s="151"/>
      <c r="AU494" s="151"/>
      <c r="AV494" s="151"/>
      <c r="AW494" s="151" t="str">
        <f>$AW$38</f>
        <v>COMPILER: LIÊN/A-KT-WQ826</v>
      </c>
      <c r="AX494" s="151"/>
      <c r="AY494" s="151"/>
      <c r="AZ494" s="151"/>
      <c r="BA494" s="151"/>
      <c r="BB494" s="151"/>
      <c r="BC494" s="151"/>
      <c r="BD494" s="259"/>
    </row>
    <row r="495" spans="1:56" s="120" customFormat="1" ht="20.100000000000001" customHeight="1">
      <c r="A495" s="224"/>
      <c r="B495" s="1828" t="str">
        <f>$B$1</f>
        <v>{{ModelType}}</v>
      </c>
      <c r="C495" s="2011"/>
      <c r="D495" s="2011"/>
      <c r="E495" s="2011"/>
      <c r="F495" s="2011"/>
      <c r="G495" s="2011"/>
      <c r="H495" s="2011"/>
      <c r="I495" s="2011"/>
      <c r="J495" s="2011"/>
      <c r="K495" s="2011"/>
      <c r="L495" s="2011"/>
      <c r="M495" s="2011"/>
      <c r="N495" s="2012"/>
      <c r="O495" s="132"/>
      <c r="P495" s="132"/>
      <c r="Q495" s="1318" t="s">
        <v>475</v>
      </c>
      <c r="R495" s="1318"/>
      <c r="S495" s="1318"/>
      <c r="T495" s="1318"/>
      <c r="U495" s="1318"/>
      <c r="V495" s="1318"/>
      <c r="W495" s="1318"/>
      <c r="X495" s="1318"/>
      <c r="Y495" s="1318"/>
      <c r="Z495" s="1318"/>
      <c r="AA495" s="1318"/>
      <c r="AB495" s="1318"/>
      <c r="AC495" s="1318"/>
      <c r="AD495" s="1318"/>
      <c r="AE495" s="1318"/>
      <c r="AF495" s="1318"/>
      <c r="AG495" s="1318"/>
      <c r="AH495" s="1318"/>
      <c r="AI495" s="1318"/>
      <c r="AJ495" s="1318"/>
      <c r="AK495" s="1318"/>
      <c r="AL495" s="1318"/>
      <c r="AM495" s="1318"/>
      <c r="AN495" s="1318"/>
      <c r="AO495" s="1318"/>
      <c r="AP495" s="1318"/>
      <c r="AQ495" s="132"/>
      <c r="AR495" s="132"/>
      <c r="AS495" s="132"/>
      <c r="AT495" s="491"/>
      <c r="AU495" s="491"/>
      <c r="AV495" s="491"/>
      <c r="AW495" s="227"/>
      <c r="AX495" s="227"/>
      <c r="AY495" s="227"/>
      <c r="AZ495" s="584"/>
      <c r="BA495" s="584"/>
      <c r="BB495" s="585"/>
      <c r="BC495" s="585"/>
      <c r="BD495" s="586"/>
    </row>
    <row r="496" spans="1:56" s="120" customFormat="1" ht="15.95" customHeight="1">
      <c r="A496" s="292"/>
      <c r="B496" s="587" t="s">
        <v>69</v>
      </c>
      <c r="C496" s="286"/>
      <c r="D496" s="286"/>
      <c r="E496" s="286"/>
      <c r="F496" s="286"/>
      <c r="G496" s="588" t="str">
        <f>$G$2</f>
        <v>{{ModelName}}</v>
      </c>
      <c r="H496" s="286"/>
      <c r="I496" s="286"/>
      <c r="J496" s="286"/>
      <c r="K496" s="286"/>
      <c r="L496" s="286"/>
      <c r="M496" s="132"/>
      <c r="N496" s="231"/>
      <c r="O496" s="135"/>
      <c r="P496" s="135"/>
      <c r="Q496" s="1319"/>
      <c r="R496" s="1319"/>
      <c r="S496" s="1319"/>
      <c r="T496" s="1319"/>
      <c r="U496" s="1319"/>
      <c r="V496" s="1319"/>
      <c r="W496" s="1319"/>
      <c r="X496" s="1319"/>
      <c r="Y496" s="1319"/>
      <c r="Z496" s="1319"/>
      <c r="AA496" s="1319"/>
      <c r="AB496" s="1319"/>
      <c r="AC496" s="1319"/>
      <c r="AD496" s="1319"/>
      <c r="AE496" s="1319"/>
      <c r="AF496" s="1319"/>
      <c r="AG496" s="1319"/>
      <c r="AH496" s="1319"/>
      <c r="AI496" s="1319"/>
      <c r="AJ496" s="1319"/>
      <c r="AK496" s="1319"/>
      <c r="AL496" s="1319"/>
      <c r="AM496" s="1319"/>
      <c r="AN496" s="1319"/>
      <c r="AO496" s="1319"/>
      <c r="AP496" s="1319"/>
      <c r="AQ496" s="135"/>
      <c r="AR496" s="135"/>
      <c r="AS496" s="135"/>
      <c r="AT496" s="496"/>
      <c r="AU496" s="496"/>
      <c r="AV496" s="496"/>
      <c r="AW496" s="71"/>
      <c r="AY496" s="1321" t="s">
        <v>317</v>
      </c>
      <c r="AZ496" s="1322"/>
      <c r="BA496" s="1584">
        <f>$BA$2</f>
        <v>15</v>
      </c>
      <c r="BB496" s="1322">
        <f>BB458-1</f>
        <v>-14</v>
      </c>
      <c r="BC496" s="1586"/>
      <c r="BD496" s="72"/>
    </row>
    <row r="497" spans="1:56" s="120" customFormat="1" ht="15.95" customHeight="1">
      <c r="A497" s="292"/>
      <c r="B497" s="289" t="s">
        <v>70</v>
      </c>
      <c r="C497" s="290"/>
      <c r="D497" s="290"/>
      <c r="E497" s="290"/>
      <c r="F497" s="290"/>
      <c r="G497" s="290"/>
      <c r="H497" s="290"/>
      <c r="I497" s="499" t="str">
        <f>$I$3</f>
        <v>{{MaterialNumber}}</v>
      </c>
      <c r="J497" s="290"/>
      <c r="K497" s="499"/>
      <c r="L497" s="290"/>
      <c r="M497" s="139"/>
      <c r="N497" s="236"/>
      <c r="O497" s="139"/>
      <c r="P497" s="139"/>
      <c r="Q497" s="1320"/>
      <c r="R497" s="1320"/>
      <c r="S497" s="1320"/>
      <c r="T497" s="1320"/>
      <c r="U497" s="1320"/>
      <c r="V497" s="1320"/>
      <c r="W497" s="1320"/>
      <c r="X497" s="1320"/>
      <c r="Y497" s="1320"/>
      <c r="Z497" s="1320"/>
      <c r="AA497" s="1320"/>
      <c r="AB497" s="1320"/>
      <c r="AC497" s="1320"/>
      <c r="AD497" s="1320"/>
      <c r="AE497" s="1320"/>
      <c r="AF497" s="1320"/>
      <c r="AG497" s="1320"/>
      <c r="AH497" s="1320"/>
      <c r="AI497" s="1320"/>
      <c r="AJ497" s="1320"/>
      <c r="AK497" s="1320"/>
      <c r="AL497" s="1320"/>
      <c r="AM497" s="1320"/>
      <c r="AN497" s="1320"/>
      <c r="AO497" s="1320"/>
      <c r="AP497" s="1320"/>
      <c r="AQ497" s="139"/>
      <c r="AR497" s="139"/>
      <c r="AS497" s="139"/>
      <c r="AT497" s="500"/>
      <c r="AU497" s="500"/>
      <c r="AV497" s="500"/>
      <c r="AW497" s="76"/>
      <c r="AX497" s="589"/>
      <c r="AY497" s="2013"/>
      <c r="AZ497" s="1324"/>
      <c r="BA497" s="1585"/>
      <c r="BB497" s="1324"/>
      <c r="BC497" s="1467"/>
      <c r="BD497" s="72"/>
    </row>
    <row r="498" spans="1:56" s="2" customFormat="1" ht="47.25" customHeight="1">
      <c r="A498" s="103"/>
      <c r="B498" s="2088">
        <v>53</v>
      </c>
      <c r="C498" s="2089"/>
      <c r="D498" s="2016" t="s">
        <v>476</v>
      </c>
      <c r="E498" s="2090"/>
      <c r="F498" s="2090"/>
      <c r="G498" s="2090"/>
      <c r="H498" s="2090"/>
      <c r="I498" s="2090"/>
      <c r="J498" s="2090"/>
      <c r="K498" s="2090"/>
      <c r="L498" s="2090"/>
      <c r="M498" s="2090"/>
      <c r="N498" s="2090"/>
      <c r="O498" s="2090"/>
      <c r="P498" s="2090"/>
      <c r="Q498" s="2090"/>
      <c r="R498" s="2090"/>
      <c r="S498" s="2090"/>
      <c r="T498" s="2090"/>
      <c r="U498" s="2090"/>
      <c r="V498" s="2090"/>
      <c r="W498" s="2090"/>
      <c r="X498" s="2090"/>
      <c r="Y498" s="2090"/>
      <c r="Z498" s="2090"/>
      <c r="AA498" s="2090"/>
      <c r="AB498" s="2091"/>
      <c r="AC498" s="2088">
        <f>B498+1</f>
        <v>54</v>
      </c>
      <c r="AD498" s="2089"/>
      <c r="AE498" s="2016" t="s">
        <v>477</v>
      </c>
      <c r="AF498" s="2090"/>
      <c r="AG498" s="2090"/>
      <c r="AH498" s="2090"/>
      <c r="AI498" s="2090"/>
      <c r="AJ498" s="2090"/>
      <c r="AK498" s="2090"/>
      <c r="AL498" s="2090"/>
      <c r="AM498" s="2090"/>
      <c r="AN498" s="2090"/>
      <c r="AO498" s="2090"/>
      <c r="AP498" s="2090"/>
      <c r="AQ498" s="2090"/>
      <c r="AR498" s="2090"/>
      <c r="AS498" s="2090"/>
      <c r="AT498" s="2090"/>
      <c r="AU498" s="2090"/>
      <c r="AV498" s="2090"/>
      <c r="AW498" s="2090"/>
      <c r="AX498" s="2090"/>
      <c r="AY498" s="2090"/>
      <c r="AZ498" s="2090"/>
      <c r="BA498" s="2090"/>
      <c r="BB498" s="2090"/>
      <c r="BC498" s="2091"/>
      <c r="BD498" s="109"/>
    </row>
    <row r="499" spans="1:56" s="502" customFormat="1" ht="23.1" customHeight="1">
      <c r="A499" s="503"/>
      <c r="B499" s="2172" t="str">
        <f t="shared" ref="B499:Y499" si="30">B309</f>
        <v>M/C Type
机器
Loại máy</v>
      </c>
      <c r="C499" s="2021"/>
      <c r="D499" s="2021"/>
      <c r="E499" s="2021"/>
      <c r="F499" s="2022"/>
      <c r="G499" s="2026" t="str">
        <f t="shared" si="30"/>
        <v>Needle
System
针类 Loại kim</v>
      </c>
      <c r="H499" s="2026"/>
      <c r="I499" s="2026"/>
      <c r="J499" s="2026" t="str">
        <f t="shared" si="30"/>
        <v>Needle Size
尺寸
Kích cỡ kim</v>
      </c>
      <c r="K499" s="2026"/>
      <c r="L499" s="2026"/>
      <c r="M499" s="2026" t="str">
        <f t="shared" si="30"/>
        <v>Needle Point Type
针型头类
Loại đầu kim</v>
      </c>
      <c r="N499" s="2026"/>
      <c r="O499" s="2026"/>
      <c r="P499" s="2026"/>
      <c r="Q499" s="2030" t="str">
        <f t="shared" si="30"/>
        <v>Thread Type
车线
Loại chỉ</v>
      </c>
      <c r="R499" s="2030"/>
      <c r="S499" s="2030"/>
      <c r="T499" s="2030"/>
      <c r="U499" s="2030" t="str">
        <f t="shared" si="30"/>
        <v>Stitching Margin 边距
 Cách biên  (mm)</v>
      </c>
      <c r="V499" s="2030"/>
      <c r="W499" s="2030"/>
      <c r="X499" s="2030"/>
      <c r="Y499" s="2030" t="str">
        <f t="shared" si="30"/>
        <v>SPI (Stitch Per Inch)
针数/英寸
Số mũi/inch</v>
      </c>
      <c r="Z499" s="2032"/>
      <c r="AA499" s="2032"/>
      <c r="AB499" s="2033"/>
      <c r="AC499" s="2172" t="str">
        <f t="shared" ref="AC499:AK499" si="31">B309</f>
        <v>M/C Type
机器
Loại máy</v>
      </c>
      <c r="AD499" s="2021"/>
      <c r="AE499" s="2021"/>
      <c r="AF499" s="2021"/>
      <c r="AG499" s="2022"/>
      <c r="AH499" s="2026" t="str">
        <f t="shared" si="31"/>
        <v>Needle
System
针类 Loại kim</v>
      </c>
      <c r="AI499" s="2026"/>
      <c r="AJ499" s="2026"/>
      <c r="AK499" s="2026" t="str">
        <f t="shared" si="31"/>
        <v>Needle Size
尺寸
Kích cỡ kim</v>
      </c>
      <c r="AL499" s="2026"/>
      <c r="AM499" s="2026"/>
      <c r="AN499" s="2026" t="str">
        <f t="shared" ref="AN499:AV499" si="32">M309</f>
        <v>Needle Point Type
针型头类
Loại đầu kim</v>
      </c>
      <c r="AO499" s="2026"/>
      <c r="AP499" s="2026"/>
      <c r="AQ499" s="2026"/>
      <c r="AR499" s="2030" t="str">
        <f t="shared" si="32"/>
        <v>Thread Type
车线
Loại chỉ</v>
      </c>
      <c r="AS499" s="2030"/>
      <c r="AT499" s="2030"/>
      <c r="AU499" s="2030"/>
      <c r="AV499" s="2030" t="str">
        <f t="shared" si="32"/>
        <v>Stitching Margin 边距
 Cách biên  (mm)</v>
      </c>
      <c r="AW499" s="2030"/>
      <c r="AX499" s="2030"/>
      <c r="AY499" s="2030"/>
      <c r="AZ499" s="2030" t="str">
        <f t="shared" ref="AZ499" si="33">Y309</f>
        <v>SPI (Stitch Per Inch)
针数/英寸
Số mũi/inch</v>
      </c>
      <c r="BA499" s="2032"/>
      <c r="BB499" s="2032"/>
      <c r="BC499" s="2033"/>
      <c r="BD499" s="504"/>
    </row>
    <row r="500" spans="1:56" s="502" customFormat="1" ht="23.1" customHeight="1">
      <c r="A500" s="503"/>
      <c r="B500" s="2023"/>
      <c r="C500" s="2024"/>
      <c r="D500" s="2024"/>
      <c r="E500" s="2024"/>
      <c r="F500" s="2025"/>
      <c r="G500" s="2027"/>
      <c r="H500" s="2027"/>
      <c r="I500" s="2027"/>
      <c r="J500" s="2027"/>
      <c r="K500" s="2027"/>
      <c r="L500" s="2027"/>
      <c r="M500" s="2027"/>
      <c r="N500" s="2027"/>
      <c r="O500" s="2027"/>
      <c r="P500" s="2027"/>
      <c r="Q500" s="2031"/>
      <c r="R500" s="2031"/>
      <c r="S500" s="2031"/>
      <c r="T500" s="2031"/>
      <c r="U500" s="2031"/>
      <c r="V500" s="2031"/>
      <c r="W500" s="2031"/>
      <c r="X500" s="2031"/>
      <c r="Y500" s="2034"/>
      <c r="Z500" s="2034"/>
      <c r="AA500" s="2034"/>
      <c r="AB500" s="2035"/>
      <c r="AC500" s="2023"/>
      <c r="AD500" s="2024"/>
      <c r="AE500" s="2024"/>
      <c r="AF500" s="2024"/>
      <c r="AG500" s="2025"/>
      <c r="AH500" s="2027"/>
      <c r="AI500" s="2027"/>
      <c r="AJ500" s="2027"/>
      <c r="AK500" s="2027"/>
      <c r="AL500" s="2027"/>
      <c r="AM500" s="2027"/>
      <c r="AN500" s="2027"/>
      <c r="AO500" s="2027"/>
      <c r="AP500" s="2027"/>
      <c r="AQ500" s="2027"/>
      <c r="AR500" s="2031"/>
      <c r="AS500" s="2031"/>
      <c r="AT500" s="2031"/>
      <c r="AU500" s="2031"/>
      <c r="AV500" s="2031"/>
      <c r="AW500" s="2031"/>
      <c r="AX500" s="2031"/>
      <c r="AY500" s="2031"/>
      <c r="AZ500" s="2034"/>
      <c r="BA500" s="2034"/>
      <c r="BB500" s="2034"/>
      <c r="BC500" s="2035"/>
      <c r="BD500" s="504"/>
    </row>
    <row r="501" spans="1:56" s="89" customFormat="1" ht="42.95" customHeight="1">
      <c r="A501" s="375"/>
      <c r="B501" s="2051" t="s">
        <v>348</v>
      </c>
      <c r="C501" s="2052"/>
      <c r="D501" s="2052"/>
      <c r="E501" s="2052"/>
      <c r="F501" s="2053"/>
      <c r="G501" s="2039" t="s">
        <v>349</v>
      </c>
      <c r="H501" s="2040"/>
      <c r="I501" s="2040"/>
      <c r="J501" s="2054" t="s">
        <v>345</v>
      </c>
      <c r="K501" s="2054"/>
      <c r="L501" s="2054"/>
      <c r="M501" s="2054" t="s">
        <v>346</v>
      </c>
      <c r="N501" s="2054"/>
      <c r="O501" s="2054"/>
      <c r="P501" s="2054"/>
      <c r="Q501" s="2055" t="s">
        <v>383</v>
      </c>
      <c r="R501" s="2054"/>
      <c r="S501" s="2054"/>
      <c r="T501" s="2054"/>
      <c r="U501" s="2056" t="s">
        <v>405</v>
      </c>
      <c r="V501" s="2056"/>
      <c r="W501" s="2056"/>
      <c r="X501" s="2056"/>
      <c r="Y501" s="2056" t="s">
        <v>304</v>
      </c>
      <c r="Z501" s="2056"/>
      <c r="AA501" s="2056"/>
      <c r="AB501" s="2057"/>
      <c r="AC501" s="2197" t="s">
        <v>478</v>
      </c>
      <c r="AD501" s="2052"/>
      <c r="AE501" s="2052"/>
      <c r="AF501" s="2052"/>
      <c r="AG501" s="2053"/>
      <c r="AH501" s="2039" t="s">
        <v>15</v>
      </c>
      <c r="AI501" s="2040"/>
      <c r="AJ501" s="2040"/>
      <c r="AK501" s="2054" t="s">
        <v>15</v>
      </c>
      <c r="AL501" s="2054"/>
      <c r="AM501" s="2054"/>
      <c r="AN501" s="2054" t="s">
        <v>15</v>
      </c>
      <c r="AO501" s="2054"/>
      <c r="AP501" s="2054"/>
      <c r="AQ501" s="2054"/>
      <c r="AR501" s="2042" t="s">
        <v>15</v>
      </c>
      <c r="AS501" s="2043"/>
      <c r="AT501" s="2043"/>
      <c r="AU501" s="2044"/>
      <c r="AV501" s="2054" t="s">
        <v>15</v>
      </c>
      <c r="AW501" s="2054"/>
      <c r="AX501" s="2054"/>
      <c r="AY501" s="2054"/>
      <c r="AZ501" s="2054" t="s">
        <v>15</v>
      </c>
      <c r="BA501" s="2054"/>
      <c r="BB501" s="2054"/>
      <c r="BC501" s="2296"/>
      <c r="BD501" s="77"/>
    </row>
    <row r="502" spans="1:56" s="2" customFormat="1" ht="16.5" customHeight="1">
      <c r="A502" s="103"/>
      <c r="B502" s="2297" t="s">
        <v>479</v>
      </c>
      <c r="C502" s="2139"/>
      <c r="D502" s="2139"/>
      <c r="E502" s="2139"/>
      <c r="F502" s="2139"/>
      <c r="G502" s="2139"/>
      <c r="H502" s="2139"/>
      <c r="I502" s="507"/>
      <c r="J502" s="507"/>
      <c r="K502" s="507"/>
      <c r="L502" s="507"/>
      <c r="M502" s="506"/>
      <c r="N502" s="506"/>
      <c r="O502" s="506"/>
      <c r="P502" s="506"/>
      <c r="Q502" s="506"/>
      <c r="R502" s="506"/>
      <c r="S502" s="506"/>
      <c r="T502" s="506"/>
      <c r="U502" s="2139" t="s">
        <v>480</v>
      </c>
      <c r="V502" s="2139"/>
      <c r="W502" s="2139"/>
      <c r="X502" s="2139"/>
      <c r="Y502" s="2139"/>
      <c r="Z502" s="2139"/>
      <c r="AA502" s="2139"/>
      <c r="AB502" s="2140"/>
      <c r="AC502" s="2228"/>
      <c r="AD502" s="2139"/>
      <c r="AE502" s="2139"/>
      <c r="AF502" s="2139"/>
      <c r="AG502" s="2139"/>
      <c r="AH502" s="2139"/>
      <c r="AI502" s="2139"/>
      <c r="AJ502" s="2139"/>
      <c r="AK502" s="2139"/>
      <c r="AL502" s="2139"/>
      <c r="AM502" s="2139"/>
      <c r="AN502" s="506"/>
      <c r="AO502" s="506"/>
      <c r="AP502" s="506"/>
      <c r="AQ502" s="506"/>
      <c r="AR502" s="506"/>
      <c r="AS502" s="506"/>
      <c r="AT502" s="506"/>
      <c r="AU502" s="506"/>
      <c r="AV502" s="2139" t="s">
        <v>481</v>
      </c>
      <c r="AW502" s="2139"/>
      <c r="AX502" s="2139"/>
      <c r="AY502" s="2139"/>
      <c r="AZ502" s="2139"/>
      <c r="BA502" s="2139"/>
      <c r="BB502" s="2139"/>
      <c r="BC502" s="2140"/>
      <c r="BD502" s="109"/>
    </row>
    <row r="503" spans="1:56" s="2" customFormat="1" ht="16.5" customHeight="1">
      <c r="A503" s="103"/>
      <c r="B503" s="2229"/>
      <c r="C503" s="1941"/>
      <c r="D503" s="1941"/>
      <c r="E503" s="1941"/>
      <c r="F503" s="1941"/>
      <c r="G503" s="1941"/>
      <c r="H503" s="1941"/>
      <c r="I503" s="513"/>
      <c r="J503" s="513"/>
      <c r="K503" s="513"/>
      <c r="L503" s="513"/>
      <c r="M503" s="512"/>
      <c r="N503" s="378"/>
      <c r="O503" s="378"/>
      <c r="P503" s="378"/>
      <c r="Q503" s="378"/>
      <c r="R503" s="378"/>
      <c r="S503" s="378"/>
      <c r="T503" s="512"/>
      <c r="U503" s="1941"/>
      <c r="V503" s="1941"/>
      <c r="W503" s="1941"/>
      <c r="X503" s="1941"/>
      <c r="Y503" s="1941"/>
      <c r="Z503" s="1941"/>
      <c r="AA503" s="1941"/>
      <c r="AB503" s="2141"/>
      <c r="AC503" s="2229"/>
      <c r="AD503" s="1941"/>
      <c r="AE503" s="1941"/>
      <c r="AF503" s="1941"/>
      <c r="AG503" s="1941"/>
      <c r="AH503" s="1941"/>
      <c r="AI503" s="1941"/>
      <c r="AJ503" s="1941"/>
      <c r="AK503" s="1941"/>
      <c r="AL503" s="1941"/>
      <c r="AM503" s="1941"/>
      <c r="AN503" s="512"/>
      <c r="AO503" s="512"/>
      <c r="AP503" s="512"/>
      <c r="AQ503" s="512"/>
      <c r="AR503" s="512"/>
      <c r="AS503" s="512"/>
      <c r="AT503" s="512"/>
      <c r="AU503" s="512"/>
      <c r="AV503" s="1941"/>
      <c r="AW503" s="1941"/>
      <c r="AX503" s="1941"/>
      <c r="AY503" s="1941"/>
      <c r="AZ503" s="1941"/>
      <c r="BA503" s="1941"/>
      <c r="BB503" s="1941"/>
      <c r="BC503" s="2141"/>
      <c r="BD503" s="109"/>
    </row>
    <row r="504" spans="1:56" s="2" customFormat="1" ht="16.5" customHeight="1">
      <c r="A504" s="103"/>
      <c r="B504" s="2229"/>
      <c r="C504" s="1941"/>
      <c r="D504" s="1941"/>
      <c r="E504" s="1941"/>
      <c r="F504" s="1941"/>
      <c r="G504" s="1941"/>
      <c r="H504" s="1941"/>
      <c r="I504" s="513"/>
      <c r="J504" s="513"/>
      <c r="K504" s="513"/>
      <c r="L504" s="513"/>
      <c r="M504" s="512"/>
      <c r="N504" s="378"/>
      <c r="O504" s="378"/>
      <c r="P504" s="378"/>
      <c r="Q504" s="378"/>
      <c r="R504" s="378"/>
      <c r="S504" s="378"/>
      <c r="T504" s="512"/>
      <c r="U504" s="1941"/>
      <c r="V504" s="1941"/>
      <c r="W504" s="1941"/>
      <c r="X504" s="1941"/>
      <c r="Y504" s="1941"/>
      <c r="Z504" s="1941"/>
      <c r="AA504" s="1941"/>
      <c r="AB504" s="2141"/>
      <c r="AC504" s="2229"/>
      <c r="AD504" s="1941"/>
      <c r="AE504" s="1941"/>
      <c r="AF504" s="1941"/>
      <c r="AG504" s="1941"/>
      <c r="AH504" s="1941"/>
      <c r="AI504" s="1941"/>
      <c r="AJ504" s="1941"/>
      <c r="AK504" s="1941"/>
      <c r="AL504" s="1941"/>
      <c r="AM504" s="1941"/>
      <c r="AN504" s="512"/>
      <c r="AO504" s="512"/>
      <c r="AP504" s="512"/>
      <c r="AQ504" s="512"/>
      <c r="AR504" s="512"/>
      <c r="AS504" s="512"/>
      <c r="AT504" s="512"/>
      <c r="AU504" s="512"/>
      <c r="AV504" s="1941"/>
      <c r="AW504" s="1941"/>
      <c r="AX504" s="1941"/>
      <c r="AY504" s="1941"/>
      <c r="AZ504" s="1941"/>
      <c r="BA504" s="1941"/>
      <c r="BB504" s="1941"/>
      <c r="BC504" s="2141"/>
      <c r="BD504" s="109"/>
    </row>
    <row r="505" spans="1:56" s="2" customFormat="1" ht="16.5" customHeight="1">
      <c r="A505" s="103"/>
      <c r="B505" s="2229"/>
      <c r="C505" s="1941"/>
      <c r="D505" s="1941"/>
      <c r="E505" s="1941"/>
      <c r="F505" s="1941"/>
      <c r="G505" s="1941"/>
      <c r="H505" s="1941"/>
      <c r="I505" s="513"/>
      <c r="J505" s="513"/>
      <c r="K505" s="513"/>
      <c r="L505" s="513"/>
      <c r="M505" s="512"/>
      <c r="N505" s="378"/>
      <c r="O505" s="378"/>
      <c r="P505" s="378"/>
      <c r="Q505" s="378"/>
      <c r="R505" s="378"/>
      <c r="S505" s="378"/>
      <c r="T505" s="512"/>
      <c r="U505" s="1941"/>
      <c r="V505" s="1941"/>
      <c r="W505" s="1941"/>
      <c r="X505" s="1941"/>
      <c r="Y505" s="1941"/>
      <c r="Z505" s="1941"/>
      <c r="AA505" s="1941"/>
      <c r="AB505" s="2141"/>
      <c r="AC505" s="2229"/>
      <c r="AD505" s="1941"/>
      <c r="AE505" s="1941"/>
      <c r="AF505" s="1941"/>
      <c r="AG505" s="1941"/>
      <c r="AH505" s="1941"/>
      <c r="AI505" s="1941"/>
      <c r="AJ505" s="1941"/>
      <c r="AK505" s="1941"/>
      <c r="AL505" s="1941"/>
      <c r="AM505" s="1941"/>
      <c r="AN505" s="512"/>
      <c r="AO505" s="512"/>
      <c r="AP505" s="512"/>
      <c r="AQ505" s="512"/>
      <c r="AR505" s="512"/>
      <c r="AS505" s="512"/>
      <c r="AT505" s="512"/>
      <c r="AU505" s="512"/>
      <c r="AV505" s="1941"/>
      <c r="AW505" s="1941"/>
      <c r="AX505" s="1941"/>
      <c r="AY505" s="1941"/>
      <c r="AZ505" s="1941"/>
      <c r="BA505" s="1941"/>
      <c r="BB505" s="1941"/>
      <c r="BC505" s="2141"/>
      <c r="BD505" s="109"/>
    </row>
    <row r="506" spans="1:56" s="2" customFormat="1" ht="16.5" customHeight="1">
      <c r="A506" s="103"/>
      <c r="B506" s="2229"/>
      <c r="C506" s="1941"/>
      <c r="D506" s="1941"/>
      <c r="E506" s="1941"/>
      <c r="F506" s="1941"/>
      <c r="G506" s="1941"/>
      <c r="H506" s="1941"/>
      <c r="I506" s="516"/>
      <c r="J506" s="516"/>
      <c r="K506" s="516"/>
      <c r="L506" s="516"/>
      <c r="M506" s="516"/>
      <c r="N506" s="516"/>
      <c r="O506" s="516"/>
      <c r="P506" s="516"/>
      <c r="Q506" s="69"/>
      <c r="R506" s="640"/>
      <c r="S506" s="640"/>
      <c r="T506" s="640"/>
      <c r="U506" s="640"/>
      <c r="V506" s="640"/>
      <c r="W506" s="640"/>
      <c r="X506" s="640"/>
      <c r="Y506" s="640"/>
      <c r="Z506" s="640"/>
      <c r="AA506" s="640"/>
      <c r="AB506" s="641"/>
      <c r="AC506" s="115"/>
      <c r="AD506" s="114"/>
      <c r="AE506" s="69"/>
      <c r="AF506" s="69"/>
      <c r="AG506" s="69"/>
      <c r="AH506" s="69"/>
      <c r="AI506" s="69"/>
      <c r="AJ506" s="519"/>
      <c r="AK506" s="519"/>
      <c r="AL506" s="519"/>
      <c r="AM506" s="519"/>
      <c r="AN506" s="519"/>
      <c r="AO506" s="519"/>
      <c r="AP506" s="519"/>
      <c r="AQ506" s="519"/>
      <c r="AR506" s="519"/>
      <c r="AS506" s="519"/>
      <c r="AT506" s="519"/>
      <c r="AU506" s="519"/>
      <c r="AV506" s="523"/>
      <c r="AW506" s="523"/>
      <c r="AX506" s="523"/>
      <c r="AY506" s="523"/>
      <c r="AZ506" s="523"/>
      <c r="BA506" s="523"/>
      <c r="BB506" s="523"/>
      <c r="BC506" s="642"/>
      <c r="BD506" s="109"/>
    </row>
    <row r="507" spans="1:56" s="2" customFormat="1" ht="16.5" customHeight="1">
      <c r="A507" s="103"/>
      <c r="B507" s="2229"/>
      <c r="C507" s="1941"/>
      <c r="D507" s="1941"/>
      <c r="E507" s="1941"/>
      <c r="F507" s="1941"/>
      <c r="G507" s="1941"/>
      <c r="H507" s="1941"/>
      <c r="I507" s="22"/>
      <c r="J507" s="22"/>
      <c r="K507" s="22"/>
      <c r="L507" s="22"/>
      <c r="M507" s="22"/>
      <c r="N507" s="22"/>
      <c r="O507" s="22"/>
      <c r="P507" s="22"/>
      <c r="Q507" s="22"/>
      <c r="R507" s="22"/>
      <c r="S507" s="22"/>
      <c r="T507" s="22"/>
      <c r="U507" s="22"/>
      <c r="V507" s="22"/>
      <c r="W507" s="22"/>
      <c r="X507" s="530"/>
      <c r="Y507" s="530"/>
      <c r="Z507" s="530"/>
      <c r="AA507" s="530"/>
      <c r="AB507" s="531"/>
      <c r="AC507" s="103"/>
      <c r="AD507" s="22"/>
      <c r="AE507" s="22"/>
      <c r="AF507" s="22"/>
      <c r="AG507" s="22"/>
      <c r="AH507" s="22"/>
      <c r="AI507" s="22"/>
      <c r="AJ507" s="22"/>
      <c r="AK507" s="22"/>
      <c r="AL507" s="22"/>
      <c r="AM507" s="22"/>
      <c r="AN507" s="22"/>
      <c r="AO507" s="22"/>
      <c r="AP507" s="22"/>
      <c r="AQ507" s="22"/>
      <c r="AR507" s="22"/>
      <c r="AS507" s="22"/>
      <c r="AT507" s="22"/>
      <c r="AU507" s="22"/>
      <c r="AV507" s="22"/>
      <c r="AW507" s="22"/>
      <c r="AX507" s="22"/>
      <c r="AY507" s="22"/>
      <c r="AZ507" s="22"/>
      <c r="BA507" s="22"/>
      <c r="BB507" s="22"/>
      <c r="BC507" s="109"/>
      <c r="BD507" s="109"/>
    </row>
    <row r="508" spans="1:56" s="2" customFormat="1" ht="16.5" customHeight="1">
      <c r="A508" s="103"/>
      <c r="B508" s="103"/>
      <c r="C508" s="22"/>
      <c r="D508" s="22"/>
      <c r="E508" s="22"/>
      <c r="F508" s="22"/>
      <c r="G508" s="22"/>
      <c r="H508" s="22"/>
      <c r="I508" s="22"/>
      <c r="J508" s="22"/>
      <c r="K508" s="22"/>
      <c r="L508" s="22"/>
      <c r="M508" s="22"/>
      <c r="N508" s="22"/>
      <c r="O508" s="22"/>
      <c r="P508" s="22"/>
      <c r="Q508" s="22"/>
      <c r="R508" s="22"/>
      <c r="S508" s="22"/>
      <c r="T508" s="22"/>
      <c r="U508" s="22"/>
      <c r="V508" s="22"/>
      <c r="W508" s="22"/>
      <c r="X508" s="2220" t="str">
        <f>$X$14</f>
        <v>Attaching Method
贴法 Phương pháp dán</v>
      </c>
      <c r="Y508" s="2083"/>
      <c r="Z508" s="2083"/>
      <c r="AA508" s="2083"/>
      <c r="AB508" s="2084"/>
      <c r="AC508" s="103"/>
      <c r="AD508" s="22"/>
      <c r="AE508" s="22"/>
      <c r="AF508" s="22"/>
      <c r="AG508" s="22"/>
      <c r="AH508" s="22"/>
      <c r="AI508" s="22"/>
      <c r="AJ508" s="22"/>
      <c r="AK508" s="22"/>
      <c r="AL508" s="22"/>
      <c r="AM508" s="22"/>
      <c r="AN508" s="22"/>
      <c r="AO508" s="22"/>
      <c r="AP508" s="22"/>
      <c r="AQ508" s="22"/>
      <c r="AR508" s="22"/>
      <c r="AS508" s="22"/>
      <c r="AT508" s="22"/>
      <c r="AU508" s="22"/>
      <c r="AV508" s="22"/>
      <c r="AW508" s="22"/>
      <c r="AX508" s="22"/>
      <c r="AY508" s="2062" t="str">
        <f>$X$14</f>
        <v>Attaching Method
贴法 Phương pháp dán</v>
      </c>
      <c r="AZ508" s="2063"/>
      <c r="BA508" s="2063"/>
      <c r="BB508" s="2063"/>
      <c r="BC508" s="2152"/>
      <c r="BD508" s="109"/>
    </row>
    <row r="509" spans="1:56" s="2" customFormat="1" ht="16.5" customHeight="1">
      <c r="A509" s="103"/>
      <c r="B509" s="103"/>
      <c r="C509" s="22"/>
      <c r="D509" s="22"/>
      <c r="E509" s="22"/>
      <c r="F509" s="22"/>
      <c r="G509" s="22"/>
      <c r="H509" s="22"/>
      <c r="I509" s="22"/>
      <c r="J509" s="22"/>
      <c r="K509" s="22"/>
      <c r="L509" s="22"/>
      <c r="M509" s="22"/>
      <c r="N509" s="22"/>
      <c r="O509" s="22"/>
      <c r="P509" s="22"/>
      <c r="Q509" s="22"/>
      <c r="R509" s="22"/>
      <c r="S509" s="22"/>
      <c r="T509" s="22"/>
      <c r="U509" s="22"/>
      <c r="V509" s="22"/>
      <c r="W509" s="22"/>
      <c r="X509" s="2065"/>
      <c r="Y509" s="2066"/>
      <c r="Z509" s="2066"/>
      <c r="AA509" s="2066"/>
      <c r="AB509" s="2067"/>
      <c r="AC509" s="103"/>
      <c r="AD509" s="22"/>
      <c r="AE509" s="22"/>
      <c r="AF509" s="22"/>
      <c r="AG509" s="22"/>
      <c r="AH509" s="22"/>
      <c r="AI509" s="22"/>
      <c r="AJ509" s="22"/>
      <c r="AK509" s="22"/>
      <c r="AL509" s="22"/>
      <c r="AM509" s="22"/>
      <c r="AN509" s="22"/>
      <c r="AO509" s="22"/>
      <c r="AP509" s="22"/>
      <c r="AQ509" s="22"/>
      <c r="AR509" s="22"/>
      <c r="AS509" s="22"/>
      <c r="AT509" s="22"/>
      <c r="AU509" s="22"/>
      <c r="AV509" s="22"/>
      <c r="AW509" s="22"/>
      <c r="AX509" s="22"/>
      <c r="AY509" s="2065"/>
      <c r="AZ509" s="2066"/>
      <c r="BA509" s="2066"/>
      <c r="BB509" s="2066"/>
      <c r="BC509" s="2067"/>
      <c r="BD509" s="109"/>
    </row>
    <row r="510" spans="1:56" s="2" customFormat="1" ht="16.5" customHeight="1">
      <c r="A510" s="103"/>
      <c r="B510" s="103"/>
      <c r="C510" s="22"/>
      <c r="D510" s="22"/>
      <c r="E510" s="22"/>
      <c r="F510" s="22"/>
      <c r="G510" s="22"/>
      <c r="H510" s="22"/>
      <c r="I510" s="22"/>
      <c r="J510" s="22"/>
      <c r="K510" s="22"/>
      <c r="L510" s="22"/>
      <c r="M510" s="22"/>
      <c r="N510" s="22"/>
      <c r="O510" s="22"/>
      <c r="P510" s="22"/>
      <c r="Q510" s="22"/>
      <c r="R510" s="22"/>
      <c r="S510" s="22"/>
      <c r="T510" s="22"/>
      <c r="U510" s="22"/>
      <c r="V510" s="22"/>
      <c r="W510" s="22"/>
      <c r="X510" s="2214" t="s">
        <v>15</v>
      </c>
      <c r="Y510" s="2069"/>
      <c r="Z510" s="2069"/>
      <c r="AA510" s="2069"/>
      <c r="AB510" s="2070"/>
      <c r="AC510" s="103"/>
      <c r="AD510" s="22"/>
      <c r="AE510" s="22"/>
      <c r="AF510" s="22"/>
      <c r="AG510" s="22"/>
      <c r="AH510" s="22"/>
      <c r="AI510" s="22"/>
      <c r="AJ510" s="22"/>
      <c r="AK510" s="22"/>
      <c r="AL510" s="22"/>
      <c r="AM510" s="22"/>
      <c r="AN510" s="22"/>
      <c r="AO510" s="22"/>
      <c r="AP510" s="22"/>
      <c r="AQ510" s="22"/>
      <c r="AR510" s="22"/>
      <c r="AS510" s="22"/>
      <c r="AT510" s="22"/>
      <c r="AU510" s="22"/>
      <c r="AV510" s="22"/>
      <c r="AW510" s="22"/>
      <c r="AX510" s="22"/>
      <c r="AY510" s="2159" t="s">
        <v>15</v>
      </c>
      <c r="AZ510" s="2160"/>
      <c r="BA510" s="2160"/>
      <c r="BB510" s="2160"/>
      <c r="BC510" s="2161"/>
      <c r="BD510" s="109"/>
    </row>
    <row r="511" spans="1:56" s="2" customFormat="1" ht="16.5" customHeight="1">
      <c r="A511" s="103"/>
      <c r="B511" s="103"/>
      <c r="C511" s="22"/>
      <c r="D511" s="22"/>
      <c r="E511" s="22"/>
      <c r="F511" s="22"/>
      <c r="G511" s="22"/>
      <c r="H511" s="22"/>
      <c r="I511" s="22"/>
      <c r="J511" s="22"/>
      <c r="K511" s="22"/>
      <c r="L511" s="22"/>
      <c r="M511" s="22"/>
      <c r="N511" s="22"/>
      <c r="O511" s="22"/>
      <c r="P511" s="22"/>
      <c r="Q511" s="22"/>
      <c r="R511" s="22"/>
      <c r="S511" s="22"/>
      <c r="T511" s="22"/>
      <c r="U511" s="22"/>
      <c r="V511" s="22"/>
      <c r="W511" s="22"/>
      <c r="X511" s="2071"/>
      <c r="Y511" s="2072"/>
      <c r="Z511" s="2072"/>
      <c r="AA511" s="2072"/>
      <c r="AB511" s="2073"/>
      <c r="AC511" s="103"/>
      <c r="AD511" s="22"/>
      <c r="AE511" s="22"/>
      <c r="AF511" s="22"/>
      <c r="AG511" s="22"/>
      <c r="AH511" s="22"/>
      <c r="AI511" s="22"/>
      <c r="AJ511" s="22"/>
      <c r="AK511" s="22"/>
      <c r="AL511" s="22"/>
      <c r="AM511" s="22"/>
      <c r="AN511" s="22"/>
      <c r="AO511" s="22"/>
      <c r="AP511" s="22"/>
      <c r="AQ511" s="22"/>
      <c r="AR511" s="22"/>
      <c r="AS511" s="22"/>
      <c r="AT511" s="22"/>
      <c r="AU511" s="22"/>
      <c r="AV511" s="22"/>
      <c r="AW511" s="22"/>
      <c r="AX511" s="22"/>
      <c r="AY511" s="2071"/>
      <c r="AZ511" s="2072"/>
      <c r="BA511" s="2072"/>
      <c r="BB511" s="2072"/>
      <c r="BC511" s="2073"/>
      <c r="BD511" s="109"/>
    </row>
    <row r="512" spans="1:56" s="2" customFormat="1" ht="16.5" customHeight="1">
      <c r="A512" s="103"/>
      <c r="B512" s="1847" t="s">
        <v>307</v>
      </c>
      <c r="C512" s="1848"/>
      <c r="D512" s="1848"/>
      <c r="E512" s="1848"/>
      <c r="F512" s="1848"/>
      <c r="G512" s="1848"/>
      <c r="H512" s="1848"/>
      <c r="I512" s="1848"/>
      <c r="J512" s="22"/>
      <c r="K512" s="1962"/>
      <c r="L512" s="1191"/>
      <c r="M512" s="1191"/>
      <c r="N512" s="1191"/>
      <c r="O512" s="1191"/>
      <c r="P512" s="1191"/>
      <c r="Q512" s="1191"/>
      <c r="R512" s="22"/>
      <c r="S512" s="22"/>
      <c r="T512" s="22"/>
      <c r="U512" s="22"/>
      <c r="V512" s="22"/>
      <c r="W512" s="22"/>
      <c r="X512" s="2220" t="str">
        <f>$X$18</f>
        <v>Stitching Guide Name  靠边机名称Tên cử may</v>
      </c>
      <c r="Y512" s="2083"/>
      <c r="Z512" s="2083"/>
      <c r="AA512" s="2083"/>
      <c r="AB512" s="2084"/>
      <c r="AC512" s="1847"/>
      <c r="AD512" s="1848"/>
      <c r="AE512" s="1848"/>
      <c r="AF512" s="1848"/>
      <c r="AG512" s="1848"/>
      <c r="AH512" s="1848"/>
      <c r="AI512" s="1848"/>
      <c r="AJ512" s="1848"/>
      <c r="AK512" s="22"/>
      <c r="AL512" s="22"/>
      <c r="AM512" s="22"/>
      <c r="AN512" s="22"/>
      <c r="AO512" s="22"/>
      <c r="AP512" s="22"/>
      <c r="AQ512" s="22"/>
      <c r="AR512" s="22"/>
      <c r="AS512" s="22"/>
      <c r="AT512" s="22"/>
      <c r="AU512" s="22"/>
      <c r="AV512" s="22"/>
      <c r="AW512" s="22"/>
      <c r="AX512" s="22"/>
      <c r="AY512" s="2062" t="str">
        <f>$X$18</f>
        <v>Stitching Guide Name  靠边机名称Tên cử may</v>
      </c>
      <c r="AZ512" s="2063"/>
      <c r="BA512" s="2063"/>
      <c r="BB512" s="2063"/>
      <c r="BC512" s="2152"/>
      <c r="BD512" s="109"/>
    </row>
    <row r="513" spans="1:56" s="2" customFormat="1" ht="16.5" customHeight="1">
      <c r="A513" s="103"/>
      <c r="B513" s="1847"/>
      <c r="C513" s="1848"/>
      <c r="D513" s="1848"/>
      <c r="E513" s="1848"/>
      <c r="F513" s="1848"/>
      <c r="G513" s="1848"/>
      <c r="H513" s="1848"/>
      <c r="I513" s="1848"/>
      <c r="J513" s="22"/>
      <c r="K513" s="1191"/>
      <c r="L513" s="1191"/>
      <c r="M513" s="1191"/>
      <c r="N513" s="1191"/>
      <c r="O513" s="1191"/>
      <c r="P513" s="1191"/>
      <c r="Q513" s="1191"/>
      <c r="R513" s="22"/>
      <c r="S513" s="22"/>
      <c r="T513" s="22"/>
      <c r="U513" s="22"/>
      <c r="V513" s="22"/>
      <c r="W513" s="22"/>
      <c r="X513" s="2065"/>
      <c r="Y513" s="2066"/>
      <c r="Z513" s="2066"/>
      <c r="AA513" s="2066"/>
      <c r="AB513" s="2067"/>
      <c r="AC513" s="1847"/>
      <c r="AD513" s="1848"/>
      <c r="AE513" s="1848"/>
      <c r="AF513" s="1848"/>
      <c r="AG513" s="1848"/>
      <c r="AH513" s="1848"/>
      <c r="AI513" s="1848"/>
      <c r="AJ513" s="1848"/>
      <c r="AK513" s="22"/>
      <c r="AL513" s="22"/>
      <c r="AM513" s="22"/>
      <c r="AN513" s="22"/>
      <c r="AO513" s="22"/>
      <c r="AP513" s="22"/>
      <c r="AQ513" s="22"/>
      <c r="AR513" s="22"/>
      <c r="AS513" s="22"/>
      <c r="AT513" s="22"/>
      <c r="AU513" s="22"/>
      <c r="AV513" s="22"/>
      <c r="AW513" s="22"/>
      <c r="AX513" s="22"/>
      <c r="AY513" s="2065"/>
      <c r="AZ513" s="2066"/>
      <c r="BA513" s="2066"/>
      <c r="BB513" s="2066"/>
      <c r="BC513" s="2067"/>
      <c r="BD513" s="109"/>
    </row>
    <row r="514" spans="1:56" s="2" customFormat="1" ht="16.5" customHeight="1">
      <c r="A514" s="103"/>
      <c r="B514" s="1847"/>
      <c r="C514" s="1848"/>
      <c r="D514" s="1848"/>
      <c r="E514" s="1848"/>
      <c r="F514" s="1848"/>
      <c r="G514" s="1848"/>
      <c r="H514" s="1848"/>
      <c r="I514" s="1848"/>
      <c r="J514" s="22"/>
      <c r="K514" s="1191"/>
      <c r="L514" s="1191"/>
      <c r="M514" s="1191"/>
      <c r="N514" s="1191"/>
      <c r="O514" s="1191"/>
      <c r="P514" s="1191"/>
      <c r="Q514" s="1191"/>
      <c r="R514" s="22"/>
      <c r="S514" s="22"/>
      <c r="T514" s="22"/>
      <c r="U514" s="22"/>
      <c r="V514" s="22"/>
      <c r="W514" s="22"/>
      <c r="X514" s="2214" t="s">
        <v>15</v>
      </c>
      <c r="Y514" s="2069"/>
      <c r="Z514" s="2069"/>
      <c r="AA514" s="2069"/>
      <c r="AB514" s="2070"/>
      <c r="AC514" s="1847"/>
      <c r="AD514" s="1848"/>
      <c r="AE514" s="1848"/>
      <c r="AF514" s="1848"/>
      <c r="AG514" s="1848"/>
      <c r="AH514" s="1848"/>
      <c r="AI514" s="1848"/>
      <c r="AJ514" s="1848"/>
      <c r="AK514" s="22"/>
      <c r="AL514" s="22"/>
      <c r="AM514" s="22"/>
      <c r="AN514" s="22"/>
      <c r="AO514" s="22"/>
      <c r="AP514" s="22"/>
      <c r="AQ514" s="22"/>
      <c r="AR514" s="22"/>
      <c r="AS514" s="22"/>
      <c r="AT514" s="22"/>
      <c r="AU514" s="22"/>
      <c r="AV514" s="22"/>
      <c r="AW514" s="22"/>
      <c r="AX514" s="22"/>
      <c r="AY514" s="2214" t="s">
        <v>15</v>
      </c>
      <c r="AZ514" s="2069"/>
      <c r="BA514" s="2069"/>
      <c r="BB514" s="2069"/>
      <c r="BC514" s="2070"/>
      <c r="BD514" s="109"/>
    </row>
    <row r="515" spans="1:56" s="2" customFormat="1" ht="30" customHeight="1">
      <c r="A515" s="103"/>
      <c r="B515" s="2088">
        <f>AC498+1</f>
        <v>55</v>
      </c>
      <c r="C515" s="2089"/>
      <c r="D515" s="2016" t="s">
        <v>482</v>
      </c>
      <c r="E515" s="2017"/>
      <c r="F515" s="2017"/>
      <c r="G515" s="2017"/>
      <c r="H515" s="2017"/>
      <c r="I515" s="2017"/>
      <c r="J515" s="2017"/>
      <c r="K515" s="2017"/>
      <c r="L515" s="2017"/>
      <c r="M515" s="2017"/>
      <c r="N515" s="2017"/>
      <c r="O515" s="2017"/>
      <c r="P515" s="2017"/>
      <c r="Q515" s="2017"/>
      <c r="R515" s="2017"/>
      <c r="S515" s="2017"/>
      <c r="T515" s="2017"/>
      <c r="U515" s="2017"/>
      <c r="V515" s="2017"/>
      <c r="W515" s="2017"/>
      <c r="X515" s="2017"/>
      <c r="Y515" s="2017"/>
      <c r="Z515" s="2017"/>
      <c r="AA515" s="2017"/>
      <c r="AB515" s="2019"/>
      <c r="AC515" s="2014">
        <f>B515+1</f>
        <v>56</v>
      </c>
      <c r="AD515" s="2015"/>
      <c r="AE515" s="2298" t="s">
        <v>483</v>
      </c>
      <c r="AF515" s="2299"/>
      <c r="AG515" s="2299"/>
      <c r="AH515" s="2299"/>
      <c r="AI515" s="2299"/>
      <c r="AJ515" s="2299"/>
      <c r="AK515" s="2299"/>
      <c r="AL515" s="2299"/>
      <c r="AM515" s="2299"/>
      <c r="AN515" s="2299"/>
      <c r="AO515" s="2299"/>
      <c r="AP515" s="2299"/>
      <c r="AQ515" s="2299"/>
      <c r="AR515" s="2299"/>
      <c r="AS515" s="2299"/>
      <c r="AT515" s="2299"/>
      <c r="AU515" s="2299"/>
      <c r="AV515" s="2299"/>
      <c r="AW515" s="2299"/>
      <c r="AX515" s="2299"/>
      <c r="AY515" s="2299"/>
      <c r="AZ515" s="2299"/>
      <c r="BA515" s="2299"/>
      <c r="BB515" s="2299"/>
      <c r="BC515" s="2300"/>
      <c r="BD515" s="109"/>
    </row>
    <row r="516" spans="1:56" s="335" customFormat="1" ht="23.1" customHeight="1">
      <c r="A516" s="241"/>
      <c r="B516" s="2172" t="str">
        <f t="shared" ref="B516:Y516" si="34">B309</f>
        <v>M/C Type
机器
Loại máy</v>
      </c>
      <c r="C516" s="2021"/>
      <c r="D516" s="2021"/>
      <c r="E516" s="2021"/>
      <c r="F516" s="2022"/>
      <c r="G516" s="2026" t="str">
        <f t="shared" si="34"/>
        <v>Needle
System
针类 Loại kim</v>
      </c>
      <c r="H516" s="2026"/>
      <c r="I516" s="2026"/>
      <c r="J516" s="2026" t="str">
        <f t="shared" si="34"/>
        <v>Needle Size
尺寸
Kích cỡ kim</v>
      </c>
      <c r="K516" s="2026"/>
      <c r="L516" s="2026"/>
      <c r="M516" s="2026" t="str">
        <f t="shared" si="34"/>
        <v>Needle Point Type
针型头类
Loại đầu kim</v>
      </c>
      <c r="N516" s="2026"/>
      <c r="O516" s="2026"/>
      <c r="P516" s="2026"/>
      <c r="Q516" s="2030" t="str">
        <f t="shared" si="34"/>
        <v>Thread Type
车线
Loại chỉ</v>
      </c>
      <c r="R516" s="2030"/>
      <c r="S516" s="2030"/>
      <c r="T516" s="2030"/>
      <c r="U516" s="2030" t="str">
        <f t="shared" si="34"/>
        <v>Stitching Margin 边距
 Cách biên  (mm)</v>
      </c>
      <c r="V516" s="2030"/>
      <c r="W516" s="2030"/>
      <c r="X516" s="2030"/>
      <c r="Y516" s="2030" t="str">
        <f t="shared" si="34"/>
        <v>SPI (Stitch Per Inch)
针数/英寸
Số mũi/inch</v>
      </c>
      <c r="Z516" s="2032"/>
      <c r="AA516" s="2032"/>
      <c r="AB516" s="2301"/>
      <c r="AC516" s="2020" t="str">
        <f t="shared" ref="AC516:AK516" si="35">B309</f>
        <v>M/C Type
机器
Loại máy</v>
      </c>
      <c r="AD516" s="2021"/>
      <c r="AE516" s="2021"/>
      <c r="AF516" s="2021"/>
      <c r="AG516" s="2022"/>
      <c r="AH516" s="2026" t="str">
        <f t="shared" si="35"/>
        <v>Needle
System
针类 Loại kim</v>
      </c>
      <c r="AI516" s="2026"/>
      <c r="AJ516" s="2026"/>
      <c r="AK516" s="2026" t="str">
        <f t="shared" si="35"/>
        <v>Needle Size
尺寸
Kích cỡ kim</v>
      </c>
      <c r="AL516" s="2026"/>
      <c r="AM516" s="2026"/>
      <c r="AN516" s="2026" t="str">
        <f t="shared" ref="AN516:AV516" si="36">M309</f>
        <v>Needle Point Type
针型头类
Loại đầu kim</v>
      </c>
      <c r="AO516" s="2026"/>
      <c r="AP516" s="2026"/>
      <c r="AQ516" s="2026"/>
      <c r="AR516" s="2030" t="str">
        <f t="shared" si="36"/>
        <v>Thread Type
车线
Loại chỉ</v>
      </c>
      <c r="AS516" s="2030"/>
      <c r="AT516" s="2030"/>
      <c r="AU516" s="2030"/>
      <c r="AV516" s="2030" t="str">
        <f t="shared" si="36"/>
        <v>Stitching Margin 边距
 Cách biên  (mm)</v>
      </c>
      <c r="AW516" s="2030"/>
      <c r="AX516" s="2030"/>
      <c r="AY516" s="2030"/>
      <c r="AZ516" s="2030" t="str">
        <f t="shared" ref="AZ516" si="37">Y309</f>
        <v>SPI (Stitch Per Inch)
针数/英寸
Số mũi/inch</v>
      </c>
      <c r="BA516" s="2032"/>
      <c r="BB516" s="2032"/>
      <c r="BC516" s="2033"/>
      <c r="BD516" s="242"/>
    </row>
    <row r="517" spans="1:56" s="335" customFormat="1" ht="23.1" customHeight="1">
      <c r="A517" s="241"/>
      <c r="B517" s="2023"/>
      <c r="C517" s="2024"/>
      <c r="D517" s="2024"/>
      <c r="E517" s="2024"/>
      <c r="F517" s="2025"/>
      <c r="G517" s="2027"/>
      <c r="H517" s="2027"/>
      <c r="I517" s="2027"/>
      <c r="J517" s="2027"/>
      <c r="K517" s="2027"/>
      <c r="L517" s="2027"/>
      <c r="M517" s="2027"/>
      <c r="N517" s="2027"/>
      <c r="O517" s="2027"/>
      <c r="P517" s="2027"/>
      <c r="Q517" s="2031"/>
      <c r="R517" s="2031"/>
      <c r="S517" s="2031"/>
      <c r="T517" s="2031"/>
      <c r="U517" s="2031"/>
      <c r="V517" s="2031"/>
      <c r="W517" s="2031"/>
      <c r="X517" s="2031"/>
      <c r="Y517" s="2034"/>
      <c r="Z517" s="2034"/>
      <c r="AA517" s="2034"/>
      <c r="AB517" s="2302"/>
      <c r="AC517" s="2303"/>
      <c r="AD517" s="2024"/>
      <c r="AE517" s="2024"/>
      <c r="AF517" s="2024"/>
      <c r="AG517" s="2025"/>
      <c r="AH517" s="2027"/>
      <c r="AI517" s="2027"/>
      <c r="AJ517" s="2027"/>
      <c r="AK517" s="2027"/>
      <c r="AL517" s="2027"/>
      <c r="AM517" s="2027"/>
      <c r="AN517" s="2027"/>
      <c r="AO517" s="2027"/>
      <c r="AP517" s="2027"/>
      <c r="AQ517" s="2027"/>
      <c r="AR517" s="2031"/>
      <c r="AS517" s="2031"/>
      <c r="AT517" s="2031"/>
      <c r="AU517" s="2031"/>
      <c r="AV517" s="2031"/>
      <c r="AW517" s="2031"/>
      <c r="AX517" s="2031"/>
      <c r="AY517" s="2031"/>
      <c r="AZ517" s="2034"/>
      <c r="BA517" s="2034"/>
      <c r="BB517" s="2034"/>
      <c r="BC517" s="2035"/>
      <c r="BD517" s="242"/>
    </row>
    <row r="518" spans="1:56" s="172" customFormat="1" ht="42.95" customHeight="1">
      <c r="A518" s="520"/>
      <c r="B518" s="2197" t="s">
        <v>484</v>
      </c>
      <c r="C518" s="2052"/>
      <c r="D518" s="2052"/>
      <c r="E518" s="2052"/>
      <c r="F518" s="2053"/>
      <c r="G518" s="2039" t="s">
        <v>15</v>
      </c>
      <c r="H518" s="2040"/>
      <c r="I518" s="2040"/>
      <c r="J518" s="2054" t="s">
        <v>15</v>
      </c>
      <c r="K518" s="2054"/>
      <c r="L518" s="2054"/>
      <c r="M518" s="2054" t="s">
        <v>15</v>
      </c>
      <c r="N518" s="2054"/>
      <c r="O518" s="2054"/>
      <c r="P518" s="2054"/>
      <c r="Q518" s="2042" t="s">
        <v>15</v>
      </c>
      <c r="R518" s="2043"/>
      <c r="S518" s="2043"/>
      <c r="T518" s="2044"/>
      <c r="U518" s="2054" t="s">
        <v>15</v>
      </c>
      <c r="V518" s="2054"/>
      <c r="W518" s="2054"/>
      <c r="X518" s="2054"/>
      <c r="Y518" s="2054" t="s">
        <v>15</v>
      </c>
      <c r="Z518" s="2054"/>
      <c r="AA518" s="2054"/>
      <c r="AB518" s="2296"/>
      <c r="AC518" s="2197" t="s">
        <v>478</v>
      </c>
      <c r="AD518" s="2052"/>
      <c r="AE518" s="2052"/>
      <c r="AF518" s="2052"/>
      <c r="AG518" s="2053"/>
      <c r="AH518" s="2039" t="s">
        <v>15</v>
      </c>
      <c r="AI518" s="2040"/>
      <c r="AJ518" s="2040"/>
      <c r="AK518" s="2054" t="s">
        <v>15</v>
      </c>
      <c r="AL518" s="2054"/>
      <c r="AM518" s="2054"/>
      <c r="AN518" s="2054" t="s">
        <v>15</v>
      </c>
      <c r="AO518" s="2054"/>
      <c r="AP518" s="2054"/>
      <c r="AQ518" s="2054"/>
      <c r="AR518" s="2042" t="s">
        <v>15</v>
      </c>
      <c r="AS518" s="2043"/>
      <c r="AT518" s="2043"/>
      <c r="AU518" s="2044"/>
      <c r="AV518" s="2054" t="s">
        <v>15</v>
      </c>
      <c r="AW518" s="2054"/>
      <c r="AX518" s="2054"/>
      <c r="AY518" s="2054"/>
      <c r="AZ518" s="2054" t="s">
        <v>15</v>
      </c>
      <c r="BA518" s="2054"/>
      <c r="BB518" s="2054"/>
      <c r="BC518" s="2097"/>
      <c r="BD518" s="521"/>
    </row>
    <row r="519" spans="1:56" s="2" customFormat="1" ht="16.5" customHeight="1">
      <c r="A519" s="103"/>
      <c r="B519" s="509"/>
      <c r="C519" s="510"/>
      <c r="D519" s="510"/>
      <c r="E519" s="510"/>
      <c r="F519" s="510"/>
      <c r="G519" s="510"/>
      <c r="H519" s="510"/>
      <c r="I519" s="510"/>
      <c r="J519" s="510"/>
      <c r="K519" s="510"/>
      <c r="L519" s="510"/>
      <c r="M519" s="510"/>
      <c r="N519" s="510"/>
      <c r="O519" s="510"/>
      <c r="P519" s="518"/>
      <c r="Q519" s="525"/>
      <c r="R519" s="593"/>
      <c r="S519" s="593"/>
      <c r="T519" s="593"/>
      <c r="U519" s="568"/>
      <c r="V519" s="568"/>
      <c r="W519" s="568"/>
      <c r="X519" s="568"/>
      <c r="Y519" s="568"/>
      <c r="Z519" s="568"/>
      <c r="AA519" s="568"/>
      <c r="AB519" s="643"/>
      <c r="AC519" s="505"/>
      <c r="AD519" s="506"/>
      <c r="AE519" s="506"/>
      <c r="AF519" s="506"/>
      <c r="AG519" s="506"/>
      <c r="AH519" s="506"/>
      <c r="AI519" s="506"/>
      <c r="AJ519" s="506"/>
      <c r="AK519" s="506"/>
      <c r="AL519" s="506"/>
      <c r="AM519" s="506"/>
      <c r="AN519" s="506"/>
      <c r="AO519" s="506"/>
      <c r="AP519" s="506"/>
      <c r="AQ519" s="506"/>
      <c r="AR519" s="506"/>
      <c r="AS519" s="506"/>
      <c r="AT519" s="506"/>
      <c r="AU519" s="506"/>
      <c r="AV519" s="1514"/>
      <c r="AW519" s="1514"/>
      <c r="AX519" s="1514"/>
      <c r="AY519" s="1514"/>
      <c r="AZ519" s="1514"/>
      <c r="BA519" s="1514"/>
      <c r="BB519" s="1514"/>
      <c r="BC519" s="2304"/>
      <c r="BD519" s="109"/>
    </row>
    <row r="520" spans="1:56" s="2" customFormat="1" ht="16.5" customHeight="1">
      <c r="A520" s="103"/>
      <c r="B520" s="515"/>
      <c r="C520" s="516"/>
      <c r="D520" s="516"/>
      <c r="E520" s="516"/>
      <c r="F520" s="516"/>
      <c r="G520" s="516"/>
      <c r="H520" s="516"/>
      <c r="I520" s="516"/>
      <c r="J520" s="516"/>
      <c r="K520" s="516"/>
      <c r="L520" s="516"/>
      <c r="M520" s="516"/>
      <c r="N520" s="516"/>
      <c r="O520" s="516"/>
      <c r="P520" s="518"/>
      <c r="Q520" s="596"/>
      <c r="R520" s="596"/>
      <c r="S520" s="596"/>
      <c r="T520" s="596"/>
      <c r="U520" s="570"/>
      <c r="V520" s="570"/>
      <c r="W520" s="570"/>
      <c r="X520" s="570"/>
      <c r="Y520" s="570"/>
      <c r="Z520" s="570"/>
      <c r="AA520" s="570"/>
      <c r="AB520" s="571"/>
      <c r="AC520" s="511"/>
      <c r="AD520" s="512"/>
      <c r="AE520" s="512"/>
      <c r="AF520" s="512"/>
      <c r="AG520" s="512"/>
      <c r="AH520" s="512"/>
      <c r="AI520" s="512"/>
      <c r="AJ520" s="512"/>
      <c r="AK520" s="512"/>
      <c r="AL520" s="512"/>
      <c r="AM520" s="512"/>
      <c r="AN520" s="512"/>
      <c r="AO520" s="512"/>
      <c r="AP520" s="512"/>
      <c r="AQ520" s="512"/>
      <c r="AR520" s="512"/>
      <c r="AS520" s="512"/>
      <c r="AT520" s="512"/>
      <c r="AU520" s="512"/>
      <c r="AV520" s="1848"/>
      <c r="AW520" s="1848"/>
      <c r="AX520" s="1848"/>
      <c r="AY520" s="1848"/>
      <c r="AZ520" s="1848"/>
      <c r="BA520" s="1848"/>
      <c r="BB520" s="1848"/>
      <c r="BC520" s="1849"/>
      <c r="BD520" s="109"/>
    </row>
    <row r="521" spans="1:56" s="2" customFormat="1" ht="16.5" customHeight="1">
      <c r="A521" s="103"/>
      <c r="B521" s="515"/>
      <c r="C521" s="516"/>
      <c r="D521" s="516"/>
      <c r="E521" s="516"/>
      <c r="F521" s="516"/>
      <c r="G521" s="516"/>
      <c r="H521" s="516"/>
      <c r="I521" s="516"/>
      <c r="J521" s="516"/>
      <c r="K521" s="516"/>
      <c r="L521" s="516"/>
      <c r="M521" s="516"/>
      <c r="N521" s="516"/>
      <c r="O521" s="516"/>
      <c r="P521" s="519"/>
      <c r="Q521" s="596"/>
      <c r="R521" s="596"/>
      <c r="S521" s="596"/>
      <c r="T521" s="596"/>
      <c r="U521" s="570"/>
      <c r="V521" s="570"/>
      <c r="W521" s="570"/>
      <c r="X521" s="570"/>
      <c r="Y521" s="570"/>
      <c r="Z521" s="570"/>
      <c r="AA521" s="570"/>
      <c r="AB521" s="571"/>
      <c r="AC521" s="511"/>
      <c r="AD521" s="512"/>
      <c r="AE521" s="512"/>
      <c r="AF521" s="512"/>
      <c r="AG521" s="512"/>
      <c r="AH521" s="512"/>
      <c r="AI521" s="512"/>
      <c r="AJ521" s="512"/>
      <c r="AK521" s="512"/>
      <c r="AL521" s="512"/>
      <c r="AM521" s="512"/>
      <c r="AN521" s="512"/>
      <c r="AO521" s="512"/>
      <c r="AP521" s="512"/>
      <c r="AQ521" s="512"/>
      <c r="AR521" s="512"/>
      <c r="AS521" s="512"/>
      <c r="AT521" s="512"/>
      <c r="AU521" s="512"/>
      <c r="AV521" s="1848"/>
      <c r="AW521" s="1848"/>
      <c r="AX521" s="1848"/>
      <c r="AY521" s="1848"/>
      <c r="AZ521" s="1848"/>
      <c r="BA521" s="1848"/>
      <c r="BB521" s="1848"/>
      <c r="BC521" s="1849"/>
      <c r="BD521" s="109"/>
    </row>
    <row r="522" spans="1:56" s="2" customFormat="1" ht="16.5" customHeight="1">
      <c r="A522" s="103"/>
      <c r="B522" s="515"/>
      <c r="C522" s="516"/>
      <c r="D522" s="516"/>
      <c r="E522" s="516"/>
      <c r="F522" s="516"/>
      <c r="G522" s="516"/>
      <c r="H522" s="516"/>
      <c r="I522" s="516"/>
      <c r="J522" s="516"/>
      <c r="K522" s="516"/>
      <c r="L522" s="516"/>
      <c r="M522" s="516"/>
      <c r="N522" s="516"/>
      <c r="O522" s="516"/>
      <c r="P522" s="519"/>
      <c r="Q522" s="519"/>
      <c r="R522" s="519"/>
      <c r="S522" s="519"/>
      <c r="T522" s="596"/>
      <c r="U522" s="570"/>
      <c r="V522" s="570"/>
      <c r="W522" s="570"/>
      <c r="X522" s="570"/>
      <c r="Y522" s="570"/>
      <c r="Z522" s="570"/>
      <c r="AA522" s="570"/>
      <c r="AB522" s="571"/>
      <c r="AC522" s="511"/>
      <c r="AD522" s="512"/>
      <c r="AE522" s="512"/>
      <c r="AF522" s="512"/>
      <c r="AG522" s="512"/>
      <c r="AH522" s="512"/>
      <c r="AI522" s="512"/>
      <c r="AJ522" s="512"/>
      <c r="AK522" s="512"/>
      <c r="AL522" s="512"/>
      <c r="AM522" s="512"/>
      <c r="AN522" s="512"/>
      <c r="AO522" s="512"/>
      <c r="AP522" s="512"/>
      <c r="AQ522" s="512"/>
      <c r="AR522" s="512"/>
      <c r="AS522" s="512"/>
      <c r="AT522" s="512"/>
      <c r="AU522" s="512"/>
      <c r="AV522" s="1848"/>
      <c r="AW522" s="1848"/>
      <c r="AX522" s="1848"/>
      <c r="AY522" s="1848"/>
      <c r="AZ522" s="1848"/>
      <c r="BA522" s="1848"/>
      <c r="BB522" s="1848"/>
      <c r="BC522" s="1849"/>
      <c r="BD522" s="109"/>
    </row>
    <row r="523" spans="1:56" s="2" customFormat="1" ht="16.5" customHeight="1">
      <c r="A523" s="103"/>
      <c r="B523" s="515"/>
      <c r="C523" s="516"/>
      <c r="D523" s="516"/>
      <c r="E523" s="516"/>
      <c r="F523" s="516"/>
      <c r="G523" s="516"/>
      <c r="H523" s="516"/>
      <c r="I523" s="516"/>
      <c r="J523" s="516"/>
      <c r="K523" s="516"/>
      <c r="L523" s="516"/>
      <c r="M523" s="516"/>
      <c r="N523" s="516"/>
      <c r="O523" s="516"/>
      <c r="P523" s="519"/>
      <c r="Q523" s="519"/>
      <c r="R523" s="519"/>
      <c r="S523" s="519"/>
      <c r="T523" s="519"/>
      <c r="U523" s="570"/>
      <c r="V523" s="570"/>
      <c r="W523" s="570"/>
      <c r="X523" s="570"/>
      <c r="Y523" s="570"/>
      <c r="Z523" s="570"/>
      <c r="AA523" s="570"/>
      <c r="AB523" s="571"/>
      <c r="AC523" s="115"/>
      <c r="AD523" s="114"/>
      <c r="AE523" s="69"/>
      <c r="AF523" s="69"/>
      <c r="AG523" s="69"/>
      <c r="AH523" s="69"/>
      <c r="AI523" s="69"/>
      <c r="AJ523" s="519"/>
      <c r="AK523" s="519"/>
      <c r="AL523" s="519"/>
      <c r="AM523" s="519"/>
      <c r="AN523" s="519"/>
      <c r="AO523" s="519"/>
      <c r="AP523" s="519"/>
      <c r="AQ523" s="519"/>
      <c r="AR523" s="519"/>
      <c r="AS523" s="519"/>
      <c r="AT523" s="519"/>
      <c r="AU523" s="519"/>
      <c r="AV523" s="523"/>
      <c r="AW523" s="523"/>
      <c r="AX523" s="523"/>
      <c r="AY523" s="523"/>
      <c r="AZ523" s="523"/>
      <c r="BA523" s="523"/>
      <c r="BB523" s="523"/>
      <c r="BC523" s="642"/>
      <c r="BD523" s="109"/>
    </row>
    <row r="524" spans="1:56" s="2" customFormat="1" ht="16.5" customHeight="1">
      <c r="A524" s="103"/>
      <c r="B524" s="103"/>
      <c r="C524" s="22"/>
      <c r="D524" s="22"/>
      <c r="E524" s="22"/>
      <c r="F524" s="22"/>
      <c r="G524" s="22"/>
      <c r="H524" s="22"/>
      <c r="I524" s="22"/>
      <c r="J524" s="22"/>
      <c r="K524" s="22"/>
      <c r="L524" s="22"/>
      <c r="M524" s="22"/>
      <c r="N524" s="22"/>
      <c r="O524" s="22"/>
      <c r="P524" s="518"/>
      <c r="Q524" s="518"/>
      <c r="R524" s="518"/>
      <c r="S524" s="518"/>
      <c r="T524" s="518"/>
      <c r="U524" s="518"/>
      <c r="V524" s="518"/>
      <c r="W524" s="518"/>
      <c r="X524" s="518"/>
      <c r="Y524" s="644"/>
      <c r="Z524" s="644"/>
      <c r="AA524" s="645"/>
      <c r="AB524" s="646"/>
      <c r="AC524" s="103"/>
      <c r="AD524" s="22"/>
      <c r="AE524" s="22"/>
      <c r="AF524" s="22"/>
      <c r="AG524" s="22"/>
      <c r="AH524" s="22"/>
      <c r="AI524" s="22"/>
      <c r="AJ524" s="22"/>
      <c r="AK524" s="22"/>
      <c r="AL524" s="22"/>
      <c r="AM524" s="22"/>
      <c r="AN524" s="22"/>
      <c r="AO524" s="22"/>
      <c r="AP524" s="22"/>
      <c r="AQ524" s="22"/>
      <c r="AR524" s="22"/>
      <c r="AS524" s="22"/>
      <c r="AT524" s="22"/>
      <c r="AU524" s="22"/>
      <c r="AV524" s="22"/>
      <c r="AW524" s="22"/>
      <c r="AX524" s="22"/>
      <c r="AY524" s="22"/>
      <c r="AZ524" s="22"/>
      <c r="BA524" s="22"/>
      <c r="BB524" s="22"/>
      <c r="BC524" s="109"/>
      <c r="BD524" s="109"/>
    </row>
    <row r="525" spans="1:56" s="2" customFormat="1" ht="16.5" customHeight="1">
      <c r="A525" s="103"/>
      <c r="B525" s="103"/>
      <c r="C525" s="22"/>
      <c r="D525" s="22"/>
      <c r="E525" s="22"/>
      <c r="F525" s="22"/>
      <c r="G525" s="22"/>
      <c r="H525" s="22"/>
      <c r="I525" s="22"/>
      <c r="J525" s="22"/>
      <c r="K525" s="22"/>
      <c r="L525" s="22"/>
      <c r="M525" s="22"/>
      <c r="N525" s="22"/>
      <c r="O525" s="22"/>
      <c r="P525" s="22"/>
      <c r="Q525" s="22"/>
      <c r="R525" s="22"/>
      <c r="S525" s="22"/>
      <c r="T525" s="22"/>
      <c r="U525" s="22"/>
      <c r="V525" s="22"/>
      <c r="W525" s="22"/>
      <c r="X525" s="2062" t="str">
        <f>$X$14</f>
        <v>Attaching Method
贴法 Phương pháp dán</v>
      </c>
      <c r="Y525" s="2063"/>
      <c r="Z525" s="2063"/>
      <c r="AA525" s="2063"/>
      <c r="AB525" s="2152"/>
      <c r="AC525" s="103"/>
      <c r="AD525" s="22"/>
      <c r="AE525" s="22"/>
      <c r="AF525" s="22"/>
      <c r="AG525" s="22"/>
      <c r="AH525" s="22"/>
      <c r="AI525" s="22"/>
      <c r="AJ525" s="22"/>
      <c r="AK525" s="22"/>
      <c r="AL525" s="22"/>
      <c r="AM525" s="22"/>
      <c r="AN525" s="22"/>
      <c r="AO525" s="22"/>
      <c r="AP525" s="22"/>
      <c r="AQ525" s="22"/>
      <c r="AR525" s="22"/>
      <c r="AS525" s="22"/>
      <c r="AT525" s="22"/>
      <c r="AU525" s="22"/>
      <c r="AV525" s="22"/>
      <c r="AW525" s="22"/>
      <c r="AX525" s="22"/>
      <c r="AY525" s="2062" t="str">
        <f>$X$14</f>
        <v>Attaching Method
贴法 Phương pháp dán</v>
      </c>
      <c r="AZ525" s="2063"/>
      <c r="BA525" s="2063"/>
      <c r="BB525" s="2063"/>
      <c r="BC525" s="2152"/>
      <c r="BD525" s="109"/>
    </row>
    <row r="526" spans="1:56" s="2" customFormat="1" ht="16.5" customHeight="1">
      <c r="A526" s="103"/>
      <c r="B526" s="103"/>
      <c r="C526" s="22"/>
      <c r="D526" s="22"/>
      <c r="E526" s="22"/>
      <c r="F526" s="22"/>
      <c r="G526" s="22"/>
      <c r="H526" s="22"/>
      <c r="I526" s="22"/>
      <c r="J526" s="22"/>
      <c r="K526" s="22"/>
      <c r="L526" s="22"/>
      <c r="M526" s="22"/>
      <c r="N526" s="22"/>
      <c r="O526" s="22"/>
      <c r="P526" s="22"/>
      <c r="Q526" s="22"/>
      <c r="R526" s="22"/>
      <c r="S526" s="22"/>
      <c r="T526" s="22"/>
      <c r="U526" s="22"/>
      <c r="V526" s="22"/>
      <c r="W526" s="22"/>
      <c r="X526" s="2065"/>
      <c r="Y526" s="2066"/>
      <c r="Z526" s="2066"/>
      <c r="AA526" s="2066"/>
      <c r="AB526" s="2067"/>
      <c r="AC526" s="103"/>
      <c r="AD526" s="22"/>
      <c r="AE526" s="22"/>
      <c r="AF526" s="22"/>
      <c r="AG526" s="22"/>
      <c r="AH526" s="22"/>
      <c r="AI526" s="22"/>
      <c r="AJ526" s="22"/>
      <c r="AK526" s="22"/>
      <c r="AL526" s="22"/>
      <c r="AM526" s="22"/>
      <c r="AN526" s="22"/>
      <c r="AO526" s="22"/>
      <c r="AP526" s="22"/>
      <c r="AQ526" s="22"/>
      <c r="AR526" s="22"/>
      <c r="AS526" s="22"/>
      <c r="AT526" s="22"/>
      <c r="AU526" s="22"/>
      <c r="AV526" s="22"/>
      <c r="AW526" s="22"/>
      <c r="AX526" s="22"/>
      <c r="AY526" s="2065"/>
      <c r="AZ526" s="2066"/>
      <c r="BA526" s="2066"/>
      <c r="BB526" s="2066"/>
      <c r="BC526" s="2067"/>
      <c r="BD526" s="109"/>
    </row>
    <row r="527" spans="1:56" s="2" customFormat="1" ht="16.5" customHeight="1">
      <c r="A527" s="103"/>
      <c r="B527" s="292"/>
      <c r="C527" s="69"/>
      <c r="D527" s="69"/>
      <c r="E527" s="69"/>
      <c r="F527" s="69"/>
      <c r="G527" s="69"/>
      <c r="H527" s="69"/>
      <c r="I527" s="69"/>
      <c r="J527" s="69"/>
      <c r="K527" s="69"/>
      <c r="L527" s="69"/>
      <c r="M527" s="69"/>
      <c r="N527" s="69"/>
      <c r="O527" s="69"/>
      <c r="P527" s="69"/>
      <c r="Q527" s="69"/>
      <c r="R527" s="69"/>
      <c r="S527" s="69"/>
      <c r="T527" s="69"/>
      <c r="U527" s="69"/>
      <c r="V527" s="69"/>
      <c r="W527" s="69"/>
      <c r="X527" s="2159" t="s">
        <v>15</v>
      </c>
      <c r="Y527" s="2160"/>
      <c r="Z527" s="2160"/>
      <c r="AA527" s="2160"/>
      <c r="AB527" s="2161"/>
      <c r="AC527" s="103"/>
      <c r="AD527" s="22"/>
      <c r="AE527" s="22"/>
      <c r="AF527" s="22"/>
      <c r="AG527" s="22"/>
      <c r="AH527" s="22"/>
      <c r="AI527" s="22"/>
      <c r="AJ527" s="22"/>
      <c r="AK527" s="22"/>
      <c r="AL527" s="22"/>
      <c r="AM527" s="22"/>
      <c r="AN527" s="22"/>
      <c r="AO527" s="22"/>
      <c r="AP527" s="22"/>
      <c r="AQ527" s="22"/>
      <c r="AR527" s="22"/>
      <c r="AS527" s="22"/>
      <c r="AT527" s="22"/>
      <c r="AU527" s="22"/>
      <c r="AV527" s="22"/>
      <c r="AW527" s="22"/>
      <c r="AX527" s="22"/>
      <c r="AY527" s="2159" t="s">
        <v>15</v>
      </c>
      <c r="AZ527" s="2160"/>
      <c r="BA527" s="2160"/>
      <c r="BB527" s="2160"/>
      <c r="BC527" s="2161"/>
      <c r="BD527" s="109"/>
    </row>
    <row r="528" spans="1:56" s="2" customFormat="1" ht="16.5" customHeight="1">
      <c r="A528" s="103"/>
      <c r="B528" s="1847"/>
      <c r="C528" s="1848"/>
      <c r="D528" s="1848"/>
      <c r="E528" s="1848"/>
      <c r="F528" s="1848"/>
      <c r="G528" s="1848"/>
      <c r="H528" s="1848"/>
      <c r="I528" s="1848"/>
      <c r="J528" s="1848"/>
      <c r="K528" s="1848"/>
      <c r="L528" s="1848"/>
      <c r="M528" s="69"/>
      <c r="N528" s="69"/>
      <c r="O528" s="69"/>
      <c r="P528" s="69"/>
      <c r="Q528" s="69"/>
      <c r="R528" s="69"/>
      <c r="S528" s="69"/>
      <c r="T528" s="69"/>
      <c r="U528" s="69"/>
      <c r="V528" s="69"/>
      <c r="W528" s="69"/>
      <c r="X528" s="2071"/>
      <c r="Y528" s="2072"/>
      <c r="Z528" s="2072"/>
      <c r="AA528" s="2072"/>
      <c r="AB528" s="2073"/>
      <c r="AC528" s="103"/>
      <c r="AD528" s="22"/>
      <c r="AE528" s="22"/>
      <c r="AF528" s="22"/>
      <c r="AG528" s="22"/>
      <c r="AH528" s="22"/>
      <c r="AI528" s="22"/>
      <c r="AJ528" s="22"/>
      <c r="AK528" s="22"/>
      <c r="AL528" s="22"/>
      <c r="AM528" s="22"/>
      <c r="AN528" s="22"/>
      <c r="AO528" s="22"/>
      <c r="AP528" s="22"/>
      <c r="AQ528" s="22"/>
      <c r="AR528" s="22"/>
      <c r="AS528" s="22"/>
      <c r="AT528" s="22"/>
      <c r="AU528" s="22"/>
      <c r="AV528" s="22"/>
      <c r="AW528" s="22"/>
      <c r="AX528" s="22"/>
      <c r="AY528" s="2071"/>
      <c r="AZ528" s="2072"/>
      <c r="BA528" s="2072"/>
      <c r="BB528" s="2072"/>
      <c r="BC528" s="2073"/>
      <c r="BD528" s="109"/>
    </row>
    <row r="529" spans="1:56" s="2" customFormat="1" ht="16.5" customHeight="1">
      <c r="A529" s="103"/>
      <c r="B529" s="1847"/>
      <c r="C529" s="1848"/>
      <c r="D529" s="1848"/>
      <c r="E529" s="1848"/>
      <c r="F529" s="1848"/>
      <c r="G529" s="1848"/>
      <c r="H529" s="1848"/>
      <c r="I529" s="1848"/>
      <c r="J529" s="1848"/>
      <c r="K529" s="1848"/>
      <c r="L529" s="1848"/>
      <c r="M529" s="22"/>
      <c r="N529" s="22"/>
      <c r="O529" s="22"/>
      <c r="P529" s="22"/>
      <c r="Q529" s="22"/>
      <c r="R529" s="22"/>
      <c r="S529" s="22"/>
      <c r="T529" s="22"/>
      <c r="U529" s="22"/>
      <c r="V529" s="22"/>
      <c r="W529" s="22"/>
      <c r="X529" s="2062" t="str">
        <f>$X$18</f>
        <v>Stitching Guide Name  靠边机名称Tên cử may</v>
      </c>
      <c r="Y529" s="2063"/>
      <c r="Z529" s="2063"/>
      <c r="AA529" s="2063"/>
      <c r="AB529" s="2152"/>
      <c r="AC529" s="1847"/>
      <c r="AD529" s="1848"/>
      <c r="AE529" s="1848"/>
      <c r="AF529" s="1848"/>
      <c r="AG529" s="1848"/>
      <c r="AH529" s="1848"/>
      <c r="AI529" s="22"/>
      <c r="AJ529" s="22"/>
      <c r="AK529" s="22"/>
      <c r="AL529" s="22"/>
      <c r="AM529" s="22"/>
      <c r="AN529" s="22"/>
      <c r="AO529" s="22"/>
      <c r="AP529" s="22"/>
      <c r="AQ529" s="22"/>
      <c r="AR529" s="22"/>
      <c r="AS529" s="22"/>
      <c r="AT529" s="22"/>
      <c r="AU529" s="22"/>
      <c r="AV529" s="22"/>
      <c r="AW529" s="22"/>
      <c r="AX529" s="22"/>
      <c r="AY529" s="2062" t="str">
        <f>$X$18</f>
        <v>Stitching Guide Name  靠边机名称Tên cử may</v>
      </c>
      <c r="AZ529" s="2063"/>
      <c r="BA529" s="2063"/>
      <c r="BB529" s="2063"/>
      <c r="BC529" s="2152"/>
      <c r="BD529" s="109"/>
    </row>
    <row r="530" spans="1:56" s="2" customFormat="1" ht="16.5" customHeight="1">
      <c r="A530" s="103"/>
      <c r="B530" s="1847"/>
      <c r="C530" s="1848"/>
      <c r="D530" s="1848"/>
      <c r="E530" s="1848"/>
      <c r="F530" s="1848"/>
      <c r="G530" s="1848"/>
      <c r="H530" s="1848"/>
      <c r="I530" s="1848"/>
      <c r="J530" s="1848"/>
      <c r="K530" s="1848"/>
      <c r="L530" s="1848"/>
      <c r="M530" s="22"/>
      <c r="N530" s="22"/>
      <c r="O530" s="22"/>
      <c r="P530" s="22"/>
      <c r="Q530" s="22"/>
      <c r="R530" s="22"/>
      <c r="S530" s="22"/>
      <c r="T530" s="22"/>
      <c r="U530" s="22"/>
      <c r="V530" s="22"/>
      <c r="W530" s="22"/>
      <c r="X530" s="2065"/>
      <c r="Y530" s="2066"/>
      <c r="Z530" s="2066"/>
      <c r="AA530" s="2066"/>
      <c r="AB530" s="2067"/>
      <c r="AC530" s="1847"/>
      <c r="AD530" s="1848"/>
      <c r="AE530" s="1848"/>
      <c r="AF530" s="1848"/>
      <c r="AG530" s="1848"/>
      <c r="AH530" s="1848"/>
      <c r="AI530" s="22"/>
      <c r="AJ530" s="22"/>
      <c r="AK530" s="22"/>
      <c r="AL530" s="22"/>
      <c r="AM530" s="22"/>
      <c r="AN530" s="22"/>
      <c r="AO530" s="22"/>
      <c r="AP530" s="22"/>
      <c r="AQ530" s="22"/>
      <c r="AR530" s="22"/>
      <c r="AS530" s="22"/>
      <c r="AT530" s="22"/>
      <c r="AU530" s="22"/>
      <c r="AV530" s="22"/>
      <c r="AW530" s="22"/>
      <c r="AX530" s="22"/>
      <c r="AY530" s="2065"/>
      <c r="AZ530" s="2066"/>
      <c r="BA530" s="2066"/>
      <c r="BB530" s="2066"/>
      <c r="BC530" s="2067"/>
      <c r="BD530" s="109"/>
    </row>
    <row r="531" spans="1:56" s="2" customFormat="1" ht="16.5" customHeight="1">
      <c r="A531" s="103"/>
      <c r="B531" s="2216"/>
      <c r="C531" s="2217"/>
      <c r="D531" s="2217"/>
      <c r="E531" s="2217"/>
      <c r="F531" s="2217"/>
      <c r="G531" s="2217"/>
      <c r="H531" s="2217"/>
      <c r="I531" s="2217"/>
      <c r="J531" s="2217"/>
      <c r="K531" s="2217"/>
      <c r="L531" s="2217"/>
      <c r="M531" s="126"/>
      <c r="N531" s="126"/>
      <c r="O531" s="126"/>
      <c r="P531" s="126"/>
      <c r="Q531" s="126"/>
      <c r="R531" s="126"/>
      <c r="S531" s="126"/>
      <c r="T531" s="126"/>
      <c r="U531" s="126"/>
      <c r="V531" s="126"/>
      <c r="W531" s="126"/>
      <c r="X531" s="2085" t="s">
        <v>15</v>
      </c>
      <c r="Y531" s="2086"/>
      <c r="Z531" s="2086"/>
      <c r="AA531" s="2086"/>
      <c r="AB531" s="2087"/>
      <c r="AC531" s="2216"/>
      <c r="AD531" s="2217"/>
      <c r="AE531" s="2217"/>
      <c r="AF531" s="2217"/>
      <c r="AG531" s="2217"/>
      <c r="AH531" s="2217"/>
      <c r="AI531" s="126"/>
      <c r="AJ531" s="126"/>
      <c r="AK531" s="126"/>
      <c r="AL531" s="126"/>
      <c r="AM531" s="126"/>
      <c r="AN531" s="126"/>
      <c r="AO531" s="126"/>
      <c r="AP531" s="126"/>
      <c r="AQ531" s="126"/>
      <c r="AR531" s="126"/>
      <c r="AS531" s="126"/>
      <c r="AT531" s="126"/>
      <c r="AU531" s="126"/>
      <c r="AV531" s="126"/>
      <c r="AW531" s="126"/>
      <c r="AX531" s="126"/>
      <c r="AY531" s="2085" t="s">
        <v>15</v>
      </c>
      <c r="AZ531" s="2086"/>
      <c r="BA531" s="2086"/>
      <c r="BB531" s="2086"/>
      <c r="BC531" s="2087"/>
      <c r="BD531" s="109"/>
    </row>
    <row r="532" spans="1:56" s="256" customFormat="1" ht="20.100000000000001" customHeight="1">
      <c r="A532" s="257"/>
      <c r="B532" s="151" t="s">
        <v>118</v>
      </c>
      <c r="C532" s="151"/>
      <c r="D532" s="151"/>
      <c r="E532" s="151"/>
      <c r="F532" s="151"/>
      <c r="G532" s="151"/>
      <c r="H532" s="151"/>
      <c r="I532" s="151"/>
      <c r="J532" s="151"/>
      <c r="K532" s="151"/>
      <c r="L532" s="151"/>
      <c r="M532" s="151"/>
      <c r="N532" s="151"/>
      <c r="O532" s="151"/>
      <c r="P532" s="151"/>
      <c r="Q532" s="151"/>
      <c r="R532" s="151"/>
      <c r="S532" s="151"/>
      <c r="T532" s="151"/>
      <c r="U532" s="151"/>
      <c r="V532" s="151"/>
      <c r="W532" s="151"/>
      <c r="X532" s="151"/>
      <c r="Y532" s="151"/>
      <c r="Z532" s="542" t="s">
        <v>119</v>
      </c>
      <c r="AA532" s="151"/>
      <c r="AB532" s="151"/>
      <c r="AC532" s="151"/>
      <c r="AD532" s="151"/>
      <c r="AE532" s="151"/>
      <c r="AF532" s="151"/>
      <c r="AG532" s="151"/>
      <c r="AH532" s="151"/>
      <c r="AI532" s="151"/>
      <c r="AJ532" s="151"/>
      <c r="AK532" s="151"/>
      <c r="AL532" s="151"/>
      <c r="AM532" s="151"/>
      <c r="AN532" s="151"/>
      <c r="AO532" s="151"/>
      <c r="AP532" s="151"/>
      <c r="AQ532" s="151"/>
      <c r="AR532" s="151"/>
      <c r="AS532" s="151"/>
      <c r="AT532" s="151"/>
      <c r="AU532" s="151"/>
      <c r="AV532" s="151"/>
      <c r="AW532" s="151" t="str">
        <f>$AW$38</f>
        <v>COMPILER: LIÊN/A-KT-WQ826</v>
      </c>
      <c r="AX532" s="151"/>
      <c r="AY532" s="151"/>
      <c r="AZ532" s="151"/>
      <c r="BA532" s="151"/>
      <c r="BB532" s="151"/>
      <c r="BC532" s="151"/>
      <c r="BD532" s="259"/>
    </row>
    <row r="533" spans="1:56" s="2" customFormat="1" ht="20.100000000000001" customHeight="1">
      <c r="A533" s="260"/>
      <c r="B533" s="2273" t="str">
        <f>$B$1</f>
        <v>{{ModelType}}</v>
      </c>
      <c r="C533" s="2274"/>
      <c r="D533" s="2274"/>
      <c r="E533" s="2274"/>
      <c r="F533" s="2274"/>
      <c r="G533" s="2274"/>
      <c r="H533" s="2274"/>
      <c r="I533" s="2274"/>
      <c r="J533" s="2274"/>
      <c r="K533" s="2274"/>
      <c r="L533" s="2274"/>
      <c r="M533" s="2274"/>
      <c r="N533" s="2275"/>
      <c r="O533" s="620"/>
      <c r="P533" s="620"/>
      <c r="Q533" s="1318" t="s">
        <v>485</v>
      </c>
      <c r="R533" s="1318"/>
      <c r="S533" s="1318"/>
      <c r="T533" s="1318"/>
      <c r="U533" s="1318"/>
      <c r="V533" s="1318"/>
      <c r="W533" s="1318"/>
      <c r="X533" s="1318"/>
      <c r="Y533" s="1318"/>
      <c r="Z533" s="1318"/>
      <c r="AA533" s="1318"/>
      <c r="AB533" s="1318"/>
      <c r="AC533" s="1318"/>
      <c r="AD533" s="1318"/>
      <c r="AE533" s="1318"/>
      <c r="AF533" s="1318"/>
      <c r="AG533" s="1318"/>
      <c r="AH533" s="1318"/>
      <c r="AI533" s="1318"/>
      <c r="AJ533" s="1318"/>
      <c r="AK533" s="1318"/>
      <c r="AL533" s="1318"/>
      <c r="AM533" s="1318"/>
      <c r="AN533" s="1318"/>
      <c r="AO533" s="1318"/>
      <c r="AP533" s="1318"/>
      <c r="AQ533" s="620"/>
      <c r="AR533" s="620"/>
      <c r="AS533" s="620"/>
      <c r="AT533" s="621"/>
      <c r="AU533" s="621"/>
      <c r="AV533" s="621"/>
      <c r="AW533" s="101"/>
      <c r="AX533" s="101"/>
      <c r="AY533" s="101"/>
      <c r="AZ533" s="492"/>
      <c r="BA533" s="492"/>
      <c r="BB533" s="493"/>
      <c r="BC533" s="493"/>
      <c r="BD533" s="262"/>
    </row>
    <row r="534" spans="1:56" s="2" customFormat="1" ht="15.95" customHeight="1">
      <c r="A534" s="103"/>
      <c r="B534" s="494" t="s">
        <v>69</v>
      </c>
      <c r="C534" s="339"/>
      <c r="D534" s="339"/>
      <c r="E534" s="339"/>
      <c r="F534" s="339"/>
      <c r="G534" s="543" t="str">
        <f>$G$2</f>
        <v>{{ModelName}}</v>
      </c>
      <c r="H534" s="339"/>
      <c r="I534" s="339"/>
      <c r="J534" s="339"/>
      <c r="K534" s="339"/>
      <c r="L534" s="339"/>
      <c r="M534" s="620"/>
      <c r="N534" s="622"/>
      <c r="O534" s="623"/>
      <c r="P534" s="623"/>
      <c r="Q534" s="1319"/>
      <c r="R534" s="1319"/>
      <c r="S534" s="1319"/>
      <c r="T534" s="1319"/>
      <c r="U534" s="1319"/>
      <c r="V534" s="1319"/>
      <c r="W534" s="1319"/>
      <c r="X534" s="1319"/>
      <c r="Y534" s="1319"/>
      <c r="Z534" s="1319"/>
      <c r="AA534" s="1319"/>
      <c r="AB534" s="1319"/>
      <c r="AC534" s="1319"/>
      <c r="AD534" s="1319"/>
      <c r="AE534" s="1319"/>
      <c r="AF534" s="1319"/>
      <c r="AG534" s="1319"/>
      <c r="AH534" s="1319"/>
      <c r="AI534" s="1319"/>
      <c r="AJ534" s="1319"/>
      <c r="AK534" s="1319"/>
      <c r="AL534" s="1319"/>
      <c r="AM534" s="1319"/>
      <c r="AN534" s="1319"/>
      <c r="AO534" s="1319"/>
      <c r="AP534" s="1319"/>
      <c r="AQ534" s="623"/>
      <c r="AR534" s="623"/>
      <c r="AS534" s="623"/>
      <c r="AT534" s="624"/>
      <c r="AU534" s="624"/>
      <c r="AV534" s="624"/>
      <c r="AW534" s="107"/>
      <c r="AY534" s="1321" t="s">
        <v>317</v>
      </c>
      <c r="AZ534" s="1322"/>
      <c r="BA534" s="1584">
        <f>$BA$2</f>
        <v>15</v>
      </c>
      <c r="BB534" s="1322">
        <f>BB496-1</f>
        <v>-15</v>
      </c>
      <c r="BC534" s="1466"/>
      <c r="BD534" s="109"/>
    </row>
    <row r="535" spans="1:56" s="2" customFormat="1" ht="15.95" customHeight="1">
      <c r="A535" s="103"/>
      <c r="B535" s="497" t="s">
        <v>70</v>
      </c>
      <c r="C535" s="498"/>
      <c r="D535" s="498"/>
      <c r="E535" s="498"/>
      <c r="F535" s="498"/>
      <c r="G535" s="498"/>
      <c r="H535" s="498"/>
      <c r="I535" s="544" t="str">
        <f>$I$3</f>
        <v>{{MaterialNumber}}</v>
      </c>
      <c r="J535" s="498"/>
      <c r="K535" s="544"/>
      <c r="L535" s="498"/>
      <c r="M535" s="625"/>
      <c r="N535" s="626"/>
      <c r="O535" s="625"/>
      <c r="P535" s="625"/>
      <c r="Q535" s="1320"/>
      <c r="R535" s="1320"/>
      <c r="S535" s="1320"/>
      <c r="T535" s="1320"/>
      <c r="U535" s="1320"/>
      <c r="V535" s="1320"/>
      <c r="W535" s="1320"/>
      <c r="X535" s="1320"/>
      <c r="Y535" s="1320"/>
      <c r="Z535" s="1320"/>
      <c r="AA535" s="1320"/>
      <c r="AB535" s="1320"/>
      <c r="AC535" s="1320"/>
      <c r="AD535" s="1320"/>
      <c r="AE535" s="1320"/>
      <c r="AF535" s="1320"/>
      <c r="AG535" s="1320"/>
      <c r="AH535" s="1320"/>
      <c r="AI535" s="1320"/>
      <c r="AJ535" s="1320"/>
      <c r="AK535" s="1320"/>
      <c r="AL535" s="1320"/>
      <c r="AM535" s="1320"/>
      <c r="AN535" s="1320"/>
      <c r="AO535" s="1320"/>
      <c r="AP535" s="1320"/>
      <c r="AQ535" s="625"/>
      <c r="AR535" s="625"/>
      <c r="AS535" s="625"/>
      <c r="AT535" s="627"/>
      <c r="AU535" s="627"/>
      <c r="AV535" s="627"/>
      <c r="AW535" s="126"/>
      <c r="AX535" s="501"/>
      <c r="AY535" s="2013"/>
      <c r="AZ535" s="1324"/>
      <c r="BA535" s="1585"/>
      <c r="BB535" s="1324"/>
      <c r="BC535" s="1467"/>
      <c r="BD535" s="109"/>
    </row>
    <row r="536" spans="1:56" s="2" customFormat="1" ht="30" customHeight="1">
      <c r="A536" s="103"/>
      <c r="B536" s="2088">
        <v>57</v>
      </c>
      <c r="C536" s="2305"/>
      <c r="D536" s="2016" t="s">
        <v>486</v>
      </c>
      <c r="E536" s="2017"/>
      <c r="F536" s="2017"/>
      <c r="G536" s="2017"/>
      <c r="H536" s="2017"/>
      <c r="I536" s="2017"/>
      <c r="J536" s="2017"/>
      <c r="K536" s="2017"/>
      <c r="L536" s="2017"/>
      <c r="M536" s="2017"/>
      <c r="N536" s="2017"/>
      <c r="O536" s="2017"/>
      <c r="P536" s="2017"/>
      <c r="Q536" s="2017"/>
      <c r="R536" s="2017"/>
      <c r="S536" s="2017"/>
      <c r="T536" s="2017"/>
      <c r="U536" s="2017"/>
      <c r="V536" s="2017"/>
      <c r="W536" s="2017"/>
      <c r="X536" s="2017"/>
      <c r="Y536" s="2017"/>
      <c r="Z536" s="2017"/>
      <c r="AA536" s="2017"/>
      <c r="AB536" s="2019"/>
      <c r="AC536" s="2014">
        <f>B536+1</f>
        <v>58</v>
      </c>
      <c r="AD536" s="2015"/>
      <c r="AE536" s="2016" t="s">
        <v>487</v>
      </c>
      <c r="AF536" s="2090"/>
      <c r="AG536" s="2090"/>
      <c r="AH536" s="2090"/>
      <c r="AI536" s="2090"/>
      <c r="AJ536" s="2090"/>
      <c r="AK536" s="2090"/>
      <c r="AL536" s="2090"/>
      <c r="AM536" s="2090"/>
      <c r="AN536" s="2090"/>
      <c r="AO536" s="2090"/>
      <c r="AP536" s="2090"/>
      <c r="AQ536" s="2090"/>
      <c r="AR536" s="2090"/>
      <c r="AS536" s="2090"/>
      <c r="AT536" s="2090"/>
      <c r="AU536" s="2090"/>
      <c r="AV536" s="2090"/>
      <c r="AW536" s="2090"/>
      <c r="AX536" s="2090"/>
      <c r="AY536" s="2090"/>
      <c r="AZ536" s="2090"/>
      <c r="BA536" s="2090"/>
      <c r="BB536" s="2090"/>
      <c r="BC536" s="2091"/>
      <c r="BD536" s="109"/>
    </row>
    <row r="537" spans="1:56" s="502" customFormat="1" ht="23.1" customHeight="1">
      <c r="A537" s="503"/>
      <c r="B537" s="2172" t="str">
        <f t="shared" ref="B537:Y537" si="38">B309</f>
        <v>M/C Type
机器
Loại máy</v>
      </c>
      <c r="C537" s="2021"/>
      <c r="D537" s="2021"/>
      <c r="E537" s="2021"/>
      <c r="F537" s="2022"/>
      <c r="G537" s="2026" t="str">
        <f t="shared" si="38"/>
        <v>Needle
System
针类 Loại kim</v>
      </c>
      <c r="H537" s="2026"/>
      <c r="I537" s="2026"/>
      <c r="J537" s="2026" t="str">
        <f t="shared" si="38"/>
        <v>Needle Size
尺寸
Kích cỡ kim</v>
      </c>
      <c r="K537" s="2026"/>
      <c r="L537" s="2026"/>
      <c r="M537" s="2026" t="str">
        <f t="shared" si="38"/>
        <v>Needle Point Type
针型头类
Loại đầu kim</v>
      </c>
      <c r="N537" s="2026"/>
      <c r="O537" s="2026"/>
      <c r="P537" s="2026"/>
      <c r="Q537" s="2030" t="str">
        <f t="shared" si="38"/>
        <v>Thread Type
车线
Loại chỉ</v>
      </c>
      <c r="R537" s="2030"/>
      <c r="S537" s="2030"/>
      <c r="T537" s="2030"/>
      <c r="U537" s="2030" t="str">
        <f t="shared" si="38"/>
        <v>Stitching Margin 边距
 Cách biên  (mm)</v>
      </c>
      <c r="V537" s="2030"/>
      <c r="W537" s="2030"/>
      <c r="X537" s="2030"/>
      <c r="Y537" s="2030" t="str">
        <f t="shared" si="38"/>
        <v>SPI (Stitch Per Inch)
针数/英寸
Số mũi/inch</v>
      </c>
      <c r="Z537" s="2032"/>
      <c r="AA537" s="2032"/>
      <c r="AB537" s="2033"/>
      <c r="AC537" s="2172" t="str">
        <f t="shared" ref="AC537:AK537" si="39">B309</f>
        <v>M/C Type
机器
Loại máy</v>
      </c>
      <c r="AD537" s="2021"/>
      <c r="AE537" s="2021"/>
      <c r="AF537" s="2021"/>
      <c r="AG537" s="2022"/>
      <c r="AH537" s="2026" t="str">
        <f t="shared" si="39"/>
        <v>Needle
System
针类 Loại kim</v>
      </c>
      <c r="AI537" s="2026"/>
      <c r="AJ537" s="2026"/>
      <c r="AK537" s="2026" t="str">
        <f t="shared" si="39"/>
        <v>Needle Size
尺寸
Kích cỡ kim</v>
      </c>
      <c r="AL537" s="2026"/>
      <c r="AM537" s="2026"/>
      <c r="AN537" s="2026" t="str">
        <f t="shared" ref="AN537:AV537" si="40">M309</f>
        <v>Needle Point Type
针型头类
Loại đầu kim</v>
      </c>
      <c r="AO537" s="2026"/>
      <c r="AP537" s="2026"/>
      <c r="AQ537" s="2026"/>
      <c r="AR537" s="2030" t="str">
        <f t="shared" si="40"/>
        <v>Thread Type
车线
Loại chỉ</v>
      </c>
      <c r="AS537" s="2030"/>
      <c r="AT537" s="2030"/>
      <c r="AU537" s="2030"/>
      <c r="AV537" s="2030" t="str">
        <f t="shared" si="40"/>
        <v>Stitching Margin 边距
 Cách biên  (mm)</v>
      </c>
      <c r="AW537" s="2030"/>
      <c r="AX537" s="2030"/>
      <c r="AY537" s="2030"/>
      <c r="AZ537" s="2030" t="str">
        <f t="shared" ref="AZ537" si="41">Y309</f>
        <v>SPI (Stitch Per Inch)
针数/英寸
Số mũi/inch</v>
      </c>
      <c r="BA537" s="2032"/>
      <c r="BB537" s="2032"/>
      <c r="BC537" s="2033"/>
      <c r="BD537" s="504"/>
    </row>
    <row r="538" spans="1:56" s="502" customFormat="1" ht="23.1" customHeight="1">
      <c r="A538" s="503"/>
      <c r="B538" s="2023"/>
      <c r="C538" s="2024"/>
      <c r="D538" s="2024"/>
      <c r="E538" s="2024"/>
      <c r="F538" s="2025"/>
      <c r="G538" s="2027"/>
      <c r="H538" s="2027"/>
      <c r="I538" s="2027"/>
      <c r="J538" s="2027"/>
      <c r="K538" s="2027"/>
      <c r="L538" s="2027"/>
      <c r="M538" s="2027"/>
      <c r="N538" s="2027"/>
      <c r="O538" s="2027"/>
      <c r="P538" s="2027"/>
      <c r="Q538" s="2031"/>
      <c r="R538" s="2031"/>
      <c r="S538" s="2031"/>
      <c r="T538" s="2031"/>
      <c r="U538" s="2031"/>
      <c r="V538" s="2031"/>
      <c r="W538" s="2031"/>
      <c r="X538" s="2031"/>
      <c r="Y538" s="2034"/>
      <c r="Z538" s="2034"/>
      <c r="AA538" s="2034"/>
      <c r="AB538" s="2035"/>
      <c r="AC538" s="2023"/>
      <c r="AD538" s="2024"/>
      <c r="AE538" s="2024"/>
      <c r="AF538" s="2024"/>
      <c r="AG538" s="2025"/>
      <c r="AH538" s="2027"/>
      <c r="AI538" s="2027"/>
      <c r="AJ538" s="2027"/>
      <c r="AK538" s="2027"/>
      <c r="AL538" s="2027"/>
      <c r="AM538" s="2027"/>
      <c r="AN538" s="2027"/>
      <c r="AO538" s="2027"/>
      <c r="AP538" s="2027"/>
      <c r="AQ538" s="2027"/>
      <c r="AR538" s="2031"/>
      <c r="AS538" s="2031"/>
      <c r="AT538" s="2031"/>
      <c r="AU538" s="2031"/>
      <c r="AV538" s="2031"/>
      <c r="AW538" s="2031"/>
      <c r="AX538" s="2031"/>
      <c r="AY538" s="2031"/>
      <c r="AZ538" s="2034"/>
      <c r="BA538" s="2034"/>
      <c r="BB538" s="2034"/>
      <c r="BC538" s="2035"/>
      <c r="BD538" s="504"/>
    </row>
    <row r="539" spans="1:56" s="89" customFormat="1" ht="42.95" customHeight="1">
      <c r="A539" s="375"/>
      <c r="B539" s="2197" t="s">
        <v>484</v>
      </c>
      <c r="C539" s="2052"/>
      <c r="D539" s="2052"/>
      <c r="E539" s="2052"/>
      <c r="F539" s="2053"/>
      <c r="G539" s="2039" t="s">
        <v>15</v>
      </c>
      <c r="H539" s="2040"/>
      <c r="I539" s="2040"/>
      <c r="J539" s="2054" t="s">
        <v>15</v>
      </c>
      <c r="K539" s="2054"/>
      <c r="L539" s="2054"/>
      <c r="M539" s="2054" t="s">
        <v>15</v>
      </c>
      <c r="N539" s="2054"/>
      <c r="O539" s="2054"/>
      <c r="P539" s="2054"/>
      <c r="Q539" s="2042" t="s">
        <v>15</v>
      </c>
      <c r="R539" s="2043"/>
      <c r="S539" s="2043"/>
      <c r="T539" s="2044"/>
      <c r="U539" s="2054" t="s">
        <v>15</v>
      </c>
      <c r="V539" s="2054"/>
      <c r="W539" s="2054"/>
      <c r="X539" s="2054"/>
      <c r="Y539" s="2054" t="s">
        <v>15</v>
      </c>
      <c r="Z539" s="2054"/>
      <c r="AA539" s="2054"/>
      <c r="AB539" s="2097"/>
      <c r="AC539" s="2261" t="s">
        <v>343</v>
      </c>
      <c r="AD539" s="2037"/>
      <c r="AE539" s="2037"/>
      <c r="AF539" s="2037"/>
      <c r="AG539" s="2038"/>
      <c r="AH539" s="2039" t="s">
        <v>344</v>
      </c>
      <c r="AI539" s="2040"/>
      <c r="AJ539" s="2040"/>
      <c r="AK539" s="2054" t="s">
        <v>345</v>
      </c>
      <c r="AL539" s="2054"/>
      <c r="AM539" s="2054"/>
      <c r="AN539" s="2054" t="s">
        <v>346</v>
      </c>
      <c r="AO539" s="2054"/>
      <c r="AP539" s="2054"/>
      <c r="AQ539" s="2054"/>
      <c r="AR539" s="2055" t="s">
        <v>383</v>
      </c>
      <c r="AS539" s="2054"/>
      <c r="AT539" s="2054"/>
      <c r="AU539" s="2054"/>
      <c r="AV539" s="2056" t="s">
        <v>432</v>
      </c>
      <c r="AW539" s="2056"/>
      <c r="AX539" s="2056"/>
      <c r="AY539" s="2056"/>
      <c r="AZ539" s="2056" t="s">
        <v>304</v>
      </c>
      <c r="BA539" s="2056"/>
      <c r="BB539" s="2056"/>
      <c r="BC539" s="2057"/>
      <c r="BD539" s="77"/>
    </row>
    <row r="540" spans="1:56" s="2" customFormat="1" ht="16.5" customHeight="1">
      <c r="A540" s="103"/>
      <c r="B540" s="509"/>
      <c r="C540" s="510"/>
      <c r="D540" s="510"/>
      <c r="E540" s="510"/>
      <c r="F540" s="510"/>
      <c r="G540" s="510"/>
      <c r="H540" s="510"/>
      <c r="I540" s="510"/>
      <c r="J540" s="510"/>
      <c r="K540" s="510"/>
      <c r="L540" s="510"/>
      <c r="M540" s="510"/>
      <c r="N540" s="510"/>
      <c r="O540" s="510"/>
      <c r="P540" s="510"/>
      <c r="Q540" s="590"/>
      <c r="R540" s="647"/>
      <c r="S540" s="647"/>
      <c r="T540" s="647"/>
      <c r="U540" s="647"/>
      <c r="V540" s="647"/>
      <c r="W540" s="647"/>
      <c r="X540" s="647"/>
      <c r="Y540" s="647"/>
      <c r="Z540" s="647"/>
      <c r="AA540" s="647"/>
      <c r="AB540" s="648"/>
      <c r="AC540" s="555"/>
      <c r="AD540" s="556"/>
      <c r="AE540" s="556"/>
      <c r="AF540" s="556"/>
      <c r="AG540" s="556"/>
      <c r="AH540" s="556"/>
      <c r="AI540" s="556"/>
      <c r="AJ540" s="592"/>
      <c r="AK540" s="592"/>
      <c r="AL540" s="592"/>
      <c r="AM540" s="592"/>
      <c r="AN540" s="592"/>
      <c r="AO540" s="592"/>
      <c r="AP540" s="518"/>
      <c r="AQ540" s="518"/>
      <c r="AR540" s="2142" t="s">
        <v>488</v>
      </c>
      <c r="AS540" s="2142"/>
      <c r="AT540" s="2142"/>
      <c r="AU540" s="2142"/>
      <c r="AV540" s="2142"/>
      <c r="AW540" s="2142"/>
      <c r="AX540" s="2142"/>
      <c r="AY540" s="2142"/>
      <c r="AZ540" s="2142"/>
      <c r="BA540" s="2142"/>
      <c r="BB540" s="2142"/>
      <c r="BC540" s="2143"/>
      <c r="BD540" s="109"/>
    </row>
    <row r="541" spans="1:56" s="2" customFormat="1" ht="16.5" customHeight="1">
      <c r="A541" s="103"/>
      <c r="B541" s="515"/>
      <c r="C541" s="516"/>
      <c r="D541" s="516"/>
      <c r="E541" s="516"/>
      <c r="F541" s="516"/>
      <c r="G541" s="516"/>
      <c r="H541" s="516"/>
      <c r="I541" s="516"/>
      <c r="J541" s="516"/>
      <c r="K541" s="516"/>
      <c r="L541" s="516"/>
      <c r="M541" s="516"/>
      <c r="N541" s="516"/>
      <c r="O541" s="516"/>
      <c r="P541" s="516"/>
      <c r="Q541" s="591"/>
      <c r="R541" s="640"/>
      <c r="S541" s="640"/>
      <c r="T541" s="640"/>
      <c r="U541" s="640"/>
      <c r="V541" s="640"/>
      <c r="W541" s="640"/>
      <c r="X541" s="640"/>
      <c r="Y541" s="640"/>
      <c r="Z541" s="640"/>
      <c r="AA541" s="640"/>
      <c r="AB541" s="641"/>
      <c r="AC541" s="560"/>
      <c r="AD541" s="561"/>
      <c r="AE541" s="561"/>
      <c r="AF541" s="561"/>
      <c r="AG541" s="561"/>
      <c r="AH541" s="561"/>
      <c r="AI541" s="561"/>
      <c r="AJ541" s="534"/>
      <c r="AK541" s="534"/>
      <c r="AL541" s="534"/>
      <c r="AM541" s="534"/>
      <c r="AN541" s="534"/>
      <c r="AO541" s="534"/>
      <c r="AP541" s="519"/>
      <c r="AQ541" s="519"/>
      <c r="AR541" s="2144"/>
      <c r="AS541" s="2144"/>
      <c r="AT541" s="2144"/>
      <c r="AU541" s="2144"/>
      <c r="AV541" s="2144"/>
      <c r="AW541" s="2144"/>
      <c r="AX541" s="2144"/>
      <c r="AY541" s="2144"/>
      <c r="AZ541" s="2144"/>
      <c r="BA541" s="2144"/>
      <c r="BB541" s="2144"/>
      <c r="BC541" s="2145"/>
      <c r="BD541" s="109"/>
    </row>
    <row r="542" spans="1:56" s="2" customFormat="1" ht="16.5" customHeight="1">
      <c r="A542" s="103"/>
      <c r="B542" s="515"/>
      <c r="C542" s="516"/>
      <c r="D542" s="516"/>
      <c r="E542" s="516"/>
      <c r="F542" s="516"/>
      <c r="G542" s="516"/>
      <c r="H542" s="516"/>
      <c r="I542" s="516"/>
      <c r="J542" s="516"/>
      <c r="K542" s="516"/>
      <c r="L542" s="516"/>
      <c r="M542" s="516"/>
      <c r="N542" s="516"/>
      <c r="O542" s="516"/>
      <c r="P542" s="516"/>
      <c r="Q542" s="591"/>
      <c r="R542" s="640"/>
      <c r="S542" s="640"/>
      <c r="T542" s="640"/>
      <c r="U542" s="640"/>
      <c r="V542" s="640"/>
      <c r="W542" s="640"/>
      <c r="X542" s="640"/>
      <c r="Y542" s="640"/>
      <c r="Z542" s="640"/>
      <c r="AA542" s="640"/>
      <c r="AB542" s="641"/>
      <c r="AC542" s="560"/>
      <c r="AD542" s="561"/>
      <c r="AE542" s="561"/>
      <c r="AF542" s="561"/>
      <c r="AG542" s="561"/>
      <c r="AH542" s="561"/>
      <c r="AI542" s="561"/>
      <c r="AJ542" s="534"/>
      <c r="AK542" s="534"/>
      <c r="AL542" s="534"/>
      <c r="AM542" s="534"/>
      <c r="AN542" s="534"/>
      <c r="AO542" s="534"/>
      <c r="AP542" s="519"/>
      <c r="AQ542" s="519"/>
      <c r="AR542" s="2144"/>
      <c r="AS542" s="2144"/>
      <c r="AT542" s="2144"/>
      <c r="AU542" s="2144"/>
      <c r="AV542" s="2144"/>
      <c r="AW542" s="2144"/>
      <c r="AX542" s="2144"/>
      <c r="AY542" s="2144"/>
      <c r="AZ542" s="2144"/>
      <c r="BA542" s="2144"/>
      <c r="BB542" s="2144"/>
      <c r="BC542" s="2145"/>
      <c r="BD542" s="109"/>
    </row>
    <row r="543" spans="1:56" s="2" customFormat="1" ht="16.5" customHeight="1">
      <c r="A543" s="103"/>
      <c r="B543" s="515"/>
      <c r="C543" s="516"/>
      <c r="D543" s="516"/>
      <c r="E543" s="516"/>
      <c r="F543" s="516"/>
      <c r="G543" s="516"/>
      <c r="H543" s="516"/>
      <c r="I543" s="516"/>
      <c r="J543" s="516"/>
      <c r="K543" s="516"/>
      <c r="L543" s="516"/>
      <c r="M543" s="516"/>
      <c r="N543" s="516"/>
      <c r="O543" s="516"/>
      <c r="P543" s="516"/>
      <c r="Q543" s="69"/>
      <c r="R543" s="640"/>
      <c r="S543" s="640"/>
      <c r="T543" s="640"/>
      <c r="U543" s="640"/>
      <c r="V543" s="640"/>
      <c r="W543" s="640"/>
      <c r="X543" s="640"/>
      <c r="Y543" s="640"/>
      <c r="Z543" s="640"/>
      <c r="AA543" s="640"/>
      <c r="AB543" s="641"/>
      <c r="AC543" s="115"/>
      <c r="AD543" s="114"/>
      <c r="AE543" s="69"/>
      <c r="AF543" s="69"/>
      <c r="AG543" s="69"/>
      <c r="AH543" s="69"/>
      <c r="AI543" s="69"/>
      <c r="AJ543" s="519"/>
      <c r="AK543" s="519"/>
      <c r="AL543" s="519"/>
      <c r="AM543" s="519"/>
      <c r="AN543" s="519"/>
      <c r="AO543" s="519"/>
      <c r="AP543" s="519"/>
      <c r="AQ543" s="519"/>
      <c r="AR543" s="2144"/>
      <c r="AS543" s="2144"/>
      <c r="AT543" s="2144"/>
      <c r="AU543" s="2144"/>
      <c r="AV543" s="2144"/>
      <c r="AW543" s="2144"/>
      <c r="AX543" s="2144"/>
      <c r="AY543" s="2144"/>
      <c r="AZ543" s="2144"/>
      <c r="BA543" s="2144"/>
      <c r="BB543" s="2144"/>
      <c r="BC543" s="2145"/>
      <c r="BD543" s="109"/>
    </row>
    <row r="544" spans="1:56" s="2" customFormat="1" ht="16.5" customHeight="1">
      <c r="A544" s="103"/>
      <c r="B544" s="515"/>
      <c r="C544" s="516"/>
      <c r="D544" s="516"/>
      <c r="E544" s="516"/>
      <c r="F544" s="516"/>
      <c r="G544" s="516"/>
      <c r="H544" s="516"/>
      <c r="I544" s="516"/>
      <c r="J544" s="516"/>
      <c r="K544" s="516"/>
      <c r="L544" s="516"/>
      <c r="M544" s="516"/>
      <c r="N544" s="516"/>
      <c r="O544" s="516"/>
      <c r="P544" s="516"/>
      <c r="Q544" s="69"/>
      <c r="R544" s="640"/>
      <c r="S544" s="640"/>
      <c r="T544" s="640"/>
      <c r="U544" s="640"/>
      <c r="V544" s="640"/>
      <c r="W544" s="640"/>
      <c r="X544" s="640"/>
      <c r="Y544" s="640"/>
      <c r="Z544" s="640"/>
      <c r="AA544" s="640"/>
      <c r="AB544" s="641"/>
      <c r="AC544" s="115"/>
      <c r="AD544" s="114"/>
      <c r="AE544" s="69"/>
      <c r="AF544" s="69"/>
      <c r="AG544" s="69"/>
      <c r="AH544" s="69"/>
      <c r="AI544" s="69"/>
      <c r="AJ544" s="519"/>
      <c r="AK544" s="519"/>
      <c r="AL544" s="519"/>
      <c r="AM544" s="519"/>
      <c r="AN544" s="519"/>
      <c r="AO544" s="519"/>
      <c r="AP544" s="519"/>
      <c r="AQ544" s="519"/>
      <c r="AR544" s="2144"/>
      <c r="AS544" s="2144"/>
      <c r="AT544" s="2144"/>
      <c r="AU544" s="2144"/>
      <c r="AV544" s="2144"/>
      <c r="AW544" s="2144"/>
      <c r="AX544" s="2144"/>
      <c r="AY544" s="2144"/>
      <c r="AZ544" s="2144"/>
      <c r="BA544" s="2144"/>
      <c r="BB544" s="2144"/>
      <c r="BC544" s="2145"/>
      <c r="BD544" s="109"/>
    </row>
    <row r="545" spans="1:56" s="2" customFormat="1" ht="16.5" customHeight="1">
      <c r="A545" s="103"/>
      <c r="B545" s="103"/>
      <c r="C545" s="22"/>
      <c r="D545" s="22"/>
      <c r="E545" s="22"/>
      <c r="F545" s="22"/>
      <c r="G545" s="22"/>
      <c r="H545" s="22"/>
      <c r="I545" s="22"/>
      <c r="J545" s="22"/>
      <c r="K545" s="22"/>
      <c r="L545" s="22"/>
      <c r="M545" s="22"/>
      <c r="N545" s="22"/>
      <c r="O545" s="22"/>
      <c r="P545" s="22"/>
      <c r="Q545" s="22"/>
      <c r="R545" s="22"/>
      <c r="S545" s="22"/>
      <c r="T545" s="22"/>
      <c r="U545" s="22"/>
      <c r="V545" s="22"/>
      <c r="W545" s="22"/>
      <c r="X545" s="530"/>
      <c r="Y545" s="530"/>
      <c r="Z545" s="530"/>
      <c r="AA545" s="530"/>
      <c r="AB545" s="531"/>
      <c r="AC545" s="103"/>
      <c r="AD545" s="22"/>
      <c r="AE545" s="22"/>
      <c r="AF545" s="22"/>
      <c r="AG545" s="22"/>
      <c r="AH545" s="22"/>
      <c r="AI545" s="22"/>
      <c r="AJ545" s="22"/>
      <c r="AK545" s="22"/>
      <c r="AL545" s="22"/>
      <c r="AM545" s="22"/>
      <c r="AN545" s="22"/>
      <c r="AO545" s="22"/>
      <c r="AP545" s="22"/>
      <c r="AQ545" s="22"/>
      <c r="AR545" s="2144"/>
      <c r="AS545" s="2144"/>
      <c r="AT545" s="2144"/>
      <c r="AU545" s="2144"/>
      <c r="AV545" s="2144"/>
      <c r="AW545" s="2144"/>
      <c r="AX545" s="2144"/>
      <c r="AY545" s="2144"/>
      <c r="AZ545" s="2144"/>
      <c r="BA545" s="2144"/>
      <c r="BB545" s="2144"/>
      <c r="BC545" s="2145"/>
      <c r="BD545" s="109"/>
    </row>
    <row r="546" spans="1:56" s="2" customFormat="1" ht="16.5" customHeight="1">
      <c r="A546" s="103"/>
      <c r="B546" s="103"/>
      <c r="C546" s="22"/>
      <c r="D546" s="22"/>
      <c r="E546" s="22"/>
      <c r="F546" s="22"/>
      <c r="G546" s="22"/>
      <c r="H546" s="22"/>
      <c r="I546" s="22"/>
      <c r="J546" s="22"/>
      <c r="K546" s="22"/>
      <c r="L546" s="22"/>
      <c r="M546" s="22"/>
      <c r="N546" s="22"/>
      <c r="O546" s="22"/>
      <c r="P546" s="22"/>
      <c r="Q546" s="22"/>
      <c r="R546" s="22"/>
      <c r="S546" s="22"/>
      <c r="T546" s="22"/>
      <c r="U546" s="22"/>
      <c r="V546" s="22"/>
      <c r="W546" s="22"/>
      <c r="X546" s="2220" t="str">
        <f>$X$14</f>
        <v>Attaching Method
贴法 Phương pháp dán</v>
      </c>
      <c r="Y546" s="2083"/>
      <c r="Z546" s="2083"/>
      <c r="AA546" s="2083"/>
      <c r="AB546" s="2084"/>
      <c r="AC546" s="103"/>
      <c r="AD546" s="22"/>
      <c r="AE546" s="22"/>
      <c r="AF546" s="22"/>
      <c r="AG546" s="22"/>
      <c r="AH546" s="22"/>
      <c r="AI546" s="22"/>
      <c r="AJ546" s="22"/>
      <c r="AK546" s="22"/>
      <c r="AL546" s="22"/>
      <c r="AM546" s="22"/>
      <c r="AN546" s="22"/>
      <c r="AO546" s="22"/>
      <c r="AP546" s="22"/>
      <c r="AQ546" s="22"/>
      <c r="AR546" s="22"/>
      <c r="AS546" s="22"/>
      <c r="AT546" s="22"/>
      <c r="AU546" s="22"/>
      <c r="AV546" s="22"/>
      <c r="AW546" s="22"/>
      <c r="AX546" s="22"/>
      <c r="AY546" s="2062" t="str">
        <f>$X$14</f>
        <v>Attaching Method
贴法 Phương pháp dán</v>
      </c>
      <c r="AZ546" s="2063"/>
      <c r="BA546" s="2063"/>
      <c r="BB546" s="2063"/>
      <c r="BC546" s="2152"/>
      <c r="BD546" s="109"/>
    </row>
    <row r="547" spans="1:56" s="2" customFormat="1" ht="16.5" customHeight="1">
      <c r="A547" s="103"/>
      <c r="B547" s="103"/>
      <c r="C547" s="22"/>
      <c r="D547" s="22"/>
      <c r="E547" s="22"/>
      <c r="F547" s="22"/>
      <c r="G547" s="22"/>
      <c r="H547" s="22"/>
      <c r="I547" s="22"/>
      <c r="J547" s="22"/>
      <c r="K547" s="22"/>
      <c r="L547" s="22"/>
      <c r="M547" s="22"/>
      <c r="N547" s="22"/>
      <c r="O547" s="22"/>
      <c r="P547" s="22"/>
      <c r="Q547" s="22"/>
      <c r="R547" s="22"/>
      <c r="S547" s="22"/>
      <c r="T547" s="22"/>
      <c r="U547" s="22"/>
      <c r="V547" s="22"/>
      <c r="W547" s="22"/>
      <c r="X547" s="2065"/>
      <c r="Y547" s="2066"/>
      <c r="Z547" s="2066"/>
      <c r="AA547" s="2066"/>
      <c r="AB547" s="2067"/>
      <c r="AC547" s="103"/>
      <c r="AD547" s="22"/>
      <c r="AE547" s="22"/>
      <c r="AF547" s="22"/>
      <c r="AG547" s="22"/>
      <c r="AH547" s="22"/>
      <c r="AI547" s="22"/>
      <c r="AJ547" s="22"/>
      <c r="AK547" s="22"/>
      <c r="AL547" s="22"/>
      <c r="AM547" s="22"/>
      <c r="AN547" s="22"/>
      <c r="AO547" s="22"/>
      <c r="AP547" s="22"/>
      <c r="AQ547" s="22"/>
      <c r="AR547" s="22"/>
      <c r="AS547" s="22"/>
      <c r="AT547" s="22"/>
      <c r="AU547" s="22"/>
      <c r="AV547" s="22"/>
      <c r="AW547" s="22"/>
      <c r="AX547" s="22"/>
      <c r="AY547" s="2065"/>
      <c r="AZ547" s="2066"/>
      <c r="BA547" s="2066"/>
      <c r="BB547" s="2066"/>
      <c r="BC547" s="2067"/>
      <c r="BD547" s="109"/>
    </row>
    <row r="548" spans="1:56" s="2" customFormat="1" ht="16.5" customHeight="1">
      <c r="A548" s="103"/>
      <c r="B548" s="103"/>
      <c r="C548" s="22"/>
      <c r="D548" s="22"/>
      <c r="E548" s="22"/>
      <c r="F548" s="22"/>
      <c r="G548" s="22"/>
      <c r="H548" s="22"/>
      <c r="I548" s="22"/>
      <c r="J548" s="22"/>
      <c r="K548" s="22"/>
      <c r="L548" s="22"/>
      <c r="M548" s="22"/>
      <c r="N548" s="22"/>
      <c r="O548" s="22"/>
      <c r="P548" s="22"/>
      <c r="Q548" s="22"/>
      <c r="R548" s="22"/>
      <c r="S548" s="22"/>
      <c r="T548" s="22"/>
      <c r="U548" s="22"/>
      <c r="V548" s="22"/>
      <c r="W548" s="22"/>
      <c r="X548" s="2214" t="s">
        <v>15</v>
      </c>
      <c r="Y548" s="2069"/>
      <c r="Z548" s="2069"/>
      <c r="AA548" s="2069"/>
      <c r="AB548" s="2070"/>
      <c r="AC548" s="103"/>
      <c r="AD548" s="22"/>
      <c r="AE548" s="22"/>
      <c r="AF548" s="22"/>
      <c r="AG548" s="22"/>
      <c r="AH548" s="22"/>
      <c r="AI548" s="22"/>
      <c r="AJ548" s="22"/>
      <c r="AK548" s="22"/>
      <c r="AL548" s="22"/>
      <c r="AM548" s="22"/>
      <c r="AN548" s="22"/>
      <c r="AO548" s="22"/>
      <c r="AP548" s="22"/>
      <c r="AQ548" s="22"/>
      <c r="AR548" s="22"/>
      <c r="AS548" s="22"/>
      <c r="AT548" s="22"/>
      <c r="AU548" s="22"/>
      <c r="AV548" s="22"/>
      <c r="AW548" s="22"/>
      <c r="AX548" s="22"/>
      <c r="AY548" s="2159" t="s">
        <v>15</v>
      </c>
      <c r="AZ548" s="2160"/>
      <c r="BA548" s="2160"/>
      <c r="BB548" s="2160"/>
      <c r="BC548" s="2161"/>
      <c r="BD548" s="109"/>
    </row>
    <row r="549" spans="1:56" s="2" customFormat="1" ht="16.5" customHeight="1">
      <c r="A549" s="103"/>
      <c r="B549" s="103"/>
      <c r="C549" s="22"/>
      <c r="D549" s="22"/>
      <c r="E549" s="22"/>
      <c r="F549" s="22"/>
      <c r="G549" s="22"/>
      <c r="H549" s="22"/>
      <c r="I549" s="22"/>
      <c r="J549" s="22"/>
      <c r="K549" s="22"/>
      <c r="L549" s="22"/>
      <c r="M549" s="22"/>
      <c r="N549" s="22"/>
      <c r="O549" s="22"/>
      <c r="P549" s="22"/>
      <c r="Q549" s="22"/>
      <c r="R549" s="22"/>
      <c r="S549" s="22"/>
      <c r="T549" s="22"/>
      <c r="U549" s="22"/>
      <c r="V549" s="22"/>
      <c r="W549" s="22"/>
      <c r="X549" s="2071"/>
      <c r="Y549" s="2072"/>
      <c r="Z549" s="2072"/>
      <c r="AA549" s="2072"/>
      <c r="AB549" s="2073"/>
      <c r="AC549" s="103"/>
      <c r="AD549" s="22"/>
      <c r="AE549" s="22"/>
      <c r="AF549" s="22"/>
      <c r="AG549" s="22"/>
      <c r="AH549" s="22"/>
      <c r="AI549" s="22"/>
      <c r="AJ549" s="22"/>
      <c r="AK549" s="22"/>
      <c r="AL549" s="22"/>
      <c r="AM549" s="22"/>
      <c r="AN549" s="22"/>
      <c r="AO549" s="22"/>
      <c r="AP549" s="22"/>
      <c r="AQ549" s="22"/>
      <c r="AR549" s="22"/>
      <c r="AS549" s="22"/>
      <c r="AT549" s="22"/>
      <c r="AU549" s="22"/>
      <c r="AV549" s="22"/>
      <c r="AW549" s="22"/>
      <c r="AX549" s="22"/>
      <c r="AY549" s="2071"/>
      <c r="AZ549" s="2072"/>
      <c r="BA549" s="2072"/>
      <c r="BB549" s="2072"/>
      <c r="BC549" s="2073"/>
      <c r="BD549" s="109"/>
    </row>
    <row r="550" spans="1:56" s="2" customFormat="1" ht="16.5" customHeight="1">
      <c r="A550" s="103"/>
      <c r="B550" s="103"/>
      <c r="C550" s="22"/>
      <c r="D550" s="22"/>
      <c r="E550" s="22"/>
      <c r="F550" s="22"/>
      <c r="G550" s="22"/>
      <c r="H550" s="22"/>
      <c r="I550" s="22"/>
      <c r="J550" s="22"/>
      <c r="K550" s="1962"/>
      <c r="L550" s="1191"/>
      <c r="M550" s="1191"/>
      <c r="N550" s="1191"/>
      <c r="O550" s="1191"/>
      <c r="P550" s="1191"/>
      <c r="Q550" s="1191"/>
      <c r="R550" s="22"/>
      <c r="S550" s="22"/>
      <c r="T550" s="22"/>
      <c r="U550" s="22"/>
      <c r="V550" s="22"/>
      <c r="W550" s="22"/>
      <c r="X550" s="2220" t="str">
        <f>$X$18</f>
        <v>Stitching Guide Name  靠边机名称Tên cử may</v>
      </c>
      <c r="Y550" s="2083"/>
      <c r="Z550" s="2083"/>
      <c r="AA550" s="2083"/>
      <c r="AB550" s="2084"/>
      <c r="AC550" s="103"/>
      <c r="AD550" s="22"/>
      <c r="AE550" s="22"/>
      <c r="AF550" s="22"/>
      <c r="AG550" s="22"/>
      <c r="AH550" s="22"/>
      <c r="AI550" s="22"/>
      <c r="AJ550" s="22"/>
      <c r="AK550" s="22"/>
      <c r="AL550" s="22"/>
      <c r="AM550" s="22"/>
      <c r="AN550" s="22"/>
      <c r="AO550" s="22"/>
      <c r="AP550" s="22"/>
      <c r="AQ550" s="22"/>
      <c r="AR550" s="22"/>
      <c r="AS550" s="22"/>
      <c r="AT550" s="22"/>
      <c r="AU550" s="22"/>
      <c r="AV550" s="22"/>
      <c r="AW550" s="22"/>
      <c r="AX550" s="22"/>
      <c r="AY550" s="2062" t="str">
        <f>$X$18</f>
        <v>Stitching Guide Name  靠边机名称Tên cử may</v>
      </c>
      <c r="AZ550" s="2063"/>
      <c r="BA550" s="2063"/>
      <c r="BB550" s="2063"/>
      <c r="BC550" s="2152"/>
      <c r="BD550" s="109"/>
    </row>
    <row r="551" spans="1:56" s="2" customFormat="1" ht="16.5" customHeight="1">
      <c r="A551" s="103"/>
      <c r="B551" s="103"/>
      <c r="C551" s="22"/>
      <c r="D551" s="22"/>
      <c r="E551" s="22"/>
      <c r="F551" s="22"/>
      <c r="G551" s="22"/>
      <c r="H551" s="22"/>
      <c r="I551" s="22"/>
      <c r="J551" s="22"/>
      <c r="K551" s="1191"/>
      <c r="L551" s="1191"/>
      <c r="M551" s="1191"/>
      <c r="N551" s="1191"/>
      <c r="O551" s="1191"/>
      <c r="P551" s="1191"/>
      <c r="Q551" s="1191"/>
      <c r="R551" s="22"/>
      <c r="S551" s="22"/>
      <c r="T551" s="22"/>
      <c r="U551" s="22"/>
      <c r="V551" s="22"/>
      <c r="W551" s="22"/>
      <c r="X551" s="2065"/>
      <c r="Y551" s="2066"/>
      <c r="Z551" s="2066"/>
      <c r="AA551" s="2066"/>
      <c r="AB551" s="2067"/>
      <c r="AC551" s="103"/>
      <c r="AD551" s="22"/>
      <c r="AE551" s="22"/>
      <c r="AF551" s="22"/>
      <c r="AG551" s="22"/>
      <c r="AH551" s="22"/>
      <c r="AI551" s="22"/>
      <c r="AJ551" s="22"/>
      <c r="AK551" s="22"/>
      <c r="AL551" s="22"/>
      <c r="AM551" s="22"/>
      <c r="AN551" s="22"/>
      <c r="AO551" s="22"/>
      <c r="AP551" s="22"/>
      <c r="AQ551" s="22"/>
      <c r="AR551" s="22"/>
      <c r="AS551" s="22"/>
      <c r="AT551" s="22"/>
      <c r="AU551" s="22"/>
      <c r="AV551" s="22"/>
      <c r="AW551" s="22"/>
      <c r="AX551" s="22"/>
      <c r="AY551" s="2065"/>
      <c r="AZ551" s="2066"/>
      <c r="BA551" s="2066"/>
      <c r="BB551" s="2066"/>
      <c r="BC551" s="2067"/>
      <c r="BD551" s="109"/>
    </row>
    <row r="552" spans="1:56" s="2" customFormat="1" ht="16.5" customHeight="1">
      <c r="A552" s="103"/>
      <c r="B552" s="541"/>
      <c r="C552" s="22"/>
      <c r="D552" s="22"/>
      <c r="E552" s="22"/>
      <c r="F552" s="22"/>
      <c r="G552" s="22"/>
      <c r="H552" s="22"/>
      <c r="I552" s="22"/>
      <c r="J552" s="22"/>
      <c r="K552" s="1191"/>
      <c r="L552" s="1191"/>
      <c r="M552" s="1191"/>
      <c r="N552" s="1191"/>
      <c r="O552" s="1191"/>
      <c r="P552" s="1191"/>
      <c r="Q552" s="1191"/>
      <c r="R552" s="22"/>
      <c r="S552" s="22"/>
      <c r="T552" s="22"/>
      <c r="U552" s="22"/>
      <c r="V552" s="22"/>
      <c r="W552" s="22"/>
      <c r="X552" s="2214" t="s">
        <v>15</v>
      </c>
      <c r="Y552" s="2069"/>
      <c r="Z552" s="2069"/>
      <c r="AA552" s="2069"/>
      <c r="AB552" s="2070"/>
      <c r="AC552" s="126"/>
      <c r="AD552" s="126"/>
      <c r="AE552" s="126"/>
      <c r="AF552" s="126"/>
      <c r="AG552" s="126"/>
      <c r="AH552" s="126"/>
      <c r="AI552" s="126"/>
      <c r="AJ552" s="126"/>
      <c r="AK552" s="126"/>
      <c r="AL552" s="126"/>
      <c r="AM552" s="126"/>
      <c r="AN552" s="126"/>
      <c r="AO552" s="126"/>
      <c r="AP552" s="126"/>
      <c r="AQ552" s="126"/>
      <c r="AR552" s="126"/>
      <c r="AS552" s="126"/>
      <c r="AT552" s="126"/>
      <c r="AU552" s="126"/>
      <c r="AV552" s="126"/>
      <c r="AW552" s="126"/>
      <c r="AX552" s="126"/>
      <c r="AY552" s="2085" t="s">
        <v>15</v>
      </c>
      <c r="AZ552" s="2086"/>
      <c r="BA552" s="2086"/>
      <c r="BB552" s="2086"/>
      <c r="BC552" s="2087"/>
      <c r="BD552" s="109"/>
    </row>
    <row r="553" spans="1:56" s="2" customFormat="1" ht="30" customHeight="1">
      <c r="A553" s="103"/>
      <c r="B553" s="2088">
        <f>AC536+1</f>
        <v>59</v>
      </c>
      <c r="C553" s="2305"/>
      <c r="D553" s="2016" t="s">
        <v>489</v>
      </c>
      <c r="E553" s="2017"/>
      <c r="F553" s="2017"/>
      <c r="G553" s="2017"/>
      <c r="H553" s="2017"/>
      <c r="I553" s="2017"/>
      <c r="J553" s="2017"/>
      <c r="K553" s="2017"/>
      <c r="L553" s="2017"/>
      <c r="M553" s="2017"/>
      <c r="N553" s="2017"/>
      <c r="O553" s="2017"/>
      <c r="P553" s="2017"/>
      <c r="Q553" s="2017"/>
      <c r="R553" s="2017"/>
      <c r="S553" s="2017"/>
      <c r="T553" s="2017"/>
      <c r="U553" s="2017"/>
      <c r="V553" s="2017"/>
      <c r="W553" s="2017"/>
      <c r="X553" s="2017"/>
      <c r="Y553" s="2017"/>
      <c r="Z553" s="2017"/>
      <c r="AA553" s="2017"/>
      <c r="AB553" s="2019"/>
      <c r="AC553" s="2014">
        <f>B553+1</f>
        <v>60</v>
      </c>
      <c r="AD553" s="2015"/>
      <c r="AE553" s="2239"/>
      <c r="AF553" s="2018"/>
      <c r="AG553" s="2018"/>
      <c r="AH553" s="2018"/>
      <c r="AI553" s="2018"/>
      <c r="AJ553" s="2018"/>
      <c r="AK553" s="2018"/>
      <c r="AL553" s="2018"/>
      <c r="AM553" s="2018"/>
      <c r="AN553" s="2018"/>
      <c r="AO553" s="2018"/>
      <c r="AP553" s="2018"/>
      <c r="AQ553" s="2018"/>
      <c r="AR553" s="2018"/>
      <c r="AS553" s="2018"/>
      <c r="AT553" s="2018"/>
      <c r="AU553" s="2018"/>
      <c r="AV553" s="2018"/>
      <c r="AW553" s="2018"/>
      <c r="AX553" s="2018"/>
      <c r="AY553" s="2017"/>
      <c r="AZ553" s="2017"/>
      <c r="BA553" s="2017"/>
      <c r="BB553" s="2017"/>
      <c r="BC553" s="2019"/>
      <c r="BD553" s="109"/>
    </row>
    <row r="554" spans="1:56" s="335" customFormat="1" ht="23.1" customHeight="1">
      <c r="A554" s="241"/>
      <c r="B554" s="2172" t="str">
        <f t="shared" ref="B554:Y554" si="42">B309</f>
        <v>M/C Type
机器
Loại máy</v>
      </c>
      <c r="C554" s="2021"/>
      <c r="D554" s="2021"/>
      <c r="E554" s="2021"/>
      <c r="F554" s="2022"/>
      <c r="G554" s="2026" t="str">
        <f t="shared" si="42"/>
        <v>Needle
System
针类 Loại kim</v>
      </c>
      <c r="H554" s="2026"/>
      <c r="I554" s="2026"/>
      <c r="J554" s="2026" t="str">
        <f t="shared" si="42"/>
        <v>Needle Size
尺寸
Kích cỡ kim</v>
      </c>
      <c r="K554" s="2026"/>
      <c r="L554" s="2026"/>
      <c r="M554" s="2026" t="str">
        <f t="shared" si="42"/>
        <v>Needle Point Type
针型头类
Loại đầu kim</v>
      </c>
      <c r="N554" s="2026"/>
      <c r="O554" s="2026"/>
      <c r="P554" s="2026"/>
      <c r="Q554" s="2030" t="str">
        <f t="shared" si="42"/>
        <v>Thread Type
车线
Loại chỉ</v>
      </c>
      <c r="R554" s="2030"/>
      <c r="S554" s="2030"/>
      <c r="T554" s="2030"/>
      <c r="U554" s="2030" t="str">
        <f t="shared" si="42"/>
        <v>Stitching Margin 边距
 Cách biên  (mm)</v>
      </c>
      <c r="V554" s="2030"/>
      <c r="W554" s="2030"/>
      <c r="X554" s="2030"/>
      <c r="Y554" s="2030" t="str">
        <f t="shared" si="42"/>
        <v>SPI (Stitch Per Inch)
针数/英寸
Số mũi/inch</v>
      </c>
      <c r="Z554" s="2032"/>
      <c r="AA554" s="2032"/>
      <c r="AB554" s="2033"/>
      <c r="AC554" s="2172" t="str">
        <f t="shared" ref="AC554:AK554" si="43">B309</f>
        <v>M/C Type
机器
Loại máy</v>
      </c>
      <c r="AD554" s="2021"/>
      <c r="AE554" s="2021"/>
      <c r="AF554" s="2021"/>
      <c r="AG554" s="2022"/>
      <c r="AH554" s="2026" t="str">
        <f t="shared" si="43"/>
        <v>Needle
System
针类 Loại kim</v>
      </c>
      <c r="AI554" s="2026"/>
      <c r="AJ554" s="2026"/>
      <c r="AK554" s="2026" t="str">
        <f t="shared" si="43"/>
        <v>Needle Size
尺寸
Kích cỡ kim</v>
      </c>
      <c r="AL554" s="2026"/>
      <c r="AM554" s="2026"/>
      <c r="AN554" s="2026" t="str">
        <f t="shared" ref="AN554:AV554" si="44">M309</f>
        <v>Needle Point Type
针型头类
Loại đầu kim</v>
      </c>
      <c r="AO554" s="2026"/>
      <c r="AP554" s="2026"/>
      <c r="AQ554" s="2026"/>
      <c r="AR554" s="2030" t="str">
        <f t="shared" si="44"/>
        <v>Thread Type
车线
Loại chỉ</v>
      </c>
      <c r="AS554" s="2030"/>
      <c r="AT554" s="2030"/>
      <c r="AU554" s="2030"/>
      <c r="AV554" s="2030" t="str">
        <f t="shared" si="44"/>
        <v>Stitching Margin 边距
 Cách biên  (mm)</v>
      </c>
      <c r="AW554" s="2030"/>
      <c r="AX554" s="2030"/>
      <c r="AY554" s="2030"/>
      <c r="AZ554" s="2030" t="str">
        <f t="shared" ref="AZ554" si="45">Y309</f>
        <v>SPI (Stitch Per Inch)
针数/英寸
Số mũi/inch</v>
      </c>
      <c r="BA554" s="2032"/>
      <c r="BB554" s="2032"/>
      <c r="BC554" s="2033"/>
      <c r="BD554" s="242"/>
    </row>
    <row r="555" spans="1:56" s="335" customFormat="1" ht="23.1" customHeight="1">
      <c r="A555" s="241"/>
      <c r="B555" s="2023"/>
      <c r="C555" s="2024"/>
      <c r="D555" s="2024"/>
      <c r="E555" s="2024"/>
      <c r="F555" s="2025"/>
      <c r="G555" s="2027"/>
      <c r="H555" s="2027"/>
      <c r="I555" s="2027"/>
      <c r="J555" s="2027"/>
      <c r="K555" s="2027"/>
      <c r="L555" s="2027"/>
      <c r="M555" s="2027"/>
      <c r="N555" s="2027"/>
      <c r="O555" s="2027"/>
      <c r="P555" s="2027"/>
      <c r="Q555" s="2031"/>
      <c r="R555" s="2031"/>
      <c r="S555" s="2031"/>
      <c r="T555" s="2031"/>
      <c r="U555" s="2031"/>
      <c r="V555" s="2031"/>
      <c r="W555" s="2031"/>
      <c r="X555" s="2031"/>
      <c r="Y555" s="2034"/>
      <c r="Z555" s="2034"/>
      <c r="AA555" s="2034"/>
      <c r="AB555" s="2035"/>
      <c r="AC555" s="2303"/>
      <c r="AD555" s="2024"/>
      <c r="AE555" s="2024"/>
      <c r="AF555" s="2024"/>
      <c r="AG555" s="2025"/>
      <c r="AH555" s="2027"/>
      <c r="AI555" s="2027"/>
      <c r="AJ555" s="2027"/>
      <c r="AK555" s="2027"/>
      <c r="AL555" s="2027"/>
      <c r="AM555" s="2027"/>
      <c r="AN555" s="2027"/>
      <c r="AO555" s="2027"/>
      <c r="AP555" s="2027"/>
      <c r="AQ555" s="2027"/>
      <c r="AR555" s="2031"/>
      <c r="AS555" s="2031"/>
      <c r="AT555" s="2031"/>
      <c r="AU555" s="2031"/>
      <c r="AV555" s="2031"/>
      <c r="AW555" s="2031"/>
      <c r="AX555" s="2031"/>
      <c r="AY555" s="2031"/>
      <c r="AZ555" s="2034"/>
      <c r="BA555" s="2034"/>
      <c r="BB555" s="2034"/>
      <c r="BC555" s="2035"/>
      <c r="BD555" s="242"/>
    </row>
    <row r="556" spans="1:56" s="172" customFormat="1" ht="42.95" customHeight="1">
      <c r="A556" s="520"/>
      <c r="B556" s="2197" t="s">
        <v>359</v>
      </c>
      <c r="C556" s="2052"/>
      <c r="D556" s="2052"/>
      <c r="E556" s="2052"/>
      <c r="F556" s="2053"/>
      <c r="G556" s="2039" t="s">
        <v>15</v>
      </c>
      <c r="H556" s="2040"/>
      <c r="I556" s="2040"/>
      <c r="J556" s="2054" t="s">
        <v>15</v>
      </c>
      <c r="K556" s="2054"/>
      <c r="L556" s="2054"/>
      <c r="M556" s="2054" t="s">
        <v>15</v>
      </c>
      <c r="N556" s="2054"/>
      <c r="O556" s="2054"/>
      <c r="P556" s="2054"/>
      <c r="Q556" s="2042" t="s">
        <v>15</v>
      </c>
      <c r="R556" s="2043"/>
      <c r="S556" s="2043"/>
      <c r="T556" s="2044"/>
      <c r="U556" s="2054" t="s">
        <v>15</v>
      </c>
      <c r="V556" s="2054"/>
      <c r="W556" s="2054"/>
      <c r="X556" s="2054"/>
      <c r="Y556" s="2054" t="s">
        <v>15</v>
      </c>
      <c r="Z556" s="2054"/>
      <c r="AA556" s="2054"/>
      <c r="AB556" s="2097"/>
      <c r="AC556" s="2197" t="s">
        <v>481</v>
      </c>
      <c r="AD556" s="2052"/>
      <c r="AE556" s="2052"/>
      <c r="AF556" s="2052"/>
      <c r="AG556" s="2053"/>
      <c r="AH556" s="2039"/>
      <c r="AI556" s="2040"/>
      <c r="AJ556" s="2040"/>
      <c r="AK556" s="2054"/>
      <c r="AL556" s="2054"/>
      <c r="AM556" s="2054"/>
      <c r="AN556" s="2054"/>
      <c r="AO556" s="2054"/>
      <c r="AP556" s="2054"/>
      <c r="AQ556" s="2054"/>
      <c r="AR556" s="2042"/>
      <c r="AS556" s="2043"/>
      <c r="AT556" s="2043"/>
      <c r="AU556" s="2044"/>
      <c r="AV556" s="2054"/>
      <c r="AW556" s="2054"/>
      <c r="AX556" s="2054"/>
      <c r="AY556" s="2054"/>
      <c r="AZ556" s="2054"/>
      <c r="BA556" s="2054"/>
      <c r="BB556" s="2054"/>
      <c r="BC556" s="2097"/>
      <c r="BD556" s="521"/>
    </row>
    <row r="557" spans="1:56" s="2" customFormat="1" ht="16.5" customHeight="1">
      <c r="A557" s="103"/>
      <c r="B557" s="555"/>
      <c r="C557" s="556"/>
      <c r="D557" s="556"/>
      <c r="E557" s="556"/>
      <c r="F557" s="556"/>
      <c r="G557" s="556"/>
      <c r="H557" s="556"/>
      <c r="I557" s="592"/>
      <c r="J557" s="592"/>
      <c r="K557" s="592"/>
      <c r="L557" s="592"/>
      <c r="M557" s="592"/>
      <c r="N557" s="592"/>
      <c r="O557" s="518"/>
      <c r="P557" s="518"/>
      <c r="Q557" s="568"/>
      <c r="R557" s="568"/>
      <c r="S557" s="568"/>
      <c r="T557" s="568"/>
      <c r="U557" s="568"/>
      <c r="V557" s="568"/>
      <c r="W557" s="568"/>
      <c r="X557" s="568"/>
      <c r="Y557" s="568"/>
      <c r="Z557" s="568"/>
      <c r="AA557" s="568"/>
      <c r="AB557" s="569"/>
      <c r="AC557" s="555"/>
      <c r="AD557" s="556"/>
      <c r="AE557" s="556"/>
      <c r="AF557" s="556"/>
      <c r="AG557" s="556"/>
      <c r="AH557" s="556"/>
      <c r="AI557" s="556"/>
      <c r="AJ557" s="592"/>
      <c r="AK557" s="592"/>
      <c r="AL557" s="592"/>
      <c r="AM557" s="592"/>
      <c r="AN557" s="592"/>
      <c r="AO557" s="592"/>
      <c r="AP557" s="518"/>
      <c r="AQ557" s="518"/>
      <c r="AR557" s="525"/>
      <c r="AS557" s="593"/>
      <c r="AT557" s="593"/>
      <c r="AU557" s="593"/>
      <c r="AV557" s="649"/>
      <c r="AW557" s="650"/>
      <c r="AX557" s="650"/>
      <c r="AY557" s="650"/>
      <c r="AZ557" s="650"/>
      <c r="BA557" s="650"/>
      <c r="BB557" s="650"/>
      <c r="BC557" s="651"/>
      <c r="BD557" s="109"/>
    </row>
    <row r="558" spans="1:56" s="2" customFormat="1" ht="16.5" customHeight="1">
      <c r="A558" s="103"/>
      <c r="B558" s="560"/>
      <c r="C558" s="561"/>
      <c r="D558" s="561"/>
      <c r="E558" s="561"/>
      <c r="F558" s="561"/>
      <c r="G558" s="561"/>
      <c r="H558" s="561"/>
      <c r="I558" s="534"/>
      <c r="J558" s="534"/>
      <c r="K558" s="534"/>
      <c r="L558" s="534"/>
      <c r="M558" s="534"/>
      <c r="N558" s="534"/>
      <c r="O558" s="519"/>
      <c r="P558" s="519"/>
      <c r="Q558" s="570"/>
      <c r="R558" s="570"/>
      <c r="S558" s="570"/>
      <c r="T558" s="570"/>
      <c r="U558" s="570"/>
      <c r="V558" s="570"/>
      <c r="W558" s="570"/>
      <c r="X558" s="570"/>
      <c r="Y558" s="570"/>
      <c r="Z558" s="570"/>
      <c r="AA558" s="570"/>
      <c r="AB558" s="571"/>
      <c r="AC558" s="560"/>
      <c r="AD558" s="561"/>
      <c r="AE558" s="561"/>
      <c r="AF558" s="561"/>
      <c r="AG558" s="561"/>
      <c r="AH558" s="561"/>
      <c r="AI558" s="561"/>
      <c r="AJ558" s="534"/>
      <c r="AK558" s="534"/>
      <c r="AL558" s="534"/>
      <c r="AM558" s="534"/>
      <c r="AN558" s="534"/>
      <c r="AO558" s="534"/>
      <c r="AP558" s="519"/>
      <c r="AQ558" s="519"/>
      <c r="AR558" s="596"/>
      <c r="AS558" s="596"/>
      <c r="AT558" s="596"/>
      <c r="AU558" s="596"/>
      <c r="AV558" s="523"/>
      <c r="AW558" s="523"/>
      <c r="AX558" s="523"/>
      <c r="AY558" s="523"/>
      <c r="AZ558" s="523"/>
      <c r="BA558" s="523"/>
      <c r="BB558" s="523"/>
      <c r="BC558" s="642"/>
      <c r="BD558" s="109"/>
    </row>
    <row r="559" spans="1:56" s="2" customFormat="1" ht="16.5" customHeight="1">
      <c r="A559" s="103"/>
      <c r="B559" s="560"/>
      <c r="C559" s="561"/>
      <c r="D559" s="561"/>
      <c r="E559" s="561"/>
      <c r="F559" s="561"/>
      <c r="G559" s="561"/>
      <c r="H559" s="561"/>
      <c r="I559" s="534"/>
      <c r="J559" s="534"/>
      <c r="K559" s="534"/>
      <c r="L559" s="534"/>
      <c r="M559" s="534"/>
      <c r="N559" s="534"/>
      <c r="O559" s="519"/>
      <c r="P559" s="519"/>
      <c r="Q559" s="570"/>
      <c r="R559" s="570"/>
      <c r="S559" s="570"/>
      <c r="T559" s="570"/>
      <c r="U559" s="570"/>
      <c r="V559" s="570"/>
      <c r="W559" s="570"/>
      <c r="X559" s="570"/>
      <c r="Y559" s="570"/>
      <c r="Z559" s="570"/>
      <c r="AA559" s="570"/>
      <c r="AB559" s="571"/>
      <c r="AC559" s="560"/>
      <c r="AD559" s="561"/>
      <c r="AE559" s="561"/>
      <c r="AF559" s="561"/>
      <c r="AG559" s="561"/>
      <c r="AH559" s="561"/>
      <c r="AI559" s="561"/>
      <c r="AJ559" s="534"/>
      <c r="AK559" s="534"/>
      <c r="AL559" s="534"/>
      <c r="AM559" s="534"/>
      <c r="AN559" s="534"/>
      <c r="AO559" s="534"/>
      <c r="AP559" s="519"/>
      <c r="AQ559" s="519"/>
      <c r="AR559" s="596"/>
      <c r="AS559" s="596"/>
      <c r="AT559" s="596"/>
      <c r="AU559" s="596"/>
      <c r="AV559" s="523"/>
      <c r="AW559" s="523"/>
      <c r="AX559" s="523"/>
      <c r="AY559" s="523"/>
      <c r="AZ559" s="523"/>
      <c r="BA559" s="523"/>
      <c r="BB559" s="523"/>
      <c r="BC559" s="642"/>
      <c r="BD559" s="109"/>
    </row>
    <row r="560" spans="1:56" s="2" customFormat="1" ht="16.5" customHeight="1">
      <c r="A560" s="103"/>
      <c r="B560" s="115"/>
      <c r="C560" s="114"/>
      <c r="D560" s="69"/>
      <c r="E560" s="69"/>
      <c r="F560" s="69"/>
      <c r="G560" s="69"/>
      <c r="H560" s="69"/>
      <c r="I560" s="519"/>
      <c r="J560" s="519"/>
      <c r="K560" s="519"/>
      <c r="L560" s="519"/>
      <c r="M560" s="519"/>
      <c r="N560" s="519"/>
      <c r="O560" s="519"/>
      <c r="P560" s="519"/>
      <c r="Q560" s="570"/>
      <c r="R560" s="570"/>
      <c r="S560" s="570"/>
      <c r="T560" s="570"/>
      <c r="U560" s="570"/>
      <c r="V560" s="570"/>
      <c r="W560" s="570"/>
      <c r="X560" s="570"/>
      <c r="Y560" s="570"/>
      <c r="Z560" s="570"/>
      <c r="AA560" s="570"/>
      <c r="AB560" s="571"/>
      <c r="AC560" s="115"/>
      <c r="AD560" s="114"/>
      <c r="AE560" s="69"/>
      <c r="AF560" s="69"/>
      <c r="AG560" s="69"/>
      <c r="AH560" s="69"/>
      <c r="AI560" s="69"/>
      <c r="AJ560" s="519"/>
      <c r="AK560" s="519"/>
      <c r="AL560" s="519"/>
      <c r="AM560" s="519"/>
      <c r="AN560" s="519"/>
      <c r="AO560" s="519"/>
      <c r="AP560" s="519"/>
      <c r="AQ560" s="519"/>
      <c r="AR560" s="519"/>
      <c r="AS560" s="519"/>
      <c r="AT560" s="519"/>
      <c r="AU560" s="519"/>
      <c r="AV560" s="523"/>
      <c r="AW560" s="523"/>
      <c r="AX560" s="523"/>
      <c r="AY560" s="523"/>
      <c r="AZ560" s="523"/>
      <c r="BA560" s="523"/>
      <c r="BB560" s="523"/>
      <c r="BC560" s="642"/>
      <c r="BD560" s="109"/>
    </row>
    <row r="561" spans="1:56" s="2" customFormat="1" ht="16.5" customHeight="1">
      <c r="A561" s="103"/>
      <c r="B561" s="115"/>
      <c r="C561" s="114"/>
      <c r="D561" s="69"/>
      <c r="E561" s="69"/>
      <c r="F561" s="69"/>
      <c r="G561" s="69"/>
      <c r="H561" s="69"/>
      <c r="I561" s="519"/>
      <c r="J561" s="519"/>
      <c r="K561" s="519"/>
      <c r="L561" s="519"/>
      <c r="M561" s="519"/>
      <c r="N561" s="519"/>
      <c r="O561" s="519"/>
      <c r="P561" s="519"/>
      <c r="Q561" s="570"/>
      <c r="R561" s="570"/>
      <c r="S561" s="570"/>
      <c r="T561" s="570"/>
      <c r="U561" s="570"/>
      <c r="V561" s="570"/>
      <c r="W561" s="570"/>
      <c r="X561" s="570"/>
      <c r="Y561" s="570"/>
      <c r="Z561" s="570"/>
      <c r="AA561" s="570"/>
      <c r="AB561" s="571"/>
      <c r="AC561" s="115"/>
      <c r="AD561" s="114"/>
      <c r="AE561" s="69"/>
      <c r="AF561" s="69"/>
      <c r="AG561" s="69"/>
      <c r="AH561" s="69"/>
      <c r="AI561" s="69"/>
      <c r="AJ561" s="519"/>
      <c r="AK561" s="519"/>
      <c r="AL561" s="519"/>
      <c r="AM561" s="519"/>
      <c r="AN561" s="519"/>
      <c r="AO561" s="519"/>
      <c r="AP561" s="519"/>
      <c r="AQ561" s="519"/>
      <c r="AR561" s="519"/>
      <c r="AS561" s="519"/>
      <c r="AT561" s="519"/>
      <c r="AU561" s="519"/>
      <c r="AV561" s="523"/>
      <c r="AW561" s="523"/>
      <c r="AX561" s="523"/>
      <c r="AY561" s="523"/>
      <c r="AZ561" s="523"/>
      <c r="BA561" s="523"/>
      <c r="BB561" s="523"/>
      <c r="BC561" s="642"/>
      <c r="BD561" s="109"/>
    </row>
    <row r="562" spans="1:56" s="2" customFormat="1" ht="16.5" customHeight="1">
      <c r="A562" s="103"/>
      <c r="B562" s="103"/>
      <c r="C562" s="22"/>
      <c r="D562" s="22"/>
      <c r="E562" s="22"/>
      <c r="F562" s="22"/>
      <c r="G562" s="22"/>
      <c r="H562" s="22"/>
      <c r="I562" s="22"/>
      <c r="J562" s="22"/>
      <c r="K562" s="22"/>
      <c r="L562" s="22"/>
      <c r="M562" s="22"/>
      <c r="N562" s="22"/>
      <c r="O562" s="22"/>
      <c r="P562" s="22"/>
      <c r="Q562" s="570"/>
      <c r="R562" s="570"/>
      <c r="S562" s="570"/>
      <c r="T562" s="570"/>
      <c r="U562" s="570"/>
      <c r="V562" s="570"/>
      <c r="W562" s="570"/>
      <c r="X562" s="570"/>
      <c r="Y562" s="570"/>
      <c r="Z562" s="570"/>
      <c r="AA562" s="570"/>
      <c r="AB562" s="571"/>
      <c r="AC562" s="103"/>
      <c r="AD562" s="22"/>
      <c r="AE562" s="22"/>
      <c r="AF562" s="22"/>
      <c r="AG562" s="22"/>
      <c r="AH562" s="22"/>
      <c r="AI562" s="22"/>
      <c r="AJ562" s="22"/>
      <c r="AK562" s="22"/>
      <c r="AL562" s="22"/>
      <c r="AM562" s="22"/>
      <c r="AN562" s="22"/>
      <c r="AO562" s="22"/>
      <c r="AP562" s="69"/>
      <c r="AQ562" s="22"/>
      <c r="AR562" s="22"/>
      <c r="AS562" s="22"/>
      <c r="AT562" s="22"/>
      <c r="AU562" s="22"/>
      <c r="AV562" s="22"/>
      <c r="AW562" s="22"/>
      <c r="AX562" s="22"/>
      <c r="AY562" s="530"/>
      <c r="AZ562" s="530"/>
      <c r="BA562" s="530"/>
      <c r="BB562" s="530"/>
      <c r="BC562" s="531"/>
      <c r="BD562" s="109"/>
    </row>
    <row r="563" spans="1:56" s="2" customFormat="1" ht="16.5" customHeight="1">
      <c r="A563" s="103"/>
      <c r="B563" s="103"/>
      <c r="C563" s="22"/>
      <c r="D563" s="22"/>
      <c r="E563" s="22"/>
      <c r="F563" s="22"/>
      <c r="G563" s="22"/>
      <c r="H563" s="22"/>
      <c r="I563" s="22"/>
      <c r="J563" s="22"/>
      <c r="K563" s="22"/>
      <c r="L563" s="22"/>
      <c r="M563" s="22"/>
      <c r="N563" s="22"/>
      <c r="O563" s="22"/>
      <c r="P563" s="22"/>
      <c r="Q563" s="22"/>
      <c r="R563" s="22"/>
      <c r="S563" s="22"/>
      <c r="T563" s="22"/>
      <c r="U563" s="22"/>
      <c r="V563" s="22"/>
      <c r="W563" s="22"/>
      <c r="X563" s="2062" t="str">
        <f>$X$14</f>
        <v>Attaching Method
贴法 Phương pháp dán</v>
      </c>
      <c r="Y563" s="2063"/>
      <c r="Z563" s="2063"/>
      <c r="AA563" s="2063"/>
      <c r="AB563" s="2152"/>
      <c r="AC563" s="103"/>
      <c r="AD563" s="22"/>
      <c r="AE563" s="22"/>
      <c r="AF563" s="22"/>
      <c r="AG563" s="22"/>
      <c r="AH563" s="22"/>
      <c r="AI563" s="22"/>
      <c r="AJ563" s="22"/>
      <c r="AK563" s="22"/>
      <c r="AL563" s="22"/>
      <c r="AM563" s="22"/>
      <c r="AN563" s="22"/>
      <c r="AO563" s="22"/>
      <c r="AP563" s="69"/>
      <c r="AQ563" s="22"/>
      <c r="AR563" s="22"/>
      <c r="AS563" s="22"/>
      <c r="AT563" s="22"/>
      <c r="AU563" s="22"/>
      <c r="AV563" s="22"/>
      <c r="AW563" s="22"/>
      <c r="AX563" s="22"/>
      <c r="AY563" s="2220" t="str">
        <f>$X$14</f>
        <v>Attaching Method
贴法 Phương pháp dán</v>
      </c>
      <c r="AZ563" s="2083"/>
      <c r="BA563" s="2083"/>
      <c r="BB563" s="2083"/>
      <c r="BC563" s="2084"/>
      <c r="BD563" s="109"/>
    </row>
    <row r="564" spans="1:56" s="2" customFormat="1" ht="16.5" customHeight="1">
      <c r="A564" s="537"/>
      <c r="B564" s="22"/>
      <c r="C564" s="22"/>
      <c r="D564" s="22"/>
      <c r="E564" s="22"/>
      <c r="F564" s="22"/>
      <c r="G564" s="22"/>
      <c r="H564" s="22"/>
      <c r="I564" s="22"/>
      <c r="J564" s="22"/>
      <c r="K564" s="22"/>
      <c r="L564" s="22"/>
      <c r="M564" s="22"/>
      <c r="N564" s="22"/>
      <c r="O564" s="22"/>
      <c r="P564" s="22"/>
      <c r="Q564" s="22"/>
      <c r="R564" s="22"/>
      <c r="S564" s="22"/>
      <c r="T564" s="22"/>
      <c r="U564" s="22"/>
      <c r="V564" s="22"/>
      <c r="W564" s="22"/>
      <c r="X564" s="2065"/>
      <c r="Y564" s="2066"/>
      <c r="Z564" s="2066"/>
      <c r="AA564" s="2066"/>
      <c r="AB564" s="2067"/>
      <c r="AC564" s="103"/>
      <c r="AD564" s="22"/>
      <c r="AE564" s="22"/>
      <c r="AF564" s="22"/>
      <c r="AG564" s="22"/>
      <c r="AH564" s="22"/>
      <c r="AI564" s="22"/>
      <c r="AJ564" s="22"/>
      <c r="AK564" s="69"/>
      <c r="AL564" s="69"/>
      <c r="AM564" s="69"/>
      <c r="AN564" s="69"/>
      <c r="AO564" s="69"/>
      <c r="AP564" s="69"/>
      <c r="AQ564" s="69"/>
      <c r="AR564" s="69"/>
      <c r="AS564" s="69"/>
      <c r="AT564" s="22"/>
      <c r="AU564" s="22"/>
      <c r="AV564" s="22"/>
      <c r="AW564" s="22"/>
      <c r="AX564" s="22"/>
      <c r="AY564" s="2065"/>
      <c r="AZ564" s="2066"/>
      <c r="BA564" s="2066"/>
      <c r="BB564" s="2066"/>
      <c r="BC564" s="2067"/>
      <c r="BD564" s="109"/>
    </row>
    <row r="565" spans="1:56" s="2" customFormat="1" ht="16.5" customHeight="1">
      <c r="A565" s="537"/>
      <c r="B565" s="69"/>
      <c r="C565" s="69"/>
      <c r="D565" s="69"/>
      <c r="E565" s="69"/>
      <c r="F565" s="69"/>
      <c r="G565" s="69"/>
      <c r="H565" s="69"/>
      <c r="I565" s="69"/>
      <c r="J565" s="69"/>
      <c r="K565" s="69"/>
      <c r="L565" s="69"/>
      <c r="M565" s="69"/>
      <c r="N565" s="69"/>
      <c r="O565" s="69"/>
      <c r="P565" s="69"/>
      <c r="Q565" s="69"/>
      <c r="R565" s="69"/>
      <c r="S565" s="69"/>
      <c r="T565" s="69"/>
      <c r="U565" s="69"/>
      <c r="V565" s="69"/>
      <c r="W565" s="69"/>
      <c r="X565" s="2159" t="s">
        <v>15</v>
      </c>
      <c r="Y565" s="2160"/>
      <c r="Z565" s="2160"/>
      <c r="AA565" s="2160"/>
      <c r="AB565" s="2161"/>
      <c r="AC565" s="103"/>
      <c r="AD565" s="22"/>
      <c r="AE565" s="22"/>
      <c r="AF565" s="22"/>
      <c r="AG565" s="22"/>
      <c r="AH565" s="22"/>
      <c r="AI565" s="22"/>
      <c r="AJ565" s="22"/>
      <c r="AK565" s="69"/>
      <c r="AL565" s="69"/>
      <c r="AM565" s="69"/>
      <c r="AN565" s="69"/>
      <c r="AO565" s="69"/>
      <c r="AP565" s="69"/>
      <c r="AQ565" s="69"/>
      <c r="AR565" s="69"/>
      <c r="AS565" s="69"/>
      <c r="AT565" s="22"/>
      <c r="AU565" s="22"/>
      <c r="AV565" s="22"/>
      <c r="AW565" s="22"/>
      <c r="AX565" s="22"/>
      <c r="AY565" s="2214"/>
      <c r="AZ565" s="2069"/>
      <c r="BA565" s="2069"/>
      <c r="BB565" s="2069"/>
      <c r="BC565" s="2070"/>
      <c r="BD565" s="109"/>
    </row>
    <row r="566" spans="1:56" s="2" customFormat="1" ht="16.5" customHeight="1">
      <c r="A566" s="103"/>
      <c r="B566" s="1847"/>
      <c r="C566" s="1848"/>
      <c r="D566" s="1848"/>
      <c r="E566" s="1848"/>
      <c r="F566" s="1848"/>
      <c r="G566" s="1848"/>
      <c r="H566" s="1848"/>
      <c r="I566" s="1848"/>
      <c r="J566" s="1848"/>
      <c r="K566" s="1848"/>
      <c r="L566" s="1848"/>
      <c r="M566" s="69"/>
      <c r="N566" s="69"/>
      <c r="O566" s="69"/>
      <c r="P566" s="69"/>
      <c r="Q566" s="69"/>
      <c r="R566" s="69"/>
      <c r="S566" s="69"/>
      <c r="T566" s="69"/>
      <c r="U566" s="69"/>
      <c r="V566" s="69"/>
      <c r="W566" s="69"/>
      <c r="X566" s="2071"/>
      <c r="Y566" s="2072"/>
      <c r="Z566" s="2072"/>
      <c r="AA566" s="2072"/>
      <c r="AB566" s="2073"/>
      <c r="AC566" s="560"/>
      <c r="AD566" s="561"/>
      <c r="AE566" s="561"/>
      <c r="AF566" s="561"/>
      <c r="AG566" s="561"/>
      <c r="AH566" s="561"/>
      <c r="AI566" s="561"/>
      <c r="AJ566" s="561"/>
      <c r="AK566" s="561"/>
      <c r="AL566" s="561"/>
      <c r="AM566" s="561"/>
      <c r="AT566" s="22"/>
      <c r="AU566" s="22"/>
      <c r="AV566" s="22"/>
      <c r="AW566" s="22"/>
      <c r="AX566" s="22"/>
      <c r="AY566" s="2071"/>
      <c r="AZ566" s="2072"/>
      <c r="BA566" s="2072"/>
      <c r="BB566" s="2072"/>
      <c r="BC566" s="2073"/>
      <c r="BD566" s="109"/>
    </row>
    <row r="567" spans="1:56" s="2" customFormat="1" ht="16.5" customHeight="1">
      <c r="A567" s="103"/>
      <c r="B567" s="1847"/>
      <c r="C567" s="1848"/>
      <c r="D567" s="1848"/>
      <c r="E567" s="1848"/>
      <c r="F567" s="1848"/>
      <c r="G567" s="1848"/>
      <c r="H567" s="1848"/>
      <c r="I567" s="1848"/>
      <c r="J567" s="1848"/>
      <c r="K567" s="1848"/>
      <c r="L567" s="1848"/>
      <c r="M567" s="22"/>
      <c r="N567" s="22"/>
      <c r="O567" s="22"/>
      <c r="P567" s="22"/>
      <c r="Q567" s="22"/>
      <c r="R567" s="22"/>
      <c r="S567" s="22"/>
      <c r="T567" s="22"/>
      <c r="U567" s="22"/>
      <c r="V567" s="22"/>
      <c r="W567" s="22"/>
      <c r="X567" s="2062" t="str">
        <f>$X$18</f>
        <v>Stitching Guide Name  靠边机名称Tên cử may</v>
      </c>
      <c r="Y567" s="2063"/>
      <c r="Z567" s="2063"/>
      <c r="AA567" s="2063"/>
      <c r="AB567" s="2152"/>
      <c r="AC567" s="1847"/>
      <c r="AD567" s="1848"/>
      <c r="AE567" s="1848"/>
      <c r="AF567" s="1848"/>
      <c r="AG567" s="1848"/>
      <c r="AH567" s="1848"/>
      <c r="AI567" s="561"/>
      <c r="AJ567" s="561"/>
      <c r="AK567" s="561"/>
      <c r="AL567" s="561"/>
      <c r="AM567" s="561"/>
      <c r="AQ567" s="2207"/>
      <c r="AR567" s="2208"/>
      <c r="AS567" s="2208"/>
      <c r="AT567" s="2208"/>
      <c r="AU567" s="2208"/>
      <c r="AV567" s="2208"/>
      <c r="AW567" s="2208"/>
      <c r="AX567" s="2209"/>
      <c r="AY567" s="2220" t="str">
        <f>$X$35</f>
        <v>Stitching Guide Name  靠边机名称Tên cử may</v>
      </c>
      <c r="AZ567" s="2083"/>
      <c r="BA567" s="2083"/>
      <c r="BB567" s="2083"/>
      <c r="BC567" s="2084"/>
      <c r="BD567" s="109"/>
    </row>
    <row r="568" spans="1:56" s="2" customFormat="1" ht="16.5" customHeight="1">
      <c r="A568" s="103"/>
      <c r="B568" s="1847"/>
      <c r="C568" s="1848"/>
      <c r="D568" s="1848"/>
      <c r="E568" s="1848"/>
      <c r="F568" s="1848"/>
      <c r="G568" s="1848"/>
      <c r="H568" s="1848"/>
      <c r="I568" s="1848"/>
      <c r="J568" s="1848"/>
      <c r="K568" s="1848"/>
      <c r="L568" s="1848"/>
      <c r="M568" s="22"/>
      <c r="N568" s="22"/>
      <c r="O568" s="22"/>
      <c r="P568" s="22"/>
      <c r="Q568" s="22"/>
      <c r="R568" s="22"/>
      <c r="S568" s="22"/>
      <c r="T568" s="22"/>
      <c r="U568" s="22"/>
      <c r="V568" s="22"/>
      <c r="W568" s="22"/>
      <c r="X568" s="2065"/>
      <c r="Y568" s="2066"/>
      <c r="Z568" s="2066"/>
      <c r="AA568" s="2066"/>
      <c r="AB568" s="2067"/>
      <c r="AC568" s="1847"/>
      <c r="AD568" s="1848"/>
      <c r="AE568" s="1848"/>
      <c r="AF568" s="1848"/>
      <c r="AG568" s="1848"/>
      <c r="AH568" s="1848"/>
      <c r="AI568" s="561"/>
      <c r="AJ568" s="561"/>
      <c r="AK568" s="561"/>
      <c r="AL568" s="561"/>
      <c r="AM568" s="561"/>
      <c r="AN568" s="22"/>
      <c r="AO568" s="22"/>
      <c r="AP568" s="22"/>
      <c r="AQ568" s="2208"/>
      <c r="AR568" s="2208"/>
      <c r="AS568" s="2208"/>
      <c r="AT568" s="2208"/>
      <c r="AU568" s="2208"/>
      <c r="AV568" s="2208"/>
      <c r="AW568" s="2208"/>
      <c r="AX568" s="2209"/>
      <c r="AY568" s="2065"/>
      <c r="AZ568" s="2066"/>
      <c r="BA568" s="2066"/>
      <c r="BB568" s="2066"/>
      <c r="BC568" s="2067"/>
      <c r="BD568" s="109"/>
    </row>
    <row r="569" spans="1:56" s="2" customFormat="1" ht="16.5" customHeight="1">
      <c r="A569" s="537"/>
      <c r="B569" s="2216"/>
      <c r="C569" s="2217"/>
      <c r="D569" s="2217"/>
      <c r="E569" s="2217"/>
      <c r="F569" s="2217"/>
      <c r="G569" s="2217"/>
      <c r="H569" s="2217"/>
      <c r="I569" s="2217"/>
      <c r="J569" s="2217"/>
      <c r="K569" s="2217"/>
      <c r="L569" s="2217"/>
      <c r="M569" s="126"/>
      <c r="N569" s="126"/>
      <c r="O569" s="126"/>
      <c r="P569" s="126"/>
      <c r="Q569" s="126"/>
      <c r="R569" s="126"/>
      <c r="S569" s="126"/>
      <c r="T569" s="126"/>
      <c r="U569" s="126"/>
      <c r="V569" s="126"/>
      <c r="W569" s="126"/>
      <c r="X569" s="2085" t="s">
        <v>15</v>
      </c>
      <c r="Y569" s="2086"/>
      <c r="Z569" s="2086"/>
      <c r="AA569" s="2086"/>
      <c r="AB569" s="2087"/>
      <c r="AC569" s="2216"/>
      <c r="AD569" s="2217"/>
      <c r="AE569" s="2217"/>
      <c r="AF569" s="2217"/>
      <c r="AG569" s="2217"/>
      <c r="AH569" s="2217"/>
      <c r="AI569" s="583"/>
      <c r="AJ569" s="583"/>
      <c r="AK569" s="583"/>
      <c r="AL569" s="583"/>
      <c r="AM569" s="583"/>
      <c r="AN569" s="126"/>
      <c r="AO569" s="126"/>
      <c r="AP569" s="126"/>
      <c r="AQ569" s="2210"/>
      <c r="AR569" s="2210"/>
      <c r="AS569" s="2210"/>
      <c r="AT569" s="2210"/>
      <c r="AU569" s="2210"/>
      <c r="AV569" s="2210"/>
      <c r="AW569" s="2210"/>
      <c r="AX569" s="2211"/>
      <c r="AY569" s="2085"/>
      <c r="AZ569" s="2086"/>
      <c r="BA569" s="2086"/>
      <c r="BB569" s="2086"/>
      <c r="BC569" s="2087"/>
      <c r="BD569" s="109"/>
    </row>
    <row r="570" spans="1:56" s="256" customFormat="1" ht="20.100000000000001" customHeight="1">
      <c r="A570" s="257"/>
      <c r="B570" s="151" t="s">
        <v>118</v>
      </c>
      <c r="C570" s="151"/>
      <c r="D570" s="151"/>
      <c r="E570" s="151"/>
      <c r="F570" s="151"/>
      <c r="G570" s="151"/>
      <c r="H570" s="151"/>
      <c r="I570" s="151"/>
      <c r="J570" s="151"/>
      <c r="K570" s="151"/>
      <c r="L570" s="151"/>
      <c r="M570" s="151"/>
      <c r="N570" s="151"/>
      <c r="O570" s="151"/>
      <c r="P570" s="151"/>
      <c r="Q570" s="151"/>
      <c r="R570" s="151"/>
      <c r="S570" s="151"/>
      <c r="T570" s="151"/>
      <c r="U570" s="151"/>
      <c r="V570" s="151"/>
      <c r="W570" s="151"/>
      <c r="X570" s="151"/>
      <c r="Y570" s="151"/>
      <c r="Z570" s="542" t="s">
        <v>119</v>
      </c>
      <c r="AA570" s="151"/>
      <c r="AB570" s="151"/>
      <c r="AC570" s="151"/>
      <c r="AD570" s="151"/>
      <c r="AE570" s="151"/>
      <c r="AF570" s="151"/>
      <c r="AG570" s="151"/>
      <c r="AH570" s="151"/>
      <c r="AI570" s="151"/>
      <c r="AJ570" s="151"/>
      <c r="AK570" s="151"/>
      <c r="AL570" s="151"/>
      <c r="AM570" s="151"/>
      <c r="AN570" s="151"/>
      <c r="AO570" s="151"/>
      <c r="AP570" s="151"/>
      <c r="AQ570" s="151"/>
      <c r="AR570" s="151"/>
      <c r="AS570" s="151"/>
      <c r="AT570" s="151"/>
      <c r="AU570" s="151"/>
      <c r="AV570" s="151"/>
      <c r="AW570" s="151" t="str">
        <f>$AW$38</f>
        <v>COMPILER: LIÊN/A-KT-WQ826</v>
      </c>
      <c r="AX570" s="151"/>
      <c r="AY570" s="151"/>
      <c r="AZ570" s="151"/>
      <c r="BA570" s="151"/>
      <c r="BB570" s="151"/>
      <c r="BC570" s="151"/>
      <c r="BD570" s="259"/>
    </row>
  </sheetData>
  <mergeCells count="1424">
    <mergeCell ref="B556:F556"/>
    <mergeCell ref="G556:I556"/>
    <mergeCell ref="J556:L556"/>
    <mergeCell ref="M556:P556"/>
    <mergeCell ref="Q556:T556"/>
    <mergeCell ref="U556:X556"/>
    <mergeCell ref="Y556:AB556"/>
    <mergeCell ref="AC556:AG556"/>
    <mergeCell ref="AH556:AJ556"/>
    <mergeCell ref="AK556:AM556"/>
    <mergeCell ref="AN556:AQ556"/>
    <mergeCell ref="AR556:AU556"/>
    <mergeCell ref="AV556:AY556"/>
    <mergeCell ref="AZ556:BC556"/>
    <mergeCell ref="X563:AB564"/>
    <mergeCell ref="AY563:BC564"/>
    <mergeCell ref="X565:AB566"/>
    <mergeCell ref="AY565:BC566"/>
    <mergeCell ref="B566:L569"/>
    <mergeCell ref="X567:AB568"/>
    <mergeCell ref="AC567:AH569"/>
    <mergeCell ref="AQ567:AX569"/>
    <mergeCell ref="AY567:BC568"/>
    <mergeCell ref="X569:AB569"/>
    <mergeCell ref="AY569:BC569"/>
    <mergeCell ref="AR540:BC545"/>
    <mergeCell ref="X546:AB547"/>
    <mergeCell ref="AY546:BC547"/>
    <mergeCell ref="X548:AB549"/>
    <mergeCell ref="AY548:BC549"/>
    <mergeCell ref="K550:Q552"/>
    <mergeCell ref="X550:AB551"/>
    <mergeCell ref="AY550:BC551"/>
    <mergeCell ref="X552:AB552"/>
    <mergeCell ref="AY552:BC552"/>
    <mergeCell ref="B553:C553"/>
    <mergeCell ref="D553:AB553"/>
    <mergeCell ref="AC553:AD553"/>
    <mergeCell ref="AE553:BC553"/>
    <mergeCell ref="B554:F555"/>
    <mergeCell ref="G554:I555"/>
    <mergeCell ref="J554:L555"/>
    <mergeCell ref="M554:P555"/>
    <mergeCell ref="Q554:T555"/>
    <mergeCell ref="U554:X555"/>
    <mergeCell ref="Y554:AB555"/>
    <mergeCell ref="AC554:AG555"/>
    <mergeCell ref="AH554:AJ555"/>
    <mergeCell ref="AK554:AM555"/>
    <mergeCell ref="AN554:AQ555"/>
    <mergeCell ref="AR554:AU555"/>
    <mergeCell ref="AV554:AY555"/>
    <mergeCell ref="AZ554:BC555"/>
    <mergeCell ref="B537:F538"/>
    <mergeCell ref="G537:I538"/>
    <mergeCell ref="J537:L538"/>
    <mergeCell ref="M537:P538"/>
    <mergeCell ref="Q537:T538"/>
    <mergeCell ref="U537:X538"/>
    <mergeCell ref="Y537:AB538"/>
    <mergeCell ref="AC537:AG538"/>
    <mergeCell ref="AH537:AJ538"/>
    <mergeCell ref="AK537:AM538"/>
    <mergeCell ref="AN537:AQ538"/>
    <mergeCell ref="AR537:AU538"/>
    <mergeCell ref="AV537:AY538"/>
    <mergeCell ref="AZ537:BC538"/>
    <mergeCell ref="B539:F539"/>
    <mergeCell ref="G539:I539"/>
    <mergeCell ref="J539:L539"/>
    <mergeCell ref="M539:P539"/>
    <mergeCell ref="Q539:T539"/>
    <mergeCell ref="U539:X539"/>
    <mergeCell ref="Y539:AB539"/>
    <mergeCell ref="AC539:AG539"/>
    <mergeCell ref="AH539:AJ539"/>
    <mergeCell ref="AK539:AM539"/>
    <mergeCell ref="AN539:AQ539"/>
    <mergeCell ref="AR539:AU539"/>
    <mergeCell ref="AV539:AY539"/>
    <mergeCell ref="AZ539:BC539"/>
    <mergeCell ref="X527:AB528"/>
    <mergeCell ref="AY527:BC528"/>
    <mergeCell ref="B528:L531"/>
    <mergeCell ref="X529:AB530"/>
    <mergeCell ref="AC529:AH531"/>
    <mergeCell ref="AY529:BC530"/>
    <mergeCell ref="X531:AB531"/>
    <mergeCell ref="AY531:BC531"/>
    <mergeCell ref="B533:N533"/>
    <mergeCell ref="Q533:AP535"/>
    <mergeCell ref="AY534:AZ535"/>
    <mergeCell ref="BB534:BC535"/>
    <mergeCell ref="BA534:BA535"/>
    <mergeCell ref="B536:C536"/>
    <mergeCell ref="D536:AB536"/>
    <mergeCell ref="AC536:AD536"/>
    <mergeCell ref="AE536:BC536"/>
    <mergeCell ref="B518:F518"/>
    <mergeCell ref="G518:I518"/>
    <mergeCell ref="J518:L518"/>
    <mergeCell ref="M518:P518"/>
    <mergeCell ref="Q518:T518"/>
    <mergeCell ref="U518:X518"/>
    <mergeCell ref="Y518:AB518"/>
    <mergeCell ref="AC518:AG518"/>
    <mergeCell ref="AH518:AJ518"/>
    <mergeCell ref="AK518:AM518"/>
    <mergeCell ref="AN518:AQ518"/>
    <mergeCell ref="AR518:AU518"/>
    <mergeCell ref="AV518:AY518"/>
    <mergeCell ref="AZ518:BC518"/>
    <mergeCell ref="AV519:BC522"/>
    <mergeCell ref="X525:AB526"/>
    <mergeCell ref="AY525:BC526"/>
    <mergeCell ref="X508:AB509"/>
    <mergeCell ref="AY508:BC509"/>
    <mergeCell ref="X510:AB511"/>
    <mergeCell ref="AY510:BC511"/>
    <mergeCell ref="B512:I514"/>
    <mergeCell ref="K512:Q514"/>
    <mergeCell ref="X512:AB513"/>
    <mergeCell ref="AC512:AJ514"/>
    <mergeCell ref="AY512:BC513"/>
    <mergeCell ref="X514:AB514"/>
    <mergeCell ref="AY514:BC514"/>
    <mergeCell ref="B515:C515"/>
    <mergeCell ref="D515:AB515"/>
    <mergeCell ref="AC515:AD515"/>
    <mergeCell ref="AE515:BC515"/>
    <mergeCell ref="B516:F517"/>
    <mergeCell ref="G516:I517"/>
    <mergeCell ref="J516:L517"/>
    <mergeCell ref="M516:P517"/>
    <mergeCell ref="Q516:T517"/>
    <mergeCell ref="U516:X517"/>
    <mergeCell ref="Y516:AB517"/>
    <mergeCell ref="AC516:AG517"/>
    <mergeCell ref="AH516:AJ517"/>
    <mergeCell ref="AK516:AM517"/>
    <mergeCell ref="AN516:AQ517"/>
    <mergeCell ref="AR516:AU517"/>
    <mergeCell ref="AV516:AY517"/>
    <mergeCell ref="AZ516:BC517"/>
    <mergeCell ref="B501:F501"/>
    <mergeCell ref="G501:I501"/>
    <mergeCell ref="J501:L501"/>
    <mergeCell ref="M501:P501"/>
    <mergeCell ref="Q501:T501"/>
    <mergeCell ref="U501:X501"/>
    <mergeCell ref="Y501:AB501"/>
    <mergeCell ref="AC501:AG501"/>
    <mergeCell ref="AH501:AJ501"/>
    <mergeCell ref="AK501:AM501"/>
    <mergeCell ref="AN501:AQ501"/>
    <mergeCell ref="AR501:AU501"/>
    <mergeCell ref="AV501:AY501"/>
    <mergeCell ref="AZ501:BC501"/>
    <mergeCell ref="B502:H507"/>
    <mergeCell ref="U502:AB505"/>
    <mergeCell ref="AC502:AM505"/>
    <mergeCell ref="AV502:BC505"/>
    <mergeCell ref="X489:AB490"/>
    <mergeCell ref="AY489:BC490"/>
    <mergeCell ref="AC490:AM493"/>
    <mergeCell ref="X491:AB492"/>
    <mergeCell ref="AY491:BC492"/>
    <mergeCell ref="X493:AB493"/>
    <mergeCell ref="AY493:BC493"/>
    <mergeCell ref="B495:N495"/>
    <mergeCell ref="Q495:AP497"/>
    <mergeCell ref="AY496:AZ497"/>
    <mergeCell ref="BB496:BC497"/>
    <mergeCell ref="BA496:BA497"/>
    <mergeCell ref="B498:C498"/>
    <mergeCell ref="D498:AB498"/>
    <mergeCell ref="AC498:AD498"/>
    <mergeCell ref="AE498:BC498"/>
    <mergeCell ref="B499:F500"/>
    <mergeCell ref="G499:I500"/>
    <mergeCell ref="J499:L500"/>
    <mergeCell ref="M499:P500"/>
    <mergeCell ref="Q499:T500"/>
    <mergeCell ref="U499:X500"/>
    <mergeCell ref="Y499:AB500"/>
    <mergeCell ref="AC499:AG500"/>
    <mergeCell ref="AH499:AJ500"/>
    <mergeCell ref="AK499:AM500"/>
    <mergeCell ref="AN499:AQ500"/>
    <mergeCell ref="AR499:AU500"/>
    <mergeCell ref="AV499:AY500"/>
    <mergeCell ref="AZ499:BC500"/>
    <mergeCell ref="B480:F480"/>
    <mergeCell ref="G480:I480"/>
    <mergeCell ref="J480:L480"/>
    <mergeCell ref="M480:P480"/>
    <mergeCell ref="Q480:T480"/>
    <mergeCell ref="U480:X480"/>
    <mergeCell ref="Y480:AB480"/>
    <mergeCell ref="AC480:AG480"/>
    <mergeCell ref="AH480:AJ480"/>
    <mergeCell ref="AK480:AM480"/>
    <mergeCell ref="AN480:AQ480"/>
    <mergeCell ref="AR480:AU480"/>
    <mergeCell ref="AV480:AY480"/>
    <mergeCell ref="AZ480:BC480"/>
    <mergeCell ref="Q481:AB486"/>
    <mergeCell ref="AR481:BC486"/>
    <mergeCell ref="X487:AB488"/>
    <mergeCell ref="AY487:BC488"/>
    <mergeCell ref="X472:AB473"/>
    <mergeCell ref="AY472:BC473"/>
    <mergeCell ref="B473:L476"/>
    <mergeCell ref="AC473:AM476"/>
    <mergeCell ref="X474:AB475"/>
    <mergeCell ref="AY474:BC475"/>
    <mergeCell ref="X476:AB476"/>
    <mergeCell ref="AY476:BC476"/>
    <mergeCell ref="B477:C477"/>
    <mergeCell ref="D477:AB477"/>
    <mergeCell ref="AC477:AD477"/>
    <mergeCell ref="AE477:BC477"/>
    <mergeCell ref="B478:F479"/>
    <mergeCell ref="G478:I479"/>
    <mergeCell ref="J478:L479"/>
    <mergeCell ref="M478:P479"/>
    <mergeCell ref="Q478:T479"/>
    <mergeCell ref="U478:X479"/>
    <mergeCell ref="Y478:AB479"/>
    <mergeCell ref="AC478:AG479"/>
    <mergeCell ref="AH478:AJ479"/>
    <mergeCell ref="AK478:AM479"/>
    <mergeCell ref="AN478:AQ479"/>
    <mergeCell ref="AR478:AU479"/>
    <mergeCell ref="AV478:AY479"/>
    <mergeCell ref="AZ478:BC479"/>
    <mergeCell ref="B463:F463"/>
    <mergeCell ref="G463:I463"/>
    <mergeCell ref="J463:L463"/>
    <mergeCell ref="M463:P463"/>
    <mergeCell ref="Q463:T463"/>
    <mergeCell ref="U463:X463"/>
    <mergeCell ref="Y463:AB463"/>
    <mergeCell ref="AC463:AG463"/>
    <mergeCell ref="AH463:AJ463"/>
    <mergeCell ref="AK463:AM463"/>
    <mergeCell ref="AN463:AQ463"/>
    <mergeCell ref="AR463:AU463"/>
    <mergeCell ref="AV463:AY463"/>
    <mergeCell ref="AZ463:BC463"/>
    <mergeCell ref="Q464:AB469"/>
    <mergeCell ref="AV464:BC466"/>
    <mergeCell ref="X470:AB471"/>
    <mergeCell ref="AY470:BC471"/>
    <mergeCell ref="X451:AB452"/>
    <mergeCell ref="AY451:BC452"/>
    <mergeCell ref="AC452:AM455"/>
    <mergeCell ref="X453:AB454"/>
    <mergeCell ref="AY453:BC454"/>
    <mergeCell ref="X455:AB455"/>
    <mergeCell ref="AY455:BC455"/>
    <mergeCell ref="B457:N457"/>
    <mergeCell ref="Q457:AP459"/>
    <mergeCell ref="AY458:AZ459"/>
    <mergeCell ref="BB458:BC459"/>
    <mergeCell ref="BA458:BA459"/>
    <mergeCell ref="B460:C460"/>
    <mergeCell ref="D460:AB460"/>
    <mergeCell ref="AC460:AD460"/>
    <mergeCell ref="AE460:BC460"/>
    <mergeCell ref="B461:F462"/>
    <mergeCell ref="G461:I462"/>
    <mergeCell ref="J461:L462"/>
    <mergeCell ref="M461:P462"/>
    <mergeCell ref="Q461:T462"/>
    <mergeCell ref="U461:X462"/>
    <mergeCell ref="Y461:AB462"/>
    <mergeCell ref="AC461:AG462"/>
    <mergeCell ref="AH461:AJ462"/>
    <mergeCell ref="AK461:AM462"/>
    <mergeCell ref="AN461:AQ462"/>
    <mergeCell ref="AR461:AU462"/>
    <mergeCell ref="AV461:AY462"/>
    <mergeCell ref="AZ461:BC462"/>
    <mergeCell ref="B442:F442"/>
    <mergeCell ref="G442:I442"/>
    <mergeCell ref="J442:L442"/>
    <mergeCell ref="M442:P442"/>
    <mergeCell ref="Q442:T442"/>
    <mergeCell ref="U442:X442"/>
    <mergeCell ref="Y442:AB442"/>
    <mergeCell ref="AC442:AG442"/>
    <mergeCell ref="AH442:AJ442"/>
    <mergeCell ref="AK442:AM442"/>
    <mergeCell ref="AN442:AQ442"/>
    <mergeCell ref="AR442:AU442"/>
    <mergeCell ref="AV442:AY442"/>
    <mergeCell ref="AZ442:BC442"/>
    <mergeCell ref="Q443:AB448"/>
    <mergeCell ref="AR443:BC448"/>
    <mergeCell ref="X449:AB450"/>
    <mergeCell ref="AY449:BC450"/>
    <mergeCell ref="X432:AB433"/>
    <mergeCell ref="AY432:BC433"/>
    <mergeCell ref="X434:AB435"/>
    <mergeCell ref="AN434:AX438"/>
    <mergeCell ref="AY434:BC435"/>
    <mergeCell ref="B435:I438"/>
    <mergeCell ref="X436:AB437"/>
    <mergeCell ref="AY436:BC437"/>
    <mergeCell ref="X438:AB438"/>
    <mergeCell ref="AY438:BC438"/>
    <mergeCell ref="B439:C439"/>
    <mergeCell ref="D439:AB439"/>
    <mergeCell ref="AC439:AD439"/>
    <mergeCell ref="AE439:BC439"/>
    <mergeCell ref="BI439:CG439"/>
    <mergeCell ref="B440:F441"/>
    <mergeCell ref="G440:I441"/>
    <mergeCell ref="J440:L441"/>
    <mergeCell ref="M440:P441"/>
    <mergeCell ref="Q440:T441"/>
    <mergeCell ref="U440:X441"/>
    <mergeCell ref="Y440:AB441"/>
    <mergeCell ref="AC440:AG441"/>
    <mergeCell ref="AH440:AJ441"/>
    <mergeCell ref="AK440:AM441"/>
    <mergeCell ref="AN440:AQ441"/>
    <mergeCell ref="AR440:AU441"/>
    <mergeCell ref="AV440:AY441"/>
    <mergeCell ref="AZ440:BC441"/>
    <mergeCell ref="B425:F425"/>
    <mergeCell ref="G425:I425"/>
    <mergeCell ref="J425:L425"/>
    <mergeCell ref="M425:P425"/>
    <mergeCell ref="Q425:T425"/>
    <mergeCell ref="U425:X425"/>
    <mergeCell ref="Y425:AB425"/>
    <mergeCell ref="AC425:AG425"/>
    <mergeCell ref="AH425:AJ425"/>
    <mergeCell ref="AK425:AM425"/>
    <mergeCell ref="AN425:AQ425"/>
    <mergeCell ref="AR425:AU425"/>
    <mergeCell ref="AV425:AY425"/>
    <mergeCell ref="AZ425:BC425"/>
    <mergeCell ref="B426:L429"/>
    <mergeCell ref="Q426:AB431"/>
    <mergeCell ref="AC426:AJ428"/>
    <mergeCell ref="AR426:BC431"/>
    <mergeCell ref="X417:AB417"/>
    <mergeCell ref="AY417:BC417"/>
    <mergeCell ref="B419:N419"/>
    <mergeCell ref="Q419:AP421"/>
    <mergeCell ref="AY420:AZ421"/>
    <mergeCell ref="BB420:BC421"/>
    <mergeCell ref="BA420:BA421"/>
    <mergeCell ref="B422:C422"/>
    <mergeCell ref="D422:AB422"/>
    <mergeCell ref="AC422:AD422"/>
    <mergeCell ref="AE422:BC422"/>
    <mergeCell ref="B423:F424"/>
    <mergeCell ref="G423:I424"/>
    <mergeCell ref="J423:L424"/>
    <mergeCell ref="M423:P424"/>
    <mergeCell ref="Q423:T424"/>
    <mergeCell ref="U423:X424"/>
    <mergeCell ref="Y423:AB424"/>
    <mergeCell ref="AC423:AG424"/>
    <mergeCell ref="AH423:AJ424"/>
    <mergeCell ref="AK423:AM424"/>
    <mergeCell ref="AN423:AQ424"/>
    <mergeCell ref="AR423:AU424"/>
    <mergeCell ref="AV423:AY424"/>
    <mergeCell ref="AZ423:BC424"/>
    <mergeCell ref="B404:F404"/>
    <mergeCell ref="G404:I404"/>
    <mergeCell ref="J404:L404"/>
    <mergeCell ref="M404:P404"/>
    <mergeCell ref="Q404:T404"/>
    <mergeCell ref="U404:X404"/>
    <mergeCell ref="Y404:AB404"/>
    <mergeCell ref="AC404:AG404"/>
    <mergeCell ref="AH404:AJ404"/>
    <mergeCell ref="AK404:AM404"/>
    <mergeCell ref="AN404:AQ404"/>
    <mergeCell ref="AR404:AU404"/>
    <mergeCell ref="AV404:AY404"/>
    <mergeCell ref="AZ404:BC404"/>
    <mergeCell ref="Q405:AB410"/>
    <mergeCell ref="AC405:AJ416"/>
    <mergeCell ref="AR405:BC410"/>
    <mergeCell ref="X411:AB412"/>
    <mergeCell ref="AY411:BC412"/>
    <mergeCell ref="X413:AB414"/>
    <mergeCell ref="AY413:BC414"/>
    <mergeCell ref="X415:AB416"/>
    <mergeCell ref="AY415:BC416"/>
    <mergeCell ref="X396:AB397"/>
    <mergeCell ref="AY396:BC397"/>
    <mergeCell ref="X398:AB399"/>
    <mergeCell ref="AL398:AR400"/>
    <mergeCell ref="AY398:BC399"/>
    <mergeCell ref="X400:AB400"/>
    <mergeCell ref="AY400:BC400"/>
    <mergeCell ref="B401:C401"/>
    <mergeCell ref="D401:AB401"/>
    <mergeCell ref="AC401:AD401"/>
    <mergeCell ref="AE401:BC401"/>
    <mergeCell ref="BI401:CG401"/>
    <mergeCell ref="B402:F403"/>
    <mergeCell ref="G402:I403"/>
    <mergeCell ref="J402:L403"/>
    <mergeCell ref="M402:P403"/>
    <mergeCell ref="Q402:T403"/>
    <mergeCell ref="U402:X403"/>
    <mergeCell ref="Y402:AB403"/>
    <mergeCell ref="AC402:AG403"/>
    <mergeCell ref="AH402:AJ403"/>
    <mergeCell ref="AK402:AM403"/>
    <mergeCell ref="AN402:AQ403"/>
    <mergeCell ref="AR402:AU403"/>
    <mergeCell ref="AV402:AY403"/>
    <mergeCell ref="AZ402:BC403"/>
    <mergeCell ref="B387:F387"/>
    <mergeCell ref="G387:I387"/>
    <mergeCell ref="J387:L387"/>
    <mergeCell ref="M387:P387"/>
    <mergeCell ref="Q387:T387"/>
    <mergeCell ref="U387:X387"/>
    <mergeCell ref="Y387:AB387"/>
    <mergeCell ref="AC387:AG387"/>
    <mergeCell ref="AH387:AJ387"/>
    <mergeCell ref="AK387:AM387"/>
    <mergeCell ref="AN387:AQ387"/>
    <mergeCell ref="AR387:AU387"/>
    <mergeCell ref="AV387:AY387"/>
    <mergeCell ref="AZ387:BC387"/>
    <mergeCell ref="Q388:AB390"/>
    <mergeCell ref="AR388:BC390"/>
    <mergeCell ref="X394:AB395"/>
    <mergeCell ref="AY394:BC395"/>
    <mergeCell ref="X375:AB376"/>
    <mergeCell ref="AY375:BC376"/>
    <mergeCell ref="X377:AB378"/>
    <mergeCell ref="AY377:BC378"/>
    <mergeCell ref="X379:AB379"/>
    <mergeCell ref="AY379:BC379"/>
    <mergeCell ref="B381:N381"/>
    <mergeCell ref="Q381:AP383"/>
    <mergeCell ref="AY382:AZ383"/>
    <mergeCell ref="BB382:BC383"/>
    <mergeCell ref="BA382:BA383"/>
    <mergeCell ref="B384:C384"/>
    <mergeCell ref="D384:AB384"/>
    <mergeCell ref="AC384:AD384"/>
    <mergeCell ref="AE384:BC384"/>
    <mergeCell ref="B385:F386"/>
    <mergeCell ref="G385:I386"/>
    <mergeCell ref="J385:L386"/>
    <mergeCell ref="M385:P386"/>
    <mergeCell ref="Q385:T386"/>
    <mergeCell ref="U385:X386"/>
    <mergeCell ref="Y385:AB386"/>
    <mergeCell ref="AC385:AG386"/>
    <mergeCell ref="AH385:AJ386"/>
    <mergeCell ref="AK385:AM386"/>
    <mergeCell ref="AN385:AQ386"/>
    <mergeCell ref="AR385:AU386"/>
    <mergeCell ref="AV385:AY386"/>
    <mergeCell ref="AZ385:BC386"/>
    <mergeCell ref="B366:F366"/>
    <mergeCell ref="G366:I366"/>
    <mergeCell ref="J366:L366"/>
    <mergeCell ref="M366:P366"/>
    <mergeCell ref="Q366:T366"/>
    <mergeCell ref="U366:X366"/>
    <mergeCell ref="Y366:AB366"/>
    <mergeCell ref="AC366:AG366"/>
    <mergeCell ref="AH366:AJ366"/>
    <mergeCell ref="AK366:AM366"/>
    <mergeCell ref="AN366:AQ366"/>
    <mergeCell ref="AR366:AU366"/>
    <mergeCell ref="AV366:AY366"/>
    <mergeCell ref="AZ366:BC366"/>
    <mergeCell ref="Q367:AB372"/>
    <mergeCell ref="AR367:BC369"/>
    <mergeCell ref="X373:AB374"/>
    <mergeCell ref="AY373:BC374"/>
    <mergeCell ref="B350:L352"/>
    <mergeCell ref="Q350:AB355"/>
    <mergeCell ref="AR350:BC355"/>
    <mergeCell ref="X356:AB357"/>
    <mergeCell ref="AY356:BC357"/>
    <mergeCell ref="X358:AB359"/>
    <mergeCell ref="AY358:BC359"/>
    <mergeCell ref="K360:Q362"/>
    <mergeCell ref="X360:AB361"/>
    <mergeCell ref="AY360:BC361"/>
    <mergeCell ref="X362:AB362"/>
    <mergeCell ref="AY362:BC362"/>
    <mergeCell ref="B363:C363"/>
    <mergeCell ref="D363:AB363"/>
    <mergeCell ref="AC363:AD363"/>
    <mergeCell ref="AE363:BC363"/>
    <mergeCell ref="B364:F365"/>
    <mergeCell ref="G364:I365"/>
    <mergeCell ref="J364:L365"/>
    <mergeCell ref="M364:P365"/>
    <mergeCell ref="Q364:T365"/>
    <mergeCell ref="U364:X365"/>
    <mergeCell ref="Y364:AB365"/>
    <mergeCell ref="AC364:AG365"/>
    <mergeCell ref="AH364:AJ365"/>
    <mergeCell ref="AK364:AM365"/>
    <mergeCell ref="AN364:AQ365"/>
    <mergeCell ref="AR364:AU365"/>
    <mergeCell ref="AV364:AY365"/>
    <mergeCell ref="AZ364:BC365"/>
    <mergeCell ref="B347:F348"/>
    <mergeCell ref="G347:I348"/>
    <mergeCell ref="J347:L348"/>
    <mergeCell ref="M347:P348"/>
    <mergeCell ref="Q347:T348"/>
    <mergeCell ref="U347:X348"/>
    <mergeCell ref="Y347:AB348"/>
    <mergeCell ref="AC347:AG348"/>
    <mergeCell ref="AH347:AJ348"/>
    <mergeCell ref="AK347:AM348"/>
    <mergeCell ref="AN347:AQ348"/>
    <mergeCell ref="AR347:AU348"/>
    <mergeCell ref="AV347:AY348"/>
    <mergeCell ref="AZ347:BC348"/>
    <mergeCell ref="B349:F349"/>
    <mergeCell ref="G349:I349"/>
    <mergeCell ref="J349:L349"/>
    <mergeCell ref="M349:P349"/>
    <mergeCell ref="Q349:T349"/>
    <mergeCell ref="U349:X349"/>
    <mergeCell ref="Y349:AB349"/>
    <mergeCell ref="AC349:AG349"/>
    <mergeCell ref="AH349:AJ349"/>
    <mergeCell ref="AK349:AM349"/>
    <mergeCell ref="AN349:AQ349"/>
    <mergeCell ref="AR349:AU349"/>
    <mergeCell ref="AV349:AY349"/>
    <mergeCell ref="AZ349:BC349"/>
    <mergeCell ref="X335:AB336"/>
    <mergeCell ref="AY335:BC336"/>
    <mergeCell ref="X337:AB338"/>
    <mergeCell ref="AY337:BC338"/>
    <mergeCell ref="AC338:AM341"/>
    <mergeCell ref="K339:Q341"/>
    <mergeCell ref="X339:AB340"/>
    <mergeCell ref="AY339:BC340"/>
    <mergeCell ref="X341:AB341"/>
    <mergeCell ref="AY341:BC341"/>
    <mergeCell ref="B343:N343"/>
    <mergeCell ref="Q343:AP345"/>
    <mergeCell ref="AY344:AZ345"/>
    <mergeCell ref="BB344:BC345"/>
    <mergeCell ref="BA344:BA345"/>
    <mergeCell ref="B346:C346"/>
    <mergeCell ref="D346:AB346"/>
    <mergeCell ref="AC346:AD346"/>
    <mergeCell ref="AE346:BC346"/>
    <mergeCell ref="B328:F328"/>
    <mergeCell ref="G328:I328"/>
    <mergeCell ref="J328:L328"/>
    <mergeCell ref="M328:P328"/>
    <mergeCell ref="Q328:T328"/>
    <mergeCell ref="U328:X328"/>
    <mergeCell ref="Y328:AB328"/>
    <mergeCell ref="AC328:AG328"/>
    <mergeCell ref="AH328:AJ328"/>
    <mergeCell ref="AK328:AM328"/>
    <mergeCell ref="AN328:AQ328"/>
    <mergeCell ref="AR328:AU328"/>
    <mergeCell ref="AV328:AY328"/>
    <mergeCell ref="AZ328:BC328"/>
    <mergeCell ref="B329:I332"/>
    <mergeCell ref="Q329:AB334"/>
    <mergeCell ref="AV329:BC333"/>
    <mergeCell ref="U312:AB316"/>
    <mergeCell ref="AR312:BC317"/>
    <mergeCell ref="X318:AB319"/>
    <mergeCell ref="AY318:BC319"/>
    <mergeCell ref="X320:AB321"/>
    <mergeCell ref="AY320:BC321"/>
    <mergeCell ref="X322:AB323"/>
    <mergeCell ref="AY322:BC323"/>
    <mergeCell ref="X324:AB324"/>
    <mergeCell ref="AY324:BC324"/>
    <mergeCell ref="B325:C325"/>
    <mergeCell ref="D325:AB325"/>
    <mergeCell ref="AC325:AD325"/>
    <mergeCell ref="AE325:BC325"/>
    <mergeCell ref="B326:F327"/>
    <mergeCell ref="G326:I327"/>
    <mergeCell ref="J326:L327"/>
    <mergeCell ref="M326:P327"/>
    <mergeCell ref="Q326:T327"/>
    <mergeCell ref="U326:X327"/>
    <mergeCell ref="Y326:AB327"/>
    <mergeCell ref="AC326:AG327"/>
    <mergeCell ref="AH326:AJ327"/>
    <mergeCell ref="AK326:AM327"/>
    <mergeCell ref="AN326:AQ327"/>
    <mergeCell ref="AR326:AU327"/>
    <mergeCell ref="AV326:AY327"/>
    <mergeCell ref="AZ326:BC327"/>
    <mergeCell ref="B309:F310"/>
    <mergeCell ref="G309:I310"/>
    <mergeCell ref="J309:L310"/>
    <mergeCell ref="M309:P310"/>
    <mergeCell ref="Q309:T310"/>
    <mergeCell ref="U309:X310"/>
    <mergeCell ref="Y309:AB310"/>
    <mergeCell ref="AC309:AG310"/>
    <mergeCell ref="AH309:AJ310"/>
    <mergeCell ref="AK309:AM310"/>
    <mergeCell ref="AN309:AQ310"/>
    <mergeCell ref="AR309:AU310"/>
    <mergeCell ref="AV309:AY310"/>
    <mergeCell ref="AZ309:BC310"/>
    <mergeCell ref="B311:F311"/>
    <mergeCell ref="G311:I311"/>
    <mergeCell ref="J311:L311"/>
    <mergeCell ref="M311:P311"/>
    <mergeCell ref="Q311:T311"/>
    <mergeCell ref="U311:X311"/>
    <mergeCell ref="Y311:AB311"/>
    <mergeCell ref="AC311:AG311"/>
    <mergeCell ref="AH311:AJ311"/>
    <mergeCell ref="AK311:AM311"/>
    <mergeCell ref="AN311:AQ311"/>
    <mergeCell ref="AR311:AU311"/>
    <mergeCell ref="AV311:AY311"/>
    <mergeCell ref="AZ311:BC311"/>
    <mergeCell ref="Q291:AB296"/>
    <mergeCell ref="X297:AB298"/>
    <mergeCell ref="AY297:BC298"/>
    <mergeCell ref="X299:AB300"/>
    <mergeCell ref="AY299:BC300"/>
    <mergeCell ref="X301:AB302"/>
    <mergeCell ref="AY301:BC302"/>
    <mergeCell ref="X303:AB303"/>
    <mergeCell ref="AY303:BC303"/>
    <mergeCell ref="B305:N305"/>
    <mergeCell ref="Q305:AP307"/>
    <mergeCell ref="AY306:AZ307"/>
    <mergeCell ref="BB306:BC307"/>
    <mergeCell ref="BA306:BA307"/>
    <mergeCell ref="B308:C308"/>
    <mergeCell ref="D308:AB308"/>
    <mergeCell ref="AC308:AD308"/>
    <mergeCell ref="AE308:BC308"/>
    <mergeCell ref="B288:F289"/>
    <mergeCell ref="G288:I289"/>
    <mergeCell ref="J288:L289"/>
    <mergeCell ref="M288:P289"/>
    <mergeCell ref="Q288:T289"/>
    <mergeCell ref="U288:X289"/>
    <mergeCell ref="Y288:AB289"/>
    <mergeCell ref="AC288:AG289"/>
    <mergeCell ref="AH288:AJ289"/>
    <mergeCell ref="AK288:AM289"/>
    <mergeCell ref="AN288:AQ289"/>
    <mergeCell ref="AR288:AU289"/>
    <mergeCell ref="AV288:AY289"/>
    <mergeCell ref="AZ288:BC289"/>
    <mergeCell ref="B290:F290"/>
    <mergeCell ref="G290:I290"/>
    <mergeCell ref="J290:L290"/>
    <mergeCell ref="M290:P290"/>
    <mergeCell ref="Q290:T290"/>
    <mergeCell ref="U290:X290"/>
    <mergeCell ref="Y290:AB290"/>
    <mergeCell ref="AC290:AG290"/>
    <mergeCell ref="AH290:AJ290"/>
    <mergeCell ref="AK290:AM290"/>
    <mergeCell ref="AN290:AQ290"/>
    <mergeCell ref="AR290:AU290"/>
    <mergeCell ref="AV290:AY290"/>
    <mergeCell ref="AZ290:BC290"/>
    <mergeCell ref="B274:L276"/>
    <mergeCell ref="Q274:AB279"/>
    <mergeCell ref="AR274:BC276"/>
    <mergeCell ref="X280:AB281"/>
    <mergeCell ref="AY280:BC281"/>
    <mergeCell ref="X282:AB283"/>
    <mergeCell ref="AY282:BC283"/>
    <mergeCell ref="B283:M286"/>
    <mergeCell ref="P284:W286"/>
    <mergeCell ref="X284:AB285"/>
    <mergeCell ref="AY284:BC285"/>
    <mergeCell ref="X286:AB286"/>
    <mergeCell ref="AY286:BC286"/>
    <mergeCell ref="B287:C287"/>
    <mergeCell ref="D287:AB287"/>
    <mergeCell ref="AC287:AD287"/>
    <mergeCell ref="AE287:BC287"/>
    <mergeCell ref="B271:F272"/>
    <mergeCell ref="G271:I272"/>
    <mergeCell ref="J271:L272"/>
    <mergeCell ref="M271:P272"/>
    <mergeCell ref="Q271:T272"/>
    <mergeCell ref="U271:X272"/>
    <mergeCell ref="Y271:AB272"/>
    <mergeCell ref="AC271:AG272"/>
    <mergeCell ref="AH271:AJ272"/>
    <mergeCell ref="AK271:AM272"/>
    <mergeCell ref="AN271:AQ272"/>
    <mergeCell ref="AR271:AU272"/>
    <mergeCell ref="AV271:AY272"/>
    <mergeCell ref="AZ271:BC272"/>
    <mergeCell ref="B273:F273"/>
    <mergeCell ref="G273:I273"/>
    <mergeCell ref="J273:L273"/>
    <mergeCell ref="M273:P273"/>
    <mergeCell ref="Q273:T273"/>
    <mergeCell ref="U273:X273"/>
    <mergeCell ref="Y273:AB273"/>
    <mergeCell ref="AC273:AG273"/>
    <mergeCell ref="AH273:AJ273"/>
    <mergeCell ref="AK273:AM273"/>
    <mergeCell ref="AN273:AQ273"/>
    <mergeCell ref="AR273:AU273"/>
    <mergeCell ref="AV273:AY273"/>
    <mergeCell ref="AZ273:BC273"/>
    <mergeCell ref="X259:AB260"/>
    <mergeCell ref="AY259:BC260"/>
    <mergeCell ref="X261:AB262"/>
    <mergeCell ref="AY261:BC262"/>
    <mergeCell ref="AC262:AX265"/>
    <mergeCell ref="X263:AB264"/>
    <mergeCell ref="AY263:BC264"/>
    <mergeCell ref="X265:AB265"/>
    <mergeCell ref="AY265:BC265"/>
    <mergeCell ref="B267:N267"/>
    <mergeCell ref="Q267:AP269"/>
    <mergeCell ref="AY268:AZ269"/>
    <mergeCell ref="BB268:BC269"/>
    <mergeCell ref="BA268:BA269"/>
    <mergeCell ref="B270:C270"/>
    <mergeCell ref="D270:AB270"/>
    <mergeCell ref="AC270:AD270"/>
    <mergeCell ref="AE270:BC270"/>
    <mergeCell ref="B252:F252"/>
    <mergeCell ref="G252:I252"/>
    <mergeCell ref="J252:L252"/>
    <mergeCell ref="M252:P252"/>
    <mergeCell ref="Q252:T252"/>
    <mergeCell ref="U252:X252"/>
    <mergeCell ref="Y252:AB252"/>
    <mergeCell ref="AC252:AG252"/>
    <mergeCell ref="AH252:AJ252"/>
    <mergeCell ref="AK252:AM252"/>
    <mergeCell ref="AN252:AQ252"/>
    <mergeCell ref="AR252:AU252"/>
    <mergeCell ref="AV252:AY252"/>
    <mergeCell ref="AZ252:BC252"/>
    <mergeCell ref="B253:I255"/>
    <mergeCell ref="Q253:AB258"/>
    <mergeCell ref="AR253:BC258"/>
    <mergeCell ref="X244:AB245"/>
    <mergeCell ref="AY244:BC245"/>
    <mergeCell ref="B245:L248"/>
    <mergeCell ref="P246:W248"/>
    <mergeCell ref="X246:AB247"/>
    <mergeCell ref="AL246:AR248"/>
    <mergeCell ref="AY246:BC247"/>
    <mergeCell ref="X248:AB248"/>
    <mergeCell ref="AY248:BC248"/>
    <mergeCell ref="B249:C249"/>
    <mergeCell ref="D249:AB249"/>
    <mergeCell ref="AC249:AD249"/>
    <mergeCell ref="AE249:BC249"/>
    <mergeCell ref="B250:F251"/>
    <mergeCell ref="G250:I251"/>
    <mergeCell ref="J250:L251"/>
    <mergeCell ref="M250:P251"/>
    <mergeCell ref="Q250:T251"/>
    <mergeCell ref="U250:X251"/>
    <mergeCell ref="Y250:AB251"/>
    <mergeCell ref="AC250:AG251"/>
    <mergeCell ref="AH250:AJ251"/>
    <mergeCell ref="AK250:AM251"/>
    <mergeCell ref="AN250:AQ251"/>
    <mergeCell ref="AR250:AU251"/>
    <mergeCell ref="AV250:AY251"/>
    <mergeCell ref="AZ250:BC251"/>
    <mergeCell ref="B235:F235"/>
    <mergeCell ref="G235:I235"/>
    <mergeCell ref="J235:L235"/>
    <mergeCell ref="M235:P235"/>
    <mergeCell ref="Q235:T235"/>
    <mergeCell ref="U235:X235"/>
    <mergeCell ref="Y235:AB235"/>
    <mergeCell ref="AC235:AG235"/>
    <mergeCell ref="AH235:AJ235"/>
    <mergeCell ref="AK235:AM235"/>
    <mergeCell ref="AN235:AQ235"/>
    <mergeCell ref="AR235:AU235"/>
    <mergeCell ref="AV235:AY235"/>
    <mergeCell ref="AZ235:BC235"/>
    <mergeCell ref="AV236:BC240"/>
    <mergeCell ref="X242:AB243"/>
    <mergeCell ref="AY242:BC243"/>
    <mergeCell ref="X223:AB224"/>
    <mergeCell ref="AY223:BC224"/>
    <mergeCell ref="X225:AB226"/>
    <mergeCell ref="AY225:BC226"/>
    <mergeCell ref="X227:AB227"/>
    <mergeCell ref="AY227:BC227"/>
    <mergeCell ref="B229:N229"/>
    <mergeCell ref="Q229:AP231"/>
    <mergeCell ref="AY230:AZ231"/>
    <mergeCell ref="BB230:BC231"/>
    <mergeCell ref="BA230:BA231"/>
    <mergeCell ref="B232:C232"/>
    <mergeCell ref="D232:AB232"/>
    <mergeCell ref="AC232:AD232"/>
    <mergeCell ref="AE232:BC232"/>
    <mergeCell ref="B233:F234"/>
    <mergeCell ref="G233:I234"/>
    <mergeCell ref="J233:L234"/>
    <mergeCell ref="M233:P234"/>
    <mergeCell ref="Q233:T234"/>
    <mergeCell ref="U233:X234"/>
    <mergeCell ref="Y233:AB234"/>
    <mergeCell ref="AC233:AG234"/>
    <mergeCell ref="AH233:AJ234"/>
    <mergeCell ref="AK233:AM234"/>
    <mergeCell ref="AN233:AQ234"/>
    <mergeCell ref="AR233:AU234"/>
    <mergeCell ref="AV233:AY234"/>
    <mergeCell ref="AZ233:BC234"/>
    <mergeCell ref="B214:F214"/>
    <mergeCell ref="G214:I214"/>
    <mergeCell ref="J214:L214"/>
    <mergeCell ref="M214:P214"/>
    <mergeCell ref="Q214:T214"/>
    <mergeCell ref="U214:X214"/>
    <mergeCell ref="Y214:AB214"/>
    <mergeCell ref="AC214:AG214"/>
    <mergeCell ref="AH214:AJ214"/>
    <mergeCell ref="AK214:AM214"/>
    <mergeCell ref="AN214:AQ214"/>
    <mergeCell ref="AR214:AU214"/>
    <mergeCell ref="AV214:AY214"/>
    <mergeCell ref="AZ214:BC214"/>
    <mergeCell ref="Q215:AB220"/>
    <mergeCell ref="AR215:BC220"/>
    <mergeCell ref="X221:AB222"/>
    <mergeCell ref="AY221:BC222"/>
    <mergeCell ref="Q198:AB203"/>
    <mergeCell ref="AC198:AO200"/>
    <mergeCell ref="X204:AB205"/>
    <mergeCell ref="AY204:BC205"/>
    <mergeCell ref="X206:AB207"/>
    <mergeCell ref="AY206:BC207"/>
    <mergeCell ref="B207:L210"/>
    <mergeCell ref="X208:AB209"/>
    <mergeCell ref="AY208:BC209"/>
    <mergeCell ref="X210:AB210"/>
    <mergeCell ref="AY210:BC210"/>
    <mergeCell ref="B211:C211"/>
    <mergeCell ref="D211:AB211"/>
    <mergeCell ref="AC211:AD211"/>
    <mergeCell ref="AE211:BC211"/>
    <mergeCell ref="B212:F213"/>
    <mergeCell ref="G212:I213"/>
    <mergeCell ref="J212:L213"/>
    <mergeCell ref="M212:P213"/>
    <mergeCell ref="Q212:T213"/>
    <mergeCell ref="U212:X213"/>
    <mergeCell ref="Y212:AB213"/>
    <mergeCell ref="AC212:AG213"/>
    <mergeCell ref="AH212:AJ213"/>
    <mergeCell ref="AK212:AM213"/>
    <mergeCell ref="AN212:AQ213"/>
    <mergeCell ref="AR212:AU213"/>
    <mergeCell ref="AV212:AY213"/>
    <mergeCell ref="AZ212:BC213"/>
    <mergeCell ref="B195:F196"/>
    <mergeCell ref="G195:I196"/>
    <mergeCell ref="J195:L196"/>
    <mergeCell ref="M195:P196"/>
    <mergeCell ref="Q195:T196"/>
    <mergeCell ref="U195:X196"/>
    <mergeCell ref="Y195:AB196"/>
    <mergeCell ref="AC195:AG196"/>
    <mergeCell ref="AH195:AJ196"/>
    <mergeCell ref="AK195:AM196"/>
    <mergeCell ref="AN195:AQ196"/>
    <mergeCell ref="AR195:AU196"/>
    <mergeCell ref="AV195:AY196"/>
    <mergeCell ref="AZ195:BC196"/>
    <mergeCell ref="B197:F197"/>
    <mergeCell ref="G197:I197"/>
    <mergeCell ref="J197:L197"/>
    <mergeCell ref="M197:P197"/>
    <mergeCell ref="Q197:T197"/>
    <mergeCell ref="U197:X197"/>
    <mergeCell ref="Y197:AB197"/>
    <mergeCell ref="AC197:AG197"/>
    <mergeCell ref="AH197:AJ197"/>
    <mergeCell ref="AK197:AM197"/>
    <mergeCell ref="AN197:AQ197"/>
    <mergeCell ref="AR197:AU197"/>
    <mergeCell ref="AV197:AY197"/>
    <mergeCell ref="AZ197:BC197"/>
    <mergeCell ref="X183:AB184"/>
    <mergeCell ref="AY183:BC184"/>
    <mergeCell ref="X185:AB186"/>
    <mergeCell ref="AY185:BC186"/>
    <mergeCell ref="B187:W189"/>
    <mergeCell ref="X187:AB188"/>
    <mergeCell ref="AY187:BC188"/>
    <mergeCell ref="X189:AB189"/>
    <mergeCell ref="AY189:BC189"/>
    <mergeCell ref="B191:N191"/>
    <mergeCell ref="Q191:AP193"/>
    <mergeCell ref="AY192:AZ193"/>
    <mergeCell ref="BB192:BC193"/>
    <mergeCell ref="BA192:BA193"/>
    <mergeCell ref="B194:C194"/>
    <mergeCell ref="D194:AB194"/>
    <mergeCell ref="AC194:AD194"/>
    <mergeCell ref="AE194:BC194"/>
    <mergeCell ref="B176:F176"/>
    <mergeCell ref="G176:I176"/>
    <mergeCell ref="J176:L176"/>
    <mergeCell ref="M176:P176"/>
    <mergeCell ref="Q176:T176"/>
    <mergeCell ref="U176:X176"/>
    <mergeCell ref="Y176:AB176"/>
    <mergeCell ref="AC176:AG176"/>
    <mergeCell ref="AH176:AJ176"/>
    <mergeCell ref="AK176:AM176"/>
    <mergeCell ref="AN176:AQ176"/>
    <mergeCell ref="AR176:AU176"/>
    <mergeCell ref="AV176:AY176"/>
    <mergeCell ref="AZ176:BC176"/>
    <mergeCell ref="B177:N179"/>
    <mergeCell ref="Q177:AB182"/>
    <mergeCell ref="AV177:BC180"/>
    <mergeCell ref="AC160:AL162"/>
    <mergeCell ref="AR160:BC165"/>
    <mergeCell ref="X166:AB167"/>
    <mergeCell ref="AY166:BC167"/>
    <mergeCell ref="X168:AB169"/>
    <mergeCell ref="AY168:BC169"/>
    <mergeCell ref="B170:W172"/>
    <mergeCell ref="X170:AB171"/>
    <mergeCell ref="AY170:BC171"/>
    <mergeCell ref="X172:AB172"/>
    <mergeCell ref="AY172:BC172"/>
    <mergeCell ref="B173:C173"/>
    <mergeCell ref="D173:AB173"/>
    <mergeCell ref="AC173:AD173"/>
    <mergeCell ref="AE173:BC173"/>
    <mergeCell ref="BI173:CG173"/>
    <mergeCell ref="B174:F175"/>
    <mergeCell ref="G174:I175"/>
    <mergeCell ref="J174:L175"/>
    <mergeCell ref="M174:P175"/>
    <mergeCell ref="Q174:T175"/>
    <mergeCell ref="U174:X175"/>
    <mergeCell ref="Y174:AB175"/>
    <mergeCell ref="AC174:AG175"/>
    <mergeCell ref="AH174:AJ175"/>
    <mergeCell ref="AK174:AM175"/>
    <mergeCell ref="AN174:AQ175"/>
    <mergeCell ref="AR174:AU175"/>
    <mergeCell ref="AV174:AY175"/>
    <mergeCell ref="AZ174:BC175"/>
    <mergeCell ref="B157:F158"/>
    <mergeCell ref="G157:I158"/>
    <mergeCell ref="J157:L158"/>
    <mergeCell ref="M157:P158"/>
    <mergeCell ref="Q157:T158"/>
    <mergeCell ref="U157:X158"/>
    <mergeCell ref="Y157:AB158"/>
    <mergeCell ref="AC157:AG158"/>
    <mergeCell ref="AH157:AJ158"/>
    <mergeCell ref="AK157:AM158"/>
    <mergeCell ref="AN157:AQ158"/>
    <mergeCell ref="AR157:AU158"/>
    <mergeCell ref="AV157:AY158"/>
    <mergeCell ref="AZ157:BC158"/>
    <mergeCell ref="B159:F159"/>
    <mergeCell ref="G159:I159"/>
    <mergeCell ref="J159:L159"/>
    <mergeCell ref="M159:P159"/>
    <mergeCell ref="Q159:T159"/>
    <mergeCell ref="U159:X159"/>
    <mergeCell ref="Y159:AB159"/>
    <mergeCell ref="AC159:AG159"/>
    <mergeCell ref="AH159:AJ159"/>
    <mergeCell ref="AK159:AM159"/>
    <mergeCell ref="AN159:AQ159"/>
    <mergeCell ref="AR159:AU159"/>
    <mergeCell ref="AV159:AY159"/>
    <mergeCell ref="AZ159:BC159"/>
    <mergeCell ref="X147:AB148"/>
    <mergeCell ref="AY147:BC148"/>
    <mergeCell ref="K149:Q151"/>
    <mergeCell ref="X149:AB150"/>
    <mergeCell ref="AL149:AR151"/>
    <mergeCell ref="AY149:BC150"/>
    <mergeCell ref="X151:AB151"/>
    <mergeCell ref="AY151:BC151"/>
    <mergeCell ref="B153:N153"/>
    <mergeCell ref="Q153:AP155"/>
    <mergeCell ref="AY154:AZ155"/>
    <mergeCell ref="BB154:BC155"/>
    <mergeCell ref="BA154:BA155"/>
    <mergeCell ref="B156:C156"/>
    <mergeCell ref="D156:AB156"/>
    <mergeCell ref="AC156:AD156"/>
    <mergeCell ref="AE156:BC156"/>
    <mergeCell ref="B138:F138"/>
    <mergeCell ref="G138:I138"/>
    <mergeCell ref="J138:L138"/>
    <mergeCell ref="M138:P138"/>
    <mergeCell ref="Q138:T138"/>
    <mergeCell ref="U138:X138"/>
    <mergeCell ref="Y138:AB138"/>
    <mergeCell ref="AC138:AG138"/>
    <mergeCell ref="AH138:AJ138"/>
    <mergeCell ref="AK138:AM138"/>
    <mergeCell ref="AN138:AQ138"/>
    <mergeCell ref="AR138:AU138"/>
    <mergeCell ref="AV138:AY138"/>
    <mergeCell ref="AZ138:BC138"/>
    <mergeCell ref="Q139:AB144"/>
    <mergeCell ref="AS139:BC143"/>
    <mergeCell ref="X145:AB146"/>
    <mergeCell ref="AY145:BC146"/>
    <mergeCell ref="X130:AB131"/>
    <mergeCell ref="AY130:BC131"/>
    <mergeCell ref="B131:L134"/>
    <mergeCell ref="X132:AB133"/>
    <mergeCell ref="AC132:AX134"/>
    <mergeCell ref="AY132:BC133"/>
    <mergeCell ref="X134:AB134"/>
    <mergeCell ref="AY134:BC134"/>
    <mergeCell ref="B135:C135"/>
    <mergeCell ref="D135:AB135"/>
    <mergeCell ref="AC135:AD135"/>
    <mergeCell ref="AE135:BC135"/>
    <mergeCell ref="B136:F137"/>
    <mergeCell ref="G136:I137"/>
    <mergeCell ref="J136:L137"/>
    <mergeCell ref="M136:P137"/>
    <mergeCell ref="Q136:T137"/>
    <mergeCell ref="U136:X137"/>
    <mergeCell ref="Y136:AB137"/>
    <mergeCell ref="AC136:AG137"/>
    <mergeCell ref="AH136:AJ137"/>
    <mergeCell ref="AK136:AM137"/>
    <mergeCell ref="AN136:AQ137"/>
    <mergeCell ref="AR136:AU137"/>
    <mergeCell ref="AV136:AY137"/>
    <mergeCell ref="AZ136:BC137"/>
    <mergeCell ref="B121:F121"/>
    <mergeCell ref="G121:I121"/>
    <mergeCell ref="J121:L121"/>
    <mergeCell ref="M121:P121"/>
    <mergeCell ref="Q121:T121"/>
    <mergeCell ref="U121:X121"/>
    <mergeCell ref="Y121:AB121"/>
    <mergeCell ref="AC121:AG121"/>
    <mergeCell ref="AH121:AJ121"/>
    <mergeCell ref="AK121:AM121"/>
    <mergeCell ref="AN121:AQ121"/>
    <mergeCell ref="AR121:AU121"/>
    <mergeCell ref="AV121:AY121"/>
    <mergeCell ref="AZ121:BC121"/>
    <mergeCell ref="Q122:AB127"/>
    <mergeCell ref="AR122:BC127"/>
    <mergeCell ref="X128:AB129"/>
    <mergeCell ref="AY128:BC129"/>
    <mergeCell ref="X109:AB110"/>
    <mergeCell ref="AY109:BC110"/>
    <mergeCell ref="X111:AB112"/>
    <mergeCell ref="AQ111:AX113"/>
    <mergeCell ref="AY111:BC112"/>
    <mergeCell ref="X113:AB113"/>
    <mergeCell ref="AY113:BC113"/>
    <mergeCell ref="B115:N115"/>
    <mergeCell ref="Q115:AP117"/>
    <mergeCell ref="AY116:AZ117"/>
    <mergeCell ref="BB116:BC117"/>
    <mergeCell ref="BA116:BA117"/>
    <mergeCell ref="B118:C118"/>
    <mergeCell ref="D118:AB118"/>
    <mergeCell ref="AC118:AD118"/>
    <mergeCell ref="AE118:BC118"/>
    <mergeCell ref="B119:F120"/>
    <mergeCell ref="G119:I120"/>
    <mergeCell ref="J119:L120"/>
    <mergeCell ref="M119:P120"/>
    <mergeCell ref="Q119:T120"/>
    <mergeCell ref="U119:X120"/>
    <mergeCell ref="Y119:AB120"/>
    <mergeCell ref="AC119:AG120"/>
    <mergeCell ref="AH119:AJ120"/>
    <mergeCell ref="AK119:AM120"/>
    <mergeCell ref="AN119:AQ120"/>
    <mergeCell ref="AR119:AU120"/>
    <mergeCell ref="AV119:AY120"/>
    <mergeCell ref="AZ119:BC120"/>
    <mergeCell ref="B100:F100"/>
    <mergeCell ref="G100:I100"/>
    <mergeCell ref="J100:L100"/>
    <mergeCell ref="M100:P100"/>
    <mergeCell ref="Q100:T100"/>
    <mergeCell ref="U100:X100"/>
    <mergeCell ref="Y100:AB100"/>
    <mergeCell ref="AC100:AG100"/>
    <mergeCell ref="AH100:AJ100"/>
    <mergeCell ref="AK100:AM100"/>
    <mergeCell ref="AN100:AQ100"/>
    <mergeCell ref="AR100:AU100"/>
    <mergeCell ref="AV100:AY100"/>
    <mergeCell ref="AZ100:BC100"/>
    <mergeCell ref="Q101:AB106"/>
    <mergeCell ref="AR101:BC106"/>
    <mergeCell ref="X107:AB108"/>
    <mergeCell ref="AY107:BC108"/>
    <mergeCell ref="X92:AB93"/>
    <mergeCell ref="AY92:BC93"/>
    <mergeCell ref="X94:AB95"/>
    <mergeCell ref="AY94:BC95"/>
    <mergeCell ref="X96:AB96"/>
    <mergeCell ref="AY96:BC96"/>
    <mergeCell ref="B97:C97"/>
    <mergeCell ref="D97:AB97"/>
    <mergeCell ref="AC97:AD97"/>
    <mergeCell ref="AE97:BC97"/>
    <mergeCell ref="B98:F99"/>
    <mergeCell ref="G98:I99"/>
    <mergeCell ref="J98:L99"/>
    <mergeCell ref="M98:P99"/>
    <mergeCell ref="Q98:T99"/>
    <mergeCell ref="U98:X99"/>
    <mergeCell ref="Y98:AB99"/>
    <mergeCell ref="AC98:AG99"/>
    <mergeCell ref="AH98:AJ99"/>
    <mergeCell ref="AK98:AM99"/>
    <mergeCell ref="AN98:AQ99"/>
    <mergeCell ref="AR98:AU99"/>
    <mergeCell ref="AV98:AY99"/>
    <mergeCell ref="AZ98:BC99"/>
    <mergeCell ref="B83:F83"/>
    <mergeCell ref="G83:I83"/>
    <mergeCell ref="J83:L83"/>
    <mergeCell ref="M83:P83"/>
    <mergeCell ref="Q83:T83"/>
    <mergeCell ref="U83:X83"/>
    <mergeCell ref="Y83:AB83"/>
    <mergeCell ref="AC83:AG83"/>
    <mergeCell ref="AH83:AJ83"/>
    <mergeCell ref="AK83:AM83"/>
    <mergeCell ref="AN83:AQ83"/>
    <mergeCell ref="AR83:AU83"/>
    <mergeCell ref="AV83:AY83"/>
    <mergeCell ref="AZ83:BC83"/>
    <mergeCell ref="Q84:AB89"/>
    <mergeCell ref="X90:AB91"/>
    <mergeCell ref="AY90:BC91"/>
    <mergeCell ref="B80:C80"/>
    <mergeCell ref="D80:AB80"/>
    <mergeCell ref="AC80:AD80"/>
    <mergeCell ref="AE80:BC80"/>
    <mergeCell ref="B81:F82"/>
    <mergeCell ref="G81:I82"/>
    <mergeCell ref="J81:L82"/>
    <mergeCell ref="M81:P82"/>
    <mergeCell ref="Q81:T82"/>
    <mergeCell ref="U81:X82"/>
    <mergeCell ref="Y81:AB82"/>
    <mergeCell ref="AC81:AG82"/>
    <mergeCell ref="AH81:AJ82"/>
    <mergeCell ref="AK81:AM82"/>
    <mergeCell ref="AN81:AQ82"/>
    <mergeCell ref="AR81:AU82"/>
    <mergeCell ref="AV81:AY82"/>
    <mergeCell ref="AZ81:BC82"/>
    <mergeCell ref="X71:AB72"/>
    <mergeCell ref="AY71:BC72"/>
    <mergeCell ref="CB71:CF72"/>
    <mergeCell ref="DC71:DG72"/>
    <mergeCell ref="BF72:BP75"/>
    <mergeCell ref="X73:AB74"/>
    <mergeCell ref="AY73:BC74"/>
    <mergeCell ref="BT73:CA75"/>
    <mergeCell ref="CB73:CF74"/>
    <mergeCell ref="CP73:CV75"/>
    <mergeCell ref="DC73:DG74"/>
    <mergeCell ref="X75:AB75"/>
    <mergeCell ref="AY75:BC75"/>
    <mergeCell ref="CB75:CF75"/>
    <mergeCell ref="DC75:DG75"/>
    <mergeCell ref="B77:N77"/>
    <mergeCell ref="Q77:AP79"/>
    <mergeCell ref="AY78:AZ79"/>
    <mergeCell ref="BB78:BC79"/>
    <mergeCell ref="BA78:BA79"/>
    <mergeCell ref="BQ62:BT62"/>
    <mergeCell ref="BU62:BX62"/>
    <mergeCell ref="BY62:CB62"/>
    <mergeCell ref="CC62:CF62"/>
    <mergeCell ref="CG62:CK62"/>
    <mergeCell ref="CL62:CN62"/>
    <mergeCell ref="CO62:CQ62"/>
    <mergeCell ref="CR62:CU62"/>
    <mergeCell ref="CV62:CY62"/>
    <mergeCell ref="CZ62:DC62"/>
    <mergeCell ref="DD62:DG62"/>
    <mergeCell ref="AR63:BC68"/>
    <mergeCell ref="BF63:BM66"/>
    <mergeCell ref="CZ63:DG67"/>
    <mergeCell ref="X69:AB70"/>
    <mergeCell ref="AY69:BC70"/>
    <mergeCell ref="CB69:CF70"/>
    <mergeCell ref="DC69:DG70"/>
    <mergeCell ref="B62:F62"/>
    <mergeCell ref="G62:I62"/>
    <mergeCell ref="J62:L62"/>
    <mergeCell ref="M62:P62"/>
    <mergeCell ref="Q62:T62"/>
    <mergeCell ref="U62:X62"/>
    <mergeCell ref="Y62:AB62"/>
    <mergeCell ref="AC62:AG62"/>
    <mergeCell ref="AH62:AJ62"/>
    <mergeCell ref="AK62:AM62"/>
    <mergeCell ref="AN62:AQ62"/>
    <mergeCell ref="AR62:AU62"/>
    <mergeCell ref="AV62:AY62"/>
    <mergeCell ref="AZ62:BC62"/>
    <mergeCell ref="BF62:BJ62"/>
    <mergeCell ref="BK62:BM62"/>
    <mergeCell ref="BN62:BP62"/>
    <mergeCell ref="CG59:CH59"/>
    <mergeCell ref="CI59:DG59"/>
    <mergeCell ref="B60:F61"/>
    <mergeCell ref="G60:I61"/>
    <mergeCell ref="J60:L61"/>
    <mergeCell ref="M60:P61"/>
    <mergeCell ref="Q60:T61"/>
    <mergeCell ref="U60:X61"/>
    <mergeCell ref="Y60:AB61"/>
    <mergeCell ref="AC60:AG61"/>
    <mergeCell ref="AH60:AJ61"/>
    <mergeCell ref="AK60:AM61"/>
    <mergeCell ref="AN60:AQ61"/>
    <mergeCell ref="AR60:AU61"/>
    <mergeCell ref="AV60:AY61"/>
    <mergeCell ref="AZ60:BC61"/>
    <mergeCell ref="BF60:BJ61"/>
    <mergeCell ref="BK60:BM61"/>
    <mergeCell ref="BN60:BP61"/>
    <mergeCell ref="BQ60:BT61"/>
    <mergeCell ref="BU60:BX61"/>
    <mergeCell ref="BY60:CB61"/>
    <mergeCell ref="CC60:CF61"/>
    <mergeCell ref="CG60:CK61"/>
    <mergeCell ref="CL60:CN61"/>
    <mergeCell ref="CO60:CQ61"/>
    <mergeCell ref="CR60:CU61"/>
    <mergeCell ref="CV60:CY61"/>
    <mergeCell ref="CZ60:DC61"/>
    <mergeCell ref="DD60:DG61"/>
    <mergeCell ref="Q46:AB51"/>
    <mergeCell ref="AR46:BC51"/>
    <mergeCell ref="X52:AB53"/>
    <mergeCell ref="AY52:BC53"/>
    <mergeCell ref="X54:AB55"/>
    <mergeCell ref="AY54:BC55"/>
    <mergeCell ref="B56:Q58"/>
    <mergeCell ref="X56:AB57"/>
    <mergeCell ref="AY56:BC57"/>
    <mergeCell ref="X58:AB58"/>
    <mergeCell ref="AY58:BC58"/>
    <mergeCell ref="B59:C59"/>
    <mergeCell ref="D59:AB59"/>
    <mergeCell ref="AC59:AD59"/>
    <mergeCell ref="AE59:BC59"/>
    <mergeCell ref="BF59:BG59"/>
    <mergeCell ref="BH59:CF59"/>
    <mergeCell ref="B43:F44"/>
    <mergeCell ref="G43:I44"/>
    <mergeCell ref="J43:L44"/>
    <mergeCell ref="M43:P44"/>
    <mergeCell ref="Q43:T44"/>
    <mergeCell ref="U43:X44"/>
    <mergeCell ref="Y43:AB44"/>
    <mergeCell ref="AC43:AG44"/>
    <mergeCell ref="AH43:AJ44"/>
    <mergeCell ref="AK43:AM44"/>
    <mergeCell ref="AN43:AQ44"/>
    <mergeCell ref="AR43:AU44"/>
    <mergeCell ref="AV43:AY44"/>
    <mergeCell ref="AZ43:BC44"/>
    <mergeCell ref="B45:F45"/>
    <mergeCell ref="G45:I45"/>
    <mergeCell ref="J45:L45"/>
    <mergeCell ref="M45:P45"/>
    <mergeCell ref="Q45:T45"/>
    <mergeCell ref="U45:X45"/>
    <mergeCell ref="Y45:AB45"/>
    <mergeCell ref="AC45:AG45"/>
    <mergeCell ref="AH45:AJ45"/>
    <mergeCell ref="AK45:AM45"/>
    <mergeCell ref="AN45:AQ45"/>
    <mergeCell ref="AR45:AU45"/>
    <mergeCell ref="AV45:AY45"/>
    <mergeCell ref="AZ45:BC45"/>
    <mergeCell ref="X31:AB32"/>
    <mergeCell ref="AY31:BC32"/>
    <mergeCell ref="X33:AB34"/>
    <mergeCell ref="AY33:BC34"/>
    <mergeCell ref="B34:L37"/>
    <mergeCell ref="X35:AB36"/>
    <mergeCell ref="AL35:AR37"/>
    <mergeCell ref="AY35:BC36"/>
    <mergeCell ref="X37:AB37"/>
    <mergeCell ref="AY37:BC37"/>
    <mergeCell ref="B39:N39"/>
    <mergeCell ref="Q39:AP41"/>
    <mergeCell ref="AY40:AZ41"/>
    <mergeCell ref="BB40:BC41"/>
    <mergeCell ref="BA40:BA41"/>
    <mergeCell ref="B42:C42"/>
    <mergeCell ref="D42:AB42"/>
    <mergeCell ref="AC42:AD42"/>
    <mergeCell ref="AE42:BC42"/>
    <mergeCell ref="B24:F24"/>
    <mergeCell ref="G24:I24"/>
    <mergeCell ref="J24:L24"/>
    <mergeCell ref="M24:P24"/>
    <mergeCell ref="Q24:T24"/>
    <mergeCell ref="U24:X24"/>
    <mergeCell ref="Y24:AB24"/>
    <mergeCell ref="AC24:AG24"/>
    <mergeCell ref="AH24:AJ24"/>
    <mergeCell ref="AK24:AM24"/>
    <mergeCell ref="AN24:AQ24"/>
    <mergeCell ref="AR24:AU24"/>
    <mergeCell ref="AV24:AY24"/>
    <mergeCell ref="AZ24:BC24"/>
    <mergeCell ref="U25:AB29"/>
    <mergeCell ref="AC25:AO27"/>
    <mergeCell ref="AV25:BC28"/>
    <mergeCell ref="X16:AB17"/>
    <mergeCell ref="AY16:BC17"/>
    <mergeCell ref="B17:L20"/>
    <mergeCell ref="P18:W20"/>
    <mergeCell ref="X18:AB19"/>
    <mergeCell ref="AL18:AR20"/>
    <mergeCell ref="AY18:BC19"/>
    <mergeCell ref="X20:AB20"/>
    <mergeCell ref="AY20:BC20"/>
    <mergeCell ref="B21:C21"/>
    <mergeCell ref="D21:AB21"/>
    <mergeCell ref="AC21:AD21"/>
    <mergeCell ref="AE21:BC21"/>
    <mergeCell ref="B22:F23"/>
    <mergeCell ref="G22:I23"/>
    <mergeCell ref="J22:L23"/>
    <mergeCell ref="M22:P23"/>
    <mergeCell ref="Q22:T23"/>
    <mergeCell ref="U22:X23"/>
    <mergeCell ref="Y22:AB23"/>
    <mergeCell ref="AC22:AG23"/>
    <mergeCell ref="AH22:AJ23"/>
    <mergeCell ref="AK22:AM23"/>
    <mergeCell ref="AN22:AQ23"/>
    <mergeCell ref="AR22:AU23"/>
    <mergeCell ref="AV22:AY23"/>
    <mergeCell ref="AZ22:BC23"/>
    <mergeCell ref="B7:F7"/>
    <mergeCell ref="G7:I7"/>
    <mergeCell ref="J7:L7"/>
    <mergeCell ref="M7:P7"/>
    <mergeCell ref="Q7:T7"/>
    <mergeCell ref="U7:X7"/>
    <mergeCell ref="Y7:AB7"/>
    <mergeCell ref="AC7:AG7"/>
    <mergeCell ref="AH7:AJ7"/>
    <mergeCell ref="AK7:AM7"/>
    <mergeCell ref="AN7:AQ7"/>
    <mergeCell ref="AR7:AU7"/>
    <mergeCell ref="AV7:AY7"/>
    <mergeCell ref="AZ7:BC7"/>
    <mergeCell ref="AR8:BC13"/>
    <mergeCell ref="X14:AB15"/>
    <mergeCell ref="AY14:BC15"/>
    <mergeCell ref="B1:N1"/>
    <mergeCell ref="Q1:AP3"/>
    <mergeCell ref="AY2:AZ3"/>
    <mergeCell ref="BB2:BC3"/>
    <mergeCell ref="BA2:BA3"/>
    <mergeCell ref="B4:C4"/>
    <mergeCell ref="D4:AB4"/>
    <mergeCell ref="AC4:AD4"/>
    <mergeCell ref="AE4:BC4"/>
    <mergeCell ref="B5:F6"/>
    <mergeCell ref="G5:I6"/>
    <mergeCell ref="J5:L6"/>
    <mergeCell ref="M5:P6"/>
    <mergeCell ref="Q5:T6"/>
    <mergeCell ref="U5:X6"/>
    <mergeCell ref="Y5:AB6"/>
    <mergeCell ref="AC5:AG6"/>
    <mergeCell ref="AH5:AJ6"/>
    <mergeCell ref="AK5:AM6"/>
    <mergeCell ref="AN5:AQ6"/>
    <mergeCell ref="AR5:AU6"/>
    <mergeCell ref="AV5:AY6"/>
    <mergeCell ref="AZ5:BC6"/>
  </mergeCells>
  <phoneticPr fontId="60" type="noConversion"/>
  <printOptions horizontalCentered="1" verticalCentered="1"/>
  <pageMargins left="0.19685039370078741" right="0.19685039370078741" top="0.59055118110236227" bottom="0.59055118110236227" header="0.11811023622047245" footer="0.11811023622047245"/>
  <pageSetup paperSize="9" scale="69" orientation="landscape" useFirstPageNumber="1" horizontalDpi="4294967295" verticalDpi="4294967295" r:id="rId1"/>
  <headerFooter>
    <oddHeader>&amp;L&amp;12NIKE-CONVERSE, INC. Confidential&amp;R&amp;12Ver.16.0
PB:1-0</oddHeader>
  </headerFooter>
  <drawing r:id="rId2"/>
  <legacy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N20"/>
  <sheetViews>
    <sheetView showGridLines="0" view="pageBreakPreview" zoomScale="80" zoomScaleNormal="60" workbookViewId="0">
      <selection activeCell="AL19" sqref="AL19"/>
    </sheetView>
  </sheetViews>
  <sheetFormatPr defaultColWidth="2.5703125" defaultRowHeight="13.5" customHeight="1"/>
  <cols>
    <col min="1" max="1" width="2.5703125" style="400" customWidth="1"/>
    <col min="2" max="65" width="2.7109375" style="400" customWidth="1"/>
    <col min="66" max="66" width="2.5703125" style="400" customWidth="1"/>
    <col min="67" max="16384" width="2.5703125" style="400"/>
  </cols>
  <sheetData>
    <row r="1" spans="1:66" s="652" customFormat="1" ht="20.100000000000001" customHeight="1">
      <c r="A1" s="62"/>
      <c r="B1" s="1056" t="str">
        <f>Index!B1</f>
        <v>{{ModelType}}</v>
      </c>
      <c r="C1" s="1317"/>
      <c r="D1" s="1317"/>
      <c r="E1" s="1317"/>
      <c r="F1" s="1317"/>
      <c r="G1" s="1317"/>
      <c r="H1" s="1317"/>
      <c r="I1" s="1317"/>
      <c r="J1" s="1317"/>
      <c r="K1" s="1317"/>
      <c r="L1" s="1317"/>
      <c r="M1" s="1317"/>
      <c r="N1" s="1317"/>
      <c r="O1" s="1317"/>
      <c r="P1" s="1317"/>
      <c r="Q1" s="1317"/>
      <c r="R1" s="2306"/>
      <c r="S1" s="132"/>
      <c r="T1" s="132"/>
      <c r="U1" s="1454" t="s">
        <v>490</v>
      </c>
      <c r="V1" s="1454"/>
      <c r="W1" s="1454"/>
      <c r="X1" s="1454"/>
      <c r="Y1" s="1454"/>
      <c r="Z1" s="1454"/>
      <c r="AA1" s="1454"/>
      <c r="AB1" s="1454"/>
      <c r="AC1" s="1454"/>
      <c r="AD1" s="1454"/>
      <c r="AE1" s="1454"/>
      <c r="AF1" s="1454"/>
      <c r="AG1" s="1454"/>
      <c r="AH1" s="1454"/>
      <c r="AI1" s="1454"/>
      <c r="AJ1" s="1454"/>
      <c r="AK1" s="1454"/>
      <c r="AL1" s="1454"/>
      <c r="AM1" s="1454"/>
      <c r="AN1" s="1454"/>
      <c r="AO1" s="1454"/>
      <c r="AP1" s="1454"/>
      <c r="AQ1" s="1454"/>
      <c r="AR1" s="1454"/>
      <c r="AS1" s="1454"/>
      <c r="AT1" s="1454"/>
      <c r="AU1" s="132"/>
      <c r="AV1" s="132"/>
      <c r="AW1" s="132"/>
      <c r="AX1" s="132"/>
      <c r="AY1" s="63"/>
      <c r="AZ1" s="63"/>
      <c r="BA1" s="63"/>
      <c r="BB1" s="63"/>
      <c r="BC1" s="63"/>
      <c r="BD1" s="133"/>
      <c r="BE1" s="63"/>
      <c r="BF1" s="63"/>
      <c r="BG1" s="133"/>
      <c r="BH1" s="63"/>
      <c r="BI1" s="63"/>
      <c r="BJ1" s="63"/>
      <c r="BK1" s="63"/>
      <c r="BL1" s="63"/>
      <c r="BM1" s="63"/>
      <c r="BN1" s="64"/>
    </row>
    <row r="2" spans="1:66" s="652" customFormat="1" ht="20.100000000000001" customHeight="1">
      <c r="A2" s="21"/>
      <c r="B2" s="230" t="s">
        <v>69</v>
      </c>
      <c r="C2" s="71"/>
      <c r="D2" s="71"/>
      <c r="E2" s="71"/>
      <c r="F2" s="71"/>
      <c r="G2" s="71"/>
      <c r="H2" s="71" t="str">
        <f>Index!G2</f>
        <v>{{ModelName}}</v>
      </c>
      <c r="I2" s="71"/>
      <c r="J2" s="71"/>
      <c r="K2" s="71"/>
      <c r="L2" s="71"/>
      <c r="M2" s="71"/>
      <c r="N2" s="71"/>
      <c r="O2" s="71"/>
      <c r="P2" s="71"/>
      <c r="Q2" s="135"/>
      <c r="R2" s="231"/>
      <c r="S2" s="135"/>
      <c r="T2" s="135"/>
      <c r="U2" s="1692"/>
      <c r="V2" s="1692"/>
      <c r="W2" s="1692"/>
      <c r="X2" s="1692"/>
      <c r="Y2" s="1692"/>
      <c r="Z2" s="1692"/>
      <c r="AA2" s="1692"/>
      <c r="AB2" s="1692"/>
      <c r="AC2" s="1692"/>
      <c r="AD2" s="1692"/>
      <c r="AE2" s="1692"/>
      <c r="AF2" s="1692"/>
      <c r="AG2" s="1692"/>
      <c r="AH2" s="1692"/>
      <c r="AI2" s="1692"/>
      <c r="AJ2" s="1692"/>
      <c r="AK2" s="1692"/>
      <c r="AL2" s="1692"/>
      <c r="AM2" s="1692"/>
      <c r="AN2" s="1692"/>
      <c r="AO2" s="1692"/>
      <c r="AP2" s="1692"/>
      <c r="AQ2" s="1692"/>
      <c r="AR2" s="1692"/>
      <c r="AS2" s="1692"/>
      <c r="AT2" s="1692"/>
      <c r="AU2" s="135"/>
      <c r="AV2" s="135"/>
      <c r="AW2" s="135"/>
      <c r="AX2" s="135"/>
      <c r="AY2" s="69"/>
      <c r="AZ2" s="69"/>
      <c r="BA2" s="69"/>
      <c r="BB2" s="69"/>
      <c r="BC2" s="71"/>
      <c r="BD2" s="71"/>
      <c r="BE2" s="71"/>
      <c r="BF2" s="71"/>
      <c r="BG2" s="71"/>
      <c r="BH2" s="71"/>
      <c r="BI2" s="1877" t="s">
        <v>491</v>
      </c>
      <c r="BJ2" s="1419"/>
      <c r="BK2" s="1419"/>
      <c r="BL2" s="1322">
        <f>'Stitching Instruction'!BA2+1</f>
        <v>16</v>
      </c>
      <c r="BM2" s="1878"/>
      <c r="BN2" s="136"/>
    </row>
    <row r="3" spans="1:66" s="652" customFormat="1" ht="20.100000000000001" customHeight="1">
      <c r="A3" s="21"/>
      <c r="B3" s="234" t="s">
        <v>70</v>
      </c>
      <c r="C3" s="235"/>
      <c r="D3" s="235"/>
      <c r="E3" s="235"/>
      <c r="F3" s="235"/>
      <c r="G3" s="235"/>
      <c r="H3" s="235"/>
      <c r="I3" s="235"/>
      <c r="J3" s="235"/>
      <c r="K3" s="235" t="str">
        <f>Index!I3</f>
        <v>{{MaterialNumber}}</v>
      </c>
      <c r="L3" s="413"/>
      <c r="M3" s="413"/>
      <c r="N3" s="413"/>
      <c r="O3" s="413"/>
      <c r="P3" s="413"/>
      <c r="Q3" s="139"/>
      <c r="R3" s="618"/>
      <c r="S3" s="139"/>
      <c r="T3" s="139"/>
      <c r="U3" s="1876"/>
      <c r="V3" s="1876"/>
      <c r="W3" s="1876"/>
      <c r="X3" s="1876"/>
      <c r="Y3" s="1876"/>
      <c r="Z3" s="1876"/>
      <c r="AA3" s="1876"/>
      <c r="AB3" s="1876"/>
      <c r="AC3" s="1876"/>
      <c r="AD3" s="1876"/>
      <c r="AE3" s="1876"/>
      <c r="AF3" s="1876"/>
      <c r="AG3" s="1876"/>
      <c r="AH3" s="1876"/>
      <c r="AI3" s="1876"/>
      <c r="AJ3" s="1876"/>
      <c r="AK3" s="1876"/>
      <c r="AL3" s="1876"/>
      <c r="AM3" s="1876"/>
      <c r="AN3" s="1876"/>
      <c r="AO3" s="1876"/>
      <c r="AP3" s="1876"/>
      <c r="AQ3" s="1876"/>
      <c r="AR3" s="1876"/>
      <c r="AS3" s="1876"/>
      <c r="AT3" s="1876"/>
      <c r="AU3" s="139"/>
      <c r="AV3" s="139"/>
      <c r="AW3" s="139"/>
      <c r="AX3" s="139"/>
      <c r="AY3" s="69"/>
      <c r="AZ3" s="69"/>
      <c r="BA3" s="69"/>
      <c r="BB3" s="69"/>
      <c r="BC3" s="69"/>
      <c r="BD3" s="69"/>
      <c r="BE3" s="69"/>
      <c r="BF3" s="69"/>
      <c r="BG3" s="69"/>
      <c r="BH3" s="76"/>
      <c r="BI3" s="1582"/>
      <c r="BJ3" s="1583"/>
      <c r="BK3" s="1583"/>
      <c r="BL3" s="1324"/>
      <c r="BM3" s="1326"/>
      <c r="BN3" s="136"/>
    </row>
    <row r="4" spans="1:66" s="402" customFormat="1" ht="50.1" customHeight="1">
      <c r="A4" s="141"/>
      <c r="B4" s="1879" t="s">
        <v>492</v>
      </c>
      <c r="C4" s="1880"/>
      <c r="D4" s="1880"/>
      <c r="E4" s="1880"/>
      <c r="F4" s="1880"/>
      <c r="G4" s="1880"/>
      <c r="H4" s="1880"/>
      <c r="I4" s="1880"/>
      <c r="J4" s="1880"/>
      <c r="K4" s="1880"/>
      <c r="L4" s="1880"/>
      <c r="M4" s="1880"/>
      <c r="N4" s="1880"/>
      <c r="O4" s="1880"/>
      <c r="P4" s="1880"/>
      <c r="Q4" s="1880"/>
      <c r="R4" s="1880"/>
      <c r="S4" s="1880"/>
      <c r="T4" s="1880"/>
      <c r="U4" s="1880"/>
      <c r="V4" s="1880"/>
      <c r="W4" s="1880"/>
      <c r="X4" s="1880"/>
      <c r="Y4" s="1880"/>
      <c r="Z4" s="1880"/>
      <c r="AA4" s="1880"/>
      <c r="AB4" s="1880"/>
      <c r="AC4" s="1880"/>
      <c r="AD4" s="1880"/>
      <c r="AE4" s="1880"/>
      <c r="AF4" s="1880"/>
      <c r="AG4" s="1880"/>
      <c r="AH4" s="1880"/>
      <c r="AI4" s="1880"/>
      <c r="AJ4" s="1880"/>
      <c r="AK4" s="1880"/>
      <c r="AL4" s="1880"/>
      <c r="AM4" s="1880"/>
      <c r="AN4" s="1880"/>
      <c r="AO4" s="1880"/>
      <c r="AP4" s="1880"/>
      <c r="AQ4" s="1880"/>
      <c r="AR4" s="1880"/>
      <c r="AS4" s="1880"/>
      <c r="AT4" s="1880"/>
      <c r="AU4" s="1880"/>
      <c r="AV4" s="1880"/>
      <c r="AW4" s="1880"/>
      <c r="AX4" s="1880"/>
      <c r="AY4" s="1880"/>
      <c r="AZ4" s="1880"/>
      <c r="BA4" s="1880"/>
      <c r="BB4" s="1880"/>
      <c r="BC4" s="1880"/>
      <c r="BD4" s="1880"/>
      <c r="BE4" s="1880"/>
      <c r="BF4" s="1880"/>
      <c r="BG4" s="1880"/>
      <c r="BH4" s="1880"/>
      <c r="BI4" s="1880"/>
      <c r="BJ4" s="1880"/>
      <c r="BK4" s="1880"/>
      <c r="BL4" s="1880"/>
      <c r="BM4" s="1881"/>
      <c r="BN4" s="142"/>
    </row>
    <row r="5" spans="1:66" ht="39.950000000000003" customHeight="1">
      <c r="A5" s="13"/>
      <c r="B5" s="1330" t="s">
        <v>144</v>
      </c>
      <c r="C5" s="1331"/>
      <c r="D5" s="1331"/>
      <c r="E5" s="1331"/>
      <c r="F5" s="1331"/>
      <c r="G5" s="1331"/>
      <c r="H5" s="1331"/>
      <c r="I5" s="1331"/>
      <c r="J5" s="1331"/>
      <c r="K5" s="1331"/>
      <c r="L5" s="1331"/>
      <c r="M5" s="1331"/>
      <c r="N5" s="1331"/>
      <c r="O5" s="1331"/>
      <c r="P5" s="1331"/>
      <c r="Q5" s="1332"/>
      <c r="R5" s="1333" t="s">
        <v>493</v>
      </c>
      <c r="S5" s="1331"/>
      <c r="T5" s="1331"/>
      <c r="U5" s="1331"/>
      <c r="V5" s="1331"/>
      <c r="W5" s="1331"/>
      <c r="X5" s="1331"/>
      <c r="Y5" s="1331"/>
      <c r="Z5" s="1331"/>
      <c r="AA5" s="1331"/>
      <c r="AB5" s="1331"/>
      <c r="AC5" s="1331"/>
      <c r="AD5" s="1331"/>
      <c r="AE5" s="1331"/>
      <c r="AF5" s="1331"/>
      <c r="AG5" s="1332"/>
      <c r="AH5" s="1333" t="s">
        <v>144</v>
      </c>
      <c r="AI5" s="1331"/>
      <c r="AJ5" s="1331"/>
      <c r="AK5" s="1331"/>
      <c r="AL5" s="1331"/>
      <c r="AM5" s="1331"/>
      <c r="AN5" s="1331"/>
      <c r="AO5" s="1331"/>
      <c r="AP5" s="1331"/>
      <c r="AQ5" s="1331"/>
      <c r="AR5" s="1331"/>
      <c r="AS5" s="1331"/>
      <c r="AT5" s="1331"/>
      <c r="AU5" s="1331"/>
      <c r="AV5" s="1331"/>
      <c r="AW5" s="1332"/>
      <c r="AX5" s="1333" t="str">
        <f>R5</f>
        <v>Remarks 备注 GHI CHÚ</v>
      </c>
      <c r="AY5" s="1331"/>
      <c r="AZ5" s="1331"/>
      <c r="BA5" s="1331"/>
      <c r="BB5" s="1331"/>
      <c r="BC5" s="1331"/>
      <c r="BD5" s="1331"/>
      <c r="BE5" s="1331"/>
      <c r="BF5" s="1331"/>
      <c r="BG5" s="1331"/>
      <c r="BH5" s="1331"/>
      <c r="BI5" s="1331"/>
      <c r="BJ5" s="1331"/>
      <c r="BK5" s="1331"/>
      <c r="BL5" s="1331"/>
      <c r="BM5" s="1334"/>
      <c r="BN5" s="143"/>
    </row>
    <row r="6" spans="1:66" ht="39.950000000000003" customHeight="1">
      <c r="A6" s="13"/>
      <c r="B6" s="1335" t="s">
        <v>146</v>
      </c>
      <c r="C6" s="1336"/>
      <c r="D6" s="1336"/>
      <c r="E6" s="1336"/>
      <c r="F6" s="1336"/>
      <c r="G6" s="1336"/>
      <c r="H6" s="1336"/>
      <c r="I6" s="1336"/>
      <c r="J6" s="1336"/>
      <c r="K6" s="1336"/>
      <c r="L6" s="1336"/>
      <c r="M6" s="1336"/>
      <c r="N6" s="1336"/>
      <c r="O6" s="1336"/>
      <c r="P6" s="1336"/>
      <c r="Q6" s="1337"/>
      <c r="R6" s="1338"/>
      <c r="S6" s="1336"/>
      <c r="T6" s="1336"/>
      <c r="U6" s="1336"/>
      <c r="V6" s="1336"/>
      <c r="W6" s="1336"/>
      <c r="X6" s="1336"/>
      <c r="Y6" s="1336"/>
      <c r="Z6" s="1336"/>
      <c r="AA6" s="1336"/>
      <c r="AB6" s="1336"/>
      <c r="AC6" s="1336"/>
      <c r="AD6" s="1336"/>
      <c r="AE6" s="1336"/>
      <c r="AF6" s="1336"/>
      <c r="AG6" s="1337"/>
      <c r="AH6" s="1338"/>
      <c r="AI6" s="1336"/>
      <c r="AJ6" s="1336"/>
      <c r="AK6" s="1336"/>
      <c r="AL6" s="1336"/>
      <c r="AM6" s="1336"/>
      <c r="AN6" s="1336"/>
      <c r="AO6" s="1336"/>
      <c r="AP6" s="1336"/>
      <c r="AQ6" s="1336"/>
      <c r="AR6" s="1336"/>
      <c r="AS6" s="1336"/>
      <c r="AT6" s="1336"/>
      <c r="AU6" s="1336"/>
      <c r="AV6" s="1336"/>
      <c r="AW6" s="1337"/>
      <c r="AX6" s="1338"/>
      <c r="AY6" s="1336"/>
      <c r="AZ6" s="1336"/>
      <c r="BA6" s="1336"/>
      <c r="BB6" s="1336"/>
      <c r="BC6" s="1336"/>
      <c r="BD6" s="1336"/>
      <c r="BE6" s="1336"/>
      <c r="BF6" s="1336"/>
      <c r="BG6" s="1336"/>
      <c r="BH6" s="1336"/>
      <c r="BI6" s="1336"/>
      <c r="BJ6" s="1336"/>
      <c r="BK6" s="1336"/>
      <c r="BL6" s="1336"/>
      <c r="BM6" s="1339"/>
      <c r="BN6" s="143"/>
    </row>
    <row r="7" spans="1:66" ht="39.950000000000003" customHeight="1">
      <c r="A7" s="13"/>
      <c r="B7" s="1335"/>
      <c r="C7" s="1336"/>
      <c r="D7" s="1336"/>
      <c r="E7" s="1336"/>
      <c r="F7" s="1336"/>
      <c r="G7" s="1336"/>
      <c r="H7" s="1336"/>
      <c r="I7" s="1336"/>
      <c r="J7" s="1336"/>
      <c r="K7" s="1336"/>
      <c r="L7" s="1336"/>
      <c r="M7" s="1336"/>
      <c r="N7" s="1336"/>
      <c r="O7" s="1336"/>
      <c r="P7" s="1336"/>
      <c r="Q7" s="1337"/>
      <c r="R7" s="1338"/>
      <c r="S7" s="1336"/>
      <c r="T7" s="1336"/>
      <c r="U7" s="1336"/>
      <c r="V7" s="1336"/>
      <c r="W7" s="1336"/>
      <c r="X7" s="1336"/>
      <c r="Y7" s="1336"/>
      <c r="Z7" s="1336"/>
      <c r="AA7" s="1336"/>
      <c r="AB7" s="1336"/>
      <c r="AC7" s="1336"/>
      <c r="AD7" s="1336"/>
      <c r="AE7" s="1336"/>
      <c r="AF7" s="1336"/>
      <c r="AG7" s="1337"/>
      <c r="AH7" s="1338"/>
      <c r="AI7" s="1336"/>
      <c r="AJ7" s="1336"/>
      <c r="AK7" s="1336"/>
      <c r="AL7" s="1336"/>
      <c r="AM7" s="1336"/>
      <c r="AN7" s="1336"/>
      <c r="AO7" s="1336"/>
      <c r="AP7" s="1336"/>
      <c r="AQ7" s="1336"/>
      <c r="AR7" s="1336"/>
      <c r="AS7" s="1336"/>
      <c r="AT7" s="1336"/>
      <c r="AU7" s="1336"/>
      <c r="AV7" s="1336"/>
      <c r="AW7" s="1337"/>
      <c r="AX7" s="1338"/>
      <c r="AY7" s="1336"/>
      <c r="AZ7" s="1336"/>
      <c r="BA7" s="1336"/>
      <c r="BB7" s="1336"/>
      <c r="BC7" s="1336"/>
      <c r="BD7" s="1336"/>
      <c r="BE7" s="1336"/>
      <c r="BF7" s="1336"/>
      <c r="BG7" s="1336"/>
      <c r="BH7" s="1336"/>
      <c r="BI7" s="1336"/>
      <c r="BJ7" s="1336"/>
      <c r="BK7" s="1336"/>
      <c r="BL7" s="1336"/>
      <c r="BM7" s="1339"/>
      <c r="BN7" s="143"/>
    </row>
    <row r="8" spans="1:66" ht="39.950000000000003" customHeight="1">
      <c r="A8" s="13"/>
      <c r="B8" s="1335"/>
      <c r="C8" s="1336"/>
      <c r="D8" s="1336"/>
      <c r="E8" s="1336"/>
      <c r="F8" s="1336"/>
      <c r="G8" s="1336"/>
      <c r="H8" s="1336"/>
      <c r="I8" s="1336"/>
      <c r="J8" s="1336"/>
      <c r="K8" s="1336"/>
      <c r="L8" s="1336"/>
      <c r="M8" s="1336"/>
      <c r="N8" s="1336"/>
      <c r="O8" s="1336"/>
      <c r="P8" s="1336"/>
      <c r="Q8" s="1337"/>
      <c r="R8" s="1338"/>
      <c r="S8" s="1336"/>
      <c r="T8" s="1336"/>
      <c r="U8" s="1336"/>
      <c r="V8" s="1336"/>
      <c r="W8" s="1336"/>
      <c r="X8" s="1336"/>
      <c r="Y8" s="1336"/>
      <c r="Z8" s="1336"/>
      <c r="AA8" s="1336"/>
      <c r="AB8" s="1336"/>
      <c r="AC8" s="1336"/>
      <c r="AD8" s="1336"/>
      <c r="AE8" s="1336"/>
      <c r="AF8" s="1336"/>
      <c r="AG8" s="1337"/>
      <c r="AH8" s="1338"/>
      <c r="AI8" s="1336"/>
      <c r="AJ8" s="1336"/>
      <c r="AK8" s="1336"/>
      <c r="AL8" s="1336"/>
      <c r="AM8" s="1336"/>
      <c r="AN8" s="1336"/>
      <c r="AO8" s="1336"/>
      <c r="AP8" s="1336"/>
      <c r="AQ8" s="1336"/>
      <c r="AR8" s="1336"/>
      <c r="AS8" s="1336"/>
      <c r="AT8" s="1336"/>
      <c r="AU8" s="1336"/>
      <c r="AV8" s="1336"/>
      <c r="AW8" s="1337"/>
      <c r="AX8" s="1338"/>
      <c r="AY8" s="1336"/>
      <c r="AZ8" s="1336"/>
      <c r="BA8" s="1336"/>
      <c r="BB8" s="1336"/>
      <c r="BC8" s="1336"/>
      <c r="BD8" s="1336"/>
      <c r="BE8" s="1336"/>
      <c r="BF8" s="1336"/>
      <c r="BG8" s="1336"/>
      <c r="BH8" s="1336"/>
      <c r="BI8" s="1336"/>
      <c r="BJ8" s="1336"/>
      <c r="BK8" s="1336"/>
      <c r="BL8" s="1336"/>
      <c r="BM8" s="1339"/>
      <c r="BN8" s="143"/>
    </row>
    <row r="9" spans="1:66" ht="39.950000000000003" customHeight="1">
      <c r="A9" s="13"/>
      <c r="B9" s="1335"/>
      <c r="C9" s="1336"/>
      <c r="D9" s="1336"/>
      <c r="E9" s="1336"/>
      <c r="F9" s="1336"/>
      <c r="G9" s="1336"/>
      <c r="H9" s="1336"/>
      <c r="I9" s="1336"/>
      <c r="J9" s="1336"/>
      <c r="K9" s="1336"/>
      <c r="L9" s="1336"/>
      <c r="M9" s="1336"/>
      <c r="N9" s="1336"/>
      <c r="O9" s="1336"/>
      <c r="P9" s="1336"/>
      <c r="Q9" s="1337"/>
      <c r="R9" s="1338"/>
      <c r="S9" s="1336"/>
      <c r="T9" s="1336"/>
      <c r="U9" s="1336"/>
      <c r="V9" s="1336"/>
      <c r="W9" s="1336"/>
      <c r="X9" s="1336"/>
      <c r="Y9" s="1336"/>
      <c r="Z9" s="1336"/>
      <c r="AA9" s="1336"/>
      <c r="AB9" s="1336"/>
      <c r="AC9" s="1336"/>
      <c r="AD9" s="1336"/>
      <c r="AE9" s="1336"/>
      <c r="AF9" s="1336"/>
      <c r="AG9" s="1337"/>
      <c r="AH9" s="1338"/>
      <c r="AI9" s="1336"/>
      <c r="AJ9" s="1336"/>
      <c r="AK9" s="1336"/>
      <c r="AL9" s="1336"/>
      <c r="AM9" s="1336"/>
      <c r="AN9" s="1336"/>
      <c r="AO9" s="1336"/>
      <c r="AP9" s="1336"/>
      <c r="AQ9" s="1336"/>
      <c r="AR9" s="1336"/>
      <c r="AS9" s="1336"/>
      <c r="AT9" s="1336"/>
      <c r="AU9" s="1336"/>
      <c r="AV9" s="1336"/>
      <c r="AW9" s="1337"/>
      <c r="AX9" s="1338"/>
      <c r="AY9" s="1336"/>
      <c r="AZ9" s="1336"/>
      <c r="BA9" s="1336"/>
      <c r="BB9" s="1336"/>
      <c r="BC9" s="1336"/>
      <c r="BD9" s="1336"/>
      <c r="BE9" s="1336"/>
      <c r="BF9" s="1336"/>
      <c r="BG9" s="1336"/>
      <c r="BH9" s="1336"/>
      <c r="BI9" s="1336"/>
      <c r="BJ9" s="1336"/>
      <c r="BK9" s="1336"/>
      <c r="BL9" s="1336"/>
      <c r="BM9" s="1339"/>
      <c r="BN9" s="143"/>
    </row>
    <row r="10" spans="1:66" ht="39.950000000000003" customHeight="1">
      <c r="A10" s="13"/>
      <c r="B10" s="1335"/>
      <c r="C10" s="1336"/>
      <c r="D10" s="1336"/>
      <c r="E10" s="1336"/>
      <c r="F10" s="1336"/>
      <c r="G10" s="1336"/>
      <c r="H10" s="1336"/>
      <c r="I10" s="1336"/>
      <c r="J10" s="1336"/>
      <c r="K10" s="1336"/>
      <c r="L10" s="1336"/>
      <c r="M10" s="1336"/>
      <c r="N10" s="1336"/>
      <c r="O10" s="1336"/>
      <c r="P10" s="1336"/>
      <c r="Q10" s="1337"/>
      <c r="R10" s="1338"/>
      <c r="S10" s="1336"/>
      <c r="T10" s="1336"/>
      <c r="U10" s="1336"/>
      <c r="V10" s="1336"/>
      <c r="W10" s="1336"/>
      <c r="X10" s="1336"/>
      <c r="Y10" s="1336"/>
      <c r="Z10" s="1336"/>
      <c r="AA10" s="1336"/>
      <c r="AB10" s="1336"/>
      <c r="AC10" s="1336"/>
      <c r="AD10" s="1336"/>
      <c r="AE10" s="1336"/>
      <c r="AF10" s="1336"/>
      <c r="AG10" s="1337"/>
      <c r="AH10" s="1338"/>
      <c r="AI10" s="1336"/>
      <c r="AJ10" s="1336"/>
      <c r="AK10" s="1336"/>
      <c r="AL10" s="1336"/>
      <c r="AM10" s="1336"/>
      <c r="AN10" s="1336"/>
      <c r="AO10" s="1336"/>
      <c r="AP10" s="1336"/>
      <c r="AQ10" s="1336"/>
      <c r="AR10" s="1336"/>
      <c r="AS10" s="1336"/>
      <c r="AT10" s="1336"/>
      <c r="AU10" s="1336"/>
      <c r="AV10" s="1336"/>
      <c r="AW10" s="1337"/>
      <c r="AX10" s="1338"/>
      <c r="AY10" s="1336"/>
      <c r="AZ10" s="1336"/>
      <c r="BA10" s="1336"/>
      <c r="BB10" s="1336"/>
      <c r="BC10" s="1336"/>
      <c r="BD10" s="1336"/>
      <c r="BE10" s="1336"/>
      <c r="BF10" s="1336"/>
      <c r="BG10" s="1336"/>
      <c r="BH10" s="1336"/>
      <c r="BI10" s="1336"/>
      <c r="BJ10" s="1336"/>
      <c r="BK10" s="1336"/>
      <c r="BL10" s="1336"/>
      <c r="BM10" s="1339"/>
      <c r="BN10" s="143"/>
    </row>
    <row r="11" spans="1:66" ht="39.950000000000003" customHeight="1">
      <c r="A11" s="13"/>
      <c r="B11" s="1335"/>
      <c r="C11" s="1336"/>
      <c r="D11" s="1336"/>
      <c r="E11" s="1336"/>
      <c r="F11" s="1336"/>
      <c r="G11" s="1336"/>
      <c r="H11" s="1336"/>
      <c r="I11" s="1336"/>
      <c r="J11" s="1336"/>
      <c r="K11" s="1336"/>
      <c r="L11" s="1336"/>
      <c r="M11" s="1336"/>
      <c r="N11" s="1336"/>
      <c r="O11" s="1336"/>
      <c r="P11" s="1336"/>
      <c r="Q11" s="1337"/>
      <c r="R11" s="1338"/>
      <c r="S11" s="1336"/>
      <c r="T11" s="1336"/>
      <c r="U11" s="1336"/>
      <c r="V11" s="1336"/>
      <c r="W11" s="1336"/>
      <c r="X11" s="1336"/>
      <c r="Y11" s="1336"/>
      <c r="Z11" s="1336"/>
      <c r="AA11" s="1336"/>
      <c r="AB11" s="1336"/>
      <c r="AC11" s="1336"/>
      <c r="AD11" s="1336"/>
      <c r="AE11" s="1336"/>
      <c r="AF11" s="1336"/>
      <c r="AG11" s="1337"/>
      <c r="AH11" s="1338"/>
      <c r="AI11" s="1336"/>
      <c r="AJ11" s="1336"/>
      <c r="AK11" s="1336"/>
      <c r="AL11" s="1336"/>
      <c r="AM11" s="1336"/>
      <c r="AN11" s="1336"/>
      <c r="AO11" s="1336"/>
      <c r="AP11" s="1336"/>
      <c r="AQ11" s="1336"/>
      <c r="AR11" s="1336"/>
      <c r="AS11" s="1336"/>
      <c r="AT11" s="1336"/>
      <c r="AU11" s="1336"/>
      <c r="AV11" s="1336"/>
      <c r="AW11" s="1337"/>
      <c r="AX11" s="1338"/>
      <c r="AY11" s="1336"/>
      <c r="AZ11" s="1336"/>
      <c r="BA11" s="1336"/>
      <c r="BB11" s="1336"/>
      <c r="BC11" s="1336"/>
      <c r="BD11" s="1336"/>
      <c r="BE11" s="1336"/>
      <c r="BF11" s="1336"/>
      <c r="BG11" s="1336"/>
      <c r="BH11" s="1336"/>
      <c r="BI11" s="1336"/>
      <c r="BJ11" s="1336"/>
      <c r="BK11" s="1336"/>
      <c r="BL11" s="1336"/>
      <c r="BM11" s="1339"/>
      <c r="BN11" s="143"/>
    </row>
    <row r="12" spans="1:66" ht="39.950000000000003" customHeight="1">
      <c r="A12" s="13"/>
      <c r="B12" s="1335"/>
      <c r="C12" s="1336"/>
      <c r="D12" s="1336"/>
      <c r="E12" s="1336"/>
      <c r="F12" s="1336"/>
      <c r="G12" s="1336"/>
      <c r="H12" s="1336"/>
      <c r="I12" s="1336"/>
      <c r="J12" s="1336"/>
      <c r="K12" s="1336"/>
      <c r="L12" s="1336"/>
      <c r="M12" s="1336"/>
      <c r="N12" s="1336"/>
      <c r="O12" s="1336"/>
      <c r="P12" s="1336"/>
      <c r="Q12" s="1337"/>
      <c r="R12" s="1338"/>
      <c r="S12" s="1336"/>
      <c r="T12" s="1336"/>
      <c r="U12" s="1336"/>
      <c r="V12" s="1336"/>
      <c r="W12" s="1336"/>
      <c r="X12" s="1336"/>
      <c r="Y12" s="1336"/>
      <c r="Z12" s="1336"/>
      <c r="AA12" s="1336"/>
      <c r="AB12" s="1336"/>
      <c r="AC12" s="1336"/>
      <c r="AD12" s="1336"/>
      <c r="AE12" s="1336"/>
      <c r="AF12" s="1336"/>
      <c r="AG12" s="1337"/>
      <c r="AH12" s="1338"/>
      <c r="AI12" s="1336"/>
      <c r="AJ12" s="1336"/>
      <c r="AK12" s="1336"/>
      <c r="AL12" s="1336"/>
      <c r="AM12" s="1336"/>
      <c r="AN12" s="1336"/>
      <c r="AO12" s="1336"/>
      <c r="AP12" s="1336"/>
      <c r="AQ12" s="1336"/>
      <c r="AR12" s="1336"/>
      <c r="AS12" s="1336"/>
      <c r="AT12" s="1336"/>
      <c r="AU12" s="1336"/>
      <c r="AV12" s="1336"/>
      <c r="AW12" s="1337"/>
      <c r="AX12" s="1338"/>
      <c r="AY12" s="1336"/>
      <c r="AZ12" s="1336"/>
      <c r="BA12" s="1336"/>
      <c r="BB12" s="1336"/>
      <c r="BC12" s="1336"/>
      <c r="BD12" s="1336"/>
      <c r="BE12" s="1336"/>
      <c r="BF12" s="1336"/>
      <c r="BG12" s="1336"/>
      <c r="BH12" s="1336"/>
      <c r="BI12" s="1336"/>
      <c r="BJ12" s="1336"/>
      <c r="BK12" s="1336"/>
      <c r="BL12" s="1336"/>
      <c r="BM12" s="1339"/>
      <c r="BN12" s="143"/>
    </row>
    <row r="13" spans="1:66" ht="39.950000000000003" customHeight="1">
      <c r="A13" s="13"/>
      <c r="B13" s="1335"/>
      <c r="C13" s="1336"/>
      <c r="D13" s="1336"/>
      <c r="E13" s="1336"/>
      <c r="F13" s="1336"/>
      <c r="G13" s="1336"/>
      <c r="H13" s="1336"/>
      <c r="I13" s="1336"/>
      <c r="J13" s="1336"/>
      <c r="K13" s="1336"/>
      <c r="L13" s="1336"/>
      <c r="M13" s="1336"/>
      <c r="N13" s="1336"/>
      <c r="O13" s="1336"/>
      <c r="P13" s="1336"/>
      <c r="Q13" s="1337"/>
      <c r="R13" s="1338"/>
      <c r="S13" s="1336"/>
      <c r="T13" s="1336"/>
      <c r="U13" s="1336"/>
      <c r="V13" s="1336"/>
      <c r="W13" s="1336"/>
      <c r="X13" s="1336"/>
      <c r="Y13" s="1336"/>
      <c r="Z13" s="1336"/>
      <c r="AA13" s="1336"/>
      <c r="AB13" s="1336"/>
      <c r="AC13" s="1336"/>
      <c r="AD13" s="1336"/>
      <c r="AE13" s="1336"/>
      <c r="AF13" s="1336"/>
      <c r="AG13" s="1337"/>
      <c r="AH13" s="1338"/>
      <c r="AI13" s="1336"/>
      <c r="AJ13" s="1336"/>
      <c r="AK13" s="1336"/>
      <c r="AL13" s="1336"/>
      <c r="AM13" s="1336"/>
      <c r="AN13" s="1336"/>
      <c r="AO13" s="1336"/>
      <c r="AP13" s="1336"/>
      <c r="AQ13" s="1336"/>
      <c r="AR13" s="1336"/>
      <c r="AS13" s="1336"/>
      <c r="AT13" s="1336"/>
      <c r="AU13" s="1336"/>
      <c r="AV13" s="1336"/>
      <c r="AW13" s="1337"/>
      <c r="AX13" s="1338"/>
      <c r="AY13" s="1336"/>
      <c r="AZ13" s="1336"/>
      <c r="BA13" s="1336"/>
      <c r="BB13" s="1336"/>
      <c r="BC13" s="1336"/>
      <c r="BD13" s="1336"/>
      <c r="BE13" s="1336"/>
      <c r="BF13" s="1336"/>
      <c r="BG13" s="1336"/>
      <c r="BH13" s="1336"/>
      <c r="BI13" s="1336"/>
      <c r="BJ13" s="1336"/>
      <c r="BK13" s="1336"/>
      <c r="BL13" s="1336"/>
      <c r="BM13" s="1339"/>
      <c r="BN13" s="143"/>
    </row>
    <row r="14" spans="1:66" ht="39.950000000000003" customHeight="1">
      <c r="A14" s="13"/>
      <c r="B14" s="1335"/>
      <c r="C14" s="1336"/>
      <c r="D14" s="1336"/>
      <c r="E14" s="1336"/>
      <c r="F14" s="1336"/>
      <c r="G14" s="1336"/>
      <c r="H14" s="1336"/>
      <c r="I14" s="1336"/>
      <c r="J14" s="1336"/>
      <c r="K14" s="1336"/>
      <c r="L14" s="1336"/>
      <c r="M14" s="1336"/>
      <c r="N14" s="1336"/>
      <c r="O14" s="1336"/>
      <c r="P14" s="1336"/>
      <c r="Q14" s="1337"/>
      <c r="R14" s="1338"/>
      <c r="S14" s="1336"/>
      <c r="T14" s="1336"/>
      <c r="U14" s="1336"/>
      <c r="V14" s="1336"/>
      <c r="W14" s="1336"/>
      <c r="X14" s="1336"/>
      <c r="Y14" s="1336"/>
      <c r="Z14" s="1336"/>
      <c r="AA14" s="1336"/>
      <c r="AB14" s="1336"/>
      <c r="AC14" s="1336"/>
      <c r="AD14" s="1336"/>
      <c r="AE14" s="1336"/>
      <c r="AF14" s="1336"/>
      <c r="AG14" s="1337"/>
      <c r="AH14" s="1338"/>
      <c r="AI14" s="1336"/>
      <c r="AJ14" s="1336"/>
      <c r="AK14" s="1336"/>
      <c r="AL14" s="1336"/>
      <c r="AM14" s="1336"/>
      <c r="AN14" s="1336"/>
      <c r="AO14" s="1336"/>
      <c r="AP14" s="1336"/>
      <c r="AQ14" s="1336"/>
      <c r="AR14" s="1336"/>
      <c r="AS14" s="1336"/>
      <c r="AT14" s="1336"/>
      <c r="AU14" s="1336"/>
      <c r="AV14" s="1336"/>
      <c r="AW14" s="1337"/>
      <c r="AX14" s="1338"/>
      <c r="AY14" s="1336"/>
      <c r="AZ14" s="1336"/>
      <c r="BA14" s="1336"/>
      <c r="BB14" s="1336"/>
      <c r="BC14" s="1336"/>
      <c r="BD14" s="1336"/>
      <c r="BE14" s="1336"/>
      <c r="BF14" s="1336"/>
      <c r="BG14" s="1336"/>
      <c r="BH14" s="1336"/>
      <c r="BI14" s="1336"/>
      <c r="BJ14" s="1336"/>
      <c r="BK14" s="1336"/>
      <c r="BL14" s="1336"/>
      <c r="BM14" s="1339"/>
      <c r="BN14" s="143"/>
    </row>
    <row r="15" spans="1:66" ht="39.950000000000003" customHeight="1">
      <c r="A15" s="13"/>
      <c r="B15" s="1335"/>
      <c r="C15" s="1336"/>
      <c r="D15" s="1336"/>
      <c r="E15" s="1336"/>
      <c r="F15" s="1336"/>
      <c r="G15" s="1336"/>
      <c r="H15" s="1336"/>
      <c r="I15" s="1336"/>
      <c r="J15" s="1336"/>
      <c r="K15" s="1336"/>
      <c r="L15" s="1336"/>
      <c r="M15" s="1336"/>
      <c r="N15" s="1336"/>
      <c r="O15" s="1336"/>
      <c r="P15" s="1336"/>
      <c r="Q15" s="1337"/>
      <c r="R15" s="1338"/>
      <c r="S15" s="1336"/>
      <c r="T15" s="1336"/>
      <c r="U15" s="1336"/>
      <c r="V15" s="1336"/>
      <c r="W15" s="1336"/>
      <c r="X15" s="1336"/>
      <c r="Y15" s="1336"/>
      <c r="Z15" s="1336"/>
      <c r="AA15" s="1336"/>
      <c r="AB15" s="1336"/>
      <c r="AC15" s="1336"/>
      <c r="AD15" s="1336"/>
      <c r="AE15" s="1336"/>
      <c r="AF15" s="1336"/>
      <c r="AG15" s="1337"/>
      <c r="AH15" s="1338"/>
      <c r="AI15" s="1336"/>
      <c r="AJ15" s="1336"/>
      <c r="AK15" s="1336"/>
      <c r="AL15" s="1336"/>
      <c r="AM15" s="1336"/>
      <c r="AN15" s="1336"/>
      <c r="AO15" s="1336"/>
      <c r="AP15" s="1336"/>
      <c r="AQ15" s="1336"/>
      <c r="AR15" s="1336"/>
      <c r="AS15" s="1336"/>
      <c r="AT15" s="1336"/>
      <c r="AU15" s="1336"/>
      <c r="AV15" s="1336"/>
      <c r="AW15" s="1337"/>
      <c r="AX15" s="1338"/>
      <c r="AY15" s="1336"/>
      <c r="AZ15" s="1336"/>
      <c r="BA15" s="1336"/>
      <c r="BB15" s="1336"/>
      <c r="BC15" s="1336"/>
      <c r="BD15" s="1336"/>
      <c r="BE15" s="1336"/>
      <c r="BF15" s="1336"/>
      <c r="BG15" s="1336"/>
      <c r="BH15" s="1336"/>
      <c r="BI15" s="1336"/>
      <c r="BJ15" s="1336"/>
      <c r="BK15" s="1336"/>
      <c r="BL15" s="1336"/>
      <c r="BM15" s="1339"/>
      <c r="BN15" s="143"/>
    </row>
    <row r="16" spans="1:66" ht="39.950000000000003" customHeight="1">
      <c r="A16" s="13"/>
      <c r="B16" s="1335"/>
      <c r="C16" s="1336"/>
      <c r="D16" s="1336"/>
      <c r="E16" s="1336"/>
      <c r="F16" s="1336"/>
      <c r="G16" s="1336"/>
      <c r="H16" s="1336"/>
      <c r="I16" s="1336"/>
      <c r="J16" s="1336"/>
      <c r="K16" s="1336"/>
      <c r="L16" s="1336"/>
      <c r="M16" s="1336"/>
      <c r="N16" s="1336"/>
      <c r="O16" s="1336"/>
      <c r="P16" s="1336"/>
      <c r="Q16" s="1337"/>
      <c r="R16" s="1338"/>
      <c r="S16" s="1336"/>
      <c r="T16" s="1336"/>
      <c r="U16" s="1336"/>
      <c r="V16" s="1336"/>
      <c r="W16" s="1336"/>
      <c r="X16" s="1336"/>
      <c r="Y16" s="1336"/>
      <c r="Z16" s="1336"/>
      <c r="AA16" s="1336"/>
      <c r="AB16" s="1336"/>
      <c r="AC16" s="1336"/>
      <c r="AD16" s="1336"/>
      <c r="AE16" s="1336"/>
      <c r="AF16" s="1336"/>
      <c r="AG16" s="1337"/>
      <c r="AH16" s="1338"/>
      <c r="AI16" s="1336"/>
      <c r="AJ16" s="1336"/>
      <c r="AK16" s="1336"/>
      <c r="AL16" s="1336"/>
      <c r="AM16" s="1336"/>
      <c r="AN16" s="1336"/>
      <c r="AO16" s="1336"/>
      <c r="AP16" s="1336"/>
      <c r="AQ16" s="1336"/>
      <c r="AR16" s="1336"/>
      <c r="AS16" s="1336"/>
      <c r="AT16" s="1336"/>
      <c r="AU16" s="1336"/>
      <c r="AV16" s="1336"/>
      <c r="AW16" s="1337"/>
      <c r="AX16" s="1338"/>
      <c r="AY16" s="1336"/>
      <c r="AZ16" s="1336"/>
      <c r="BA16" s="1336"/>
      <c r="BB16" s="1336"/>
      <c r="BC16" s="1336"/>
      <c r="BD16" s="1336"/>
      <c r="BE16" s="1336"/>
      <c r="BF16" s="1336"/>
      <c r="BG16" s="1336"/>
      <c r="BH16" s="1336"/>
      <c r="BI16" s="1336"/>
      <c r="BJ16" s="1336"/>
      <c r="BK16" s="1336"/>
      <c r="BL16" s="1336"/>
      <c r="BM16" s="1339"/>
      <c r="BN16" s="143"/>
    </row>
    <row r="17" spans="1:66" ht="39.950000000000003" customHeight="1">
      <c r="A17" s="13"/>
      <c r="B17" s="1335"/>
      <c r="C17" s="1336"/>
      <c r="D17" s="1336"/>
      <c r="E17" s="1336"/>
      <c r="F17" s="1336"/>
      <c r="G17" s="1336"/>
      <c r="H17" s="1336"/>
      <c r="I17" s="1336"/>
      <c r="J17" s="1336"/>
      <c r="K17" s="1336"/>
      <c r="L17" s="1336"/>
      <c r="M17" s="1336"/>
      <c r="N17" s="1336"/>
      <c r="O17" s="1336"/>
      <c r="P17" s="1336"/>
      <c r="Q17" s="1337"/>
      <c r="R17" s="1338"/>
      <c r="S17" s="1336"/>
      <c r="T17" s="1336"/>
      <c r="U17" s="1336"/>
      <c r="V17" s="1336"/>
      <c r="W17" s="1336"/>
      <c r="X17" s="1336"/>
      <c r="Y17" s="1336"/>
      <c r="Z17" s="1336"/>
      <c r="AA17" s="1336"/>
      <c r="AB17" s="1336"/>
      <c r="AC17" s="1336"/>
      <c r="AD17" s="1336"/>
      <c r="AE17" s="1336"/>
      <c r="AF17" s="1336"/>
      <c r="AG17" s="1337"/>
      <c r="AH17" s="1338"/>
      <c r="AI17" s="1336"/>
      <c r="AJ17" s="1336"/>
      <c r="AK17" s="1336"/>
      <c r="AL17" s="1336"/>
      <c r="AM17" s="1336"/>
      <c r="AN17" s="1336"/>
      <c r="AO17" s="1336"/>
      <c r="AP17" s="1336"/>
      <c r="AQ17" s="1336"/>
      <c r="AR17" s="1336"/>
      <c r="AS17" s="1336"/>
      <c r="AT17" s="1336"/>
      <c r="AU17" s="1336"/>
      <c r="AV17" s="1336"/>
      <c r="AW17" s="1337"/>
      <c r="AX17" s="1338"/>
      <c r="AY17" s="1336"/>
      <c r="AZ17" s="1336"/>
      <c r="BA17" s="1336"/>
      <c r="BB17" s="1336"/>
      <c r="BC17" s="1336"/>
      <c r="BD17" s="1336"/>
      <c r="BE17" s="1336"/>
      <c r="BF17" s="1336"/>
      <c r="BG17" s="1336"/>
      <c r="BH17" s="1336"/>
      <c r="BI17" s="1336"/>
      <c r="BJ17" s="1336"/>
      <c r="BK17" s="1336"/>
      <c r="BL17" s="1336"/>
      <c r="BM17" s="1339"/>
      <c r="BN17" s="143"/>
    </row>
    <row r="18" spans="1:66" ht="39.950000000000003" customHeight="1">
      <c r="A18" s="13"/>
      <c r="B18" s="1335"/>
      <c r="C18" s="1336"/>
      <c r="D18" s="1336"/>
      <c r="E18" s="1336"/>
      <c r="F18" s="1336"/>
      <c r="G18" s="1336"/>
      <c r="H18" s="1336"/>
      <c r="I18" s="1336"/>
      <c r="J18" s="1336"/>
      <c r="K18" s="1336"/>
      <c r="L18" s="1336"/>
      <c r="M18" s="1336"/>
      <c r="N18" s="1336"/>
      <c r="O18" s="1336"/>
      <c r="P18" s="1336"/>
      <c r="Q18" s="1337"/>
      <c r="R18" s="1338"/>
      <c r="S18" s="1336"/>
      <c r="T18" s="1336"/>
      <c r="U18" s="1336"/>
      <c r="V18" s="1336"/>
      <c r="W18" s="1336"/>
      <c r="X18" s="1336"/>
      <c r="Y18" s="1336"/>
      <c r="Z18" s="1336"/>
      <c r="AA18" s="1336"/>
      <c r="AB18" s="1336"/>
      <c r="AC18" s="1336"/>
      <c r="AD18" s="1336"/>
      <c r="AE18" s="1336"/>
      <c r="AF18" s="1336"/>
      <c r="AG18" s="1337"/>
      <c r="AH18" s="1338"/>
      <c r="AI18" s="1336"/>
      <c r="AJ18" s="1336"/>
      <c r="AK18" s="1336"/>
      <c r="AL18" s="1336"/>
      <c r="AM18" s="1336"/>
      <c r="AN18" s="1336"/>
      <c r="AO18" s="1336"/>
      <c r="AP18" s="1336"/>
      <c r="AQ18" s="1336"/>
      <c r="AR18" s="1336"/>
      <c r="AS18" s="1336"/>
      <c r="AT18" s="1336"/>
      <c r="AU18" s="1336"/>
      <c r="AV18" s="1336"/>
      <c r="AW18" s="1337"/>
      <c r="AX18" s="1338"/>
      <c r="AY18" s="1336"/>
      <c r="AZ18" s="1336"/>
      <c r="BA18" s="1336"/>
      <c r="BB18" s="1336"/>
      <c r="BC18" s="1336"/>
      <c r="BD18" s="1336"/>
      <c r="BE18" s="1336"/>
      <c r="BF18" s="1336"/>
      <c r="BG18" s="1336"/>
      <c r="BH18" s="1336"/>
      <c r="BI18" s="1336"/>
      <c r="BJ18" s="1336"/>
      <c r="BK18" s="1336"/>
      <c r="BL18" s="1336"/>
      <c r="BM18" s="1339"/>
      <c r="BN18" s="143"/>
    </row>
    <row r="19" spans="1:66" ht="39.950000000000003" customHeight="1">
      <c r="A19" s="13"/>
      <c r="B19" s="653"/>
      <c r="C19" s="500"/>
      <c r="D19" s="500"/>
      <c r="E19" s="500"/>
      <c r="F19" s="500"/>
      <c r="G19" s="500"/>
      <c r="H19" s="500"/>
      <c r="I19" s="500"/>
      <c r="J19" s="500"/>
      <c r="K19" s="500"/>
      <c r="L19" s="500"/>
      <c r="M19" s="500"/>
      <c r="N19" s="500"/>
      <c r="O19" s="500"/>
      <c r="P19" s="500"/>
      <c r="Q19" s="500"/>
      <c r="R19" s="654"/>
      <c r="S19" s="500"/>
      <c r="T19" s="500"/>
      <c r="U19" s="500"/>
      <c r="V19" s="500"/>
      <c r="W19" s="500"/>
      <c r="X19" s="500"/>
      <c r="Y19" s="500"/>
      <c r="Z19" s="500"/>
      <c r="AA19" s="500"/>
      <c r="AB19" s="500"/>
      <c r="AC19" s="145"/>
      <c r="AD19" s="145"/>
      <c r="AE19" s="145"/>
      <c r="AF19" s="147"/>
      <c r="AG19" s="655"/>
      <c r="AH19" s="500"/>
      <c r="AI19" s="500"/>
      <c r="AJ19" s="500"/>
      <c r="AK19" s="500"/>
      <c r="AL19" s="500"/>
      <c r="AM19" s="500"/>
      <c r="AN19" s="500"/>
      <c r="AO19" s="500"/>
      <c r="AP19" s="500"/>
      <c r="AQ19" s="500"/>
      <c r="AR19" s="500"/>
      <c r="AS19" s="500"/>
      <c r="AT19" s="500"/>
      <c r="AU19" s="500"/>
      <c r="AV19" s="500"/>
      <c r="AW19" s="655"/>
      <c r="AX19" s="500"/>
      <c r="AY19" s="500"/>
      <c r="AZ19" s="500"/>
      <c r="BA19" s="500"/>
      <c r="BB19" s="500"/>
      <c r="BC19" s="500"/>
      <c r="BD19" s="500"/>
      <c r="BE19" s="500"/>
      <c r="BF19" s="500"/>
      <c r="BG19" s="500"/>
      <c r="BH19" s="500"/>
      <c r="BI19" s="500"/>
      <c r="BJ19" s="145"/>
      <c r="BK19" s="145"/>
      <c r="BL19" s="145"/>
      <c r="BM19" s="149"/>
      <c r="BN19" s="143"/>
    </row>
    <row r="20" spans="1:66" s="407" customFormat="1" ht="15.95" customHeight="1">
      <c r="A20" s="150"/>
      <c r="B20" s="151" t="s">
        <v>118</v>
      </c>
      <c r="C20" s="258"/>
      <c r="D20" s="151"/>
      <c r="E20" s="258"/>
      <c r="F20" s="258"/>
      <c r="G20" s="151"/>
      <c r="H20" s="151"/>
      <c r="I20" s="151"/>
      <c r="J20" s="151"/>
      <c r="K20" s="151"/>
      <c r="L20" s="151"/>
      <c r="M20" s="151"/>
      <c r="N20" s="151"/>
      <c r="O20" s="151"/>
      <c r="P20" s="151"/>
      <c r="Q20" s="151"/>
      <c r="R20" s="151"/>
      <c r="S20" s="151"/>
      <c r="T20" s="151"/>
      <c r="U20" s="151"/>
      <c r="V20" s="151"/>
      <c r="W20" s="151"/>
      <c r="X20" s="151"/>
      <c r="Y20" s="151"/>
      <c r="Z20" s="542"/>
      <c r="AA20" s="151"/>
      <c r="AB20" s="151"/>
      <c r="AC20" s="93"/>
      <c r="AD20" s="93" t="s">
        <v>119</v>
      </c>
      <c r="AE20" s="93"/>
      <c r="AF20" s="93"/>
      <c r="AG20" s="93"/>
      <c r="AH20" s="93"/>
      <c r="AI20" s="93"/>
      <c r="AJ20" s="93"/>
      <c r="AK20" s="93"/>
      <c r="AL20" s="93"/>
      <c r="AM20" s="93"/>
      <c r="AN20" s="93"/>
      <c r="AO20" s="93"/>
      <c r="AP20" s="93"/>
      <c r="AQ20" s="93"/>
      <c r="AR20" s="93"/>
      <c r="AS20" s="93"/>
      <c r="AT20" s="93"/>
      <c r="AU20" s="93"/>
      <c r="AV20" s="93"/>
      <c r="AW20" s="93"/>
      <c r="AX20" s="93"/>
      <c r="AY20" s="93"/>
      <c r="AZ20" s="93"/>
      <c r="BA20" s="93"/>
      <c r="BB20" s="93"/>
      <c r="BC20" s="93"/>
      <c r="BD20" s="93"/>
      <c r="BE20" s="93" t="str">
        <f>Index!BE44</f>
        <v>COMPILER: LIÊN/A-KT-WQ826</v>
      </c>
      <c r="BF20" s="93"/>
      <c r="BG20" s="93"/>
      <c r="BH20" s="93"/>
      <c r="BI20" s="93"/>
      <c r="BJ20" s="93"/>
      <c r="BK20" s="93"/>
      <c r="BL20" s="93"/>
      <c r="BM20" s="93"/>
      <c r="BN20" s="98"/>
    </row>
  </sheetData>
  <mergeCells count="61">
    <mergeCell ref="B17:Q17"/>
    <mergeCell ref="R17:AG17"/>
    <mergeCell ref="AH17:AW17"/>
    <mergeCell ref="AX17:BM17"/>
    <mergeCell ref="B18:Q18"/>
    <mergeCell ref="R18:AG18"/>
    <mergeCell ref="AH18:AW18"/>
    <mergeCell ref="AX18:BM18"/>
    <mergeCell ref="B15:Q15"/>
    <mergeCell ref="R15:AG15"/>
    <mergeCell ref="AH15:AW15"/>
    <mergeCell ref="AX15:BM15"/>
    <mergeCell ref="B16:Q16"/>
    <mergeCell ref="R16:AG16"/>
    <mergeCell ref="AH16:AW16"/>
    <mergeCell ref="AX16:BM16"/>
    <mergeCell ref="B13:Q13"/>
    <mergeCell ref="R13:AG13"/>
    <mergeCell ref="AH13:AW13"/>
    <mergeCell ref="AX13:BM13"/>
    <mergeCell ref="B14:Q14"/>
    <mergeCell ref="R14:AG14"/>
    <mergeCell ref="AH14:AW14"/>
    <mergeCell ref="AX14:BM14"/>
    <mergeCell ref="B11:Q11"/>
    <mergeCell ref="R11:AG11"/>
    <mergeCell ref="AH11:AW11"/>
    <mergeCell ref="AX11:BM11"/>
    <mergeCell ref="B12:Q12"/>
    <mergeCell ref="R12:AG12"/>
    <mergeCell ref="AH12:AW12"/>
    <mergeCell ref="AX12:BM12"/>
    <mergeCell ref="B9:Q9"/>
    <mergeCell ref="R9:AG9"/>
    <mergeCell ref="AH9:AW9"/>
    <mergeCell ref="AX9:BM9"/>
    <mergeCell ref="B10:Q10"/>
    <mergeCell ref="R10:AG10"/>
    <mergeCell ref="AH10:AW10"/>
    <mergeCell ref="AX10:BM10"/>
    <mergeCell ref="B7:Q7"/>
    <mergeCell ref="R7:AG7"/>
    <mergeCell ref="AH7:AW7"/>
    <mergeCell ref="AX7:BM7"/>
    <mergeCell ref="B8:Q8"/>
    <mergeCell ref="R8:AG8"/>
    <mergeCell ref="AH8:AW8"/>
    <mergeCell ref="AX8:BM8"/>
    <mergeCell ref="B5:Q5"/>
    <mergeCell ref="R5:AG5"/>
    <mergeCell ref="AH5:AW5"/>
    <mergeCell ref="AX5:BM5"/>
    <mergeCell ref="B6:Q6"/>
    <mergeCell ref="R6:AG6"/>
    <mergeCell ref="AH6:AW6"/>
    <mergeCell ref="AX6:BM6"/>
    <mergeCell ref="B1:R1"/>
    <mergeCell ref="U1:AT3"/>
    <mergeCell ref="BI2:BK3"/>
    <mergeCell ref="BL2:BM3"/>
    <mergeCell ref="B4:BM4"/>
  </mergeCells>
  <phoneticPr fontId="60" type="noConversion"/>
  <printOptions horizontalCentered="1" verticalCentered="1"/>
  <pageMargins left="0.196850393700787" right="0.196850393700787" top="0.39370078740157499" bottom="0.39370078740157499" header="0.196850393700787" footer="0.196850393700787"/>
  <pageSetup paperSize="9" scale="70" orientation="landscape" useFirstPageNumber="1" horizontalDpi="4294967295" verticalDpi="4294967295" r:id="rId1"/>
  <headerFooter>
    <oddHeader>&amp;L&amp;12NIKE-CONVERSE, INC. Confidential&amp;RVer.16.0
PB:1-0</oddHeader>
    <oddFooter>&amp;C&amp;"Arial,??"&amp;A</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V55"/>
  <sheetViews>
    <sheetView view="pageBreakPreview" zoomScale="68" zoomScaleNormal="100" workbookViewId="0">
      <selection activeCell="AN45" sqref="AN45"/>
    </sheetView>
  </sheetViews>
  <sheetFormatPr defaultColWidth="9" defaultRowHeight="16.5" customHeight="1"/>
  <cols>
    <col min="1" max="1" width="2.5703125" style="152" customWidth="1"/>
    <col min="2" max="20" width="4" style="153" customWidth="1"/>
    <col min="21" max="73" width="4" style="152" customWidth="1"/>
    <col min="74" max="74" width="2.5703125" style="152" customWidth="1"/>
    <col min="75" max="75" width="9" style="152" customWidth="1"/>
    <col min="76" max="16384" width="9" style="152"/>
  </cols>
  <sheetData>
    <row r="1" spans="1:74" s="154" customFormat="1" ht="22.5" customHeight="1">
      <c r="A1" s="155"/>
      <c r="B1" s="1367" t="str">
        <f>'Common Stockfitting process '!B1:R1</f>
        <v>{{ModelType}}</v>
      </c>
      <c r="C1" s="1368"/>
      <c r="D1" s="1368"/>
      <c r="E1" s="1368"/>
      <c r="F1" s="1368"/>
      <c r="G1" s="1368"/>
      <c r="H1" s="1368"/>
      <c r="I1" s="1368"/>
      <c r="J1" s="1368"/>
      <c r="K1" s="1368"/>
      <c r="L1" s="1368"/>
      <c r="M1" s="1368"/>
      <c r="N1" s="1368"/>
      <c r="O1" s="1368"/>
      <c r="P1" s="1369"/>
      <c r="Q1" s="156"/>
      <c r="R1" s="156"/>
      <c r="S1" s="156"/>
      <c r="T1" s="156"/>
      <c r="U1" s="156"/>
      <c r="V1" s="156"/>
      <c r="W1" s="1362" t="s">
        <v>494</v>
      </c>
      <c r="X1" s="1362"/>
      <c r="Y1" s="1362"/>
      <c r="Z1" s="1362"/>
      <c r="AA1" s="1362"/>
      <c r="AB1" s="1362"/>
      <c r="AC1" s="1362"/>
      <c r="AD1" s="1362"/>
      <c r="AE1" s="1362"/>
      <c r="AF1" s="1362"/>
      <c r="AG1" s="1362"/>
      <c r="AH1" s="1362"/>
      <c r="AI1" s="1362"/>
      <c r="AJ1" s="1362"/>
      <c r="AK1" s="1362"/>
      <c r="AL1" s="1362"/>
      <c r="AM1" s="1362"/>
      <c r="AN1" s="1362"/>
      <c r="AO1" s="1362"/>
      <c r="AP1" s="1362"/>
      <c r="AQ1" s="1362"/>
      <c r="AR1" s="1362"/>
      <c r="AS1" s="1362"/>
      <c r="AT1" s="1362"/>
      <c r="AU1" s="1362"/>
      <c r="AV1" s="1362"/>
      <c r="AW1" s="1362"/>
      <c r="AX1" s="1362"/>
      <c r="AY1" s="1362"/>
      <c r="AZ1" s="1362"/>
      <c r="BA1" s="156"/>
      <c r="BB1" s="156"/>
      <c r="BC1" s="156"/>
      <c r="BD1" s="156"/>
      <c r="BE1" s="156"/>
      <c r="BF1" s="1370"/>
      <c r="BG1" s="1370"/>
      <c r="BH1" s="1370"/>
      <c r="BI1" s="1370"/>
      <c r="BJ1" s="1370"/>
      <c r="BK1" s="1370"/>
      <c r="BL1" s="1370"/>
      <c r="BM1" s="1370"/>
      <c r="BN1" s="1370"/>
      <c r="BO1" s="1370"/>
      <c r="BP1" s="1370"/>
      <c r="BQ1" s="157"/>
      <c r="BR1" s="157"/>
      <c r="BS1" s="158"/>
      <c r="BT1" s="158"/>
      <c r="BU1" s="159"/>
      <c r="BV1" s="159"/>
    </row>
    <row r="2" spans="1:74" s="154" customFormat="1" ht="22.5" customHeight="1">
      <c r="A2" s="160"/>
      <c r="B2" s="161" t="s">
        <v>69</v>
      </c>
      <c r="C2" s="162"/>
      <c r="D2" s="162"/>
      <c r="E2" s="162"/>
      <c r="G2" s="162" t="str">
        <f>'Common Stockfitting process '!H2</f>
        <v>{{ModelName}}</v>
      </c>
      <c r="H2" s="163"/>
      <c r="I2" s="163"/>
      <c r="J2" s="163"/>
      <c r="K2" s="163"/>
      <c r="L2" s="163"/>
      <c r="M2" s="163"/>
      <c r="N2" s="163"/>
      <c r="O2" s="163"/>
      <c r="P2" s="164"/>
      <c r="Q2" s="165"/>
      <c r="R2" s="165"/>
      <c r="S2" s="165"/>
      <c r="T2" s="165"/>
      <c r="U2" s="165"/>
      <c r="V2" s="165"/>
      <c r="W2" s="2307"/>
      <c r="X2" s="2307"/>
      <c r="Y2" s="2307"/>
      <c r="Z2" s="2307"/>
      <c r="AA2" s="2307"/>
      <c r="AB2" s="2307"/>
      <c r="AC2" s="2307"/>
      <c r="AD2" s="2307"/>
      <c r="AE2" s="2307"/>
      <c r="AF2" s="2307"/>
      <c r="AG2" s="2307"/>
      <c r="AH2" s="2307"/>
      <c r="AI2" s="2307"/>
      <c r="AJ2" s="2307"/>
      <c r="AK2" s="2307"/>
      <c r="AL2" s="2307"/>
      <c r="AM2" s="2307"/>
      <c r="AN2" s="2307"/>
      <c r="AO2" s="2307"/>
      <c r="AP2" s="2307"/>
      <c r="AQ2" s="2307"/>
      <c r="AR2" s="2307"/>
      <c r="AS2" s="2307"/>
      <c r="AT2" s="2307"/>
      <c r="AU2" s="2307"/>
      <c r="AV2" s="2307"/>
      <c r="AW2" s="2307"/>
      <c r="AX2" s="2307"/>
      <c r="AY2" s="2307"/>
      <c r="AZ2" s="2307"/>
      <c r="BA2" s="165"/>
      <c r="BB2" s="165"/>
      <c r="BC2" s="165"/>
      <c r="BD2" s="165"/>
      <c r="BE2" s="165"/>
      <c r="BF2" s="2309"/>
      <c r="BG2" s="2309"/>
      <c r="BH2" s="2309"/>
      <c r="BI2" s="2309"/>
      <c r="BJ2" s="2309"/>
      <c r="BK2" s="2309"/>
      <c r="BL2" s="2309"/>
      <c r="BM2" s="2309"/>
      <c r="BN2" s="2309"/>
      <c r="BO2" s="2309"/>
      <c r="BP2" s="2309"/>
      <c r="BQ2" s="2311" t="s">
        <v>122</v>
      </c>
      <c r="BR2" s="1353"/>
      <c r="BS2" s="1353">
        <f>'Common Stockfitting process '!BL2+1</f>
        <v>17</v>
      </c>
      <c r="BT2" s="2314"/>
      <c r="BU2" s="2315"/>
      <c r="BV2" s="166"/>
    </row>
    <row r="3" spans="1:74" s="154" customFormat="1" ht="22.5" customHeight="1">
      <c r="A3" s="160"/>
      <c r="B3" s="167" t="s">
        <v>70</v>
      </c>
      <c r="C3" s="168"/>
      <c r="D3" s="168"/>
      <c r="E3" s="168"/>
      <c r="F3" s="168"/>
      <c r="G3" s="168"/>
      <c r="I3" s="169" t="str">
        <f>'Common Stockfitting process '!K3</f>
        <v>{{MaterialNumber}}</v>
      </c>
      <c r="J3" s="169"/>
      <c r="K3" s="169"/>
      <c r="L3" s="169"/>
      <c r="M3" s="169"/>
      <c r="N3" s="169"/>
      <c r="O3" s="169"/>
      <c r="P3" s="170"/>
      <c r="Q3" s="171"/>
      <c r="R3" s="171"/>
      <c r="S3" s="171"/>
      <c r="T3" s="171"/>
      <c r="U3" s="171"/>
      <c r="V3" s="171"/>
      <c r="W3" s="2308"/>
      <c r="X3" s="2308"/>
      <c r="Y3" s="2308"/>
      <c r="Z3" s="2308"/>
      <c r="AA3" s="2308"/>
      <c r="AB3" s="2308"/>
      <c r="AC3" s="2308"/>
      <c r="AD3" s="2308"/>
      <c r="AE3" s="2308"/>
      <c r="AF3" s="2308"/>
      <c r="AG3" s="2308"/>
      <c r="AH3" s="2308"/>
      <c r="AI3" s="2308"/>
      <c r="AJ3" s="2308"/>
      <c r="AK3" s="2308"/>
      <c r="AL3" s="2308"/>
      <c r="AM3" s="2308"/>
      <c r="AN3" s="2308"/>
      <c r="AO3" s="2308"/>
      <c r="AP3" s="2308"/>
      <c r="AQ3" s="2308"/>
      <c r="AR3" s="2308"/>
      <c r="AS3" s="2308"/>
      <c r="AT3" s="2308"/>
      <c r="AU3" s="2308"/>
      <c r="AV3" s="2308"/>
      <c r="AW3" s="2308"/>
      <c r="AX3" s="2308"/>
      <c r="AY3" s="2308"/>
      <c r="AZ3" s="2308"/>
      <c r="BA3" s="171"/>
      <c r="BB3" s="171"/>
      <c r="BC3" s="171"/>
      <c r="BD3" s="171"/>
      <c r="BE3" s="171"/>
      <c r="BF3" s="2310"/>
      <c r="BG3" s="2310"/>
      <c r="BH3" s="2310"/>
      <c r="BI3" s="2310"/>
      <c r="BJ3" s="2310"/>
      <c r="BK3" s="2310"/>
      <c r="BL3" s="2310"/>
      <c r="BM3" s="2310"/>
      <c r="BN3" s="2310"/>
      <c r="BO3" s="2310"/>
      <c r="BP3" s="2310"/>
      <c r="BQ3" s="2312"/>
      <c r="BR3" s="2313"/>
      <c r="BS3" s="2313"/>
      <c r="BT3" s="2316"/>
      <c r="BU3" s="2317"/>
      <c r="BV3" s="166"/>
    </row>
    <row r="4" spans="1:74" s="172" customFormat="1" ht="39.75" customHeight="1">
      <c r="A4" s="173"/>
      <c r="B4" s="1373" t="s">
        <v>495</v>
      </c>
      <c r="C4" s="1374"/>
      <c r="D4" s="1374"/>
      <c r="E4" s="1374"/>
      <c r="F4" s="1374"/>
      <c r="G4" s="1374"/>
      <c r="H4" s="174">
        <v>1</v>
      </c>
      <c r="I4" s="1397" t="s">
        <v>496</v>
      </c>
      <c r="J4" s="1398"/>
      <c r="K4" s="1398"/>
      <c r="L4" s="1398"/>
      <c r="M4" s="1398"/>
      <c r="N4" s="1398"/>
      <c r="O4" s="1398"/>
      <c r="P4" s="1398"/>
      <c r="Q4" s="1398"/>
      <c r="R4" s="1398"/>
      <c r="S4" s="1398"/>
      <c r="T4" s="1398"/>
      <c r="U4" s="1399"/>
      <c r="V4" s="1344" t="s">
        <v>148</v>
      </c>
      <c r="W4" s="1345"/>
      <c r="X4" s="175"/>
      <c r="Y4" s="176"/>
      <c r="Z4" s="1373" t="s">
        <v>497</v>
      </c>
      <c r="AA4" s="1374"/>
      <c r="AB4" s="1374"/>
      <c r="AC4" s="1374"/>
      <c r="AD4" s="1374"/>
      <c r="AE4" s="1374"/>
      <c r="AF4" s="174">
        <f>H4+1</f>
        <v>2</v>
      </c>
      <c r="AG4" s="1397" t="s">
        <v>498</v>
      </c>
      <c r="AH4" s="1398"/>
      <c r="AI4" s="1398"/>
      <c r="AJ4" s="1398"/>
      <c r="AK4" s="1398"/>
      <c r="AL4" s="1398"/>
      <c r="AM4" s="1398"/>
      <c r="AN4" s="1398"/>
      <c r="AO4" s="1398"/>
      <c r="AP4" s="1398"/>
      <c r="AQ4" s="1398"/>
      <c r="AR4" s="1398"/>
      <c r="AS4" s="1399"/>
      <c r="AT4" s="1344" t="s">
        <v>148</v>
      </c>
      <c r="AU4" s="1345"/>
      <c r="AV4" s="175"/>
      <c r="AW4" s="176"/>
      <c r="AX4" s="1373" t="str">
        <f>$B$4</f>
        <v>Component Name 部件名称 Tên chi tiết</v>
      </c>
      <c r="AY4" s="1374"/>
      <c r="AZ4" s="1374"/>
      <c r="BA4" s="1374"/>
      <c r="BB4" s="1374"/>
      <c r="BC4" s="1374"/>
      <c r="BD4" s="174">
        <f>AF4+1</f>
        <v>3</v>
      </c>
      <c r="BE4" s="1397" t="s">
        <v>499</v>
      </c>
      <c r="BF4" s="1398"/>
      <c r="BG4" s="1398"/>
      <c r="BH4" s="1398"/>
      <c r="BI4" s="1398"/>
      <c r="BJ4" s="1398"/>
      <c r="BK4" s="1398"/>
      <c r="BL4" s="1398"/>
      <c r="BM4" s="1398"/>
      <c r="BN4" s="1398"/>
      <c r="BO4" s="1398"/>
      <c r="BP4" s="1398"/>
      <c r="BQ4" s="1399"/>
      <c r="BR4" s="1344" t="s">
        <v>148</v>
      </c>
      <c r="BS4" s="1345"/>
      <c r="BT4" s="175"/>
      <c r="BU4" s="176"/>
      <c r="BV4" s="177"/>
    </row>
    <row r="5" spans="1:74" s="178" customFormat="1">
      <c r="A5" s="179"/>
      <c r="B5" s="180" t="s">
        <v>149</v>
      </c>
      <c r="C5" s="181" t="s">
        <v>14</v>
      </c>
      <c r="D5" s="182">
        <v>11</v>
      </c>
      <c r="E5" s="181" t="s">
        <v>20</v>
      </c>
      <c r="F5" s="182">
        <v>12</v>
      </c>
      <c r="G5" s="181" t="s">
        <v>25</v>
      </c>
      <c r="H5" s="182">
        <v>13</v>
      </c>
      <c r="I5" s="181" t="s">
        <v>31</v>
      </c>
      <c r="J5" s="183">
        <v>1</v>
      </c>
      <c r="K5" s="184" t="s">
        <v>36</v>
      </c>
      <c r="L5" s="185">
        <v>2</v>
      </c>
      <c r="M5" s="184" t="s">
        <v>43</v>
      </c>
      <c r="N5" s="182">
        <v>3</v>
      </c>
      <c r="O5" s="181" t="s">
        <v>46</v>
      </c>
      <c r="P5" s="185">
        <v>4</v>
      </c>
      <c r="Q5" s="182" t="s">
        <v>51</v>
      </c>
      <c r="R5" s="181">
        <v>5</v>
      </c>
      <c r="S5" s="182" t="s">
        <v>54</v>
      </c>
      <c r="T5" s="182">
        <v>6</v>
      </c>
      <c r="U5" s="186"/>
      <c r="V5" s="186"/>
      <c r="W5" s="186"/>
      <c r="X5" s="186"/>
      <c r="Y5" s="187"/>
      <c r="Z5" s="180" t="s">
        <v>149</v>
      </c>
      <c r="AA5" s="181" t="s">
        <v>14</v>
      </c>
      <c r="AB5" s="182">
        <v>11</v>
      </c>
      <c r="AC5" s="181" t="s">
        <v>20</v>
      </c>
      <c r="AD5" s="182">
        <v>12</v>
      </c>
      <c r="AE5" s="181" t="s">
        <v>25</v>
      </c>
      <c r="AF5" s="182">
        <v>13</v>
      </c>
      <c r="AG5" s="181" t="s">
        <v>31</v>
      </c>
      <c r="AH5" s="183">
        <v>1</v>
      </c>
      <c r="AI5" s="184" t="s">
        <v>36</v>
      </c>
      <c r="AJ5" s="185">
        <v>2</v>
      </c>
      <c r="AK5" s="184" t="s">
        <v>43</v>
      </c>
      <c r="AL5" s="182">
        <v>3</v>
      </c>
      <c r="AM5" s="181" t="s">
        <v>46</v>
      </c>
      <c r="AN5" s="185">
        <v>4</v>
      </c>
      <c r="AO5" s="182" t="s">
        <v>51</v>
      </c>
      <c r="AP5" s="181">
        <v>5</v>
      </c>
      <c r="AQ5" s="182" t="s">
        <v>54</v>
      </c>
      <c r="AR5" s="182">
        <v>6</v>
      </c>
      <c r="AS5" s="186"/>
      <c r="AT5" s="186"/>
      <c r="AU5" s="186"/>
      <c r="AV5" s="186"/>
      <c r="AW5" s="187"/>
      <c r="AX5" s="180" t="s">
        <v>149</v>
      </c>
      <c r="AY5" s="181" t="s">
        <v>14</v>
      </c>
      <c r="AZ5" s="182">
        <v>11</v>
      </c>
      <c r="BA5" s="181" t="s">
        <v>20</v>
      </c>
      <c r="BB5" s="182">
        <v>12</v>
      </c>
      <c r="BC5" s="181" t="s">
        <v>25</v>
      </c>
      <c r="BD5" s="182">
        <v>13</v>
      </c>
      <c r="BE5" s="181" t="s">
        <v>31</v>
      </c>
      <c r="BF5" s="183">
        <v>1</v>
      </c>
      <c r="BG5" s="184" t="s">
        <v>36</v>
      </c>
      <c r="BH5" s="185">
        <v>2</v>
      </c>
      <c r="BI5" s="184" t="s">
        <v>43</v>
      </c>
      <c r="BJ5" s="182">
        <v>3</v>
      </c>
      <c r="BK5" s="181" t="s">
        <v>46</v>
      </c>
      <c r="BL5" s="185">
        <v>4</v>
      </c>
      <c r="BM5" s="182" t="s">
        <v>51</v>
      </c>
      <c r="BN5" s="181">
        <v>5</v>
      </c>
      <c r="BO5" s="182" t="s">
        <v>54</v>
      </c>
      <c r="BP5" s="182">
        <v>6</v>
      </c>
      <c r="BQ5" s="186"/>
      <c r="BR5" s="186"/>
      <c r="BS5" s="186"/>
      <c r="BT5" s="186"/>
      <c r="BU5" s="187"/>
      <c r="BV5" s="188"/>
    </row>
    <row r="6" spans="1:74" s="178" customFormat="1">
      <c r="A6" s="189"/>
      <c r="B6" s="190" t="s">
        <v>150</v>
      </c>
      <c r="C6" s="181" t="s">
        <v>14</v>
      </c>
      <c r="D6" s="182">
        <v>11</v>
      </c>
      <c r="E6" s="181" t="s">
        <v>20</v>
      </c>
      <c r="F6" s="182">
        <v>12</v>
      </c>
      <c r="G6" s="181" t="s">
        <v>25</v>
      </c>
      <c r="H6" s="182">
        <v>13</v>
      </c>
      <c r="I6" s="181" t="s">
        <v>31</v>
      </c>
      <c r="J6" s="183">
        <v>1</v>
      </c>
      <c r="K6" s="184" t="s">
        <v>36</v>
      </c>
      <c r="L6" s="185">
        <v>2</v>
      </c>
      <c r="M6" s="184" t="s">
        <v>43</v>
      </c>
      <c r="N6" s="182">
        <v>3</v>
      </c>
      <c r="O6" s="182"/>
      <c r="P6" s="185"/>
      <c r="Q6" s="182"/>
      <c r="R6" s="181"/>
      <c r="S6" s="182"/>
      <c r="T6" s="183"/>
      <c r="U6" s="191"/>
      <c r="V6" s="191"/>
      <c r="W6" s="191"/>
      <c r="X6" s="191"/>
      <c r="Y6" s="192"/>
      <c r="Z6" s="190" t="s">
        <v>150</v>
      </c>
      <c r="AA6" s="181" t="s">
        <v>14</v>
      </c>
      <c r="AB6" s="182">
        <v>11</v>
      </c>
      <c r="AC6" s="181" t="s">
        <v>20</v>
      </c>
      <c r="AD6" s="182">
        <v>12</v>
      </c>
      <c r="AE6" s="181" t="s">
        <v>25</v>
      </c>
      <c r="AF6" s="182">
        <v>13</v>
      </c>
      <c r="AG6" s="181" t="s">
        <v>31</v>
      </c>
      <c r="AH6" s="183">
        <v>1</v>
      </c>
      <c r="AI6" s="184" t="s">
        <v>36</v>
      </c>
      <c r="AJ6" s="185">
        <v>2</v>
      </c>
      <c r="AK6" s="184" t="s">
        <v>43</v>
      </c>
      <c r="AL6" s="182">
        <v>3</v>
      </c>
      <c r="AM6" s="182"/>
      <c r="AN6" s="185"/>
      <c r="AO6" s="182"/>
      <c r="AP6" s="181"/>
      <c r="AQ6" s="182"/>
      <c r="AR6" s="183"/>
      <c r="AS6" s="191"/>
      <c r="AT6" s="191"/>
      <c r="AU6" s="191"/>
      <c r="AV6" s="191"/>
      <c r="AW6" s="192"/>
      <c r="AX6" s="190" t="s">
        <v>150</v>
      </c>
      <c r="AY6" s="181" t="s">
        <v>14</v>
      </c>
      <c r="AZ6" s="182">
        <v>11</v>
      </c>
      <c r="BA6" s="181" t="s">
        <v>20</v>
      </c>
      <c r="BB6" s="182">
        <v>12</v>
      </c>
      <c r="BC6" s="181" t="s">
        <v>25</v>
      </c>
      <c r="BD6" s="182">
        <v>13</v>
      </c>
      <c r="BE6" s="181" t="s">
        <v>31</v>
      </c>
      <c r="BF6" s="183">
        <v>1</v>
      </c>
      <c r="BG6" s="184" t="s">
        <v>36</v>
      </c>
      <c r="BH6" s="185">
        <v>2</v>
      </c>
      <c r="BI6" s="184" t="s">
        <v>43</v>
      </c>
      <c r="BJ6" s="182">
        <v>3</v>
      </c>
      <c r="BK6" s="182"/>
      <c r="BL6" s="185"/>
      <c r="BM6" s="182"/>
      <c r="BN6" s="181"/>
      <c r="BO6" s="182"/>
      <c r="BP6" s="183"/>
      <c r="BQ6" s="191"/>
      <c r="BR6" s="191"/>
      <c r="BS6" s="191"/>
      <c r="BT6" s="191"/>
      <c r="BU6" s="192"/>
      <c r="BV6" s="188"/>
    </row>
    <row r="7" spans="1:74" s="154" customFormat="1">
      <c r="A7" s="160"/>
      <c r="B7" s="193"/>
      <c r="C7" s="200" t="s">
        <v>151</v>
      </c>
      <c r="D7" s="200" t="s">
        <v>151</v>
      </c>
      <c r="E7" s="200" t="s">
        <v>151</v>
      </c>
      <c r="F7" s="200" t="s">
        <v>151</v>
      </c>
      <c r="G7" s="200" t="s">
        <v>151</v>
      </c>
      <c r="H7" s="197" t="s">
        <v>151</v>
      </c>
      <c r="I7" s="200" t="s">
        <v>151</v>
      </c>
      <c r="J7" s="200" t="s">
        <v>151</v>
      </c>
      <c r="K7" s="200" t="s">
        <v>151</v>
      </c>
      <c r="L7" s="200" t="s">
        <v>151</v>
      </c>
      <c r="M7" s="200" t="s">
        <v>151</v>
      </c>
      <c r="N7" s="200" t="s">
        <v>151</v>
      </c>
      <c r="O7" s="200" t="s">
        <v>151</v>
      </c>
      <c r="P7" s="200" t="s">
        <v>151</v>
      </c>
      <c r="Q7" s="200" t="s">
        <v>151</v>
      </c>
      <c r="R7" s="200" t="s">
        <v>151</v>
      </c>
      <c r="S7" s="200" t="s">
        <v>151</v>
      </c>
      <c r="T7" s="200" t="s">
        <v>151</v>
      </c>
      <c r="U7" s="198"/>
      <c r="V7" s="198"/>
      <c r="W7" s="198"/>
      <c r="X7" s="198"/>
      <c r="Y7" s="199"/>
      <c r="Z7" s="193"/>
      <c r="AA7" s="194" t="s">
        <v>151</v>
      </c>
      <c r="AB7" s="2318" t="s">
        <v>151</v>
      </c>
      <c r="AC7" s="2319"/>
      <c r="AD7" s="2318" t="s">
        <v>151</v>
      </c>
      <c r="AE7" s="2319"/>
      <c r="AF7" s="197" t="s">
        <v>151</v>
      </c>
      <c r="AG7" s="196"/>
      <c r="AH7" s="2318" t="s">
        <v>151</v>
      </c>
      <c r="AI7" s="2319"/>
      <c r="AJ7" s="2318" t="s">
        <v>151</v>
      </c>
      <c r="AK7" s="2319"/>
      <c r="AL7" s="2318" t="s">
        <v>151</v>
      </c>
      <c r="AM7" s="2319"/>
      <c r="AN7" s="2318" t="s">
        <v>151</v>
      </c>
      <c r="AO7" s="2319"/>
      <c r="AP7" s="2318" t="s">
        <v>151</v>
      </c>
      <c r="AQ7" s="2319"/>
      <c r="AR7" s="194" t="s">
        <v>151</v>
      </c>
      <c r="AS7" s="198"/>
      <c r="AT7" s="198"/>
      <c r="AU7" s="198"/>
      <c r="AV7" s="198"/>
      <c r="AW7" s="199"/>
      <c r="AX7" s="193"/>
      <c r="AY7" s="194" t="s">
        <v>151</v>
      </c>
      <c r="AZ7" s="2318" t="s">
        <v>151</v>
      </c>
      <c r="BA7" s="2319"/>
      <c r="BB7" s="2318" t="s">
        <v>151</v>
      </c>
      <c r="BC7" s="2319"/>
      <c r="BD7" s="197" t="s">
        <v>151</v>
      </c>
      <c r="BE7" s="196"/>
      <c r="BF7" s="2318" t="s">
        <v>151</v>
      </c>
      <c r="BG7" s="2319"/>
      <c r="BH7" s="2318" t="s">
        <v>151</v>
      </c>
      <c r="BI7" s="2319"/>
      <c r="BJ7" s="2318" t="s">
        <v>151</v>
      </c>
      <c r="BK7" s="2319"/>
      <c r="BL7" s="2318" t="s">
        <v>151</v>
      </c>
      <c r="BM7" s="2319"/>
      <c r="BN7" s="2318" t="s">
        <v>151</v>
      </c>
      <c r="BO7" s="2319"/>
      <c r="BP7" s="194" t="s">
        <v>151</v>
      </c>
      <c r="BQ7" s="198"/>
      <c r="BR7" s="198"/>
      <c r="BS7" s="198"/>
      <c r="BT7" s="198"/>
      <c r="BU7" s="199"/>
      <c r="BV7" s="166"/>
    </row>
    <row r="8" spans="1:74">
      <c r="A8" s="201"/>
      <c r="B8" s="160"/>
      <c r="C8" s="202"/>
      <c r="D8" s="202"/>
      <c r="E8" s="202"/>
      <c r="F8" s="202"/>
      <c r="G8" s="202"/>
      <c r="H8" s="202"/>
      <c r="I8" s="202"/>
      <c r="J8" s="202"/>
      <c r="K8" s="202"/>
      <c r="L8" s="202"/>
      <c r="M8" s="202"/>
      <c r="N8" s="202"/>
      <c r="O8" s="202"/>
      <c r="P8" s="202"/>
      <c r="Q8" s="202"/>
      <c r="R8" s="202"/>
      <c r="S8" s="202"/>
      <c r="T8" s="202"/>
      <c r="U8" s="203"/>
      <c r="V8" s="204"/>
      <c r="W8" s="204"/>
      <c r="X8" s="204"/>
      <c r="Y8" s="205"/>
      <c r="Z8" s="2320"/>
      <c r="AA8" s="2321"/>
      <c r="AB8" s="2321"/>
      <c r="AC8" s="2321"/>
      <c r="AD8" s="2321"/>
      <c r="AE8" s="2321"/>
      <c r="AF8" s="2321"/>
      <c r="AG8" s="202"/>
      <c r="AH8" s="202"/>
      <c r="AI8" s="202"/>
      <c r="AJ8" s="202"/>
      <c r="AK8" s="202"/>
      <c r="AL8" s="202"/>
      <c r="AM8" s="202"/>
      <c r="AN8" s="202"/>
      <c r="AO8" s="202"/>
      <c r="AP8" s="202"/>
      <c r="AQ8" s="202"/>
      <c r="AR8" s="202"/>
      <c r="AS8" s="203"/>
      <c r="AT8" s="204"/>
      <c r="AU8" s="204"/>
      <c r="AV8" s="204"/>
      <c r="AW8" s="205"/>
      <c r="AX8" s="2320"/>
      <c r="AY8" s="2321"/>
      <c r="AZ8" s="2321"/>
      <c r="BA8" s="2321"/>
      <c r="BB8" s="2321"/>
      <c r="BC8" s="2321"/>
      <c r="BD8" s="2321"/>
      <c r="BE8" s="202"/>
      <c r="BF8" s="202"/>
      <c r="BG8" s="202"/>
      <c r="BH8" s="202"/>
      <c r="BI8" s="202"/>
      <c r="BJ8" s="202"/>
      <c r="BK8" s="202"/>
      <c r="BL8" s="202"/>
      <c r="BM8" s="202"/>
      <c r="BN8" s="202"/>
      <c r="BO8" s="202"/>
      <c r="BP8" s="203"/>
      <c r="BQ8" s="203"/>
      <c r="BR8" s="204"/>
      <c r="BS8" s="204"/>
      <c r="BT8" s="204"/>
      <c r="BU8" s="205"/>
      <c r="BV8" s="205"/>
    </row>
    <row r="9" spans="1:74">
      <c r="A9" s="201"/>
      <c r="B9" s="160"/>
      <c r="C9" s="202"/>
      <c r="D9" s="202"/>
      <c r="E9" s="202"/>
      <c r="F9" s="202"/>
      <c r="G9" s="202"/>
      <c r="H9" s="202"/>
      <c r="I9" s="202"/>
      <c r="J9" s="202"/>
      <c r="K9" s="202"/>
      <c r="L9" s="202"/>
      <c r="M9" s="202"/>
      <c r="N9" s="202"/>
      <c r="O9" s="202"/>
      <c r="P9" s="202"/>
      <c r="Q9" s="202"/>
      <c r="R9" s="202"/>
      <c r="S9" s="202"/>
      <c r="T9" s="202"/>
      <c r="U9" s="203"/>
      <c r="V9" s="204"/>
      <c r="W9" s="204"/>
      <c r="X9" s="204"/>
      <c r="Y9" s="205"/>
      <c r="Z9" s="2322"/>
      <c r="AA9" s="2321"/>
      <c r="AB9" s="2321"/>
      <c r="AC9" s="2321"/>
      <c r="AD9" s="2321"/>
      <c r="AE9" s="2321"/>
      <c r="AF9" s="2321"/>
      <c r="AG9" s="202"/>
      <c r="AH9" s="202"/>
      <c r="AI9" s="202"/>
      <c r="AJ9" s="202"/>
      <c r="AK9" s="202"/>
      <c r="AL9" s="202"/>
      <c r="AM9" s="202"/>
      <c r="AN9" s="202"/>
      <c r="AO9" s="202"/>
      <c r="AP9" s="202"/>
      <c r="AQ9" s="202"/>
      <c r="AR9" s="202"/>
      <c r="AS9" s="203"/>
      <c r="AT9" s="204"/>
      <c r="AU9" s="204"/>
      <c r="AV9" s="204"/>
      <c r="AW9" s="205"/>
      <c r="AX9" s="2322"/>
      <c r="AY9" s="2321"/>
      <c r="AZ9" s="2321"/>
      <c r="BA9" s="2321"/>
      <c r="BB9" s="2321"/>
      <c r="BC9" s="2321"/>
      <c r="BD9" s="2321"/>
      <c r="BE9" s="202"/>
      <c r="BF9" s="202"/>
      <c r="BG9" s="202"/>
      <c r="BH9" s="202"/>
      <c r="BI9" s="202"/>
      <c r="BJ9" s="202"/>
      <c r="BK9" s="202"/>
      <c r="BL9" s="202"/>
      <c r="BM9" s="202"/>
      <c r="BN9" s="202"/>
      <c r="BO9" s="202"/>
      <c r="BP9" s="203"/>
      <c r="BQ9" s="203"/>
      <c r="BR9" s="204"/>
      <c r="BS9" s="204"/>
      <c r="BT9" s="204"/>
      <c r="BU9" s="205"/>
      <c r="BV9" s="205"/>
    </row>
    <row r="10" spans="1:74">
      <c r="A10" s="201"/>
      <c r="B10" s="206"/>
      <c r="C10" s="207"/>
      <c r="D10" s="207"/>
      <c r="E10" s="207"/>
      <c r="F10" s="207"/>
      <c r="G10" s="207"/>
      <c r="H10" s="207"/>
      <c r="I10" s="207"/>
      <c r="J10" s="202"/>
      <c r="K10" s="202"/>
      <c r="L10" s="202"/>
      <c r="M10" s="207"/>
      <c r="N10" s="207"/>
      <c r="O10" s="207"/>
      <c r="P10" s="207"/>
      <c r="Q10" s="207"/>
      <c r="R10" s="207"/>
      <c r="S10" s="207"/>
      <c r="T10" s="207"/>
      <c r="U10" s="204"/>
      <c r="V10" s="204"/>
      <c r="W10" s="204"/>
      <c r="X10" s="204"/>
      <c r="Y10" s="205"/>
      <c r="Z10" s="2322"/>
      <c r="AA10" s="2321"/>
      <c r="AB10" s="2321"/>
      <c r="AC10" s="2321"/>
      <c r="AD10" s="2321"/>
      <c r="AE10" s="2321"/>
      <c r="AF10" s="2321"/>
      <c r="AG10" s="207"/>
      <c r="AH10" s="202"/>
      <c r="AI10" s="202"/>
      <c r="AJ10" s="202"/>
      <c r="AK10" s="207"/>
      <c r="AL10" s="207"/>
      <c r="AM10" s="207"/>
      <c r="AN10" s="207"/>
      <c r="AO10" s="207"/>
      <c r="AP10" s="207"/>
      <c r="AQ10" s="207"/>
      <c r="AR10" s="207"/>
      <c r="AS10" s="204"/>
      <c r="AT10" s="204"/>
      <c r="AU10" s="204"/>
      <c r="AV10" s="204"/>
      <c r="AW10" s="205"/>
      <c r="AX10" s="2322"/>
      <c r="AY10" s="2321"/>
      <c r="AZ10" s="2321"/>
      <c r="BA10" s="2321"/>
      <c r="BB10" s="2321"/>
      <c r="BC10" s="2321"/>
      <c r="BD10" s="2321"/>
      <c r="BE10" s="207"/>
      <c r="BF10" s="202"/>
      <c r="BG10" s="202"/>
      <c r="BH10" s="202"/>
      <c r="BI10" s="207"/>
      <c r="BJ10" s="207"/>
      <c r="BK10" s="207"/>
      <c r="BL10" s="207"/>
      <c r="BM10" s="207"/>
      <c r="BN10" s="207"/>
      <c r="BO10" s="207"/>
      <c r="BP10" s="204"/>
      <c r="BQ10" s="204"/>
      <c r="BR10" s="204"/>
      <c r="BS10" s="204"/>
      <c r="BT10" s="204"/>
      <c r="BU10" s="205"/>
      <c r="BV10" s="205"/>
    </row>
    <row r="11" spans="1:74">
      <c r="A11" s="201"/>
      <c r="B11" s="206"/>
      <c r="C11" s="207"/>
      <c r="D11" s="207"/>
      <c r="E11" s="207"/>
      <c r="F11" s="207"/>
      <c r="G11" s="207"/>
      <c r="H11" s="207"/>
      <c r="I11" s="207"/>
      <c r="J11" s="202"/>
      <c r="K11" s="202"/>
      <c r="L11" s="202"/>
      <c r="M11" s="207"/>
      <c r="N11" s="207"/>
      <c r="O11" s="207"/>
      <c r="P11" s="207"/>
      <c r="Q11" s="207"/>
      <c r="R11" s="207"/>
      <c r="S11" s="207"/>
      <c r="T11" s="207"/>
      <c r="U11" s="204"/>
      <c r="V11" s="204"/>
      <c r="W11" s="204"/>
      <c r="X11" s="204"/>
      <c r="Y11" s="205"/>
      <c r="Z11" s="206"/>
      <c r="AA11" s="207"/>
      <c r="AB11" s="207"/>
      <c r="AC11" s="207"/>
      <c r="AD11" s="207"/>
      <c r="AE11" s="207"/>
      <c r="AF11" s="207"/>
      <c r="AG11" s="207"/>
      <c r="AH11" s="202"/>
      <c r="AI11" s="202"/>
      <c r="AJ11" s="202"/>
      <c r="AK11" s="207"/>
      <c r="AL11" s="207"/>
      <c r="AM11" s="207"/>
      <c r="AN11" s="207"/>
      <c r="AO11" s="207"/>
      <c r="AP11" s="207"/>
      <c r="AQ11" s="207"/>
      <c r="AR11" s="207"/>
      <c r="AS11" s="204"/>
      <c r="AT11" s="204"/>
      <c r="AU11" s="204"/>
      <c r="AV11" s="204"/>
      <c r="AW11" s="205"/>
      <c r="AX11" s="206"/>
      <c r="AY11" s="207"/>
      <c r="AZ11" s="207"/>
      <c r="BA11" s="207"/>
      <c r="BB11" s="207"/>
      <c r="BC11" s="207"/>
      <c r="BD11" s="207"/>
      <c r="BE11" s="207"/>
      <c r="BF11" s="202"/>
      <c r="BG11" s="202"/>
      <c r="BH11" s="202"/>
      <c r="BI11" s="207"/>
      <c r="BJ11" s="207"/>
      <c r="BK11" s="207"/>
      <c r="BL11" s="207"/>
      <c r="BM11" s="207"/>
      <c r="BN11" s="207"/>
      <c r="BO11" s="207"/>
      <c r="BP11" s="204"/>
      <c r="BQ11" s="204"/>
      <c r="BR11" s="204"/>
      <c r="BS11" s="204"/>
      <c r="BT11" s="204"/>
      <c r="BU11" s="205"/>
      <c r="BV11" s="205"/>
    </row>
    <row r="12" spans="1:74">
      <c r="A12" s="201"/>
      <c r="B12" s="206"/>
      <c r="C12" s="207"/>
      <c r="D12" s="207"/>
      <c r="E12" s="207"/>
      <c r="F12" s="207"/>
      <c r="G12" s="207"/>
      <c r="H12" s="207"/>
      <c r="I12" s="207"/>
      <c r="J12" s="202"/>
      <c r="K12" s="202"/>
      <c r="L12" s="202"/>
      <c r="M12" s="207"/>
      <c r="N12" s="207"/>
      <c r="O12" s="207"/>
      <c r="P12" s="207"/>
      <c r="Q12" s="207"/>
      <c r="R12" s="207"/>
      <c r="S12" s="207"/>
      <c r="T12" s="207"/>
      <c r="U12" s="204"/>
      <c r="V12" s="204"/>
      <c r="W12" s="204"/>
      <c r="X12" s="204"/>
      <c r="Y12" s="205"/>
      <c r="Z12" s="206"/>
      <c r="AA12" s="207"/>
      <c r="AB12" s="207"/>
      <c r="AC12" s="207"/>
      <c r="AD12" s="207"/>
      <c r="AE12" s="207"/>
      <c r="AF12" s="207"/>
      <c r="AG12" s="207"/>
      <c r="AH12" s="202"/>
      <c r="AI12" s="202"/>
      <c r="AJ12" s="202"/>
      <c r="AK12" s="207"/>
      <c r="AL12" s="207"/>
      <c r="AM12" s="207"/>
      <c r="AN12" s="207"/>
      <c r="AO12" s="207"/>
      <c r="AP12" s="207"/>
      <c r="AQ12" s="207"/>
      <c r="AR12" s="207"/>
      <c r="AS12" s="204"/>
      <c r="AT12" s="204"/>
      <c r="AU12" s="204"/>
      <c r="AV12" s="204"/>
      <c r="AW12" s="205"/>
      <c r="AX12" s="206"/>
      <c r="AY12" s="207"/>
      <c r="AZ12" s="207"/>
      <c r="BA12" s="207"/>
      <c r="BB12" s="207"/>
      <c r="BC12" s="207"/>
      <c r="BD12" s="207"/>
      <c r="BE12" s="207"/>
      <c r="BF12" s="202"/>
      <c r="BG12" s="202"/>
      <c r="BH12" s="202"/>
      <c r="BI12" s="207"/>
      <c r="BJ12" s="207"/>
      <c r="BK12" s="207"/>
      <c r="BL12" s="207"/>
      <c r="BM12" s="207"/>
      <c r="BN12" s="207"/>
      <c r="BO12" s="207"/>
      <c r="BP12" s="204"/>
      <c r="BQ12" s="204"/>
      <c r="BR12" s="204"/>
      <c r="BS12" s="204"/>
      <c r="BT12" s="204"/>
      <c r="BU12" s="205"/>
      <c r="BV12" s="205"/>
    </row>
    <row r="13" spans="1:74">
      <c r="A13" s="201"/>
      <c r="B13" s="206"/>
      <c r="C13" s="207"/>
      <c r="D13" s="207"/>
      <c r="E13" s="207"/>
      <c r="F13" s="207"/>
      <c r="G13" s="207"/>
      <c r="H13" s="207"/>
      <c r="I13" s="207"/>
      <c r="J13" s="202"/>
      <c r="K13" s="202"/>
      <c r="L13" s="202"/>
      <c r="M13" s="207"/>
      <c r="N13" s="207"/>
      <c r="O13" s="207"/>
      <c r="P13" s="207"/>
      <c r="Q13" s="207"/>
      <c r="R13" s="207"/>
      <c r="S13" s="207"/>
      <c r="T13" s="207"/>
      <c r="U13" s="204"/>
      <c r="V13" s="204"/>
      <c r="W13" s="204"/>
      <c r="X13" s="204"/>
      <c r="Y13" s="205"/>
      <c r="Z13" s="206"/>
      <c r="AA13" s="207"/>
      <c r="AB13" s="207"/>
      <c r="AC13" s="207"/>
      <c r="AD13" s="207"/>
      <c r="AE13" s="207"/>
      <c r="AF13" s="207"/>
      <c r="AG13" s="207"/>
      <c r="AH13" s="202"/>
      <c r="AI13" s="202"/>
      <c r="AJ13" s="202"/>
      <c r="AK13" s="207"/>
      <c r="AL13" s="207"/>
      <c r="AM13" s="207"/>
      <c r="AN13" s="207"/>
      <c r="AO13" s="207"/>
      <c r="AP13" s="207"/>
      <c r="AQ13" s="207"/>
      <c r="AR13" s="207"/>
      <c r="AS13" s="204"/>
      <c r="AT13" s="204"/>
      <c r="AU13" s="204"/>
      <c r="AV13" s="204"/>
      <c r="AW13" s="205"/>
      <c r="AX13" s="206"/>
      <c r="AY13" s="207"/>
      <c r="AZ13" s="207"/>
      <c r="BA13" s="207"/>
      <c r="BB13" s="207"/>
      <c r="BC13" s="207"/>
      <c r="BD13" s="207"/>
      <c r="BE13" s="207"/>
      <c r="BF13" s="202"/>
      <c r="BG13" s="202"/>
      <c r="BH13" s="202"/>
      <c r="BI13" s="207"/>
      <c r="BJ13" s="207"/>
      <c r="BK13" s="207"/>
      <c r="BL13" s="207"/>
      <c r="BM13" s="207"/>
      <c r="BN13" s="207"/>
      <c r="BO13" s="207"/>
      <c r="BP13" s="204"/>
      <c r="BQ13" s="204"/>
      <c r="BR13" s="204"/>
      <c r="BS13" s="204"/>
      <c r="BT13" s="204"/>
      <c r="BU13" s="205"/>
      <c r="BV13" s="205"/>
    </row>
    <row r="14" spans="1:74">
      <c r="A14" s="201"/>
      <c r="B14" s="206"/>
      <c r="C14" s="207"/>
      <c r="D14" s="207"/>
      <c r="E14" s="207"/>
      <c r="F14" s="207"/>
      <c r="G14" s="207"/>
      <c r="H14" s="207"/>
      <c r="I14" s="207"/>
      <c r="J14" s="202"/>
      <c r="K14" s="202"/>
      <c r="L14" s="202"/>
      <c r="M14" s="207"/>
      <c r="N14" s="207"/>
      <c r="O14" s="207"/>
      <c r="P14" s="207"/>
      <c r="Q14" s="207"/>
      <c r="R14" s="207"/>
      <c r="S14" s="207"/>
      <c r="T14" s="207"/>
      <c r="U14" s="204"/>
      <c r="V14" s="204"/>
      <c r="W14" s="204"/>
      <c r="X14" s="204"/>
      <c r="Y14" s="205"/>
      <c r="Z14" s="206"/>
      <c r="AA14" s="207"/>
      <c r="AB14" s="207"/>
      <c r="AC14" s="207"/>
      <c r="AD14" s="207"/>
      <c r="AE14" s="207"/>
      <c r="AF14" s="207"/>
      <c r="AG14" s="207"/>
      <c r="AH14" s="202"/>
      <c r="AI14" s="202"/>
      <c r="AJ14" s="202"/>
      <c r="AK14" s="207"/>
      <c r="AL14" s="207"/>
      <c r="AM14" s="207"/>
      <c r="AN14" s="207"/>
      <c r="AO14" s="207"/>
      <c r="AP14" s="207"/>
      <c r="AQ14" s="207"/>
      <c r="AR14" s="207"/>
      <c r="AS14" s="204"/>
      <c r="AT14" s="204"/>
      <c r="AU14" s="204"/>
      <c r="AV14" s="204"/>
      <c r="AW14" s="205"/>
      <c r="AX14" s="206"/>
      <c r="AY14" s="207"/>
      <c r="AZ14" s="207"/>
      <c r="BA14" s="207"/>
      <c r="BB14" s="207"/>
      <c r="BC14" s="207"/>
      <c r="BD14" s="207"/>
      <c r="BE14" s="207"/>
      <c r="BF14" s="202"/>
      <c r="BG14" s="202"/>
      <c r="BH14" s="202"/>
      <c r="BI14" s="207"/>
      <c r="BJ14" s="207"/>
      <c r="BK14" s="207"/>
      <c r="BL14" s="207"/>
      <c r="BM14" s="207"/>
      <c r="BN14" s="207"/>
      <c r="BO14" s="207"/>
      <c r="BP14" s="204"/>
      <c r="BQ14" s="204"/>
      <c r="BR14" s="204"/>
      <c r="BS14" s="204"/>
      <c r="BT14" s="204"/>
      <c r="BU14" s="205"/>
      <c r="BV14" s="205"/>
    </row>
    <row r="15" spans="1:74">
      <c r="A15" s="201"/>
      <c r="B15" s="206"/>
      <c r="C15" s="207"/>
      <c r="D15" s="207"/>
      <c r="E15" s="207"/>
      <c r="F15" s="207"/>
      <c r="G15" s="207"/>
      <c r="H15" s="207"/>
      <c r="I15" s="207"/>
      <c r="J15" s="202"/>
      <c r="K15" s="202"/>
      <c r="L15" s="202"/>
      <c r="M15" s="207"/>
      <c r="N15" s="207"/>
      <c r="O15" s="207"/>
      <c r="P15" s="207"/>
      <c r="Q15" s="207"/>
      <c r="R15" s="207"/>
      <c r="S15" s="207"/>
      <c r="T15" s="207"/>
      <c r="U15" s="204"/>
      <c r="V15" s="204"/>
      <c r="W15" s="204"/>
      <c r="X15" s="204"/>
      <c r="Y15" s="205"/>
      <c r="Z15" s="206"/>
      <c r="AA15" s="207"/>
      <c r="AB15" s="207"/>
      <c r="AC15" s="207"/>
      <c r="AD15" s="207"/>
      <c r="AE15" s="207"/>
      <c r="AF15" s="207"/>
      <c r="AG15" s="207"/>
      <c r="AH15" s="202"/>
      <c r="AI15" s="202"/>
      <c r="AJ15" s="202"/>
      <c r="AK15" s="207"/>
      <c r="AL15" s="207"/>
      <c r="AM15" s="207"/>
      <c r="AN15" s="207"/>
      <c r="AO15" s="207"/>
      <c r="AP15" s="207"/>
      <c r="AQ15" s="207"/>
      <c r="AR15" s="207"/>
      <c r="AS15" s="204"/>
      <c r="AT15" s="204"/>
      <c r="AU15" s="204"/>
      <c r="AV15" s="204"/>
      <c r="AW15" s="205"/>
      <c r="AX15" s="206"/>
      <c r="AY15" s="207"/>
      <c r="AZ15" s="207"/>
      <c r="BA15" s="207"/>
      <c r="BB15" s="207"/>
      <c r="BC15" s="207"/>
      <c r="BD15" s="207"/>
      <c r="BE15" s="207"/>
      <c r="BF15" s="202"/>
      <c r="BG15" s="202"/>
      <c r="BH15" s="202"/>
      <c r="BI15" s="207"/>
      <c r="BJ15" s="207"/>
      <c r="BK15" s="207"/>
      <c r="BL15" s="207"/>
      <c r="BM15" s="207"/>
      <c r="BN15" s="207"/>
      <c r="BO15" s="207"/>
      <c r="BP15" s="204"/>
      <c r="BQ15" s="204"/>
      <c r="BR15" s="204"/>
      <c r="BS15" s="204"/>
      <c r="BT15" s="204"/>
      <c r="BU15" s="205"/>
      <c r="BV15" s="205"/>
    </row>
    <row r="16" spans="1:74" ht="17.25" customHeight="1">
      <c r="A16" s="201"/>
      <c r="B16" s="206"/>
      <c r="C16" s="207"/>
      <c r="D16" s="207"/>
      <c r="E16" s="207"/>
      <c r="F16" s="207"/>
      <c r="G16" s="207"/>
      <c r="H16" s="207"/>
      <c r="I16" s="207"/>
      <c r="J16" s="202"/>
      <c r="K16" s="202"/>
      <c r="L16" s="202"/>
      <c r="M16" s="207"/>
      <c r="N16" s="207"/>
      <c r="O16" s="207"/>
      <c r="P16" s="207"/>
      <c r="Q16" s="207"/>
      <c r="R16" s="207"/>
      <c r="S16" s="207"/>
      <c r="T16" s="207"/>
      <c r="U16" s="204"/>
      <c r="V16" s="204"/>
      <c r="W16" s="204"/>
      <c r="X16" s="204"/>
      <c r="Y16" s="205"/>
      <c r="Z16" s="206"/>
      <c r="AA16" s="207"/>
      <c r="AB16" s="207"/>
      <c r="AC16" s="207"/>
      <c r="AD16" s="207"/>
      <c r="AE16" s="207"/>
      <c r="AF16" s="207"/>
      <c r="AG16" s="207"/>
      <c r="AH16" s="202"/>
      <c r="AI16" s="202"/>
      <c r="AJ16" s="202"/>
      <c r="AK16" s="207"/>
      <c r="AL16" s="207"/>
      <c r="AM16" s="207"/>
      <c r="AN16" s="207"/>
      <c r="AO16" s="207"/>
      <c r="AP16" s="207"/>
      <c r="AQ16" s="207"/>
      <c r="AR16" s="207"/>
      <c r="AS16" s="204"/>
      <c r="AT16" s="204"/>
      <c r="AU16" s="204"/>
      <c r="AV16" s="204"/>
      <c r="AW16" s="205"/>
      <c r="AX16" s="206"/>
      <c r="AY16" s="207"/>
      <c r="AZ16" s="207"/>
      <c r="BA16" s="207"/>
      <c r="BB16" s="207"/>
      <c r="BC16" s="207"/>
      <c r="BD16" s="207"/>
      <c r="BE16" s="207"/>
      <c r="BF16" s="202"/>
      <c r="BG16" s="202"/>
      <c r="BH16" s="202"/>
      <c r="BI16" s="207"/>
      <c r="BJ16" s="207"/>
      <c r="BK16" s="207"/>
      <c r="BL16" s="207"/>
      <c r="BM16" s="207"/>
      <c r="BN16" s="207"/>
      <c r="BO16" s="207"/>
      <c r="BP16" s="204"/>
      <c r="BQ16" s="204"/>
      <c r="BR16" s="204"/>
      <c r="BS16" s="204"/>
      <c r="BT16" s="204"/>
      <c r="BU16" s="205"/>
      <c r="BV16" s="205"/>
    </row>
    <row r="17" spans="1:74" ht="27" customHeight="1">
      <c r="A17" s="201"/>
      <c r="B17" s="206"/>
      <c r="C17" s="207"/>
      <c r="D17" s="207"/>
      <c r="E17" s="207"/>
      <c r="F17" s="207"/>
      <c r="G17" s="207"/>
      <c r="H17" s="207"/>
      <c r="I17" s="207"/>
      <c r="J17" s="202"/>
      <c r="K17" s="202"/>
      <c r="L17" s="202"/>
      <c r="M17" s="207"/>
      <c r="N17" s="207"/>
      <c r="O17" s="207"/>
      <c r="P17" s="207"/>
      <c r="Q17" s="204"/>
      <c r="R17" s="204"/>
      <c r="S17" s="204"/>
      <c r="T17" s="1378" t="s">
        <v>500</v>
      </c>
      <c r="U17" s="1379"/>
      <c r="V17" s="1379"/>
      <c r="W17" s="1379"/>
      <c r="X17" s="1379"/>
      <c r="Y17" s="1380"/>
      <c r="Z17" s="206"/>
      <c r="AA17" s="207"/>
      <c r="AB17" s="207"/>
      <c r="AC17" s="207"/>
      <c r="AD17" s="207"/>
      <c r="AE17" s="207"/>
      <c r="AF17" s="207"/>
      <c r="AG17" s="207"/>
      <c r="AH17" s="202"/>
      <c r="AI17" s="202"/>
      <c r="AJ17" s="202"/>
      <c r="AK17" s="207"/>
      <c r="AL17" s="207"/>
      <c r="AM17" s="207"/>
      <c r="AN17" s="207"/>
      <c r="AO17" s="204"/>
      <c r="AP17" s="204"/>
      <c r="AQ17" s="204"/>
      <c r="AR17" s="1378" t="str">
        <f>T17</f>
        <v>Remarks
备注 Chú thích</v>
      </c>
      <c r="AS17" s="1379"/>
      <c r="AT17" s="1379"/>
      <c r="AU17" s="1379"/>
      <c r="AV17" s="1379"/>
      <c r="AW17" s="1380"/>
      <c r="AX17" s="206"/>
      <c r="AY17" s="207"/>
      <c r="AZ17" s="207"/>
      <c r="BA17" s="207"/>
      <c r="BB17" s="207"/>
      <c r="BC17" s="207"/>
      <c r="BD17" s="207"/>
      <c r="BE17" s="207"/>
      <c r="BF17" s="202"/>
      <c r="BG17" s="202"/>
      <c r="BH17" s="202"/>
      <c r="BI17" s="207"/>
      <c r="BJ17" s="207"/>
      <c r="BK17" s="207"/>
      <c r="BL17" s="207"/>
      <c r="BM17" s="207"/>
      <c r="BN17" s="207"/>
      <c r="BO17" s="204"/>
      <c r="BP17" s="1378" t="str">
        <f>AR17</f>
        <v>Remarks
备注 Chú thích</v>
      </c>
      <c r="BQ17" s="1379"/>
      <c r="BR17" s="1379"/>
      <c r="BS17" s="1379"/>
      <c r="BT17" s="1379"/>
      <c r="BU17" s="1380"/>
      <c r="BV17" s="205"/>
    </row>
    <row r="18" spans="1:74" s="172" customFormat="1" ht="45.75" customHeight="1">
      <c r="A18" s="173"/>
      <c r="B18" s="160"/>
      <c r="C18" s="202"/>
      <c r="D18" s="202"/>
      <c r="E18" s="202"/>
      <c r="F18" s="202"/>
      <c r="G18" s="202"/>
      <c r="H18" s="202"/>
      <c r="I18" s="202"/>
      <c r="J18" s="202"/>
      <c r="K18" s="202"/>
      <c r="L18" s="202"/>
      <c r="M18" s="202"/>
      <c r="N18" s="202"/>
      <c r="O18" s="202"/>
      <c r="P18" s="202"/>
      <c r="Q18" s="208"/>
      <c r="R18" s="208"/>
      <c r="S18" s="208"/>
      <c r="T18" s="1381" t="s">
        <v>501</v>
      </c>
      <c r="U18" s="1382"/>
      <c r="V18" s="1382"/>
      <c r="W18" s="1382"/>
      <c r="X18" s="1382"/>
      <c r="Y18" s="1383"/>
      <c r="Z18" s="160"/>
      <c r="AA18" s="202"/>
      <c r="AB18" s="202"/>
      <c r="AC18" s="202"/>
      <c r="AD18" s="202"/>
      <c r="AE18" s="202"/>
      <c r="AF18" s="202"/>
      <c r="AG18" s="202"/>
      <c r="AH18" s="202"/>
      <c r="AI18" s="202"/>
      <c r="AJ18" s="202"/>
      <c r="AK18" s="202"/>
      <c r="AL18" s="202"/>
      <c r="AM18" s="202"/>
      <c r="AN18" s="202"/>
      <c r="AO18" s="208"/>
      <c r="AP18" s="208"/>
      <c r="AQ18" s="208"/>
      <c r="AR18" s="1381" t="s">
        <v>501</v>
      </c>
      <c r="AS18" s="1382"/>
      <c r="AT18" s="1382"/>
      <c r="AU18" s="1382"/>
      <c r="AV18" s="1382"/>
      <c r="AW18" s="1383"/>
      <c r="AX18" s="160"/>
      <c r="AY18" s="202"/>
      <c r="AZ18" s="202"/>
      <c r="BA18" s="202"/>
      <c r="BB18" s="202"/>
      <c r="BC18" s="202"/>
      <c r="BD18" s="202"/>
      <c r="BE18" s="202"/>
      <c r="BF18" s="202"/>
      <c r="BG18" s="202"/>
      <c r="BH18" s="202"/>
      <c r="BI18" s="202"/>
      <c r="BJ18" s="202"/>
      <c r="BK18" s="202"/>
      <c r="BL18" s="202"/>
      <c r="BM18" s="202"/>
      <c r="BN18" s="202"/>
      <c r="BO18" s="208"/>
      <c r="BP18" s="1381" t="s">
        <v>501</v>
      </c>
      <c r="BQ18" s="1382"/>
      <c r="BR18" s="1382"/>
      <c r="BS18" s="1382"/>
      <c r="BT18" s="1382"/>
      <c r="BU18" s="1383"/>
      <c r="BV18" s="177"/>
    </row>
    <row r="19" spans="1:74" ht="27" customHeight="1">
      <c r="A19" s="201"/>
      <c r="B19" s="209"/>
      <c r="C19" s="208"/>
      <c r="D19" s="208"/>
      <c r="E19" s="208"/>
      <c r="F19" s="208"/>
      <c r="G19" s="207"/>
      <c r="H19" s="207"/>
      <c r="I19" s="207"/>
      <c r="J19" s="207"/>
      <c r="K19" s="207"/>
      <c r="L19" s="207"/>
      <c r="M19" s="207"/>
      <c r="N19" s="207"/>
      <c r="O19" s="207"/>
      <c r="P19" s="207"/>
      <c r="Q19" s="204"/>
      <c r="R19" s="204"/>
      <c r="S19" s="204"/>
      <c r="T19" s="1381" t="s">
        <v>502</v>
      </c>
      <c r="U19" s="1382"/>
      <c r="V19" s="1382"/>
      <c r="W19" s="1382"/>
      <c r="X19" s="1382"/>
      <c r="Y19" s="1383"/>
      <c r="Z19" s="2323" t="s">
        <v>503</v>
      </c>
      <c r="AA19" s="2309"/>
      <c r="AB19" s="2309"/>
      <c r="AC19" s="2309"/>
      <c r="AD19" s="2309"/>
      <c r="AE19" s="2309"/>
      <c r="AF19" s="2309"/>
      <c r="AG19" s="2309"/>
      <c r="AH19" s="2309"/>
      <c r="AI19" s="2309"/>
      <c r="AJ19" s="2309"/>
      <c r="AK19" s="207"/>
      <c r="AL19" s="207"/>
      <c r="AM19" s="211"/>
      <c r="AN19" s="211"/>
      <c r="AO19" s="211"/>
      <c r="AP19" s="211"/>
      <c r="AQ19" s="212"/>
      <c r="AR19" s="1381" t="str">
        <f>T19</f>
        <v>Number of Layers
层数 Số lớp</v>
      </c>
      <c r="AS19" s="1382"/>
      <c r="AT19" s="1382"/>
      <c r="AU19" s="1382"/>
      <c r="AV19" s="1382"/>
      <c r="AW19" s="1383"/>
      <c r="AX19" s="2325" t="s">
        <v>504</v>
      </c>
      <c r="AY19" s="2309"/>
      <c r="AZ19" s="2309"/>
      <c r="BA19" s="2309"/>
      <c r="BB19" s="2309"/>
      <c r="BC19" s="2309"/>
      <c r="BD19" s="2309"/>
      <c r="BE19" s="2309"/>
      <c r="BF19" s="2309"/>
      <c r="BG19" s="2309"/>
      <c r="BH19" s="2309"/>
      <c r="BI19" s="2309"/>
      <c r="BJ19" s="2309"/>
      <c r="BK19" s="211"/>
      <c r="BL19" s="211"/>
      <c r="BM19" s="211"/>
      <c r="BN19" s="211"/>
      <c r="BO19" s="212"/>
      <c r="BP19" s="1381" t="str">
        <f>AR19</f>
        <v>Number of Layers
层数 Số lớp</v>
      </c>
      <c r="BQ19" s="1382"/>
      <c r="BR19" s="1382"/>
      <c r="BS19" s="1382"/>
      <c r="BT19" s="1382"/>
      <c r="BU19" s="1383"/>
      <c r="BV19" s="205"/>
    </row>
    <row r="20" spans="1:74" ht="27" customHeight="1">
      <c r="A20" s="201"/>
      <c r="B20" s="213"/>
      <c r="C20" s="214"/>
      <c r="D20" s="214"/>
      <c r="E20" s="214"/>
      <c r="F20" s="214"/>
      <c r="G20" s="215"/>
      <c r="H20" s="215"/>
      <c r="I20" s="216"/>
      <c r="J20" s="216"/>
      <c r="K20" s="216"/>
      <c r="L20" s="216"/>
      <c r="M20" s="216"/>
      <c r="N20" s="216"/>
      <c r="O20" s="216"/>
      <c r="P20" s="216"/>
      <c r="Q20" s="216"/>
      <c r="R20" s="216"/>
      <c r="S20" s="217"/>
      <c r="T20" s="1384">
        <v>2</v>
      </c>
      <c r="U20" s="1385"/>
      <c r="V20" s="1385"/>
      <c r="W20" s="1385"/>
      <c r="X20" s="1385"/>
      <c r="Y20" s="1386"/>
      <c r="Z20" s="2324"/>
      <c r="AA20" s="2310"/>
      <c r="AB20" s="2310"/>
      <c r="AC20" s="2310"/>
      <c r="AD20" s="2310"/>
      <c r="AE20" s="2310"/>
      <c r="AF20" s="2310"/>
      <c r="AG20" s="2310"/>
      <c r="AH20" s="2310"/>
      <c r="AI20" s="2310"/>
      <c r="AJ20" s="2310"/>
      <c r="AK20" s="215"/>
      <c r="AL20" s="215"/>
      <c r="AM20" s="216"/>
      <c r="AN20" s="216"/>
      <c r="AO20" s="216"/>
      <c r="AP20" s="216"/>
      <c r="AQ20" s="217"/>
      <c r="AR20" s="1384">
        <v>1</v>
      </c>
      <c r="AS20" s="1385"/>
      <c r="AT20" s="1385"/>
      <c r="AU20" s="1385"/>
      <c r="AV20" s="1385"/>
      <c r="AW20" s="1386"/>
      <c r="AX20" s="2324"/>
      <c r="AY20" s="2310"/>
      <c r="AZ20" s="2310"/>
      <c r="BA20" s="2310"/>
      <c r="BB20" s="2310"/>
      <c r="BC20" s="2310"/>
      <c r="BD20" s="2310"/>
      <c r="BE20" s="2310"/>
      <c r="BF20" s="2310"/>
      <c r="BG20" s="2310"/>
      <c r="BH20" s="2310"/>
      <c r="BI20" s="2310"/>
      <c r="BJ20" s="2310"/>
      <c r="BK20" s="216"/>
      <c r="BL20" s="216"/>
      <c r="BM20" s="216"/>
      <c r="BN20" s="216"/>
      <c r="BO20" s="217"/>
      <c r="BP20" s="1384">
        <v>1</v>
      </c>
      <c r="BQ20" s="1385"/>
      <c r="BR20" s="1385"/>
      <c r="BS20" s="1385"/>
      <c r="BT20" s="1385"/>
      <c r="BU20" s="1386"/>
      <c r="BV20" s="205"/>
    </row>
    <row r="21" spans="1:74" s="172" customFormat="1" ht="39.75" customHeight="1">
      <c r="A21" s="173"/>
      <c r="B21" s="1373" t="str">
        <f>$B$4</f>
        <v>Component Name 部件名称 Tên chi tiết</v>
      </c>
      <c r="C21" s="1374"/>
      <c r="D21" s="1374"/>
      <c r="E21" s="1374"/>
      <c r="F21" s="1374"/>
      <c r="G21" s="1374"/>
      <c r="H21" s="174">
        <f>BD4+1</f>
        <v>4</v>
      </c>
      <c r="I21" s="1397" t="s">
        <v>505</v>
      </c>
      <c r="J21" s="1398"/>
      <c r="K21" s="1398"/>
      <c r="L21" s="1398"/>
      <c r="M21" s="1398"/>
      <c r="N21" s="1398"/>
      <c r="O21" s="1398"/>
      <c r="P21" s="1398"/>
      <c r="Q21" s="1398"/>
      <c r="R21" s="1398"/>
      <c r="S21" s="1398"/>
      <c r="T21" s="1398"/>
      <c r="U21" s="1399"/>
      <c r="V21" s="1344" t="s">
        <v>148</v>
      </c>
      <c r="W21" s="1345"/>
      <c r="X21" s="175"/>
      <c r="Y21" s="176"/>
      <c r="Z21" s="1373" t="str">
        <f>B21</f>
        <v>Component Name 部件名称 Tên chi tiết</v>
      </c>
      <c r="AA21" s="1374"/>
      <c r="AB21" s="1374"/>
      <c r="AC21" s="1374"/>
      <c r="AD21" s="1374"/>
      <c r="AE21" s="1374"/>
      <c r="AF21" s="174"/>
      <c r="AG21" s="1397" t="s">
        <v>506</v>
      </c>
      <c r="AH21" s="1398"/>
      <c r="AI21" s="1398"/>
      <c r="AJ21" s="1398"/>
      <c r="AK21" s="1398"/>
      <c r="AL21" s="1398"/>
      <c r="AM21" s="1398"/>
      <c r="AN21" s="1398"/>
      <c r="AO21" s="1398"/>
      <c r="AP21" s="1398"/>
      <c r="AQ21" s="1398"/>
      <c r="AR21" s="1398"/>
      <c r="AS21" s="1399"/>
      <c r="AT21" s="1344"/>
      <c r="AU21" s="1345"/>
      <c r="AV21" s="175"/>
      <c r="AW21" s="176"/>
      <c r="AX21" s="1373"/>
      <c r="AY21" s="1374"/>
      <c r="AZ21" s="1374"/>
      <c r="BA21" s="1374"/>
      <c r="BB21" s="1374"/>
      <c r="BC21" s="1374"/>
      <c r="BD21" s="174"/>
      <c r="BE21" s="1397"/>
      <c r="BF21" s="1398"/>
      <c r="BG21" s="1398"/>
      <c r="BH21" s="1398"/>
      <c r="BI21" s="1398"/>
      <c r="BJ21" s="1398"/>
      <c r="BK21" s="1398"/>
      <c r="BL21" s="1398"/>
      <c r="BM21" s="1398"/>
      <c r="BN21" s="1398"/>
      <c r="BO21" s="1398"/>
      <c r="BP21" s="1398"/>
      <c r="BQ21" s="1399"/>
      <c r="BR21" s="1344"/>
      <c r="BS21" s="1345"/>
      <c r="BT21" s="175"/>
      <c r="BU21" s="176"/>
      <c r="BV21" s="177"/>
    </row>
    <row r="22" spans="1:74" s="178" customFormat="1">
      <c r="A22" s="179"/>
      <c r="B22" s="180" t="s">
        <v>149</v>
      </c>
      <c r="C22" s="181" t="s">
        <v>14</v>
      </c>
      <c r="D22" s="182">
        <v>11</v>
      </c>
      <c r="E22" s="181" t="s">
        <v>20</v>
      </c>
      <c r="F22" s="182">
        <v>12</v>
      </c>
      <c r="G22" s="181" t="s">
        <v>25</v>
      </c>
      <c r="H22" s="182">
        <v>13</v>
      </c>
      <c r="I22" s="181" t="s">
        <v>31</v>
      </c>
      <c r="J22" s="183">
        <v>1</v>
      </c>
      <c r="K22" s="184" t="s">
        <v>36</v>
      </c>
      <c r="L22" s="185">
        <v>2</v>
      </c>
      <c r="M22" s="184" t="s">
        <v>43</v>
      </c>
      <c r="N22" s="182">
        <v>3</v>
      </c>
      <c r="O22" s="181" t="s">
        <v>46</v>
      </c>
      <c r="P22" s="185">
        <v>4</v>
      </c>
      <c r="Q22" s="182" t="s">
        <v>51</v>
      </c>
      <c r="R22" s="181">
        <v>5</v>
      </c>
      <c r="S22" s="182" t="s">
        <v>54</v>
      </c>
      <c r="T22" s="182">
        <v>6</v>
      </c>
      <c r="U22" s="186"/>
      <c r="V22" s="186"/>
      <c r="W22" s="186"/>
      <c r="X22" s="186"/>
      <c r="Y22" s="187"/>
      <c r="Z22" s="180" t="s">
        <v>149</v>
      </c>
      <c r="AA22" s="181" t="s">
        <v>14</v>
      </c>
      <c r="AB22" s="182">
        <v>11</v>
      </c>
      <c r="AC22" s="181" t="s">
        <v>20</v>
      </c>
      <c r="AD22" s="182">
        <v>12</v>
      </c>
      <c r="AE22" s="181" t="s">
        <v>25</v>
      </c>
      <c r="AF22" s="182">
        <v>13</v>
      </c>
      <c r="AG22" s="181" t="s">
        <v>31</v>
      </c>
      <c r="AH22" s="183">
        <v>1</v>
      </c>
      <c r="AI22" s="184" t="s">
        <v>36</v>
      </c>
      <c r="AJ22" s="185">
        <v>2</v>
      </c>
      <c r="AK22" s="184" t="s">
        <v>43</v>
      </c>
      <c r="AL22" s="182">
        <v>3</v>
      </c>
      <c r="AM22" s="181" t="s">
        <v>46</v>
      </c>
      <c r="AN22" s="185">
        <v>4</v>
      </c>
      <c r="AO22" s="182" t="s">
        <v>51</v>
      </c>
      <c r="AP22" s="181">
        <v>5</v>
      </c>
      <c r="AQ22" s="182" t="s">
        <v>54</v>
      </c>
      <c r="AR22" s="182">
        <v>6</v>
      </c>
      <c r="AS22" s="186"/>
      <c r="AT22" s="186"/>
      <c r="AU22" s="186"/>
      <c r="AV22" s="186"/>
      <c r="AW22" s="187"/>
      <c r="AX22" s="180"/>
      <c r="AY22" s="181"/>
      <c r="AZ22" s="182"/>
      <c r="BA22" s="181"/>
      <c r="BB22" s="182"/>
      <c r="BC22" s="181"/>
      <c r="BD22" s="182"/>
      <c r="BE22" s="181"/>
      <c r="BF22" s="183"/>
      <c r="BG22" s="184"/>
      <c r="BH22" s="185"/>
      <c r="BI22" s="184"/>
      <c r="BJ22" s="182"/>
      <c r="BK22" s="181"/>
      <c r="BL22" s="185"/>
      <c r="BM22" s="182"/>
      <c r="BN22" s="181"/>
      <c r="BO22" s="182"/>
      <c r="BP22" s="182"/>
      <c r="BQ22" s="186"/>
      <c r="BR22" s="186"/>
      <c r="BS22" s="186"/>
      <c r="BT22" s="186"/>
      <c r="BU22" s="187"/>
      <c r="BV22" s="188"/>
    </row>
    <row r="23" spans="1:74" s="178" customFormat="1">
      <c r="A23" s="189"/>
      <c r="B23" s="190" t="s">
        <v>150</v>
      </c>
      <c r="C23" s="181" t="s">
        <v>14</v>
      </c>
      <c r="D23" s="182">
        <v>11</v>
      </c>
      <c r="E23" s="181" t="s">
        <v>20</v>
      </c>
      <c r="F23" s="182">
        <v>12</v>
      </c>
      <c r="G23" s="181" t="s">
        <v>25</v>
      </c>
      <c r="H23" s="182">
        <v>13</v>
      </c>
      <c r="I23" s="181" t="s">
        <v>31</v>
      </c>
      <c r="J23" s="183">
        <v>1</v>
      </c>
      <c r="K23" s="184" t="s">
        <v>36</v>
      </c>
      <c r="L23" s="185">
        <v>2</v>
      </c>
      <c r="M23" s="184" t="s">
        <v>43</v>
      </c>
      <c r="N23" s="182">
        <v>3</v>
      </c>
      <c r="O23" s="182"/>
      <c r="P23" s="185"/>
      <c r="Q23" s="182"/>
      <c r="R23" s="181"/>
      <c r="S23" s="182"/>
      <c r="T23" s="183"/>
      <c r="U23" s="191"/>
      <c r="V23" s="191"/>
      <c r="W23" s="191"/>
      <c r="X23" s="191"/>
      <c r="Y23" s="192"/>
      <c r="Z23" s="190" t="s">
        <v>150</v>
      </c>
      <c r="AA23" s="181" t="s">
        <v>14</v>
      </c>
      <c r="AB23" s="182">
        <v>11</v>
      </c>
      <c r="AC23" s="181" t="s">
        <v>20</v>
      </c>
      <c r="AD23" s="182">
        <v>12</v>
      </c>
      <c r="AE23" s="181" t="s">
        <v>25</v>
      </c>
      <c r="AF23" s="182">
        <v>13</v>
      </c>
      <c r="AG23" s="181" t="s">
        <v>31</v>
      </c>
      <c r="AH23" s="183">
        <v>1</v>
      </c>
      <c r="AI23" s="184" t="s">
        <v>36</v>
      </c>
      <c r="AJ23" s="185">
        <v>2</v>
      </c>
      <c r="AK23" s="184" t="s">
        <v>43</v>
      </c>
      <c r="AL23" s="182">
        <v>3</v>
      </c>
      <c r="AM23" s="182"/>
      <c r="AN23" s="185"/>
      <c r="AO23" s="182"/>
      <c r="AP23" s="181"/>
      <c r="AQ23" s="182"/>
      <c r="AR23" s="183"/>
      <c r="AS23" s="191"/>
      <c r="AT23" s="191"/>
      <c r="AU23" s="191"/>
      <c r="AV23" s="191"/>
      <c r="AW23" s="192"/>
      <c r="AX23" s="190"/>
      <c r="AY23" s="181"/>
      <c r="AZ23" s="182"/>
      <c r="BA23" s="181"/>
      <c r="BB23" s="182"/>
      <c r="BC23" s="181"/>
      <c r="BD23" s="182"/>
      <c r="BE23" s="181"/>
      <c r="BF23" s="183"/>
      <c r="BG23" s="184"/>
      <c r="BH23" s="185"/>
      <c r="BI23" s="184"/>
      <c r="BJ23" s="182"/>
      <c r="BK23" s="182"/>
      <c r="BL23" s="185"/>
      <c r="BM23" s="182"/>
      <c r="BN23" s="181"/>
      <c r="BO23" s="182"/>
      <c r="BP23" s="183"/>
      <c r="BQ23" s="191"/>
      <c r="BR23" s="191"/>
      <c r="BS23" s="191"/>
      <c r="BT23" s="191"/>
      <c r="BU23" s="192"/>
      <c r="BV23" s="188"/>
    </row>
    <row r="24" spans="1:74" s="153" customFormat="1">
      <c r="A24" s="206"/>
      <c r="B24" s="193"/>
      <c r="C24" s="194" t="s">
        <v>151</v>
      </c>
      <c r="D24" s="2318" t="s">
        <v>151</v>
      </c>
      <c r="E24" s="2319"/>
      <c r="F24" s="2318" t="s">
        <v>151</v>
      </c>
      <c r="G24" s="2319"/>
      <c r="H24" s="197" t="s">
        <v>151</v>
      </c>
      <c r="I24" s="196"/>
      <c r="J24" s="2318" t="s">
        <v>151</v>
      </c>
      <c r="K24" s="2319"/>
      <c r="L24" s="2318" t="s">
        <v>151</v>
      </c>
      <c r="M24" s="2319"/>
      <c r="N24" s="2318" t="s">
        <v>151</v>
      </c>
      <c r="O24" s="2319"/>
      <c r="P24" s="2318" t="s">
        <v>151</v>
      </c>
      <c r="Q24" s="2319"/>
      <c r="R24" s="2318" t="s">
        <v>151</v>
      </c>
      <c r="S24" s="2319"/>
      <c r="T24" s="194" t="s">
        <v>151</v>
      </c>
      <c r="U24" s="198"/>
      <c r="V24" s="198"/>
      <c r="W24" s="198"/>
      <c r="X24" s="198"/>
      <c r="Y24" s="199"/>
      <c r="Z24" s="193"/>
      <c r="AA24" s="194" t="s">
        <v>151</v>
      </c>
      <c r="AB24" s="2318" t="s">
        <v>151</v>
      </c>
      <c r="AC24" s="2319"/>
      <c r="AD24" s="2318" t="s">
        <v>151</v>
      </c>
      <c r="AE24" s="2319"/>
      <c r="AF24" s="197" t="s">
        <v>151</v>
      </c>
      <c r="AG24" s="196"/>
      <c r="AH24" s="2318" t="s">
        <v>151</v>
      </c>
      <c r="AI24" s="2319"/>
      <c r="AJ24" s="2318" t="s">
        <v>151</v>
      </c>
      <c r="AK24" s="2319"/>
      <c r="AL24" s="2318" t="s">
        <v>151</v>
      </c>
      <c r="AM24" s="2319"/>
      <c r="AN24" s="2318" t="s">
        <v>151</v>
      </c>
      <c r="AO24" s="2319"/>
      <c r="AP24" s="2318" t="s">
        <v>151</v>
      </c>
      <c r="AQ24" s="2319"/>
      <c r="AR24" s="194" t="s">
        <v>151</v>
      </c>
      <c r="AS24" s="198"/>
      <c r="AT24" s="198"/>
      <c r="AU24" s="198"/>
      <c r="AV24" s="198"/>
      <c r="AW24" s="199"/>
      <c r="AX24" s="193"/>
      <c r="AY24" s="194"/>
      <c r="AZ24" s="2318"/>
      <c r="BA24" s="2319"/>
      <c r="BB24" s="2318"/>
      <c r="BC24" s="2319"/>
      <c r="BD24" s="195"/>
      <c r="BE24" s="196"/>
      <c r="BF24" s="2318"/>
      <c r="BG24" s="2319"/>
      <c r="BH24" s="2318"/>
      <c r="BI24" s="2319"/>
      <c r="BJ24" s="2318"/>
      <c r="BK24" s="2319"/>
      <c r="BL24" s="2318"/>
      <c r="BM24" s="2319"/>
      <c r="BN24" s="2318"/>
      <c r="BO24" s="2319"/>
      <c r="BP24" s="194"/>
      <c r="BQ24" s="198"/>
      <c r="BR24" s="198"/>
      <c r="BS24" s="198"/>
      <c r="BT24" s="198"/>
      <c r="BU24" s="199"/>
      <c r="BV24" s="218"/>
    </row>
    <row r="25" spans="1:74">
      <c r="A25" s="201"/>
      <c r="B25" s="160"/>
      <c r="C25" s="202"/>
      <c r="D25" s="202"/>
      <c r="E25" s="202"/>
      <c r="F25" s="202"/>
      <c r="G25" s="202"/>
      <c r="H25" s="202"/>
      <c r="I25" s="202"/>
      <c r="J25" s="202"/>
      <c r="K25" s="202"/>
      <c r="L25" s="202"/>
      <c r="M25" s="202"/>
      <c r="N25" s="202"/>
      <c r="O25" s="202"/>
      <c r="P25" s="202"/>
      <c r="Q25" s="202"/>
      <c r="R25" s="202"/>
      <c r="S25" s="202"/>
      <c r="T25" s="202"/>
      <c r="U25" s="203"/>
      <c r="V25" s="204"/>
      <c r="W25" s="204"/>
      <c r="X25" s="204"/>
      <c r="Y25" s="205"/>
      <c r="Z25" s="2320"/>
      <c r="AA25" s="2321"/>
      <c r="AB25" s="2321"/>
      <c r="AC25" s="2321"/>
      <c r="AD25" s="2321"/>
      <c r="AE25" s="2321"/>
      <c r="AF25" s="2321"/>
      <c r="AG25" s="202"/>
      <c r="AH25" s="202"/>
      <c r="AI25" s="202"/>
      <c r="AJ25" s="202"/>
      <c r="AK25" s="202"/>
      <c r="AL25" s="202"/>
      <c r="AM25" s="202"/>
      <c r="AN25" s="202"/>
      <c r="AO25" s="202"/>
      <c r="AP25" s="202"/>
      <c r="AQ25" s="202"/>
      <c r="AR25" s="202"/>
      <c r="AS25" s="203"/>
      <c r="AT25" s="204"/>
      <c r="AU25" s="204"/>
      <c r="AV25" s="204"/>
      <c r="AW25" s="205"/>
      <c r="AX25" s="2320"/>
      <c r="AY25" s="2321"/>
      <c r="AZ25" s="2321"/>
      <c r="BA25" s="2321"/>
      <c r="BB25" s="2321"/>
      <c r="BC25" s="2321"/>
      <c r="BD25" s="2321"/>
      <c r="BE25" s="202"/>
      <c r="BF25" s="202"/>
      <c r="BG25" s="202"/>
      <c r="BH25" s="202"/>
      <c r="BI25" s="202"/>
      <c r="BJ25" s="202"/>
      <c r="BK25" s="202"/>
      <c r="BL25" s="202"/>
      <c r="BM25" s="202"/>
      <c r="BN25" s="202"/>
      <c r="BO25" s="202"/>
      <c r="BP25" s="203"/>
      <c r="BQ25" s="203"/>
      <c r="BR25" s="204"/>
      <c r="BS25" s="204"/>
      <c r="BT25" s="204"/>
      <c r="BU25" s="205"/>
      <c r="BV25" s="205"/>
    </row>
    <row r="26" spans="1:74">
      <c r="A26" s="201"/>
      <c r="B26" s="160"/>
      <c r="C26" s="202"/>
      <c r="D26" s="202"/>
      <c r="E26" s="202"/>
      <c r="F26" s="202"/>
      <c r="G26" s="202"/>
      <c r="H26" s="202"/>
      <c r="I26" s="202"/>
      <c r="J26" s="202"/>
      <c r="K26" s="202"/>
      <c r="L26" s="202"/>
      <c r="M26" s="202"/>
      <c r="N26" s="202"/>
      <c r="O26" s="202"/>
      <c r="P26" s="202"/>
      <c r="Q26" s="202"/>
      <c r="R26" s="202"/>
      <c r="S26" s="202"/>
      <c r="T26" s="202"/>
      <c r="U26" s="203"/>
      <c r="V26" s="204"/>
      <c r="W26" s="204"/>
      <c r="X26" s="204"/>
      <c r="Y26" s="205"/>
      <c r="Z26" s="2322"/>
      <c r="AA26" s="2321"/>
      <c r="AB26" s="2321"/>
      <c r="AC26" s="2321"/>
      <c r="AD26" s="2321"/>
      <c r="AE26" s="2321"/>
      <c r="AF26" s="2321"/>
      <c r="AG26" s="202"/>
      <c r="AH26" s="202"/>
      <c r="AI26" s="202"/>
      <c r="AJ26" s="202"/>
      <c r="AK26" s="202"/>
      <c r="AL26" s="202"/>
      <c r="AM26" s="202"/>
      <c r="AN26" s="202"/>
      <c r="AO26" s="202"/>
      <c r="AP26" s="202"/>
      <c r="AQ26" s="202"/>
      <c r="AR26" s="202"/>
      <c r="AS26" s="203"/>
      <c r="AT26" s="204"/>
      <c r="AU26" s="204"/>
      <c r="AV26" s="204"/>
      <c r="AW26" s="205"/>
      <c r="AX26" s="2322"/>
      <c r="AY26" s="2321"/>
      <c r="AZ26" s="2321"/>
      <c r="BA26" s="2321"/>
      <c r="BB26" s="2321"/>
      <c r="BC26" s="2321"/>
      <c r="BD26" s="2321"/>
      <c r="BE26" s="202"/>
      <c r="BF26" s="202"/>
      <c r="BG26" s="202"/>
      <c r="BH26" s="202"/>
      <c r="BI26" s="202"/>
      <c r="BJ26" s="202"/>
      <c r="BK26" s="202"/>
      <c r="BL26" s="202"/>
      <c r="BM26" s="202"/>
      <c r="BN26" s="202"/>
      <c r="BO26" s="202"/>
      <c r="BP26" s="203"/>
      <c r="BQ26" s="203"/>
      <c r="BR26" s="204"/>
      <c r="BS26" s="204"/>
      <c r="BT26" s="204"/>
      <c r="BU26" s="205"/>
      <c r="BV26" s="205"/>
    </row>
    <row r="27" spans="1:74">
      <c r="A27" s="201"/>
      <c r="B27" s="206"/>
      <c r="C27" s="207"/>
      <c r="D27" s="207"/>
      <c r="E27" s="207"/>
      <c r="F27" s="207"/>
      <c r="G27" s="207"/>
      <c r="H27" s="207"/>
      <c r="I27" s="207"/>
      <c r="J27" s="202"/>
      <c r="K27" s="202"/>
      <c r="L27" s="202"/>
      <c r="M27" s="207"/>
      <c r="N27" s="207"/>
      <c r="O27" s="207"/>
      <c r="P27" s="207"/>
      <c r="Q27" s="207"/>
      <c r="R27" s="207"/>
      <c r="S27" s="207"/>
      <c r="T27" s="207"/>
      <c r="U27" s="204"/>
      <c r="V27" s="204"/>
      <c r="W27" s="204"/>
      <c r="X27" s="204"/>
      <c r="Y27" s="205"/>
      <c r="Z27" s="2322"/>
      <c r="AA27" s="2321"/>
      <c r="AB27" s="2321"/>
      <c r="AC27" s="2321"/>
      <c r="AD27" s="2321"/>
      <c r="AE27" s="2321"/>
      <c r="AF27" s="2321"/>
      <c r="AG27" s="207"/>
      <c r="AH27" s="202"/>
      <c r="AI27" s="202"/>
      <c r="AJ27" s="202"/>
      <c r="AK27" s="207"/>
      <c r="AL27" s="207"/>
      <c r="AM27" s="207"/>
      <c r="AN27" s="207"/>
      <c r="AO27" s="207"/>
      <c r="AP27" s="207"/>
      <c r="AQ27" s="207"/>
      <c r="AR27" s="207"/>
      <c r="AS27" s="204"/>
      <c r="AT27" s="204"/>
      <c r="AU27" s="204"/>
      <c r="AV27" s="204"/>
      <c r="AW27" s="205"/>
      <c r="AX27" s="2322"/>
      <c r="AY27" s="2321"/>
      <c r="AZ27" s="2321"/>
      <c r="BA27" s="2321"/>
      <c r="BB27" s="2321"/>
      <c r="BC27" s="2321"/>
      <c r="BD27" s="2321"/>
      <c r="BE27" s="207"/>
      <c r="BF27" s="202"/>
      <c r="BG27" s="202"/>
      <c r="BH27" s="202"/>
      <c r="BI27" s="207"/>
      <c r="BJ27" s="207"/>
      <c r="BK27" s="207"/>
      <c r="BL27" s="207"/>
      <c r="BM27" s="207"/>
      <c r="BN27" s="207"/>
      <c r="BO27" s="207"/>
      <c r="BP27" s="204"/>
      <c r="BQ27" s="204"/>
      <c r="BR27" s="204"/>
      <c r="BS27" s="204"/>
      <c r="BT27" s="204"/>
      <c r="BU27" s="205"/>
      <c r="BV27" s="205"/>
    </row>
    <row r="28" spans="1:74">
      <c r="A28" s="201"/>
      <c r="B28" s="206"/>
      <c r="C28" s="207"/>
      <c r="D28" s="207"/>
      <c r="E28" s="207"/>
      <c r="F28" s="207"/>
      <c r="G28" s="207"/>
      <c r="H28" s="207"/>
      <c r="I28" s="207"/>
      <c r="J28" s="202"/>
      <c r="K28" s="202"/>
      <c r="L28" s="202"/>
      <c r="M28" s="207"/>
      <c r="N28" s="207"/>
      <c r="O28" s="207"/>
      <c r="P28" s="207"/>
      <c r="Q28" s="207"/>
      <c r="R28" s="207"/>
      <c r="S28" s="207"/>
      <c r="T28" s="207"/>
      <c r="U28" s="204"/>
      <c r="V28" s="204"/>
      <c r="W28" s="204"/>
      <c r="X28" s="204"/>
      <c r="Y28" s="205"/>
      <c r="Z28" s="2322"/>
      <c r="AA28" s="2321"/>
      <c r="AB28" s="2321"/>
      <c r="AC28" s="2321"/>
      <c r="AD28" s="2321"/>
      <c r="AE28" s="2321"/>
      <c r="AF28" s="2321"/>
      <c r="AG28" s="207"/>
      <c r="AH28" s="202"/>
      <c r="AI28" s="202"/>
      <c r="AJ28" s="202"/>
      <c r="AK28" s="207"/>
      <c r="AL28" s="207"/>
      <c r="AM28" s="207"/>
      <c r="AN28" s="207"/>
      <c r="AO28" s="207"/>
      <c r="AP28" s="207"/>
      <c r="AQ28" s="207"/>
      <c r="AR28" s="207"/>
      <c r="AS28" s="204"/>
      <c r="AT28" s="204"/>
      <c r="AU28" s="204"/>
      <c r="AV28" s="204"/>
      <c r="AW28" s="205"/>
      <c r="AX28" s="2322"/>
      <c r="AY28" s="2321"/>
      <c r="AZ28" s="2321"/>
      <c r="BA28" s="2321"/>
      <c r="BB28" s="2321"/>
      <c r="BC28" s="2321"/>
      <c r="BD28" s="2321"/>
      <c r="BE28" s="207"/>
      <c r="BF28" s="202"/>
      <c r="BG28" s="202"/>
      <c r="BH28" s="202"/>
      <c r="BI28" s="207"/>
      <c r="BJ28" s="207"/>
      <c r="BK28" s="207"/>
      <c r="BL28" s="207"/>
      <c r="BM28" s="207"/>
      <c r="BN28" s="207"/>
      <c r="BO28" s="207"/>
      <c r="BP28" s="204"/>
      <c r="BQ28" s="204"/>
      <c r="BR28" s="204"/>
      <c r="BS28" s="204"/>
      <c r="BT28" s="204"/>
      <c r="BU28" s="205"/>
      <c r="BV28" s="205"/>
    </row>
    <row r="29" spans="1:74">
      <c r="A29" s="201"/>
      <c r="B29" s="206"/>
      <c r="C29" s="207"/>
      <c r="D29" s="207"/>
      <c r="E29" s="207"/>
      <c r="F29" s="207"/>
      <c r="G29" s="207"/>
      <c r="H29" s="207"/>
      <c r="I29" s="207"/>
      <c r="J29" s="202"/>
      <c r="K29" s="202"/>
      <c r="L29" s="202"/>
      <c r="M29" s="207"/>
      <c r="N29" s="207"/>
      <c r="O29" s="207"/>
      <c r="P29" s="207"/>
      <c r="Q29" s="207"/>
      <c r="R29" s="207"/>
      <c r="S29" s="207"/>
      <c r="T29" s="207"/>
      <c r="U29" s="204"/>
      <c r="V29" s="204"/>
      <c r="W29" s="204"/>
      <c r="X29" s="204"/>
      <c r="Y29" s="205"/>
      <c r="Z29" s="2322"/>
      <c r="AA29" s="2321"/>
      <c r="AB29" s="2321"/>
      <c r="AC29" s="2321"/>
      <c r="AD29" s="2321"/>
      <c r="AE29" s="2321"/>
      <c r="AF29" s="2321"/>
      <c r="AG29" s="207"/>
      <c r="AH29" s="202"/>
      <c r="AI29" s="202"/>
      <c r="AJ29" s="202"/>
      <c r="AK29" s="207"/>
      <c r="AL29" s="207"/>
      <c r="AM29" s="207"/>
      <c r="AN29" s="207"/>
      <c r="AO29" s="207"/>
      <c r="AP29" s="207"/>
      <c r="AQ29" s="207"/>
      <c r="AR29" s="207"/>
      <c r="AS29" s="204"/>
      <c r="AT29" s="204"/>
      <c r="AU29" s="204"/>
      <c r="AV29" s="204"/>
      <c r="AW29" s="205"/>
      <c r="AX29" s="2322"/>
      <c r="AY29" s="2321"/>
      <c r="AZ29" s="2321"/>
      <c r="BA29" s="2321"/>
      <c r="BB29" s="2321"/>
      <c r="BC29" s="2321"/>
      <c r="BD29" s="2321"/>
      <c r="BE29" s="207"/>
      <c r="BF29" s="202"/>
      <c r="BG29" s="202"/>
      <c r="BH29" s="202"/>
      <c r="BI29" s="207"/>
      <c r="BJ29" s="207"/>
      <c r="BK29" s="207"/>
      <c r="BL29" s="207"/>
      <c r="BM29" s="207"/>
      <c r="BN29" s="207"/>
      <c r="BO29" s="207"/>
      <c r="BP29" s="204"/>
      <c r="BQ29" s="204"/>
      <c r="BR29" s="204"/>
      <c r="BS29" s="204"/>
      <c r="BT29" s="204"/>
      <c r="BU29" s="205"/>
      <c r="BV29" s="205"/>
    </row>
    <row r="30" spans="1:74">
      <c r="A30" s="201"/>
      <c r="B30" s="206"/>
      <c r="C30" s="207"/>
      <c r="D30" s="207"/>
      <c r="E30" s="207"/>
      <c r="F30" s="207"/>
      <c r="G30" s="207"/>
      <c r="H30" s="207"/>
      <c r="I30" s="207"/>
      <c r="J30" s="202"/>
      <c r="K30" s="202"/>
      <c r="L30" s="202"/>
      <c r="M30" s="207"/>
      <c r="N30" s="207"/>
      <c r="O30" s="207"/>
      <c r="P30" s="207"/>
      <c r="Q30" s="207"/>
      <c r="R30" s="207"/>
      <c r="S30" s="207"/>
      <c r="T30" s="207"/>
      <c r="U30" s="204"/>
      <c r="V30" s="204"/>
      <c r="W30" s="204"/>
      <c r="X30" s="204"/>
      <c r="Y30" s="205"/>
      <c r="Z30" s="206"/>
      <c r="AA30" s="207"/>
      <c r="AB30" s="207"/>
      <c r="AC30" s="207"/>
      <c r="AD30" s="207"/>
      <c r="AE30" s="207"/>
      <c r="AF30" s="207"/>
      <c r="AG30" s="207"/>
      <c r="AH30" s="202"/>
      <c r="AI30" s="202"/>
      <c r="AJ30" s="202"/>
      <c r="AK30" s="207"/>
      <c r="AL30" s="207"/>
      <c r="AM30" s="207"/>
      <c r="AN30" s="207"/>
      <c r="AO30" s="207"/>
      <c r="AP30" s="207"/>
      <c r="AQ30" s="207"/>
      <c r="AR30" s="207"/>
      <c r="AS30" s="204"/>
      <c r="AT30" s="204"/>
      <c r="AU30" s="204"/>
      <c r="AV30" s="204"/>
      <c r="AW30" s="205"/>
      <c r="AX30" s="206"/>
      <c r="AY30" s="207"/>
      <c r="AZ30" s="207"/>
      <c r="BA30" s="207"/>
      <c r="BB30" s="207"/>
      <c r="BC30" s="207"/>
      <c r="BD30" s="207"/>
      <c r="BE30" s="207"/>
      <c r="BF30" s="202"/>
      <c r="BG30" s="202"/>
      <c r="BH30" s="202"/>
      <c r="BI30" s="207"/>
      <c r="BJ30" s="207"/>
      <c r="BK30" s="207"/>
      <c r="BL30" s="207"/>
      <c r="BM30" s="207"/>
      <c r="BN30" s="207"/>
      <c r="BO30" s="207"/>
      <c r="BP30" s="204"/>
      <c r="BQ30" s="204"/>
      <c r="BR30" s="204"/>
      <c r="BS30" s="204"/>
      <c r="BT30" s="204"/>
      <c r="BU30" s="205"/>
      <c r="BV30" s="205"/>
    </row>
    <row r="31" spans="1:74">
      <c r="A31" s="201"/>
      <c r="B31" s="206"/>
      <c r="C31" s="207"/>
      <c r="D31" s="207"/>
      <c r="E31" s="207"/>
      <c r="F31" s="207"/>
      <c r="G31" s="207"/>
      <c r="H31" s="207"/>
      <c r="I31" s="207"/>
      <c r="J31" s="202"/>
      <c r="K31" s="202"/>
      <c r="L31" s="202"/>
      <c r="M31" s="207"/>
      <c r="N31" s="207"/>
      <c r="O31" s="207"/>
      <c r="P31" s="207"/>
      <c r="Q31" s="207"/>
      <c r="R31" s="207"/>
      <c r="S31" s="207"/>
      <c r="T31" s="207"/>
      <c r="U31" s="204"/>
      <c r="V31" s="204"/>
      <c r="W31" s="204"/>
      <c r="X31" s="204"/>
      <c r="Y31" s="205"/>
      <c r="Z31" s="206"/>
      <c r="AA31" s="207"/>
      <c r="AB31" s="207"/>
      <c r="AC31" s="207"/>
      <c r="AD31" s="207"/>
      <c r="AE31" s="207"/>
      <c r="AF31" s="207"/>
      <c r="AG31" s="207"/>
      <c r="AH31" s="202"/>
      <c r="AI31" s="202"/>
      <c r="AJ31" s="202"/>
      <c r="AK31" s="207"/>
      <c r="AL31" s="207"/>
      <c r="AM31" s="207"/>
      <c r="AN31" s="207"/>
      <c r="AO31" s="207"/>
      <c r="AP31" s="207"/>
      <c r="AQ31" s="207"/>
      <c r="AR31" s="207"/>
      <c r="AS31" s="204"/>
      <c r="AT31" s="204"/>
      <c r="AU31" s="204"/>
      <c r="AV31" s="204"/>
      <c r="AW31" s="205"/>
      <c r="AX31" s="206"/>
      <c r="AY31" s="207"/>
      <c r="AZ31" s="207"/>
      <c r="BA31" s="207"/>
      <c r="BB31" s="207"/>
      <c r="BC31" s="207"/>
      <c r="BD31" s="207"/>
      <c r="BE31" s="207"/>
      <c r="BF31" s="202"/>
      <c r="BG31" s="202"/>
      <c r="BH31" s="202"/>
      <c r="BI31" s="207"/>
      <c r="BJ31" s="207"/>
      <c r="BK31" s="207"/>
      <c r="BL31" s="207"/>
      <c r="BM31" s="207"/>
      <c r="BN31" s="207"/>
      <c r="BO31" s="207"/>
      <c r="BP31" s="204"/>
      <c r="BQ31" s="204"/>
      <c r="BR31" s="204"/>
      <c r="BS31" s="204"/>
      <c r="BT31" s="204"/>
      <c r="BU31" s="205"/>
      <c r="BV31" s="205"/>
    </row>
    <row r="32" spans="1:74">
      <c r="A32" s="201"/>
      <c r="B32" s="206"/>
      <c r="C32" s="207"/>
      <c r="D32" s="207"/>
      <c r="E32" s="207"/>
      <c r="F32" s="207"/>
      <c r="G32" s="207"/>
      <c r="H32" s="207"/>
      <c r="I32" s="207"/>
      <c r="J32" s="202"/>
      <c r="K32" s="202"/>
      <c r="L32" s="202"/>
      <c r="M32" s="207"/>
      <c r="N32" s="207"/>
      <c r="O32" s="207"/>
      <c r="P32" s="207"/>
      <c r="Q32" s="207"/>
      <c r="R32" s="207"/>
      <c r="S32" s="207"/>
      <c r="T32" s="207"/>
      <c r="U32" s="204"/>
      <c r="V32" s="204"/>
      <c r="W32" s="204"/>
      <c r="X32" s="204"/>
      <c r="Y32" s="205"/>
      <c r="Z32" s="206"/>
      <c r="AA32" s="207"/>
      <c r="AB32" s="207"/>
      <c r="AC32" s="207"/>
      <c r="AD32" s="207"/>
      <c r="AE32" s="207"/>
      <c r="AF32" s="207"/>
      <c r="AG32" s="207"/>
      <c r="AH32" s="202"/>
      <c r="AI32" s="202"/>
      <c r="AJ32" s="202"/>
      <c r="AK32" s="207"/>
      <c r="AL32" s="207"/>
      <c r="AM32" s="207"/>
      <c r="AN32" s="207"/>
      <c r="AO32" s="207"/>
      <c r="AP32" s="207"/>
      <c r="AQ32" s="207"/>
      <c r="AR32" s="207"/>
      <c r="AS32" s="204"/>
      <c r="AT32" s="204"/>
      <c r="AU32" s="204"/>
      <c r="AV32" s="204"/>
      <c r="AW32" s="205"/>
      <c r="AX32" s="206"/>
      <c r="AY32" s="207"/>
      <c r="AZ32" s="207"/>
      <c r="BA32" s="207"/>
      <c r="BB32" s="207"/>
      <c r="BC32" s="207"/>
      <c r="BD32" s="207"/>
      <c r="BE32" s="207"/>
      <c r="BF32" s="202"/>
      <c r="BG32" s="202"/>
      <c r="BH32" s="202"/>
      <c r="BI32" s="207"/>
      <c r="BJ32" s="207"/>
      <c r="BK32" s="207"/>
      <c r="BL32" s="207"/>
      <c r="BM32" s="207"/>
      <c r="BN32" s="207"/>
      <c r="BO32" s="207"/>
      <c r="BP32" s="204"/>
      <c r="BQ32" s="204"/>
      <c r="BR32" s="204"/>
      <c r="BS32" s="204"/>
      <c r="BT32" s="204"/>
      <c r="BU32" s="205"/>
      <c r="BV32" s="205"/>
    </row>
    <row r="33" spans="1:74" ht="17.25" customHeight="1">
      <c r="A33" s="201"/>
      <c r="B33" s="206"/>
      <c r="C33" s="207"/>
      <c r="D33" s="207"/>
      <c r="E33" s="207"/>
      <c r="F33" s="207"/>
      <c r="G33" s="207"/>
      <c r="H33" s="207"/>
      <c r="I33" s="207"/>
      <c r="J33" s="202"/>
      <c r="K33" s="202"/>
      <c r="L33" s="202"/>
      <c r="M33" s="207"/>
      <c r="N33" s="207"/>
      <c r="O33" s="207"/>
      <c r="P33" s="207"/>
      <c r="Q33" s="207"/>
      <c r="R33" s="207"/>
      <c r="S33" s="207"/>
      <c r="T33" s="207"/>
      <c r="U33" s="204"/>
      <c r="V33" s="204"/>
      <c r="W33" s="204"/>
      <c r="X33" s="204"/>
      <c r="Y33" s="205"/>
      <c r="Z33" s="206"/>
      <c r="AA33" s="207"/>
      <c r="AB33" s="207"/>
      <c r="AC33" s="207"/>
      <c r="AD33" s="207"/>
      <c r="AE33" s="207"/>
      <c r="AF33" s="207"/>
      <c r="AG33" s="207"/>
      <c r="AH33" s="202"/>
      <c r="AI33" s="202"/>
      <c r="AJ33" s="202"/>
      <c r="AK33" s="207"/>
      <c r="AL33" s="207"/>
      <c r="AM33" s="207"/>
      <c r="AN33" s="207"/>
      <c r="AO33" s="207"/>
      <c r="AP33" s="207"/>
      <c r="AQ33" s="207"/>
      <c r="AR33" s="207"/>
      <c r="AS33" s="204"/>
      <c r="AT33" s="204"/>
      <c r="AU33" s="204"/>
      <c r="AV33" s="204"/>
      <c r="AW33" s="205"/>
      <c r="AX33" s="206"/>
      <c r="AY33" s="207"/>
      <c r="AZ33" s="207"/>
      <c r="BA33" s="207"/>
      <c r="BB33" s="207"/>
      <c r="BC33" s="207"/>
      <c r="BD33" s="207"/>
      <c r="BE33" s="207"/>
      <c r="BF33" s="202"/>
      <c r="BG33" s="202"/>
      <c r="BH33" s="202"/>
      <c r="BI33" s="207"/>
      <c r="BJ33" s="207"/>
      <c r="BK33" s="207"/>
      <c r="BL33" s="207"/>
      <c r="BM33" s="207"/>
      <c r="BN33" s="207"/>
      <c r="BO33" s="207"/>
      <c r="BP33" s="204"/>
      <c r="BQ33" s="204"/>
      <c r="BR33" s="204"/>
      <c r="BS33" s="204"/>
      <c r="BT33" s="204"/>
      <c r="BU33" s="205"/>
      <c r="BV33" s="205"/>
    </row>
    <row r="34" spans="1:74" ht="27" customHeight="1">
      <c r="A34" s="201"/>
      <c r="B34" s="206"/>
      <c r="C34" s="207"/>
      <c r="D34" s="207"/>
      <c r="E34" s="207"/>
      <c r="F34" s="207"/>
      <c r="G34" s="207"/>
      <c r="H34" s="207"/>
      <c r="I34" s="207"/>
      <c r="J34" s="202"/>
      <c r="K34" s="202"/>
      <c r="L34" s="202"/>
      <c r="M34" s="207"/>
      <c r="N34" s="207"/>
      <c r="O34" s="207"/>
      <c r="P34" s="207"/>
      <c r="Q34" s="204"/>
      <c r="R34" s="204"/>
      <c r="S34" s="204"/>
      <c r="T34" s="1378" t="s">
        <v>500</v>
      </c>
      <c r="U34" s="1379"/>
      <c r="V34" s="1379"/>
      <c r="W34" s="1379"/>
      <c r="X34" s="1379"/>
      <c r="Y34" s="1380"/>
      <c r="Z34" s="206"/>
      <c r="AA34" s="207"/>
      <c r="AB34" s="207"/>
      <c r="AC34" s="207"/>
      <c r="AD34" s="207"/>
      <c r="AE34" s="207"/>
      <c r="AF34" s="207"/>
      <c r="AG34" s="207"/>
      <c r="AH34" s="202"/>
      <c r="AI34" s="202"/>
      <c r="AJ34" s="202"/>
      <c r="AK34" s="207"/>
      <c r="AL34" s="207"/>
      <c r="AM34" s="207"/>
      <c r="AN34" s="207"/>
      <c r="AO34" s="204"/>
      <c r="AP34" s="204"/>
      <c r="AQ34" s="204"/>
      <c r="AR34" s="1378" t="s">
        <v>500</v>
      </c>
      <c r="AS34" s="1379"/>
      <c r="AT34" s="1379"/>
      <c r="AU34" s="1379"/>
      <c r="AV34" s="1379"/>
      <c r="AW34" s="1380"/>
      <c r="AX34" s="206"/>
      <c r="AY34" s="207"/>
      <c r="AZ34" s="207"/>
      <c r="BA34" s="207"/>
      <c r="BB34" s="207"/>
      <c r="BC34" s="207"/>
      <c r="BD34" s="207"/>
      <c r="BE34" s="207"/>
      <c r="BF34" s="202"/>
      <c r="BG34" s="202"/>
      <c r="BH34" s="202"/>
      <c r="BI34" s="207"/>
      <c r="BJ34" s="207"/>
      <c r="BK34" s="207"/>
      <c r="BL34" s="207"/>
      <c r="BM34" s="207"/>
      <c r="BN34" s="207"/>
      <c r="BO34" s="204"/>
      <c r="BP34" s="1378"/>
      <c r="BQ34" s="1379"/>
      <c r="BR34" s="1379"/>
      <c r="BS34" s="1379"/>
      <c r="BT34" s="1379"/>
      <c r="BU34" s="1380"/>
      <c r="BV34" s="205"/>
    </row>
    <row r="35" spans="1:74" s="172" customFormat="1" ht="45.75" customHeight="1">
      <c r="A35" s="173"/>
      <c r="B35" s="160"/>
      <c r="C35" s="202"/>
      <c r="D35" s="202"/>
      <c r="E35" s="202"/>
      <c r="F35" s="202"/>
      <c r="G35" s="202"/>
      <c r="H35" s="202"/>
      <c r="I35" s="202"/>
      <c r="J35" s="202"/>
      <c r="K35" s="202"/>
      <c r="L35" s="202"/>
      <c r="M35" s="202"/>
      <c r="N35" s="202"/>
      <c r="O35" s="202"/>
      <c r="P35" s="202"/>
      <c r="Q35" s="208"/>
      <c r="R35" s="208"/>
      <c r="S35" s="208"/>
      <c r="T35" s="1381" t="s">
        <v>501</v>
      </c>
      <c r="U35" s="1382"/>
      <c r="V35" s="1382"/>
      <c r="W35" s="1382"/>
      <c r="X35" s="1382"/>
      <c r="Y35" s="1383"/>
      <c r="Z35" s="160"/>
      <c r="AA35" s="202"/>
      <c r="AB35" s="202"/>
      <c r="AC35" s="202"/>
      <c r="AD35" s="202"/>
      <c r="AE35" s="202"/>
      <c r="AF35" s="202"/>
      <c r="AG35" s="202"/>
      <c r="AH35" s="202"/>
      <c r="AI35" s="202"/>
      <c r="AJ35" s="202"/>
      <c r="AK35" s="202"/>
      <c r="AL35" s="202"/>
      <c r="AM35" s="202"/>
      <c r="AN35" s="202"/>
      <c r="AO35" s="208"/>
      <c r="AP35" s="208"/>
      <c r="AQ35" s="208"/>
      <c r="AR35" s="1381" t="s">
        <v>501</v>
      </c>
      <c r="AS35" s="1382"/>
      <c r="AT35" s="1382"/>
      <c r="AU35" s="1382"/>
      <c r="AV35" s="1382"/>
      <c r="AW35" s="1383"/>
      <c r="AX35" s="160"/>
      <c r="AY35" s="202"/>
      <c r="AZ35" s="202"/>
      <c r="BA35" s="202"/>
      <c r="BB35" s="202"/>
      <c r="BC35" s="202"/>
      <c r="BD35" s="202"/>
      <c r="BE35" s="202"/>
      <c r="BF35" s="202"/>
      <c r="BG35" s="202"/>
      <c r="BH35" s="202"/>
      <c r="BI35" s="202"/>
      <c r="BJ35" s="202"/>
      <c r="BK35" s="202"/>
      <c r="BL35" s="202"/>
      <c r="BM35" s="202"/>
      <c r="BN35" s="202"/>
      <c r="BO35" s="208"/>
      <c r="BP35" s="1381"/>
      <c r="BQ35" s="1382"/>
      <c r="BR35" s="1382"/>
      <c r="BS35" s="1382"/>
      <c r="BT35" s="1382"/>
      <c r="BU35" s="1383"/>
      <c r="BV35" s="177"/>
    </row>
    <row r="36" spans="1:74" ht="27" customHeight="1">
      <c r="A36" s="201"/>
      <c r="B36" s="2325" t="s">
        <v>507</v>
      </c>
      <c r="C36" s="2309"/>
      <c r="D36" s="2309"/>
      <c r="E36" s="2309"/>
      <c r="F36" s="2309"/>
      <c r="G36" s="2309"/>
      <c r="H36" s="2309"/>
      <c r="I36" s="2309"/>
      <c r="J36" s="2309"/>
      <c r="K36" s="2309"/>
      <c r="L36" s="2309"/>
      <c r="M36" s="2309"/>
      <c r="N36" s="2309"/>
      <c r="O36" s="207"/>
      <c r="P36" s="207"/>
      <c r="Q36" s="204"/>
      <c r="R36" s="204"/>
      <c r="S36" s="204"/>
      <c r="T36" s="1381" t="s">
        <v>502</v>
      </c>
      <c r="U36" s="1382"/>
      <c r="V36" s="1382"/>
      <c r="W36" s="1382"/>
      <c r="X36" s="1382"/>
      <c r="Y36" s="1383"/>
      <c r="Z36" s="2325" t="s">
        <v>508</v>
      </c>
      <c r="AA36" s="2309"/>
      <c r="AB36" s="2309"/>
      <c r="AC36" s="2309"/>
      <c r="AD36" s="2309"/>
      <c r="AE36" s="2309"/>
      <c r="AF36" s="2309"/>
      <c r="AG36" s="2309"/>
      <c r="AH36" s="2309"/>
      <c r="AI36" s="2309"/>
      <c r="AJ36" s="2309"/>
      <c r="AK36" s="2309"/>
      <c r="AL36" s="2309"/>
      <c r="AM36" s="2309"/>
      <c r="AN36" s="211"/>
      <c r="AO36" s="211"/>
      <c r="AP36" s="211"/>
      <c r="AQ36" s="212"/>
      <c r="AR36" s="1381" t="s">
        <v>502</v>
      </c>
      <c r="AS36" s="1382"/>
      <c r="AT36" s="1382"/>
      <c r="AU36" s="1382"/>
      <c r="AV36" s="1382"/>
      <c r="AW36" s="1383"/>
      <c r="AX36" s="1340"/>
      <c r="AY36" s="1389"/>
      <c r="AZ36" s="1389"/>
      <c r="BA36" s="1389"/>
      <c r="BB36" s="1389"/>
      <c r="BC36" s="1389"/>
      <c r="BD36" s="1389"/>
      <c r="BE36" s="207"/>
      <c r="BF36" s="207"/>
      <c r="BG36" s="207"/>
      <c r="BH36" s="207"/>
      <c r="BI36" s="2328"/>
      <c r="BJ36" s="2328"/>
      <c r="BK36" s="2328"/>
      <c r="BL36" s="2328"/>
      <c r="BM36" s="2328"/>
      <c r="BN36" s="2328"/>
      <c r="BO36" s="212"/>
      <c r="BP36" s="1381"/>
      <c r="BQ36" s="1382"/>
      <c r="BR36" s="1382"/>
      <c r="BS36" s="1382"/>
      <c r="BT36" s="1382"/>
      <c r="BU36" s="1383"/>
      <c r="BV36" s="205"/>
    </row>
    <row r="37" spans="1:74" ht="27" customHeight="1">
      <c r="A37" s="201"/>
      <c r="B37" s="2324"/>
      <c r="C37" s="2310"/>
      <c r="D37" s="2310"/>
      <c r="E37" s="2310"/>
      <c r="F37" s="2310"/>
      <c r="G37" s="2310"/>
      <c r="H37" s="2310"/>
      <c r="I37" s="2310"/>
      <c r="J37" s="2310"/>
      <c r="K37" s="2310"/>
      <c r="L37" s="2310"/>
      <c r="M37" s="2310"/>
      <c r="N37" s="2310"/>
      <c r="O37" s="216"/>
      <c r="P37" s="216"/>
      <c r="Q37" s="216"/>
      <c r="R37" s="216"/>
      <c r="S37" s="217"/>
      <c r="T37" s="1384">
        <v>1</v>
      </c>
      <c r="U37" s="1385"/>
      <c r="V37" s="1385"/>
      <c r="W37" s="1385"/>
      <c r="X37" s="1385"/>
      <c r="Y37" s="1386"/>
      <c r="Z37" s="2324"/>
      <c r="AA37" s="2310"/>
      <c r="AB37" s="2310"/>
      <c r="AC37" s="2310"/>
      <c r="AD37" s="2310"/>
      <c r="AE37" s="2310"/>
      <c r="AF37" s="2310"/>
      <c r="AG37" s="2310"/>
      <c r="AH37" s="2310"/>
      <c r="AI37" s="2310"/>
      <c r="AJ37" s="2310"/>
      <c r="AK37" s="2310"/>
      <c r="AL37" s="2310"/>
      <c r="AM37" s="2310"/>
      <c r="AN37" s="216"/>
      <c r="AO37" s="216"/>
      <c r="AP37" s="216"/>
      <c r="AQ37" s="217"/>
      <c r="AR37" s="1384">
        <v>1</v>
      </c>
      <c r="AS37" s="1385"/>
      <c r="AT37" s="1385"/>
      <c r="AU37" s="1385"/>
      <c r="AV37" s="1385"/>
      <c r="AW37" s="1386"/>
      <c r="AX37" s="2326"/>
      <c r="AY37" s="2327"/>
      <c r="AZ37" s="2327"/>
      <c r="BA37" s="2327"/>
      <c r="BB37" s="2327"/>
      <c r="BC37" s="2327"/>
      <c r="BD37" s="2327"/>
      <c r="BE37" s="215"/>
      <c r="BF37" s="2330"/>
      <c r="BG37" s="2330"/>
      <c r="BH37" s="2330"/>
      <c r="BI37" s="2329"/>
      <c r="BJ37" s="2329"/>
      <c r="BK37" s="2329"/>
      <c r="BL37" s="2329"/>
      <c r="BM37" s="2329"/>
      <c r="BN37" s="2329"/>
      <c r="BO37" s="217"/>
      <c r="BP37" s="1384"/>
      <c r="BQ37" s="1385"/>
      <c r="BR37" s="1385"/>
      <c r="BS37" s="1385"/>
      <c r="BT37" s="1385"/>
      <c r="BU37" s="1386"/>
      <c r="BV37" s="205"/>
    </row>
    <row r="38" spans="1:74" s="172" customFormat="1" ht="39.75" customHeight="1">
      <c r="A38" s="173"/>
      <c r="B38" s="1373"/>
      <c r="C38" s="1374"/>
      <c r="D38" s="1374"/>
      <c r="E38" s="1374"/>
      <c r="F38" s="1374"/>
      <c r="G38" s="1374"/>
      <c r="H38" s="174"/>
      <c r="I38" s="1397"/>
      <c r="J38" s="1398"/>
      <c r="K38" s="1398"/>
      <c r="L38" s="1398"/>
      <c r="M38" s="1398"/>
      <c r="N38" s="1398"/>
      <c r="O38" s="1398"/>
      <c r="P38" s="1398"/>
      <c r="Q38" s="1398"/>
      <c r="R38" s="1398"/>
      <c r="S38" s="1398"/>
      <c r="T38" s="1398"/>
      <c r="U38" s="1399"/>
      <c r="V38" s="1344"/>
      <c r="W38" s="1345"/>
      <c r="X38" s="175"/>
      <c r="Y38" s="176"/>
      <c r="Z38" s="1373"/>
      <c r="AA38" s="1374"/>
      <c r="AB38" s="1374"/>
      <c r="AC38" s="1374"/>
      <c r="AD38" s="1374"/>
      <c r="AE38" s="1374"/>
      <c r="AF38" s="174"/>
      <c r="AG38" s="1397"/>
      <c r="AH38" s="1398"/>
      <c r="AI38" s="1398"/>
      <c r="AJ38" s="1398"/>
      <c r="AK38" s="1398"/>
      <c r="AL38" s="1398"/>
      <c r="AM38" s="1398"/>
      <c r="AN38" s="1398"/>
      <c r="AO38" s="1398"/>
      <c r="AP38" s="1398"/>
      <c r="AQ38" s="1398"/>
      <c r="AR38" s="1398"/>
      <c r="AS38" s="1399"/>
      <c r="AT38" s="1344"/>
      <c r="AU38" s="1345"/>
      <c r="AV38" s="175"/>
      <c r="AW38" s="176"/>
      <c r="AX38" s="1373"/>
      <c r="AY38" s="1374"/>
      <c r="AZ38" s="1374"/>
      <c r="BA38" s="1374"/>
      <c r="BB38" s="1374"/>
      <c r="BC38" s="1374"/>
      <c r="BD38" s="174"/>
      <c r="BE38" s="1397"/>
      <c r="BF38" s="1398"/>
      <c r="BG38" s="1398"/>
      <c r="BH38" s="1398"/>
      <c r="BI38" s="1398"/>
      <c r="BJ38" s="1398"/>
      <c r="BK38" s="1398"/>
      <c r="BL38" s="1398"/>
      <c r="BM38" s="1398"/>
      <c r="BN38" s="1398"/>
      <c r="BO38" s="1398"/>
      <c r="BP38" s="1398"/>
      <c r="BQ38" s="1399"/>
      <c r="BR38" s="1344"/>
      <c r="BS38" s="1345"/>
      <c r="BT38" s="175"/>
      <c r="BU38" s="176"/>
      <c r="BV38" s="177"/>
    </row>
    <row r="39" spans="1:74" s="178" customFormat="1">
      <c r="A39" s="179"/>
      <c r="B39" s="180"/>
      <c r="C39" s="181"/>
      <c r="D39" s="182"/>
      <c r="E39" s="181"/>
      <c r="F39" s="182"/>
      <c r="G39" s="181"/>
      <c r="H39" s="182"/>
      <c r="I39" s="181"/>
      <c r="J39" s="183"/>
      <c r="K39" s="184"/>
      <c r="L39" s="185"/>
      <c r="M39" s="184"/>
      <c r="N39" s="182"/>
      <c r="O39" s="181"/>
      <c r="P39" s="185"/>
      <c r="Q39" s="182"/>
      <c r="R39" s="181"/>
      <c r="S39" s="182"/>
      <c r="T39" s="182"/>
      <c r="U39" s="186"/>
      <c r="V39" s="186"/>
      <c r="W39" s="186"/>
      <c r="X39" s="186"/>
      <c r="Y39" s="187"/>
      <c r="Z39" s="180"/>
      <c r="AA39" s="181"/>
      <c r="AB39" s="182"/>
      <c r="AC39" s="181"/>
      <c r="AD39" s="182"/>
      <c r="AE39" s="181"/>
      <c r="AF39" s="182"/>
      <c r="AG39" s="181"/>
      <c r="AH39" s="183"/>
      <c r="AI39" s="184"/>
      <c r="AJ39" s="185"/>
      <c r="AK39" s="184"/>
      <c r="AL39" s="182"/>
      <c r="AM39" s="181"/>
      <c r="AN39" s="185"/>
      <c r="AO39" s="182"/>
      <c r="AP39" s="181"/>
      <c r="AQ39" s="182"/>
      <c r="AR39" s="182"/>
      <c r="AS39" s="186"/>
      <c r="AT39" s="186"/>
      <c r="AU39" s="186"/>
      <c r="AV39" s="186"/>
      <c r="AW39" s="187"/>
      <c r="AX39" s="180"/>
      <c r="AY39" s="181"/>
      <c r="AZ39" s="182"/>
      <c r="BA39" s="181"/>
      <c r="BB39" s="182"/>
      <c r="BC39" s="181"/>
      <c r="BD39" s="182"/>
      <c r="BE39" s="181"/>
      <c r="BF39" s="183"/>
      <c r="BG39" s="184"/>
      <c r="BH39" s="185"/>
      <c r="BI39" s="184"/>
      <c r="BJ39" s="182"/>
      <c r="BK39" s="181"/>
      <c r="BL39" s="185"/>
      <c r="BM39" s="182"/>
      <c r="BN39" s="181"/>
      <c r="BO39" s="182"/>
      <c r="BP39" s="182"/>
      <c r="BQ39" s="186"/>
      <c r="BR39" s="186"/>
      <c r="BS39" s="186"/>
      <c r="BT39" s="186"/>
      <c r="BU39" s="187"/>
      <c r="BV39" s="188"/>
    </row>
    <row r="40" spans="1:74" s="178" customFormat="1">
      <c r="A40" s="189"/>
      <c r="B40" s="190"/>
      <c r="C40" s="181"/>
      <c r="D40" s="182"/>
      <c r="E40" s="181"/>
      <c r="F40" s="182"/>
      <c r="G40" s="181"/>
      <c r="H40" s="182"/>
      <c r="I40" s="181"/>
      <c r="J40" s="183"/>
      <c r="K40" s="184"/>
      <c r="L40" s="185"/>
      <c r="M40" s="184"/>
      <c r="N40" s="182"/>
      <c r="O40" s="182"/>
      <c r="P40" s="185"/>
      <c r="Q40" s="182"/>
      <c r="R40" s="181"/>
      <c r="S40" s="182"/>
      <c r="T40" s="183"/>
      <c r="U40" s="191"/>
      <c r="V40" s="191"/>
      <c r="W40" s="191"/>
      <c r="X40" s="191"/>
      <c r="Y40" s="192"/>
      <c r="Z40" s="190"/>
      <c r="AA40" s="181"/>
      <c r="AB40" s="182"/>
      <c r="AC40" s="181"/>
      <c r="AD40" s="182"/>
      <c r="AE40" s="181"/>
      <c r="AF40" s="182"/>
      <c r="AG40" s="181"/>
      <c r="AH40" s="183"/>
      <c r="AI40" s="184"/>
      <c r="AJ40" s="185"/>
      <c r="AK40" s="184"/>
      <c r="AL40" s="182"/>
      <c r="AM40" s="182"/>
      <c r="AN40" s="185"/>
      <c r="AO40" s="182"/>
      <c r="AP40" s="181"/>
      <c r="AQ40" s="182"/>
      <c r="AR40" s="183"/>
      <c r="AS40" s="191"/>
      <c r="AT40" s="191"/>
      <c r="AU40" s="191"/>
      <c r="AV40" s="191"/>
      <c r="AW40" s="192"/>
      <c r="AX40" s="190"/>
      <c r="AY40" s="181"/>
      <c r="AZ40" s="182"/>
      <c r="BA40" s="181"/>
      <c r="BB40" s="182"/>
      <c r="BC40" s="181"/>
      <c r="BD40" s="182"/>
      <c r="BE40" s="181"/>
      <c r="BF40" s="183"/>
      <c r="BG40" s="184"/>
      <c r="BH40" s="185"/>
      <c r="BI40" s="184"/>
      <c r="BJ40" s="182"/>
      <c r="BK40" s="182"/>
      <c r="BL40" s="185"/>
      <c r="BM40" s="182"/>
      <c r="BN40" s="181"/>
      <c r="BO40" s="182"/>
      <c r="BP40" s="183"/>
      <c r="BQ40" s="191"/>
      <c r="BR40" s="191"/>
      <c r="BS40" s="191"/>
      <c r="BT40" s="191"/>
      <c r="BU40" s="192"/>
      <c r="BV40" s="188"/>
    </row>
    <row r="41" spans="1:74" s="207" customFormat="1">
      <c r="A41" s="206"/>
      <c r="B41" s="193"/>
      <c r="C41" s="194"/>
      <c r="D41" s="2318"/>
      <c r="E41" s="2319"/>
      <c r="F41" s="2318"/>
      <c r="G41" s="2319"/>
      <c r="H41" s="195"/>
      <c r="I41" s="196"/>
      <c r="J41" s="2318"/>
      <c r="K41" s="2319"/>
      <c r="L41" s="2318"/>
      <c r="M41" s="2319"/>
      <c r="N41" s="2318"/>
      <c r="O41" s="2319"/>
      <c r="P41" s="2318"/>
      <c r="Q41" s="2319"/>
      <c r="R41" s="2318"/>
      <c r="S41" s="2319"/>
      <c r="T41" s="194"/>
      <c r="U41" s="198"/>
      <c r="V41" s="198"/>
      <c r="W41" s="198"/>
      <c r="X41" s="198"/>
      <c r="Y41" s="199"/>
      <c r="Z41" s="193"/>
      <c r="AA41" s="194"/>
      <c r="AB41" s="2318"/>
      <c r="AC41" s="2319"/>
      <c r="AD41" s="2318"/>
      <c r="AE41" s="2319"/>
      <c r="AF41" s="195"/>
      <c r="AG41" s="196"/>
      <c r="AH41" s="2318"/>
      <c r="AI41" s="2319"/>
      <c r="AJ41" s="2318"/>
      <c r="AK41" s="2319"/>
      <c r="AL41" s="2318"/>
      <c r="AM41" s="2319"/>
      <c r="AN41" s="2318"/>
      <c r="AO41" s="2319"/>
      <c r="AP41" s="2318"/>
      <c r="AQ41" s="2319"/>
      <c r="AR41" s="194"/>
      <c r="AS41" s="198"/>
      <c r="AT41" s="198"/>
      <c r="AU41" s="198"/>
      <c r="AV41" s="198"/>
      <c r="AW41" s="199"/>
      <c r="AX41" s="193"/>
      <c r="AY41" s="194"/>
      <c r="AZ41" s="2318"/>
      <c r="BA41" s="2319"/>
      <c r="BB41" s="2318"/>
      <c r="BC41" s="2319"/>
      <c r="BD41" s="195"/>
      <c r="BE41" s="196"/>
      <c r="BF41" s="2318"/>
      <c r="BG41" s="2319"/>
      <c r="BH41" s="2318"/>
      <c r="BI41" s="2319"/>
      <c r="BJ41" s="2318"/>
      <c r="BK41" s="2319"/>
      <c r="BL41" s="2318"/>
      <c r="BM41" s="2319"/>
      <c r="BN41" s="2318"/>
      <c r="BO41" s="2319"/>
      <c r="BP41" s="194"/>
      <c r="BQ41" s="198"/>
      <c r="BR41" s="198"/>
      <c r="BS41" s="198"/>
      <c r="BT41" s="198"/>
      <c r="BU41" s="199"/>
      <c r="BV41" s="218"/>
    </row>
    <row r="42" spans="1:74">
      <c r="A42" s="201"/>
      <c r="B42" s="160"/>
      <c r="C42" s="202"/>
      <c r="D42" s="202"/>
      <c r="E42" s="202"/>
      <c r="F42" s="202"/>
      <c r="G42" s="202"/>
      <c r="H42" s="202"/>
      <c r="I42" s="202"/>
      <c r="J42" s="202"/>
      <c r="K42" s="202"/>
      <c r="L42" s="202"/>
      <c r="M42" s="202"/>
      <c r="N42" s="202"/>
      <c r="O42" s="202"/>
      <c r="P42" s="202"/>
      <c r="Q42" s="202"/>
      <c r="R42" s="202"/>
      <c r="S42" s="202"/>
      <c r="T42" s="202"/>
      <c r="U42" s="203"/>
      <c r="V42" s="204"/>
      <c r="W42" s="204"/>
      <c r="X42" s="204"/>
      <c r="Y42" s="205"/>
      <c r="Z42" s="2320"/>
      <c r="AA42" s="2321"/>
      <c r="AB42" s="2321"/>
      <c r="AC42" s="2321"/>
      <c r="AD42" s="2321"/>
      <c r="AE42" s="2321"/>
      <c r="AF42" s="2321"/>
      <c r="AG42" s="202"/>
      <c r="AH42" s="202"/>
      <c r="AI42" s="202"/>
      <c r="AJ42" s="202"/>
      <c r="AK42" s="202"/>
      <c r="AL42" s="202"/>
      <c r="AM42" s="202"/>
      <c r="AN42" s="202"/>
      <c r="AO42" s="202"/>
      <c r="AP42" s="202"/>
      <c r="AQ42" s="202"/>
      <c r="AR42" s="202"/>
      <c r="AS42" s="203"/>
      <c r="AT42" s="204"/>
      <c r="AU42" s="204"/>
      <c r="AV42" s="204"/>
      <c r="AW42" s="205"/>
      <c r="AX42" s="2320"/>
      <c r="AY42" s="2321"/>
      <c r="AZ42" s="2321"/>
      <c r="BA42" s="2321"/>
      <c r="BB42" s="2321"/>
      <c r="BC42" s="2321"/>
      <c r="BD42" s="2321"/>
      <c r="BE42" s="202"/>
      <c r="BF42" s="202"/>
      <c r="BG42" s="202"/>
      <c r="BH42" s="202"/>
      <c r="BI42" s="202"/>
      <c r="BJ42" s="202"/>
      <c r="BK42" s="202"/>
      <c r="BL42" s="202"/>
      <c r="BM42" s="202"/>
      <c r="BN42" s="202"/>
      <c r="BO42" s="202"/>
      <c r="BP42" s="203"/>
      <c r="BQ42" s="203"/>
      <c r="BR42" s="204"/>
      <c r="BS42" s="204"/>
      <c r="BT42" s="204"/>
      <c r="BU42" s="205"/>
      <c r="BV42" s="205"/>
    </row>
    <row r="43" spans="1:74">
      <c r="A43" s="201"/>
      <c r="B43" s="160"/>
      <c r="C43" s="202"/>
      <c r="D43" s="202"/>
      <c r="E43" s="202"/>
      <c r="F43" s="202"/>
      <c r="G43" s="202"/>
      <c r="H43" s="202"/>
      <c r="I43" s="202"/>
      <c r="J43" s="202"/>
      <c r="K43" s="202"/>
      <c r="L43" s="202"/>
      <c r="M43" s="202"/>
      <c r="N43" s="202"/>
      <c r="O43" s="202"/>
      <c r="P43" s="202"/>
      <c r="Q43" s="202"/>
      <c r="R43" s="202"/>
      <c r="S43" s="202"/>
      <c r="T43" s="202"/>
      <c r="U43" s="203"/>
      <c r="V43" s="204"/>
      <c r="W43" s="204"/>
      <c r="X43" s="204"/>
      <c r="Y43" s="205"/>
      <c r="Z43" s="2322"/>
      <c r="AA43" s="2321"/>
      <c r="AB43" s="2321"/>
      <c r="AC43" s="2321"/>
      <c r="AD43" s="2321"/>
      <c r="AE43" s="2321"/>
      <c r="AF43" s="2321"/>
      <c r="AG43" s="202"/>
      <c r="AH43" s="202"/>
      <c r="AI43" s="202"/>
      <c r="AJ43" s="202"/>
      <c r="AK43" s="202"/>
      <c r="AL43" s="202"/>
      <c r="AM43" s="202"/>
      <c r="AN43" s="202"/>
      <c r="AO43" s="202"/>
      <c r="AP43" s="202"/>
      <c r="AQ43" s="202"/>
      <c r="AR43" s="202"/>
      <c r="AS43" s="203"/>
      <c r="AT43" s="204"/>
      <c r="AU43" s="204"/>
      <c r="AV43" s="204"/>
      <c r="AW43" s="205"/>
      <c r="AX43" s="2322"/>
      <c r="AY43" s="2321"/>
      <c r="AZ43" s="2321"/>
      <c r="BA43" s="2321"/>
      <c r="BB43" s="2321"/>
      <c r="BC43" s="2321"/>
      <c r="BD43" s="2321"/>
      <c r="BE43" s="202"/>
      <c r="BF43" s="202"/>
      <c r="BG43" s="202"/>
      <c r="BH43" s="202"/>
      <c r="BI43" s="202"/>
      <c r="BJ43" s="202"/>
      <c r="BK43" s="202"/>
      <c r="BL43" s="202"/>
      <c r="BM43" s="202"/>
      <c r="BN43" s="202"/>
      <c r="BO43" s="202"/>
      <c r="BP43" s="203"/>
      <c r="BQ43" s="203"/>
      <c r="BR43" s="204"/>
      <c r="BS43" s="204"/>
      <c r="BT43" s="204"/>
      <c r="BU43" s="205"/>
      <c r="BV43" s="205"/>
    </row>
    <row r="44" spans="1:74">
      <c r="A44" s="201"/>
      <c r="B44" s="206"/>
      <c r="C44" s="207"/>
      <c r="D44" s="207"/>
      <c r="E44" s="207"/>
      <c r="F44" s="207"/>
      <c r="G44" s="207"/>
      <c r="H44" s="207"/>
      <c r="I44" s="207"/>
      <c r="J44" s="202"/>
      <c r="K44" s="202"/>
      <c r="L44" s="202"/>
      <c r="M44" s="207"/>
      <c r="N44" s="207"/>
      <c r="O44" s="207"/>
      <c r="P44" s="207"/>
      <c r="Q44" s="207"/>
      <c r="R44" s="207"/>
      <c r="S44" s="207"/>
      <c r="T44" s="207"/>
      <c r="U44" s="204"/>
      <c r="V44" s="204"/>
      <c r="W44" s="204"/>
      <c r="X44" s="204"/>
      <c r="Y44" s="205"/>
      <c r="Z44" s="2322"/>
      <c r="AA44" s="2321"/>
      <c r="AB44" s="2321"/>
      <c r="AC44" s="2321"/>
      <c r="AD44" s="2321"/>
      <c r="AE44" s="2321"/>
      <c r="AF44" s="2321"/>
      <c r="AG44" s="207"/>
      <c r="AH44" s="202"/>
      <c r="AI44" s="202"/>
      <c r="AJ44" s="202"/>
      <c r="AK44" s="207"/>
      <c r="AL44" s="207"/>
      <c r="AM44" s="207"/>
      <c r="AN44" s="207"/>
      <c r="AO44" s="207"/>
      <c r="AP44" s="207"/>
      <c r="AQ44" s="207"/>
      <c r="AR44" s="207"/>
      <c r="AS44" s="204"/>
      <c r="AT44" s="204"/>
      <c r="AU44" s="204"/>
      <c r="AV44" s="204"/>
      <c r="AW44" s="205"/>
      <c r="AX44" s="2322"/>
      <c r="AY44" s="2321"/>
      <c r="AZ44" s="2321"/>
      <c r="BA44" s="2321"/>
      <c r="BB44" s="2321"/>
      <c r="BC44" s="2321"/>
      <c r="BD44" s="2321"/>
      <c r="BE44" s="207"/>
      <c r="BF44" s="202"/>
      <c r="BG44" s="202"/>
      <c r="BH44" s="202"/>
      <c r="BI44" s="207"/>
      <c r="BJ44" s="207"/>
      <c r="BK44" s="207"/>
      <c r="BL44" s="207"/>
      <c r="BM44" s="207"/>
      <c r="BN44" s="207"/>
      <c r="BO44" s="207"/>
      <c r="BP44" s="204"/>
      <c r="BQ44" s="204"/>
      <c r="BR44" s="204"/>
      <c r="BS44" s="204"/>
      <c r="BT44" s="204"/>
      <c r="BU44" s="205"/>
      <c r="BV44" s="205"/>
    </row>
    <row r="45" spans="1:74">
      <c r="A45" s="201"/>
      <c r="B45" s="206"/>
      <c r="C45" s="207"/>
      <c r="D45" s="207"/>
      <c r="E45" s="207"/>
      <c r="F45" s="207"/>
      <c r="G45" s="207"/>
      <c r="H45" s="207"/>
      <c r="I45" s="207"/>
      <c r="J45" s="202"/>
      <c r="K45" s="202"/>
      <c r="L45" s="202"/>
      <c r="M45" s="207"/>
      <c r="N45" s="207"/>
      <c r="O45" s="207"/>
      <c r="P45" s="207"/>
      <c r="Q45" s="207"/>
      <c r="R45" s="207"/>
      <c r="S45" s="207"/>
      <c r="T45" s="207"/>
      <c r="U45" s="204"/>
      <c r="V45" s="204"/>
      <c r="W45" s="204"/>
      <c r="X45" s="204"/>
      <c r="Y45" s="205"/>
      <c r="Z45" s="2322"/>
      <c r="AA45" s="2321"/>
      <c r="AB45" s="2321"/>
      <c r="AC45" s="2321"/>
      <c r="AD45" s="2321"/>
      <c r="AE45" s="2321"/>
      <c r="AF45" s="2321"/>
      <c r="AG45" s="207"/>
      <c r="AH45" s="202"/>
      <c r="AI45" s="202"/>
      <c r="AJ45" s="202"/>
      <c r="AK45" s="207"/>
      <c r="AL45" s="207"/>
      <c r="AM45" s="207"/>
      <c r="AN45" s="207"/>
      <c r="AO45" s="207"/>
      <c r="AP45" s="207"/>
      <c r="AQ45" s="207"/>
      <c r="AR45" s="207"/>
      <c r="AS45" s="204"/>
      <c r="AT45" s="204"/>
      <c r="AU45" s="204"/>
      <c r="AV45" s="204"/>
      <c r="AW45" s="205"/>
      <c r="AX45" s="2322"/>
      <c r="AY45" s="2321"/>
      <c r="AZ45" s="2321"/>
      <c r="BA45" s="2321"/>
      <c r="BB45" s="2321"/>
      <c r="BC45" s="2321"/>
      <c r="BD45" s="2321"/>
      <c r="BE45" s="207"/>
      <c r="BF45" s="202"/>
      <c r="BG45" s="202"/>
      <c r="BH45" s="202"/>
      <c r="BI45" s="207"/>
      <c r="BJ45" s="207"/>
      <c r="BK45" s="207"/>
      <c r="BL45" s="207"/>
      <c r="BM45" s="207"/>
      <c r="BN45" s="207"/>
      <c r="BO45" s="207"/>
      <c r="BP45" s="204"/>
      <c r="BQ45" s="204"/>
      <c r="BR45" s="204"/>
      <c r="BS45" s="204"/>
      <c r="BT45" s="204"/>
      <c r="BU45" s="205"/>
      <c r="BV45" s="205"/>
    </row>
    <row r="46" spans="1:74">
      <c r="A46" s="201"/>
      <c r="B46" s="206"/>
      <c r="C46" s="207"/>
      <c r="D46" s="207"/>
      <c r="E46" s="207"/>
      <c r="F46" s="207"/>
      <c r="G46" s="207"/>
      <c r="H46" s="207"/>
      <c r="I46" s="207"/>
      <c r="J46" s="202"/>
      <c r="K46" s="202"/>
      <c r="L46" s="202"/>
      <c r="M46" s="207"/>
      <c r="N46" s="207"/>
      <c r="O46" s="207"/>
      <c r="P46" s="207"/>
      <c r="Q46" s="207"/>
      <c r="R46" s="207"/>
      <c r="S46" s="207"/>
      <c r="T46" s="207"/>
      <c r="U46" s="204"/>
      <c r="V46" s="204"/>
      <c r="W46" s="204"/>
      <c r="X46" s="204"/>
      <c r="Y46" s="205"/>
      <c r="Z46" s="2322"/>
      <c r="AA46" s="2321"/>
      <c r="AB46" s="2321"/>
      <c r="AC46" s="2321"/>
      <c r="AD46" s="2321"/>
      <c r="AE46" s="2321"/>
      <c r="AF46" s="2321"/>
      <c r="AG46" s="207"/>
      <c r="AH46" s="202"/>
      <c r="AI46" s="202"/>
      <c r="AJ46" s="202"/>
      <c r="AK46" s="207"/>
      <c r="AL46" s="207"/>
      <c r="AM46" s="207"/>
      <c r="AN46" s="207"/>
      <c r="AO46" s="207"/>
      <c r="AP46" s="207"/>
      <c r="AQ46" s="207"/>
      <c r="AR46" s="207"/>
      <c r="AS46" s="204"/>
      <c r="AT46" s="204"/>
      <c r="AU46" s="204"/>
      <c r="AV46" s="204"/>
      <c r="AW46" s="205"/>
      <c r="AX46" s="2322"/>
      <c r="AY46" s="2321"/>
      <c r="AZ46" s="2321"/>
      <c r="BA46" s="2321"/>
      <c r="BB46" s="2321"/>
      <c r="BC46" s="2321"/>
      <c r="BD46" s="2321"/>
      <c r="BE46" s="207"/>
      <c r="BF46" s="202"/>
      <c r="BG46" s="202"/>
      <c r="BH46" s="202"/>
      <c r="BI46" s="207"/>
      <c r="BJ46" s="207"/>
      <c r="BK46" s="207"/>
      <c r="BL46" s="207"/>
      <c r="BM46" s="207"/>
      <c r="BN46" s="207"/>
      <c r="BO46" s="207"/>
      <c r="BP46" s="204"/>
      <c r="BQ46" s="204"/>
      <c r="BR46" s="204"/>
      <c r="BS46" s="204"/>
      <c r="BT46" s="204"/>
      <c r="BU46" s="205"/>
      <c r="BV46" s="205"/>
    </row>
    <row r="47" spans="1:74">
      <c r="A47" s="201"/>
      <c r="B47" s="206"/>
      <c r="C47" s="207"/>
      <c r="D47" s="207"/>
      <c r="E47" s="207"/>
      <c r="F47" s="207"/>
      <c r="G47" s="207"/>
      <c r="H47" s="207"/>
      <c r="I47" s="207"/>
      <c r="J47" s="202"/>
      <c r="K47" s="202"/>
      <c r="L47" s="202"/>
      <c r="M47" s="207"/>
      <c r="N47" s="207"/>
      <c r="O47" s="207"/>
      <c r="P47" s="207"/>
      <c r="Q47" s="207"/>
      <c r="R47" s="207"/>
      <c r="S47" s="207"/>
      <c r="T47" s="207"/>
      <c r="U47" s="204"/>
      <c r="V47" s="204"/>
      <c r="W47" s="204"/>
      <c r="X47" s="204"/>
      <c r="Y47" s="205"/>
      <c r="Z47" s="206"/>
      <c r="AA47" s="207"/>
      <c r="AB47" s="207"/>
      <c r="AC47" s="207"/>
      <c r="AD47" s="207"/>
      <c r="AE47" s="207"/>
      <c r="AF47" s="207"/>
      <c r="AG47" s="207"/>
      <c r="AH47" s="202"/>
      <c r="AI47" s="202"/>
      <c r="AJ47" s="202"/>
      <c r="AK47" s="207"/>
      <c r="AL47" s="207"/>
      <c r="AM47" s="207"/>
      <c r="AN47" s="207"/>
      <c r="AO47" s="207"/>
      <c r="AP47" s="207"/>
      <c r="AQ47" s="207"/>
      <c r="AR47" s="207"/>
      <c r="AS47" s="204"/>
      <c r="AT47" s="204"/>
      <c r="AU47" s="204"/>
      <c r="AV47" s="204"/>
      <c r="AW47" s="205"/>
      <c r="AX47" s="206"/>
      <c r="AY47" s="207"/>
      <c r="AZ47" s="207"/>
      <c r="BA47" s="207"/>
      <c r="BB47" s="207"/>
      <c r="BC47" s="207"/>
      <c r="BD47" s="207"/>
      <c r="BE47" s="207"/>
      <c r="BF47" s="202"/>
      <c r="BG47" s="202"/>
      <c r="BH47" s="202"/>
      <c r="BI47" s="207"/>
      <c r="BJ47" s="207"/>
      <c r="BK47" s="207"/>
      <c r="BL47" s="207"/>
      <c r="BM47" s="207"/>
      <c r="BN47" s="207"/>
      <c r="BO47" s="207"/>
      <c r="BP47" s="204"/>
      <c r="BQ47" s="204"/>
      <c r="BR47" s="204"/>
      <c r="BS47" s="204"/>
      <c r="BT47" s="204"/>
      <c r="BU47" s="205"/>
      <c r="BV47" s="205"/>
    </row>
    <row r="48" spans="1:74">
      <c r="A48" s="201"/>
      <c r="B48" s="206"/>
      <c r="C48" s="207"/>
      <c r="D48" s="207"/>
      <c r="E48" s="207"/>
      <c r="F48" s="207"/>
      <c r="G48" s="207"/>
      <c r="H48" s="207"/>
      <c r="I48" s="207"/>
      <c r="J48" s="202"/>
      <c r="K48" s="202"/>
      <c r="L48" s="202"/>
      <c r="M48" s="207"/>
      <c r="N48" s="207"/>
      <c r="O48" s="207"/>
      <c r="P48" s="207"/>
      <c r="Q48" s="207"/>
      <c r="R48" s="207"/>
      <c r="S48" s="207"/>
      <c r="T48" s="207"/>
      <c r="U48" s="204"/>
      <c r="V48" s="204"/>
      <c r="W48" s="204"/>
      <c r="X48" s="204"/>
      <c r="Y48" s="205"/>
      <c r="Z48" s="206"/>
      <c r="AA48" s="207"/>
      <c r="AB48" s="207"/>
      <c r="AC48" s="207"/>
      <c r="AD48" s="207"/>
      <c r="AE48" s="207"/>
      <c r="AF48" s="207"/>
      <c r="AG48" s="207"/>
      <c r="AH48" s="202"/>
      <c r="AI48" s="202"/>
      <c r="AJ48" s="202"/>
      <c r="AK48" s="207"/>
      <c r="AL48" s="207"/>
      <c r="AM48" s="207"/>
      <c r="AN48" s="207"/>
      <c r="AO48" s="207"/>
      <c r="AP48" s="207"/>
      <c r="AQ48" s="207"/>
      <c r="AR48" s="207"/>
      <c r="AS48" s="204"/>
      <c r="AT48" s="204"/>
      <c r="AU48" s="204"/>
      <c r="AV48" s="204"/>
      <c r="AW48" s="205"/>
      <c r="AX48" s="206"/>
      <c r="AY48" s="207"/>
      <c r="AZ48" s="207"/>
      <c r="BA48" s="207"/>
      <c r="BB48" s="207"/>
      <c r="BC48" s="207"/>
      <c r="BD48" s="207"/>
      <c r="BE48" s="207"/>
      <c r="BF48" s="202"/>
      <c r="BG48" s="202"/>
      <c r="BH48" s="202"/>
      <c r="BI48" s="207"/>
      <c r="BJ48" s="207"/>
      <c r="BK48" s="207"/>
      <c r="BL48" s="207"/>
      <c r="BM48" s="207"/>
      <c r="BN48" s="207"/>
      <c r="BO48" s="207"/>
      <c r="BP48" s="204"/>
      <c r="BQ48" s="204"/>
      <c r="BR48" s="204"/>
      <c r="BS48" s="204"/>
      <c r="BT48" s="204"/>
      <c r="BU48" s="205"/>
      <c r="BV48" s="205"/>
    </row>
    <row r="49" spans="1:74">
      <c r="A49" s="201"/>
      <c r="B49" s="206"/>
      <c r="C49" s="207"/>
      <c r="D49" s="207"/>
      <c r="E49" s="207"/>
      <c r="F49" s="207"/>
      <c r="G49" s="207"/>
      <c r="H49" s="207"/>
      <c r="I49" s="207"/>
      <c r="J49" s="202"/>
      <c r="K49" s="202"/>
      <c r="L49" s="202"/>
      <c r="M49" s="207"/>
      <c r="N49" s="207"/>
      <c r="O49" s="207"/>
      <c r="P49" s="207"/>
      <c r="Q49" s="207"/>
      <c r="R49" s="207"/>
      <c r="S49" s="207"/>
      <c r="T49" s="207"/>
      <c r="U49" s="204"/>
      <c r="V49" s="204"/>
      <c r="W49" s="204"/>
      <c r="X49" s="204"/>
      <c r="Y49" s="205"/>
      <c r="Z49" s="206"/>
      <c r="AA49" s="207"/>
      <c r="AB49" s="207"/>
      <c r="AC49" s="207"/>
      <c r="AD49" s="207"/>
      <c r="AE49" s="207"/>
      <c r="AF49" s="207"/>
      <c r="AG49" s="207"/>
      <c r="AH49" s="202"/>
      <c r="AI49" s="202"/>
      <c r="AJ49" s="202"/>
      <c r="AK49" s="207"/>
      <c r="AL49" s="207"/>
      <c r="AM49" s="207"/>
      <c r="AN49" s="207"/>
      <c r="AO49" s="207"/>
      <c r="AP49" s="207"/>
      <c r="AQ49" s="207"/>
      <c r="AR49" s="207"/>
      <c r="AS49" s="204"/>
      <c r="AT49" s="204"/>
      <c r="AU49" s="204"/>
      <c r="AV49" s="204"/>
      <c r="AW49" s="205"/>
      <c r="AX49" s="206"/>
      <c r="AY49" s="207"/>
      <c r="AZ49" s="207"/>
      <c r="BA49" s="207"/>
      <c r="BB49" s="207"/>
      <c r="BC49" s="207"/>
      <c r="BD49" s="207"/>
      <c r="BE49" s="207"/>
      <c r="BF49" s="202"/>
      <c r="BG49" s="202"/>
      <c r="BH49" s="202"/>
      <c r="BI49" s="207"/>
      <c r="BJ49" s="207"/>
      <c r="BK49" s="207"/>
      <c r="BL49" s="207"/>
      <c r="BM49" s="207"/>
      <c r="BN49" s="207"/>
      <c r="BO49" s="207"/>
      <c r="BP49" s="204"/>
      <c r="BQ49" s="204"/>
      <c r="BR49" s="204"/>
      <c r="BS49" s="204"/>
      <c r="BT49" s="204"/>
      <c r="BU49" s="205"/>
      <c r="BV49" s="205"/>
    </row>
    <row r="50" spans="1:74" ht="17.25" customHeight="1">
      <c r="A50" s="201"/>
      <c r="B50" s="206"/>
      <c r="C50" s="207"/>
      <c r="D50" s="207"/>
      <c r="E50" s="207"/>
      <c r="F50" s="207"/>
      <c r="G50" s="207"/>
      <c r="H50" s="207"/>
      <c r="I50" s="207"/>
      <c r="J50" s="202"/>
      <c r="K50" s="202"/>
      <c r="L50" s="202"/>
      <c r="M50" s="207"/>
      <c r="N50" s="207"/>
      <c r="O50" s="207"/>
      <c r="P50" s="207"/>
      <c r="Q50" s="207"/>
      <c r="R50" s="207"/>
      <c r="S50" s="207"/>
      <c r="T50" s="207"/>
      <c r="U50" s="204"/>
      <c r="V50" s="204"/>
      <c r="W50" s="204"/>
      <c r="X50" s="204"/>
      <c r="Y50" s="205"/>
      <c r="Z50" s="206"/>
      <c r="AA50" s="207"/>
      <c r="AB50" s="207"/>
      <c r="AC50" s="207"/>
      <c r="AD50" s="207"/>
      <c r="AE50" s="207"/>
      <c r="AF50" s="207"/>
      <c r="AG50" s="207"/>
      <c r="AH50" s="202"/>
      <c r="AI50" s="202"/>
      <c r="AJ50" s="202"/>
      <c r="AK50" s="207"/>
      <c r="AL50" s="207"/>
      <c r="AM50" s="207"/>
      <c r="AN50" s="207"/>
      <c r="AO50" s="207"/>
      <c r="AP50" s="207"/>
      <c r="AQ50" s="207"/>
      <c r="AR50" s="207"/>
      <c r="AS50" s="204"/>
      <c r="AT50" s="204"/>
      <c r="AU50" s="204"/>
      <c r="AV50" s="204"/>
      <c r="AW50" s="205"/>
      <c r="AX50" s="206"/>
      <c r="AY50" s="207"/>
      <c r="AZ50" s="207"/>
      <c r="BA50" s="207"/>
      <c r="BB50" s="207"/>
      <c r="BC50" s="207"/>
      <c r="BD50" s="207"/>
      <c r="BE50" s="207"/>
      <c r="BF50" s="202"/>
      <c r="BG50" s="202"/>
      <c r="BH50" s="202"/>
      <c r="BI50" s="207"/>
      <c r="BJ50" s="207"/>
      <c r="BK50" s="207"/>
      <c r="BL50" s="207"/>
      <c r="BM50" s="207"/>
      <c r="BN50" s="207"/>
      <c r="BO50" s="207"/>
      <c r="BP50" s="204"/>
      <c r="BQ50" s="204"/>
      <c r="BR50" s="204"/>
      <c r="BS50" s="204"/>
      <c r="BT50" s="204"/>
      <c r="BU50" s="205"/>
      <c r="BV50" s="205"/>
    </row>
    <row r="51" spans="1:74" ht="27" customHeight="1">
      <c r="A51" s="201"/>
      <c r="B51" s="206"/>
      <c r="C51" s="207"/>
      <c r="D51" s="207"/>
      <c r="E51" s="207"/>
      <c r="F51" s="207"/>
      <c r="G51" s="207"/>
      <c r="H51" s="207"/>
      <c r="I51" s="207"/>
      <c r="J51" s="202"/>
      <c r="K51" s="202"/>
      <c r="L51" s="202"/>
      <c r="M51" s="207"/>
      <c r="N51" s="207"/>
      <c r="O51" s="207"/>
      <c r="P51" s="207"/>
      <c r="Q51" s="204"/>
      <c r="R51" s="204"/>
      <c r="S51" s="204"/>
      <c r="T51" s="1378"/>
      <c r="U51" s="1379"/>
      <c r="V51" s="1379"/>
      <c r="W51" s="1379"/>
      <c r="X51" s="1379"/>
      <c r="Y51" s="1380"/>
      <c r="Z51" s="206"/>
      <c r="AA51" s="207"/>
      <c r="AB51" s="207"/>
      <c r="AC51" s="207"/>
      <c r="AD51" s="207"/>
      <c r="AE51" s="207"/>
      <c r="AF51" s="207"/>
      <c r="AG51" s="207"/>
      <c r="AH51" s="202"/>
      <c r="AI51" s="202"/>
      <c r="AJ51" s="202"/>
      <c r="AK51" s="207"/>
      <c r="AL51" s="207"/>
      <c r="AM51" s="207"/>
      <c r="AN51" s="207"/>
      <c r="AO51" s="204"/>
      <c r="AP51" s="204"/>
      <c r="AQ51" s="204"/>
      <c r="AR51" s="1378"/>
      <c r="AS51" s="1379"/>
      <c r="AT51" s="1379"/>
      <c r="AU51" s="1379"/>
      <c r="AV51" s="1379"/>
      <c r="AW51" s="1380"/>
      <c r="AX51" s="206"/>
      <c r="AY51" s="207"/>
      <c r="AZ51" s="207"/>
      <c r="BA51" s="207"/>
      <c r="BB51" s="207"/>
      <c r="BC51" s="207"/>
      <c r="BD51" s="207"/>
      <c r="BE51" s="207"/>
      <c r="BF51" s="202"/>
      <c r="BG51" s="202"/>
      <c r="BH51" s="202"/>
      <c r="BI51" s="207"/>
      <c r="BJ51" s="207"/>
      <c r="BK51" s="207"/>
      <c r="BL51" s="207"/>
      <c r="BM51" s="207"/>
      <c r="BN51" s="207"/>
      <c r="BO51" s="204"/>
      <c r="BP51" s="1378"/>
      <c r="BQ51" s="1379"/>
      <c r="BR51" s="1379"/>
      <c r="BS51" s="1379"/>
      <c r="BT51" s="1379"/>
      <c r="BU51" s="1380"/>
      <c r="BV51" s="205"/>
    </row>
    <row r="52" spans="1:74" s="172" customFormat="1" ht="45.75" customHeight="1">
      <c r="A52" s="173"/>
      <c r="B52" s="160"/>
      <c r="C52" s="202"/>
      <c r="D52" s="202"/>
      <c r="E52" s="202"/>
      <c r="F52" s="202"/>
      <c r="G52" s="202"/>
      <c r="H52" s="202"/>
      <c r="I52" s="202"/>
      <c r="J52" s="202"/>
      <c r="K52" s="202"/>
      <c r="L52" s="202"/>
      <c r="M52" s="202"/>
      <c r="N52" s="202"/>
      <c r="O52" s="202"/>
      <c r="P52" s="202"/>
      <c r="Q52" s="208"/>
      <c r="R52" s="208"/>
      <c r="S52" s="208"/>
      <c r="T52" s="1381"/>
      <c r="U52" s="1382"/>
      <c r="V52" s="1382"/>
      <c r="W52" s="1382"/>
      <c r="X52" s="1382"/>
      <c r="Y52" s="1383"/>
      <c r="Z52" s="160"/>
      <c r="AA52" s="202"/>
      <c r="AB52" s="202"/>
      <c r="AC52" s="202"/>
      <c r="AD52" s="202"/>
      <c r="AE52" s="202"/>
      <c r="AF52" s="202"/>
      <c r="AG52" s="202"/>
      <c r="AH52" s="202"/>
      <c r="AI52" s="202"/>
      <c r="AJ52" s="202"/>
      <c r="AK52" s="202"/>
      <c r="AL52" s="202"/>
      <c r="AM52" s="202"/>
      <c r="AN52" s="202"/>
      <c r="AO52" s="208"/>
      <c r="AP52" s="208"/>
      <c r="AQ52" s="208"/>
      <c r="AR52" s="1381"/>
      <c r="AS52" s="1382"/>
      <c r="AT52" s="1382"/>
      <c r="AU52" s="1382"/>
      <c r="AV52" s="1382"/>
      <c r="AW52" s="1383"/>
      <c r="AX52" s="160"/>
      <c r="AY52" s="202"/>
      <c r="AZ52" s="202"/>
      <c r="BA52" s="202"/>
      <c r="BB52" s="202"/>
      <c r="BC52" s="202"/>
      <c r="BD52" s="202"/>
      <c r="BE52" s="202"/>
      <c r="BF52" s="202"/>
      <c r="BG52" s="202"/>
      <c r="BH52" s="202"/>
      <c r="BI52" s="202"/>
      <c r="BJ52" s="202"/>
      <c r="BK52" s="202"/>
      <c r="BL52" s="202"/>
      <c r="BM52" s="202"/>
      <c r="BN52" s="202"/>
      <c r="BO52" s="208"/>
      <c r="BP52" s="1381"/>
      <c r="BQ52" s="1382"/>
      <c r="BR52" s="1382"/>
      <c r="BS52" s="1382"/>
      <c r="BT52" s="1382"/>
      <c r="BU52" s="1383"/>
      <c r="BV52" s="177"/>
    </row>
    <row r="53" spans="1:74" ht="27" customHeight="1">
      <c r="A53" s="201"/>
      <c r="B53" s="209"/>
      <c r="C53" s="208"/>
      <c r="D53" s="208"/>
      <c r="E53" s="208"/>
      <c r="F53" s="208"/>
      <c r="G53" s="207"/>
      <c r="H53" s="207"/>
      <c r="I53" s="207"/>
      <c r="J53" s="207"/>
      <c r="K53" s="207"/>
      <c r="L53" s="207"/>
      <c r="M53" s="207"/>
      <c r="N53" s="207"/>
      <c r="O53" s="207"/>
      <c r="P53" s="207"/>
      <c r="Q53" s="204"/>
      <c r="R53" s="204"/>
      <c r="S53" s="204"/>
      <c r="T53" s="1381"/>
      <c r="U53" s="1382"/>
      <c r="V53" s="1382"/>
      <c r="W53" s="1382"/>
      <c r="X53" s="1382"/>
      <c r="Y53" s="1383"/>
      <c r="Z53" s="210"/>
      <c r="AA53" s="208"/>
      <c r="AB53" s="208"/>
      <c r="AC53" s="208"/>
      <c r="AD53" s="208"/>
      <c r="AE53" s="208"/>
      <c r="AF53" s="208"/>
      <c r="AG53" s="207"/>
      <c r="AH53" s="207"/>
      <c r="AI53" s="207"/>
      <c r="AJ53" s="207"/>
      <c r="AK53" s="207"/>
      <c r="AL53" s="207"/>
      <c r="AM53" s="211"/>
      <c r="AN53" s="211"/>
      <c r="AO53" s="211"/>
      <c r="AP53" s="211"/>
      <c r="AQ53" s="212"/>
      <c r="AR53" s="1381"/>
      <c r="AS53" s="1382"/>
      <c r="AT53" s="1382"/>
      <c r="AU53" s="1382"/>
      <c r="AV53" s="1382"/>
      <c r="AW53" s="1383"/>
      <c r="AX53" s="1340"/>
      <c r="AY53" s="1389"/>
      <c r="AZ53" s="1389"/>
      <c r="BA53" s="1389"/>
      <c r="BB53" s="1389"/>
      <c r="BC53" s="1389"/>
      <c r="BD53" s="1389"/>
      <c r="BE53" s="207"/>
      <c r="BF53" s="207"/>
      <c r="BG53" s="207"/>
      <c r="BH53" s="207"/>
      <c r="BI53" s="2328"/>
      <c r="BJ53" s="2328"/>
      <c r="BK53" s="2328"/>
      <c r="BL53" s="2328"/>
      <c r="BM53" s="2328"/>
      <c r="BN53" s="2328"/>
      <c r="BO53" s="212"/>
      <c r="BP53" s="1381"/>
      <c r="BQ53" s="1382"/>
      <c r="BR53" s="1382"/>
      <c r="BS53" s="1382"/>
      <c r="BT53" s="1382"/>
      <c r="BU53" s="1383"/>
      <c r="BV53" s="205"/>
    </row>
    <row r="54" spans="1:74" ht="27" customHeight="1">
      <c r="A54" s="201"/>
      <c r="B54" s="213"/>
      <c r="C54" s="214"/>
      <c r="D54" s="214"/>
      <c r="E54" s="214"/>
      <c r="F54" s="214"/>
      <c r="G54" s="215"/>
      <c r="H54" s="215"/>
      <c r="I54" s="216"/>
      <c r="J54" s="216"/>
      <c r="K54" s="216"/>
      <c r="L54" s="216"/>
      <c r="M54" s="216"/>
      <c r="N54" s="216"/>
      <c r="O54" s="216"/>
      <c r="P54" s="216"/>
      <c r="Q54" s="216"/>
      <c r="R54" s="216"/>
      <c r="S54" s="217"/>
      <c r="T54" s="1384"/>
      <c r="U54" s="1385"/>
      <c r="V54" s="1385"/>
      <c r="W54" s="1385"/>
      <c r="X54" s="1385"/>
      <c r="Y54" s="1386"/>
      <c r="Z54" s="213"/>
      <c r="AA54" s="214"/>
      <c r="AB54" s="214"/>
      <c r="AC54" s="214"/>
      <c r="AD54" s="214"/>
      <c r="AE54" s="214"/>
      <c r="AF54" s="214"/>
      <c r="AG54" s="215"/>
      <c r="AH54" s="216"/>
      <c r="AI54" s="216"/>
      <c r="AJ54" s="216"/>
      <c r="AK54" s="215"/>
      <c r="AL54" s="215"/>
      <c r="AM54" s="216"/>
      <c r="AN54" s="216"/>
      <c r="AO54" s="216"/>
      <c r="AP54" s="216"/>
      <c r="AQ54" s="217"/>
      <c r="AR54" s="1384"/>
      <c r="AS54" s="1385"/>
      <c r="AT54" s="1385"/>
      <c r="AU54" s="1385"/>
      <c r="AV54" s="1385"/>
      <c r="AW54" s="1386"/>
      <c r="AX54" s="2326"/>
      <c r="AY54" s="2327"/>
      <c r="AZ54" s="2327"/>
      <c r="BA54" s="2327"/>
      <c r="BB54" s="2327"/>
      <c r="BC54" s="2327"/>
      <c r="BD54" s="2327"/>
      <c r="BE54" s="215"/>
      <c r="BF54" s="2330"/>
      <c r="BG54" s="2330"/>
      <c r="BH54" s="2330"/>
      <c r="BI54" s="2329"/>
      <c r="BJ54" s="2329"/>
      <c r="BK54" s="2329"/>
      <c r="BL54" s="2329"/>
      <c r="BM54" s="2329"/>
      <c r="BN54" s="2329"/>
      <c r="BO54" s="217"/>
      <c r="BP54" s="1384"/>
      <c r="BQ54" s="1385"/>
      <c r="BR54" s="1385"/>
      <c r="BS54" s="1385"/>
      <c r="BT54" s="1385"/>
      <c r="BU54" s="1386"/>
      <c r="BV54" s="205"/>
    </row>
    <row r="55" spans="1:74" s="2" customFormat="1" ht="20.25" customHeight="1">
      <c r="A55" s="219"/>
      <c r="B55" s="220" t="s">
        <v>118</v>
      </c>
      <c r="C55" s="220"/>
      <c r="D55" s="220"/>
      <c r="E55" s="220"/>
      <c r="F55" s="220"/>
      <c r="G55" s="220"/>
      <c r="H55" s="220"/>
      <c r="I55" s="220"/>
      <c r="J55" s="220"/>
      <c r="K55" s="220"/>
      <c r="L55" s="220"/>
      <c r="M55" s="220"/>
      <c r="N55" s="220"/>
      <c r="O55" s="220"/>
      <c r="P55" s="220"/>
      <c r="Q55" s="220"/>
      <c r="R55" s="220"/>
      <c r="S55" s="220"/>
      <c r="T55" s="220"/>
      <c r="U55" s="221"/>
      <c r="V55" s="221"/>
      <c r="W55" s="221"/>
      <c r="X55" s="221"/>
      <c r="Y55" s="221"/>
      <c r="Z55" s="221"/>
      <c r="AA55" s="221"/>
      <c r="AB55" s="222"/>
      <c r="AC55" s="222"/>
      <c r="AD55" s="222"/>
      <c r="AE55" s="222"/>
      <c r="AF55" s="220" t="s">
        <v>119</v>
      </c>
      <c r="AG55" s="222"/>
      <c r="AH55" s="222"/>
      <c r="AI55" s="222"/>
      <c r="AJ55" s="222"/>
      <c r="AK55" s="221"/>
      <c r="AL55" s="222"/>
      <c r="AM55" s="222"/>
      <c r="AN55" s="222"/>
      <c r="AO55" s="222"/>
      <c r="AP55" s="222"/>
      <c r="AQ55" s="222"/>
      <c r="AR55" s="222"/>
      <c r="AS55" s="222"/>
      <c r="AT55" s="222"/>
      <c r="AU55" s="221"/>
      <c r="AV55" s="221"/>
      <c r="AW55" s="221"/>
      <c r="AX55" s="221"/>
      <c r="AY55" s="221"/>
      <c r="AZ55" s="221"/>
      <c r="BA55" s="221"/>
      <c r="BB55" s="221"/>
      <c r="BC55" s="221"/>
      <c r="BD55" s="221"/>
      <c r="BE55" s="221"/>
      <c r="BF55" s="221"/>
      <c r="BG55" s="221"/>
      <c r="BH55" s="221"/>
      <c r="BI55" s="221"/>
      <c r="BJ55" s="221"/>
      <c r="BK55" s="221"/>
      <c r="BL55" s="221"/>
      <c r="BM55" s="221" t="str">
        <f>'Common Stockfitting process '!BE20</f>
        <v>COMPILER: LIÊN/A-KT-WQ826</v>
      </c>
      <c r="BN55" s="221"/>
      <c r="BO55" s="221"/>
      <c r="BP55" s="220"/>
      <c r="BQ55" s="220"/>
      <c r="BR55" s="221"/>
      <c r="BS55" s="221"/>
      <c r="BT55" s="221"/>
      <c r="BU55" s="221"/>
      <c r="BV55" s="223"/>
    </row>
  </sheetData>
  <mergeCells count="141">
    <mergeCell ref="T53:Y53"/>
    <mergeCell ref="AR53:AW53"/>
    <mergeCell ref="AX53:BD54"/>
    <mergeCell ref="BI53:BN54"/>
    <mergeCell ref="BP53:BU53"/>
    <mergeCell ref="T54:Y54"/>
    <mergeCell ref="AR54:AW54"/>
    <mergeCell ref="BF54:BH54"/>
    <mergeCell ref="BP54:BU54"/>
    <mergeCell ref="BJ41:BK41"/>
    <mergeCell ref="BL41:BM41"/>
    <mergeCell ref="BN41:BO41"/>
    <mergeCell ref="Z42:AF46"/>
    <mergeCell ref="AX42:BD46"/>
    <mergeCell ref="T51:Y51"/>
    <mergeCell ref="AR51:AW51"/>
    <mergeCell ref="BP51:BU51"/>
    <mergeCell ref="T52:Y52"/>
    <mergeCell ref="AR52:AW52"/>
    <mergeCell ref="BP52:BU52"/>
    <mergeCell ref="AH41:AI41"/>
    <mergeCell ref="AJ41:AK41"/>
    <mergeCell ref="AL41:AM41"/>
    <mergeCell ref="AN41:AO41"/>
    <mergeCell ref="AP41:AQ41"/>
    <mergeCell ref="AZ41:BA41"/>
    <mergeCell ref="BB41:BC41"/>
    <mergeCell ref="BF41:BG41"/>
    <mergeCell ref="BH41:BI41"/>
    <mergeCell ref="D41:E41"/>
    <mergeCell ref="F41:G41"/>
    <mergeCell ref="J41:K41"/>
    <mergeCell ref="L41:M41"/>
    <mergeCell ref="N41:O41"/>
    <mergeCell ref="P41:Q41"/>
    <mergeCell ref="R41:S41"/>
    <mergeCell ref="AB41:AC41"/>
    <mergeCell ref="AD41:AE41"/>
    <mergeCell ref="B38:G38"/>
    <mergeCell ref="I38:U38"/>
    <mergeCell ref="V38:W38"/>
    <mergeCell ref="Z38:AE38"/>
    <mergeCell ref="AG38:AS38"/>
    <mergeCell ref="AT38:AU38"/>
    <mergeCell ref="AX38:BC38"/>
    <mergeCell ref="BE38:BQ38"/>
    <mergeCell ref="BR38:BS38"/>
    <mergeCell ref="B36:N37"/>
    <mergeCell ref="T36:Y36"/>
    <mergeCell ref="Z36:AM37"/>
    <mergeCell ref="AR36:AW36"/>
    <mergeCell ref="AX36:BD37"/>
    <mergeCell ref="BI36:BN37"/>
    <mergeCell ref="BP36:BU36"/>
    <mergeCell ref="T37:Y37"/>
    <mergeCell ref="AR37:AW37"/>
    <mergeCell ref="BF37:BH37"/>
    <mergeCell ref="BP37:BU37"/>
    <mergeCell ref="BJ24:BK24"/>
    <mergeCell ref="BL24:BM24"/>
    <mergeCell ref="BN24:BO24"/>
    <mergeCell ref="Z25:AF29"/>
    <mergeCell ref="AX25:BD29"/>
    <mergeCell ref="T34:Y34"/>
    <mergeCell ref="AR34:AW34"/>
    <mergeCell ref="BP34:BU34"/>
    <mergeCell ref="T35:Y35"/>
    <mergeCell ref="AR35:AW35"/>
    <mergeCell ref="BP35:BU35"/>
    <mergeCell ref="AH24:AI24"/>
    <mergeCell ref="AJ24:AK24"/>
    <mergeCell ref="AL24:AM24"/>
    <mergeCell ref="AN24:AO24"/>
    <mergeCell ref="AP24:AQ24"/>
    <mergeCell ref="AZ24:BA24"/>
    <mergeCell ref="BB24:BC24"/>
    <mergeCell ref="BF24:BG24"/>
    <mergeCell ref="BH24:BI24"/>
    <mergeCell ref="D24:E24"/>
    <mergeCell ref="F24:G24"/>
    <mergeCell ref="J24:K24"/>
    <mergeCell ref="L24:M24"/>
    <mergeCell ref="N24:O24"/>
    <mergeCell ref="P24:Q24"/>
    <mergeCell ref="R24:S24"/>
    <mergeCell ref="AB24:AC24"/>
    <mergeCell ref="AD24:AE24"/>
    <mergeCell ref="B21:G21"/>
    <mergeCell ref="I21:U21"/>
    <mergeCell ref="V21:W21"/>
    <mergeCell ref="Z21:AE21"/>
    <mergeCell ref="AG21:AS21"/>
    <mergeCell ref="AT21:AU21"/>
    <mergeCell ref="AX21:BC21"/>
    <mergeCell ref="BE21:BQ21"/>
    <mergeCell ref="BR21:BS21"/>
    <mergeCell ref="BP17:BU17"/>
    <mergeCell ref="T18:Y18"/>
    <mergeCell ref="AR18:AW18"/>
    <mergeCell ref="BP18:BU18"/>
    <mergeCell ref="T19:Y19"/>
    <mergeCell ref="Z19:AJ20"/>
    <mergeCell ref="AR19:AW19"/>
    <mergeCell ref="AX19:BJ20"/>
    <mergeCell ref="BP19:BU19"/>
    <mergeCell ref="T20:Y20"/>
    <mergeCell ref="AR20:AW20"/>
    <mergeCell ref="BP20:BU20"/>
    <mergeCell ref="BF7:BG7"/>
    <mergeCell ref="BH7:BI7"/>
    <mergeCell ref="BJ7:BK7"/>
    <mergeCell ref="BL7:BM7"/>
    <mergeCell ref="BN7:BO7"/>
    <mergeCell ref="Z8:AF10"/>
    <mergeCell ref="AX8:BD10"/>
    <mergeCell ref="T17:Y17"/>
    <mergeCell ref="AR17:AW17"/>
    <mergeCell ref="AB7:AC7"/>
    <mergeCell ref="AD7:AE7"/>
    <mergeCell ref="AH7:AI7"/>
    <mergeCell ref="AJ7:AK7"/>
    <mergeCell ref="AL7:AM7"/>
    <mergeCell ref="AN7:AO7"/>
    <mergeCell ref="AP7:AQ7"/>
    <mergeCell ref="AZ7:BA7"/>
    <mergeCell ref="BB7:BC7"/>
    <mergeCell ref="B1:P1"/>
    <mergeCell ref="W1:AZ3"/>
    <mergeCell ref="BF1:BP3"/>
    <mergeCell ref="BQ2:BR3"/>
    <mergeCell ref="BT2:BU3"/>
    <mergeCell ref="BS2:BS3"/>
    <mergeCell ref="B4:G4"/>
    <mergeCell ref="I4:U4"/>
    <mergeCell ref="V4:W4"/>
    <mergeCell ref="Z4:AE4"/>
    <mergeCell ref="AG4:AS4"/>
    <mergeCell ref="AT4:AU4"/>
    <mergeCell ref="AX4:BC4"/>
    <mergeCell ref="BE4:BQ4"/>
    <mergeCell ref="BR4:BS4"/>
  </mergeCells>
  <phoneticPr fontId="60" type="noConversion"/>
  <printOptions horizontalCentered="1"/>
  <pageMargins left="0" right="0" top="0.59055118110236227" bottom="0.51181102362204722" header="0.31496062992125984" footer="0.39370078740157483"/>
  <pageSetup paperSize="9" scale="45" orientation="landscape" useFirstPageNumber="1" horizontalDpi="4294967295" verticalDpi="4294967295" r:id="rId1"/>
  <headerFooter>
    <oddHeader>&amp;LNIKE-CONVERSE, INC. Confidential&amp;RVer.16.0
PB:1-0</oddHeader>
    <oddFooter>&amp;L&amp;F</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P44"/>
  <sheetViews>
    <sheetView showGridLines="0" view="pageBreakPreview" zoomScale="66" zoomScaleNormal="60" workbookViewId="0">
      <selection activeCell="AR28" sqref="AR28"/>
    </sheetView>
  </sheetViews>
  <sheetFormatPr defaultColWidth="2.5703125" defaultRowHeight="14.25" customHeight="1"/>
  <cols>
    <col min="1" max="14" width="2.5703125" customWidth="1"/>
    <col min="15" max="17" width="2.5703125" style="1" customWidth="1"/>
    <col min="18" max="22" width="2.5703125" customWidth="1"/>
    <col min="23" max="23" width="2.5703125" style="1" customWidth="1"/>
    <col min="24" max="25" width="2.5703125" customWidth="1"/>
    <col min="26" max="26" width="2.5703125" style="1" customWidth="1"/>
    <col min="27" max="46" width="2.5703125" customWidth="1"/>
    <col min="47" max="49" width="2.5703125" style="1" customWidth="1"/>
    <col min="50" max="55" width="2.5703125" customWidth="1"/>
    <col min="56" max="56" width="2.5703125" style="1" customWidth="1"/>
    <col min="57" max="58" width="2.5703125" customWidth="1"/>
    <col min="59" max="59" width="2.5703125" style="1" customWidth="1"/>
    <col min="60" max="67" width="2.5703125" customWidth="1"/>
  </cols>
  <sheetData>
    <row r="1" spans="1:68" s="2" customFormat="1" ht="20.100000000000001" customHeight="1">
      <c r="A1" s="260"/>
      <c r="B1" s="1828" t="str">
        <f>Index!B1</f>
        <v>{{ModelType}}</v>
      </c>
      <c r="C1" s="1779"/>
      <c r="D1" s="1779"/>
      <c r="E1" s="1779"/>
      <c r="F1" s="1779"/>
      <c r="G1" s="1779"/>
      <c r="H1" s="1779"/>
      <c r="I1" s="1779"/>
      <c r="J1" s="1779"/>
      <c r="K1" s="1779"/>
      <c r="L1" s="1779"/>
      <c r="M1" s="1779"/>
      <c r="N1" s="1779"/>
      <c r="O1" s="1779"/>
      <c r="P1" s="1779"/>
      <c r="Q1" s="656"/>
      <c r="R1" s="657"/>
      <c r="S1" s="657"/>
      <c r="T1" s="657"/>
      <c r="U1" s="1579" t="s">
        <v>509</v>
      </c>
      <c r="V1" s="1579"/>
      <c r="W1" s="1579"/>
      <c r="X1" s="1579"/>
      <c r="Y1" s="1579"/>
      <c r="Z1" s="1579"/>
      <c r="AA1" s="1579"/>
      <c r="AB1" s="1579"/>
      <c r="AC1" s="1579"/>
      <c r="AD1" s="1579"/>
      <c r="AE1" s="1579"/>
      <c r="AF1" s="1579"/>
      <c r="AG1" s="1579"/>
      <c r="AH1" s="1579"/>
      <c r="AI1" s="1579"/>
      <c r="AJ1" s="1579"/>
      <c r="AK1" s="1579"/>
      <c r="AL1" s="1579"/>
      <c r="AM1" s="1579"/>
      <c r="AN1" s="1579"/>
      <c r="AO1" s="1579"/>
      <c r="AP1" s="1579"/>
      <c r="AQ1" s="1579"/>
      <c r="AR1" s="1579"/>
      <c r="AS1" s="1579"/>
      <c r="AT1" s="1579"/>
      <c r="AU1" s="1579"/>
      <c r="AV1" s="1579"/>
      <c r="AW1" s="657"/>
      <c r="AX1" s="657"/>
      <c r="AY1" s="657"/>
      <c r="AZ1" s="657"/>
      <c r="BA1" s="132"/>
      <c r="BB1" s="410"/>
      <c r="BC1" s="410"/>
      <c r="BD1" s="410"/>
      <c r="BE1" s="410"/>
      <c r="BF1" s="410"/>
      <c r="BG1" s="410"/>
      <c r="BH1" s="410"/>
      <c r="BI1" s="261"/>
      <c r="BJ1" s="261"/>
      <c r="BK1" s="261"/>
      <c r="BL1" s="261"/>
      <c r="BM1" s="261"/>
      <c r="BN1" s="261"/>
      <c r="BO1" s="261"/>
      <c r="BP1" s="262"/>
    </row>
    <row r="2" spans="1:68" s="2" customFormat="1" ht="18" customHeight="1">
      <c r="A2" s="33"/>
      <c r="B2" s="284" t="s">
        <v>69</v>
      </c>
      <c r="C2" s="658"/>
      <c r="D2" s="658"/>
      <c r="E2" s="658"/>
      <c r="F2" s="658"/>
      <c r="G2" s="658" t="str">
        <f>Index!G2</f>
        <v>{{ModelName}}</v>
      </c>
      <c r="H2" s="286"/>
      <c r="I2" s="286"/>
      <c r="J2" s="286"/>
      <c r="K2" s="286"/>
      <c r="L2" s="286"/>
      <c r="M2" s="286"/>
      <c r="N2" s="286"/>
      <c r="O2" s="286"/>
      <c r="P2" s="286"/>
      <c r="Q2" s="659"/>
      <c r="R2" s="660"/>
      <c r="S2" s="660"/>
      <c r="T2" s="660"/>
      <c r="U2" s="1580"/>
      <c r="V2" s="1580"/>
      <c r="W2" s="1580"/>
      <c r="X2" s="1580"/>
      <c r="Y2" s="1580"/>
      <c r="Z2" s="1580"/>
      <c r="AA2" s="1580"/>
      <c r="AB2" s="1580"/>
      <c r="AC2" s="1580"/>
      <c r="AD2" s="1580"/>
      <c r="AE2" s="1580"/>
      <c r="AF2" s="1580"/>
      <c r="AG2" s="1580"/>
      <c r="AH2" s="1580"/>
      <c r="AI2" s="1580"/>
      <c r="AJ2" s="1580"/>
      <c r="AK2" s="1580"/>
      <c r="AL2" s="1580"/>
      <c r="AM2" s="1580"/>
      <c r="AN2" s="1580"/>
      <c r="AO2" s="1580"/>
      <c r="AP2" s="1580"/>
      <c r="AQ2" s="1580"/>
      <c r="AR2" s="1580"/>
      <c r="AS2" s="1580"/>
      <c r="AT2" s="1580"/>
      <c r="AU2" s="1580"/>
      <c r="AV2" s="1580"/>
      <c r="AW2" s="660"/>
      <c r="AX2" s="660"/>
      <c r="AY2" s="660"/>
      <c r="AZ2" s="660"/>
      <c r="BA2" s="135"/>
      <c r="BB2" s="412"/>
      <c r="BC2" s="412"/>
      <c r="BD2" s="412"/>
      <c r="BE2" s="412"/>
      <c r="BF2" s="412"/>
      <c r="BG2" s="412"/>
      <c r="BH2" s="412"/>
      <c r="BI2" s="107"/>
      <c r="BJ2" s="1581" t="s">
        <v>122</v>
      </c>
      <c r="BK2" s="1419"/>
      <c r="BL2" s="1419"/>
      <c r="BM2" s="1322">
        <f>'Bottom Cutting Die Schedule'!BS2+1</f>
        <v>18</v>
      </c>
      <c r="BN2" s="1322"/>
      <c r="BO2" s="1878"/>
      <c r="BP2" s="143"/>
    </row>
    <row r="3" spans="1:68" s="2" customFormat="1" ht="18" customHeight="1">
      <c r="A3" s="33"/>
      <c r="B3" s="289" t="s">
        <v>70</v>
      </c>
      <c r="C3" s="290"/>
      <c r="D3" s="290"/>
      <c r="E3" s="290"/>
      <c r="F3" s="290"/>
      <c r="G3" s="290"/>
      <c r="H3" s="290"/>
      <c r="I3" s="290" t="str">
        <f>Index!I3</f>
        <v>{{MaterialNumber}}</v>
      </c>
      <c r="J3" s="290"/>
      <c r="K3" s="290"/>
      <c r="L3" s="290"/>
      <c r="M3" s="290"/>
      <c r="N3" s="290"/>
      <c r="O3" s="290"/>
      <c r="P3" s="290"/>
      <c r="Q3" s="661"/>
      <c r="R3" s="662"/>
      <c r="S3" s="662"/>
      <c r="T3" s="662"/>
      <c r="U3" s="2331"/>
      <c r="V3" s="2331"/>
      <c r="W3" s="2331"/>
      <c r="X3" s="2331"/>
      <c r="Y3" s="2331"/>
      <c r="Z3" s="2331"/>
      <c r="AA3" s="2331"/>
      <c r="AB3" s="2331"/>
      <c r="AC3" s="2331"/>
      <c r="AD3" s="2331"/>
      <c r="AE3" s="2331"/>
      <c r="AF3" s="2331"/>
      <c r="AG3" s="2331"/>
      <c r="AH3" s="2331"/>
      <c r="AI3" s="2331"/>
      <c r="AJ3" s="2331"/>
      <c r="AK3" s="2331"/>
      <c r="AL3" s="2331"/>
      <c r="AM3" s="2331"/>
      <c r="AN3" s="2331"/>
      <c r="AO3" s="2331"/>
      <c r="AP3" s="2331"/>
      <c r="AQ3" s="2331"/>
      <c r="AR3" s="2331"/>
      <c r="AS3" s="2331"/>
      <c r="AT3" s="2331"/>
      <c r="AU3" s="2331"/>
      <c r="AV3" s="2331"/>
      <c r="AW3" s="662"/>
      <c r="AX3" s="662"/>
      <c r="AY3" s="662"/>
      <c r="AZ3" s="662"/>
      <c r="BA3" s="139"/>
      <c r="BB3" s="416"/>
      <c r="BC3" s="416"/>
      <c r="BD3" s="416"/>
      <c r="BE3" s="416"/>
      <c r="BF3" s="416"/>
      <c r="BG3" s="416"/>
      <c r="BH3" s="416"/>
      <c r="BI3" s="22"/>
      <c r="BJ3" s="1582"/>
      <c r="BK3" s="1583"/>
      <c r="BL3" s="1583"/>
      <c r="BM3" s="1324"/>
      <c r="BN3" s="1324"/>
      <c r="BO3" s="1326"/>
      <c r="BP3" s="143"/>
    </row>
    <row r="4" spans="1:68" s="2" customFormat="1" ht="9.9499999999999993" customHeight="1">
      <c r="A4" s="33"/>
      <c r="B4" s="33"/>
      <c r="C4" s="22"/>
      <c r="D4" s="22"/>
      <c r="E4" s="22"/>
      <c r="F4" s="22"/>
      <c r="G4" s="22"/>
      <c r="H4" s="22"/>
      <c r="I4" s="22"/>
      <c r="J4" s="22"/>
      <c r="K4" s="22"/>
      <c r="L4" s="22"/>
      <c r="M4" s="22"/>
      <c r="N4" s="22"/>
      <c r="O4" s="22"/>
      <c r="P4" s="22"/>
      <c r="Q4" s="22"/>
      <c r="R4" s="22"/>
      <c r="S4" s="22"/>
      <c r="T4" s="261"/>
      <c r="V4" s="261"/>
      <c r="W4" s="101"/>
      <c r="X4" s="261"/>
      <c r="Y4" s="268"/>
      <c r="Z4" s="470"/>
      <c r="AA4" s="268"/>
      <c r="AB4" s="268"/>
      <c r="AC4" s="268"/>
      <c r="AD4" s="268"/>
      <c r="AE4" s="268"/>
      <c r="AF4" s="268"/>
      <c r="AG4" s="268"/>
      <c r="AH4" s="663"/>
      <c r="AI4" s="261"/>
      <c r="AJ4" s="261"/>
      <c r="AK4" s="261"/>
      <c r="AL4" s="261"/>
      <c r="AM4" s="261"/>
      <c r="AN4" s="261"/>
      <c r="AO4" s="261"/>
      <c r="AP4" s="261"/>
      <c r="AQ4" s="261"/>
      <c r="AR4" s="261"/>
      <c r="AS4" s="261"/>
      <c r="AT4" s="261"/>
      <c r="AU4" s="101"/>
      <c r="AV4" s="101"/>
      <c r="AW4" s="101"/>
      <c r="AX4" s="261"/>
      <c r="AY4" s="261"/>
      <c r="AZ4" s="261"/>
      <c r="BA4" s="261"/>
      <c r="BB4" s="269"/>
      <c r="BC4" s="261"/>
      <c r="BD4" s="101"/>
      <c r="BE4" s="261"/>
      <c r="BF4" s="268"/>
      <c r="BG4" s="470"/>
      <c r="BH4" s="268"/>
      <c r="BI4" s="268"/>
      <c r="BJ4" s="107"/>
      <c r="BK4" s="107"/>
      <c r="BL4" s="107"/>
      <c r="BM4" s="107"/>
      <c r="BN4" s="107"/>
      <c r="BO4" s="108"/>
      <c r="BP4" s="143"/>
    </row>
    <row r="5" spans="1:68" s="2" customFormat="1" ht="30" customHeight="1">
      <c r="A5" s="33"/>
      <c r="B5" s="239"/>
      <c r="C5" s="335"/>
      <c r="D5" s="335"/>
      <c r="E5" s="335"/>
      <c r="F5" s="335"/>
      <c r="G5" s="335"/>
      <c r="H5" s="1985" t="s">
        <v>510</v>
      </c>
      <c r="I5" s="2332"/>
      <c r="J5" s="2332"/>
      <c r="K5" s="2332"/>
      <c r="L5" s="2332"/>
      <c r="M5" s="2332"/>
      <c r="N5" s="2332"/>
      <c r="O5" s="2333"/>
      <c r="P5" s="2334" t="s">
        <v>511</v>
      </c>
      <c r="Q5" s="2334"/>
      <c r="R5" s="2334"/>
      <c r="S5" s="2334"/>
      <c r="T5" s="2334"/>
      <c r="U5" s="2334"/>
      <c r="V5" s="2334"/>
      <c r="W5" s="2334"/>
      <c r="X5" s="2334"/>
      <c r="Y5" s="2334"/>
      <c r="Z5" s="2334"/>
      <c r="AA5" s="2334"/>
      <c r="AB5" s="2334"/>
      <c r="AC5" s="240"/>
      <c r="AD5" s="240"/>
      <c r="AE5" s="240"/>
      <c r="AF5" s="240"/>
      <c r="AG5" s="240"/>
      <c r="AH5" s="341"/>
      <c r="AI5" s="239"/>
      <c r="AJ5" s="335"/>
      <c r="AK5" s="335"/>
      <c r="AL5" s="335"/>
      <c r="AM5" s="335"/>
      <c r="AN5" s="335"/>
      <c r="AO5" s="1848"/>
      <c r="AP5" s="1848"/>
      <c r="AQ5" s="1848"/>
      <c r="AR5" s="1848"/>
      <c r="AS5" s="1848"/>
      <c r="AT5" s="1848"/>
      <c r="AU5" s="1848"/>
      <c r="AV5" s="1848"/>
      <c r="AW5" s="1942"/>
      <c r="AX5" s="1942"/>
      <c r="AY5" s="1942"/>
      <c r="AZ5" s="1942"/>
      <c r="BA5" s="1942"/>
      <c r="BB5" s="1942"/>
      <c r="BC5" s="1942"/>
      <c r="BD5" s="1942"/>
      <c r="BE5" s="1942"/>
      <c r="BF5" s="1942"/>
      <c r="BG5" s="1942"/>
      <c r="BH5" s="1942"/>
      <c r="BI5" s="1942"/>
      <c r="BJ5" s="240"/>
      <c r="BK5" s="240"/>
      <c r="BL5" s="240"/>
      <c r="BM5" s="240"/>
      <c r="BN5" s="240"/>
      <c r="BO5" s="242"/>
      <c r="BP5" s="341"/>
    </row>
    <row r="6" spans="1:68" s="2" customFormat="1" ht="30" customHeight="1">
      <c r="A6" s="33"/>
      <c r="B6" s="239"/>
      <c r="C6" s="335"/>
      <c r="D6" s="335"/>
      <c r="E6" s="335"/>
      <c r="F6" s="335"/>
      <c r="G6" s="335"/>
      <c r="H6" s="1985" t="s">
        <v>512</v>
      </c>
      <c r="I6" s="1855"/>
      <c r="J6" s="1855"/>
      <c r="K6" s="1855"/>
      <c r="L6" s="1855"/>
      <c r="M6" s="1855"/>
      <c r="N6" s="1855"/>
      <c r="O6" s="2335"/>
      <c r="P6" s="2336" t="s">
        <v>513</v>
      </c>
      <c r="Q6" s="2336"/>
      <c r="R6" s="2336"/>
      <c r="S6" s="2336"/>
      <c r="T6" s="2336"/>
      <c r="U6" s="2336"/>
      <c r="V6" s="2336"/>
      <c r="W6" s="2336"/>
      <c r="X6" s="2336"/>
      <c r="Y6" s="2336"/>
      <c r="Z6" s="2336"/>
      <c r="AA6" s="2336"/>
      <c r="AB6" s="2336"/>
      <c r="AC6" s="240"/>
      <c r="AD6" s="240"/>
      <c r="AE6" s="240"/>
      <c r="AF6" s="240"/>
      <c r="AG6" s="240"/>
      <c r="AH6" s="341"/>
      <c r="AI6" s="239"/>
      <c r="AJ6" s="335"/>
      <c r="AK6" s="335"/>
      <c r="AL6" s="335"/>
      <c r="AM6" s="335"/>
      <c r="AN6" s="335"/>
      <c r="AO6" s="1848"/>
      <c r="AP6" s="1982"/>
      <c r="AQ6" s="1982"/>
      <c r="AR6" s="1982"/>
      <c r="AS6" s="1982"/>
      <c r="AT6" s="1982"/>
      <c r="AU6" s="1982"/>
      <c r="AV6" s="1982"/>
      <c r="AW6" s="1191"/>
      <c r="AX6" s="1191"/>
      <c r="AY6" s="1191"/>
      <c r="AZ6" s="1191"/>
      <c r="BA6" s="1191"/>
      <c r="BB6" s="1191"/>
      <c r="BC6" s="1191"/>
      <c r="BD6" s="1191"/>
      <c r="BE6" s="1191"/>
      <c r="BF6" s="1191"/>
      <c r="BG6" s="1191"/>
      <c r="BH6" s="1191"/>
      <c r="BI6" s="1191"/>
      <c r="BJ6" s="240"/>
      <c r="BK6" s="240"/>
      <c r="BL6" s="240"/>
      <c r="BM6" s="240"/>
      <c r="BN6" s="240"/>
      <c r="BO6" s="242"/>
      <c r="BP6" s="341"/>
    </row>
    <row r="7" spans="1:68" s="2" customFormat="1" ht="14.1" customHeight="1">
      <c r="A7" s="33"/>
      <c r="B7" s="239"/>
      <c r="C7" s="240"/>
      <c r="D7" s="335"/>
      <c r="E7" s="335"/>
      <c r="F7" s="335"/>
      <c r="G7" s="335"/>
      <c r="H7" s="335"/>
      <c r="I7" s="335"/>
      <c r="J7" s="335"/>
      <c r="K7" s="335"/>
      <c r="L7" s="335"/>
      <c r="M7" s="335"/>
      <c r="N7" s="335"/>
      <c r="O7" s="335"/>
      <c r="P7" s="335"/>
      <c r="Q7" s="335"/>
      <c r="R7" s="335"/>
      <c r="S7" s="335"/>
      <c r="T7" s="335"/>
      <c r="U7" s="335"/>
      <c r="V7" s="335"/>
      <c r="W7" s="240"/>
      <c r="X7" s="240"/>
      <c r="Y7" s="240"/>
      <c r="Z7" s="240"/>
      <c r="AA7" s="240"/>
      <c r="AB7" s="240"/>
      <c r="AC7" s="240"/>
      <c r="AD7" s="240"/>
      <c r="AE7" s="240"/>
      <c r="AF7" s="240"/>
      <c r="AG7" s="240"/>
      <c r="AH7" s="341"/>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2"/>
      <c r="BP7" s="341"/>
    </row>
    <row r="8" spans="1:68" s="2" customFormat="1" ht="14.1" customHeight="1">
      <c r="A8" s="33"/>
      <c r="B8" s="239"/>
      <c r="C8" s="240"/>
      <c r="D8" s="335"/>
      <c r="E8" s="335"/>
      <c r="F8" s="335"/>
      <c r="G8" s="335"/>
      <c r="H8" s="335"/>
      <c r="I8" s="335"/>
      <c r="J8" s="335"/>
      <c r="K8" s="335"/>
      <c r="L8" s="335"/>
      <c r="M8" s="335"/>
      <c r="N8" s="335"/>
      <c r="O8" s="335"/>
      <c r="P8" s="335"/>
      <c r="Q8" s="335"/>
      <c r="R8" s="335"/>
      <c r="S8" s="335"/>
      <c r="T8" s="335"/>
      <c r="U8" s="335"/>
      <c r="V8" s="335"/>
      <c r="W8" s="240"/>
      <c r="X8" s="240"/>
      <c r="Y8" s="240"/>
      <c r="Z8" s="240"/>
      <c r="AA8" s="240"/>
      <c r="AB8" s="240"/>
      <c r="AC8" s="240"/>
      <c r="AD8" s="240"/>
      <c r="AE8" s="240"/>
      <c r="AF8" s="240"/>
      <c r="AG8" s="240"/>
      <c r="AH8" s="341"/>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2"/>
      <c r="BP8" s="341"/>
    </row>
    <row r="9" spans="1:68" s="2" customFormat="1" ht="14.1" customHeight="1">
      <c r="A9" s="33"/>
      <c r="B9" s="239"/>
      <c r="C9" s="240"/>
      <c r="D9" s="240"/>
      <c r="E9" s="240"/>
      <c r="F9" s="240"/>
      <c r="G9" s="240"/>
      <c r="H9" s="240"/>
      <c r="I9" s="240"/>
      <c r="J9" s="240"/>
      <c r="K9" s="240"/>
      <c r="L9" s="240"/>
      <c r="M9" s="240"/>
      <c r="N9" s="240"/>
      <c r="O9" s="240"/>
      <c r="P9" s="240"/>
      <c r="Q9" s="240"/>
      <c r="R9" s="240"/>
      <c r="S9" s="240"/>
      <c r="T9" s="240"/>
      <c r="U9" s="240"/>
      <c r="V9" s="240"/>
      <c r="W9" s="240"/>
      <c r="X9" s="240"/>
      <c r="Y9" s="240"/>
      <c r="Z9" s="240"/>
      <c r="AA9" s="240"/>
      <c r="AB9" s="240"/>
      <c r="AC9" s="240"/>
      <c r="AD9" s="240"/>
      <c r="AE9" s="240"/>
      <c r="AF9" s="240"/>
      <c r="AG9" s="240"/>
      <c r="AH9" s="341"/>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2"/>
      <c r="BP9" s="341"/>
    </row>
    <row r="10" spans="1:68" s="2" customFormat="1" ht="14.1" customHeight="1">
      <c r="A10" s="33"/>
      <c r="B10" s="239"/>
      <c r="C10" s="240"/>
      <c r="D10" s="240"/>
      <c r="E10" s="240"/>
      <c r="F10" s="240"/>
      <c r="G10" s="240"/>
      <c r="H10" s="240"/>
      <c r="I10" s="240"/>
      <c r="J10" s="240"/>
      <c r="K10" s="240"/>
      <c r="L10" s="240"/>
      <c r="M10" s="240"/>
      <c r="N10" s="240"/>
      <c r="O10" s="240"/>
      <c r="P10" s="240"/>
      <c r="Q10" s="240"/>
      <c r="R10" s="240"/>
      <c r="S10" s="240"/>
      <c r="T10" s="240"/>
      <c r="U10" s="240"/>
      <c r="V10" s="240"/>
      <c r="W10" s="240"/>
      <c r="X10" s="240"/>
      <c r="Y10" s="240"/>
      <c r="Z10" s="240"/>
      <c r="AA10" s="240"/>
      <c r="AB10" s="240"/>
      <c r="AC10" s="240"/>
      <c r="AD10" s="240"/>
      <c r="AE10" s="240"/>
      <c r="AF10" s="240"/>
      <c r="AG10" s="240"/>
      <c r="AH10" s="341"/>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2"/>
      <c r="BP10" s="341"/>
    </row>
    <row r="11" spans="1:68" s="2" customFormat="1" ht="14.1" customHeight="1">
      <c r="A11" s="33"/>
      <c r="B11" s="239"/>
      <c r="C11" s="240"/>
      <c r="D11" s="240"/>
      <c r="E11" s="240"/>
      <c r="F11" s="240"/>
      <c r="G11" s="240"/>
      <c r="H11" s="240"/>
      <c r="I11" s="240"/>
      <c r="J11" s="240"/>
      <c r="K11" s="240"/>
      <c r="L11" s="240"/>
      <c r="M11" s="240"/>
      <c r="N11" s="240"/>
      <c r="O11" s="240"/>
      <c r="P11" s="240"/>
      <c r="Q11" s="240"/>
      <c r="R11" s="240"/>
      <c r="S11" s="240"/>
      <c r="T11" s="240"/>
      <c r="U11" s="240"/>
      <c r="V11" s="240"/>
      <c r="W11" s="240"/>
      <c r="X11" s="240"/>
      <c r="Y11" s="240"/>
      <c r="Z11" s="240"/>
      <c r="AA11" s="240"/>
      <c r="AB11" s="240"/>
      <c r="AC11" s="240"/>
      <c r="AD11" s="240"/>
      <c r="AE11" s="240"/>
      <c r="AF11" s="240"/>
      <c r="AG11" s="240"/>
      <c r="AH11" s="341"/>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2"/>
      <c r="BP11" s="341"/>
    </row>
    <row r="12" spans="1:68" s="2" customFormat="1" ht="14.1" customHeight="1">
      <c r="A12" s="33"/>
      <c r="B12" s="239"/>
      <c r="C12" s="240"/>
      <c r="D12" s="240"/>
      <c r="E12" s="240"/>
      <c r="F12" s="240"/>
      <c r="G12" s="240"/>
      <c r="H12" s="240"/>
      <c r="I12" s="240"/>
      <c r="J12" s="240"/>
      <c r="K12" s="240"/>
      <c r="L12" s="240"/>
      <c r="M12" s="240"/>
      <c r="N12" s="240"/>
      <c r="O12" s="240"/>
      <c r="P12" s="240"/>
      <c r="Q12" s="240"/>
      <c r="R12" s="240"/>
      <c r="S12" s="240"/>
      <c r="T12" s="240"/>
      <c r="U12" s="240"/>
      <c r="V12" s="240"/>
      <c r="W12" s="240"/>
      <c r="X12" s="240"/>
      <c r="Y12" s="240"/>
      <c r="Z12" s="240"/>
      <c r="AA12" s="240"/>
      <c r="AB12" s="240"/>
      <c r="AC12" s="240"/>
      <c r="AD12" s="240"/>
      <c r="AE12" s="240"/>
      <c r="AF12" s="240"/>
      <c r="AG12" s="240"/>
      <c r="AH12" s="341"/>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2"/>
      <c r="BP12" s="341"/>
    </row>
    <row r="13" spans="1:68" s="2" customFormat="1" ht="15.95" customHeight="1">
      <c r="A13" s="33"/>
      <c r="B13" s="239"/>
      <c r="C13" s="240"/>
      <c r="D13" s="240"/>
      <c r="E13" s="240"/>
      <c r="F13" s="240"/>
      <c r="G13" s="240"/>
      <c r="H13" s="240"/>
      <c r="I13" s="240"/>
      <c r="J13" s="240"/>
      <c r="K13" s="240"/>
      <c r="L13" s="240"/>
      <c r="M13" s="240"/>
      <c r="N13" s="240"/>
      <c r="O13" s="240"/>
      <c r="P13" s="240"/>
      <c r="Q13" s="240"/>
      <c r="R13" s="240"/>
      <c r="S13" s="240"/>
      <c r="T13" s="240"/>
      <c r="U13" s="240"/>
      <c r="V13" s="240"/>
      <c r="W13" s="240"/>
      <c r="X13" s="240"/>
      <c r="Y13" s="240"/>
      <c r="Z13" s="240"/>
      <c r="AA13" s="240"/>
      <c r="AB13" s="240"/>
      <c r="AC13" s="240"/>
      <c r="AD13" s="240"/>
      <c r="AE13" s="240"/>
      <c r="AF13" s="240"/>
      <c r="AG13" s="240"/>
      <c r="AH13" s="341"/>
      <c r="AI13" s="240"/>
      <c r="AJ13" s="240"/>
      <c r="AK13" s="240"/>
      <c r="AL13" s="24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240"/>
      <c r="BM13" s="240"/>
      <c r="BN13" s="240"/>
      <c r="BO13" s="242"/>
      <c r="BP13" s="341"/>
    </row>
    <row r="14" spans="1:68" s="2" customFormat="1" ht="15" customHeight="1">
      <c r="A14" s="33"/>
      <c r="B14" s="239"/>
      <c r="C14" s="240"/>
      <c r="D14" s="240"/>
      <c r="E14" s="240"/>
      <c r="F14" s="240"/>
      <c r="G14" s="240"/>
      <c r="H14" s="240"/>
      <c r="I14" s="240"/>
      <c r="J14" s="240"/>
      <c r="K14" s="240"/>
      <c r="L14" s="240"/>
      <c r="M14" s="240"/>
      <c r="N14" s="240"/>
      <c r="O14" s="240"/>
      <c r="P14" s="240"/>
      <c r="Q14" s="240"/>
      <c r="R14" s="240"/>
      <c r="S14" s="240"/>
      <c r="T14" s="240"/>
      <c r="U14" s="240"/>
      <c r="V14" s="240"/>
      <c r="W14" s="240"/>
      <c r="X14" s="240"/>
      <c r="Y14" s="240"/>
      <c r="Z14" s="240"/>
      <c r="AA14" s="240"/>
      <c r="AB14" s="240"/>
      <c r="AC14" s="240"/>
      <c r="AD14" s="240"/>
      <c r="AE14" s="240"/>
      <c r="AF14" s="240"/>
      <c r="AG14" s="240"/>
      <c r="AH14" s="341"/>
      <c r="AI14" s="240"/>
      <c r="AJ14" s="240"/>
      <c r="AK14" s="240"/>
      <c r="AL14" s="240"/>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240"/>
      <c r="BM14" s="240"/>
      <c r="BN14" s="240"/>
      <c r="BO14" s="242"/>
      <c r="BP14" s="341"/>
    </row>
    <row r="15" spans="1:68" s="2" customFormat="1" ht="15" customHeight="1">
      <c r="A15" s="33"/>
      <c r="B15" s="239"/>
      <c r="C15" s="240"/>
      <c r="D15" s="240"/>
      <c r="E15" s="240"/>
      <c r="F15" s="240"/>
      <c r="G15" s="240"/>
      <c r="H15" s="240"/>
      <c r="I15" s="240"/>
      <c r="J15" s="240"/>
      <c r="K15" s="240"/>
      <c r="L15" s="240"/>
      <c r="M15" s="240"/>
      <c r="N15" s="240"/>
      <c r="O15" s="240"/>
      <c r="P15" s="240"/>
      <c r="Q15" s="240"/>
      <c r="R15" s="240"/>
      <c r="S15" s="240"/>
      <c r="T15" s="240"/>
      <c r="U15" s="240"/>
      <c r="V15" s="240"/>
      <c r="W15" s="240"/>
      <c r="X15" s="240"/>
      <c r="Y15" s="240"/>
      <c r="Z15" s="240"/>
      <c r="AA15" s="240"/>
      <c r="AB15" s="240"/>
      <c r="AC15" s="240"/>
      <c r="AD15" s="240"/>
      <c r="AE15" s="240"/>
      <c r="AF15" s="240"/>
      <c r="AG15" s="240"/>
      <c r="AH15" s="341"/>
      <c r="AI15" s="240"/>
      <c r="AJ15" s="240"/>
      <c r="AK15" s="240"/>
      <c r="AL15" s="240"/>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240"/>
      <c r="BM15" s="240"/>
      <c r="BN15" s="240"/>
      <c r="BO15" s="242"/>
      <c r="BP15" s="341"/>
    </row>
    <row r="16" spans="1:68" s="2" customFormat="1" ht="15.95" customHeight="1">
      <c r="A16" s="33"/>
      <c r="B16" s="239"/>
      <c r="C16" s="240"/>
      <c r="D16" s="240"/>
      <c r="E16" s="240"/>
      <c r="F16" s="240"/>
      <c r="G16" s="240"/>
      <c r="H16" s="240"/>
      <c r="I16" s="240"/>
      <c r="J16" s="240"/>
      <c r="K16" s="240"/>
      <c r="L16" s="240"/>
      <c r="M16" s="240"/>
      <c r="N16" s="240"/>
      <c r="O16" s="240"/>
      <c r="P16" s="240"/>
      <c r="Q16" s="240"/>
      <c r="R16" s="240"/>
      <c r="S16" s="240"/>
      <c r="T16" s="240"/>
      <c r="U16" s="240"/>
      <c r="V16" s="240"/>
      <c r="W16" s="240"/>
      <c r="X16" s="240"/>
      <c r="Y16" s="240"/>
      <c r="Z16" s="240"/>
      <c r="AA16" s="240"/>
      <c r="AB16" s="240"/>
      <c r="AC16" s="240"/>
      <c r="AD16" s="240"/>
      <c r="AE16" s="240"/>
      <c r="AF16" s="240"/>
      <c r="AG16" s="240"/>
      <c r="AH16" s="341"/>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2"/>
      <c r="BP16" s="341"/>
    </row>
    <row r="17" spans="1:68" s="120" customFormat="1" ht="15.95" customHeight="1">
      <c r="A17" s="229"/>
      <c r="B17" s="243"/>
      <c r="C17" s="94"/>
      <c r="D17" s="94"/>
      <c r="E17" s="94"/>
      <c r="F17" s="94"/>
      <c r="G17" s="94"/>
      <c r="H17" s="94"/>
      <c r="I17" s="94"/>
      <c r="J17" s="94"/>
      <c r="K17" s="94"/>
      <c r="L17" s="94"/>
      <c r="M17" s="94"/>
      <c r="N17" s="94"/>
      <c r="O17" s="94"/>
      <c r="P17" s="94"/>
      <c r="Q17" s="94"/>
      <c r="R17" s="94"/>
      <c r="S17" s="94"/>
      <c r="T17" s="94"/>
      <c r="U17" s="94"/>
      <c r="V17" s="2337" t="s">
        <v>166</v>
      </c>
      <c r="W17" s="1452"/>
      <c r="X17" s="1944"/>
      <c r="Y17" s="2338" t="s">
        <v>167</v>
      </c>
      <c r="Z17" s="2339"/>
      <c r="AA17" s="2340"/>
      <c r="AB17" s="2341"/>
      <c r="AC17" s="2338" t="s">
        <v>159</v>
      </c>
      <c r="AD17" s="2340"/>
      <c r="AE17" s="2341"/>
      <c r="AF17" s="2338" t="s">
        <v>160</v>
      </c>
      <c r="AG17" s="2340"/>
      <c r="AH17" s="2341"/>
      <c r="AI17" s="94"/>
      <c r="AJ17" s="94"/>
      <c r="AK17" s="94"/>
      <c r="AL17" s="94"/>
      <c r="AM17" s="94"/>
      <c r="AN17" s="94"/>
      <c r="AO17" s="94"/>
      <c r="AP17" s="94"/>
      <c r="AQ17" s="94"/>
      <c r="AR17" s="94"/>
      <c r="AS17" s="94"/>
      <c r="AT17" s="94"/>
      <c r="AU17" s="94"/>
      <c r="AV17" s="94"/>
      <c r="AW17" s="94"/>
      <c r="AX17" s="94"/>
      <c r="AY17" s="94"/>
      <c r="AZ17" s="94"/>
      <c r="BA17" s="94"/>
      <c r="BB17" s="94"/>
      <c r="BC17" s="1191"/>
      <c r="BD17" s="1191"/>
      <c r="BE17" s="1191"/>
      <c r="BF17" s="2342"/>
      <c r="BG17" s="2342"/>
      <c r="BH17" s="2342"/>
      <c r="BI17" s="2342"/>
      <c r="BJ17" s="2342"/>
      <c r="BK17" s="2342"/>
      <c r="BL17" s="2342"/>
      <c r="BM17" s="2342"/>
      <c r="BN17" s="2342"/>
      <c r="BO17" s="2343"/>
      <c r="BP17" s="84"/>
    </row>
    <row r="18" spans="1:68" s="120" customFormat="1" ht="15" customHeight="1">
      <c r="A18" s="229"/>
      <c r="B18" s="243"/>
      <c r="C18" s="94"/>
      <c r="D18" s="94"/>
      <c r="E18" s="94"/>
      <c r="F18" s="94"/>
      <c r="G18" s="94"/>
      <c r="H18" s="94"/>
      <c r="I18" s="94"/>
      <c r="J18" s="94"/>
      <c r="K18" s="94"/>
      <c r="L18" s="94"/>
      <c r="M18" s="94"/>
      <c r="N18" s="94"/>
      <c r="O18" s="94"/>
      <c r="P18" s="94"/>
      <c r="Q18" s="94"/>
      <c r="R18" s="94"/>
      <c r="S18" s="94"/>
      <c r="T18" s="94"/>
      <c r="U18" s="94"/>
      <c r="V18" s="2344" t="s">
        <v>149</v>
      </c>
      <c r="W18" s="1188"/>
      <c r="X18" s="1628"/>
      <c r="Y18" s="1440" t="s">
        <v>294</v>
      </c>
      <c r="Z18" s="1711"/>
      <c r="AA18" s="1711"/>
      <c r="AB18" s="2347"/>
      <c r="AC18" s="2348">
        <v>35</v>
      </c>
      <c r="AD18" s="2349"/>
      <c r="AE18" s="2350"/>
      <c r="AF18" s="2348">
        <v>20</v>
      </c>
      <c r="AG18" s="2349"/>
      <c r="AH18" s="2351"/>
      <c r="AI18" s="94"/>
      <c r="AJ18" s="94"/>
      <c r="AK18" s="94"/>
      <c r="AL18" s="94"/>
      <c r="AM18" s="94"/>
      <c r="AN18" s="94"/>
      <c r="AO18" s="94"/>
      <c r="AP18" s="94"/>
      <c r="AQ18" s="94"/>
      <c r="AR18" s="94"/>
      <c r="AS18" s="94"/>
      <c r="AT18" s="94"/>
      <c r="AU18" s="94"/>
      <c r="AV18" s="94"/>
      <c r="AW18" s="94"/>
      <c r="AX18" s="94"/>
      <c r="AY18" s="94"/>
      <c r="AZ18" s="94"/>
      <c r="BA18" s="94"/>
      <c r="BB18" s="94"/>
      <c r="BC18" s="1191"/>
      <c r="BD18" s="1191"/>
      <c r="BE18" s="1191"/>
      <c r="BF18" s="1191"/>
      <c r="BG18" s="1191"/>
      <c r="BH18" s="1191"/>
      <c r="BI18" s="1191"/>
      <c r="BJ18" s="1191"/>
      <c r="BK18" s="1191"/>
      <c r="BL18" s="1191"/>
      <c r="BM18" s="1191"/>
      <c r="BN18" s="1191"/>
      <c r="BO18" s="1196"/>
      <c r="BP18" s="84"/>
    </row>
    <row r="19" spans="1:68" s="120" customFormat="1" ht="15" customHeight="1">
      <c r="A19" s="229"/>
      <c r="B19" s="243"/>
      <c r="C19" s="94"/>
      <c r="D19" s="94"/>
      <c r="E19" s="94"/>
      <c r="F19" s="94"/>
      <c r="G19" s="94"/>
      <c r="H19" s="94"/>
      <c r="I19" s="94"/>
      <c r="J19" s="94"/>
      <c r="K19" s="94"/>
      <c r="L19" s="94"/>
      <c r="M19" s="94"/>
      <c r="N19" s="94"/>
      <c r="O19" s="94"/>
      <c r="P19" s="94"/>
      <c r="Q19" s="94"/>
      <c r="R19" s="94"/>
      <c r="S19" s="94"/>
      <c r="T19" s="94"/>
      <c r="U19" s="94"/>
      <c r="V19" s="2345"/>
      <c r="W19" s="2346"/>
      <c r="X19" s="1675"/>
      <c r="Y19" s="2352" t="s">
        <v>296</v>
      </c>
      <c r="Z19" s="1640"/>
      <c r="AA19" s="1640"/>
      <c r="AB19" s="1609"/>
      <c r="AC19" s="1610">
        <v>41</v>
      </c>
      <c r="AD19" s="2353"/>
      <c r="AE19" s="1612"/>
      <c r="AF19" s="1610">
        <v>23</v>
      </c>
      <c r="AG19" s="2353"/>
      <c r="AH19" s="1613"/>
      <c r="AI19" s="94"/>
      <c r="AJ19" s="94"/>
      <c r="AK19" s="94"/>
      <c r="AL19" s="94"/>
      <c r="AM19" s="94"/>
      <c r="AN19" s="94"/>
      <c r="AO19" s="94"/>
      <c r="AP19" s="94"/>
      <c r="AQ19" s="94"/>
      <c r="AR19" s="94"/>
      <c r="AS19" s="94"/>
      <c r="AT19" s="94"/>
      <c r="AU19" s="94"/>
      <c r="AV19" s="94"/>
      <c r="AW19" s="94"/>
      <c r="AX19" s="94"/>
      <c r="AY19" s="94"/>
      <c r="AZ19" s="94"/>
      <c r="BA19" s="94"/>
      <c r="BB19" s="94"/>
      <c r="BC19" s="1191"/>
      <c r="BD19" s="1191"/>
      <c r="BE19" s="1191"/>
      <c r="BF19" s="1191"/>
      <c r="BG19" s="1191"/>
      <c r="BH19" s="1191"/>
      <c r="BI19" s="1191"/>
      <c r="BJ19" s="1191"/>
      <c r="BK19" s="1191"/>
      <c r="BL19" s="1191"/>
      <c r="BM19" s="1191"/>
      <c r="BN19" s="1191"/>
      <c r="BO19" s="1196"/>
      <c r="BP19" s="84"/>
    </row>
    <row r="20" spans="1:68" s="120" customFormat="1" ht="15.95" customHeight="1">
      <c r="A20" s="229"/>
      <c r="B20" s="2337" t="s">
        <v>514</v>
      </c>
      <c r="C20" s="1181"/>
      <c r="D20" s="1181"/>
      <c r="E20" s="1181"/>
      <c r="F20" s="1181"/>
      <c r="G20" s="1181"/>
      <c r="H20" s="1181"/>
      <c r="I20" s="1181"/>
      <c r="J20" s="1181"/>
      <c r="K20" s="1181"/>
      <c r="L20" s="1181"/>
      <c r="M20" s="1181"/>
      <c r="N20" s="1181"/>
      <c r="O20" s="1181"/>
      <c r="P20" s="1181"/>
      <c r="Q20" s="1181"/>
      <c r="R20" s="1181"/>
      <c r="S20" s="1181"/>
      <c r="T20" s="1181"/>
      <c r="U20" s="1944"/>
      <c r="V20" s="2354"/>
      <c r="W20" s="1640"/>
      <c r="X20" s="1609"/>
      <c r="Y20" s="2352"/>
      <c r="Z20" s="1640"/>
      <c r="AA20" s="1640"/>
      <c r="AB20" s="1609"/>
      <c r="AC20" s="2352"/>
      <c r="AD20" s="1640"/>
      <c r="AE20" s="1609"/>
      <c r="AF20" s="2352"/>
      <c r="AG20" s="1640"/>
      <c r="AH20" s="1641"/>
      <c r="AI20" s="1629"/>
      <c r="AJ20" s="1191"/>
      <c r="AK20" s="1191"/>
      <c r="AL20" s="1191"/>
      <c r="AM20" s="1191"/>
      <c r="AN20" s="1191"/>
      <c r="AO20" s="1191"/>
      <c r="AP20" s="1191"/>
      <c r="AQ20" s="1191"/>
      <c r="AR20" s="1191"/>
      <c r="AS20" s="1191"/>
      <c r="AT20" s="1191"/>
      <c r="AU20" s="1191"/>
      <c r="AV20" s="1191"/>
      <c r="AW20" s="1191"/>
      <c r="AX20" s="1191"/>
      <c r="AY20" s="1191"/>
      <c r="AZ20" s="1191"/>
      <c r="BA20" s="1191"/>
      <c r="BB20" s="1191"/>
      <c r="BC20" s="1191"/>
      <c r="BD20" s="1191"/>
      <c r="BE20" s="1191"/>
      <c r="BF20" s="1191"/>
      <c r="BG20" s="1191"/>
      <c r="BH20" s="1191"/>
      <c r="BI20" s="1191"/>
      <c r="BJ20" s="1191"/>
      <c r="BK20" s="1191"/>
      <c r="BL20" s="1191"/>
      <c r="BM20" s="1191"/>
      <c r="BN20" s="1191"/>
      <c r="BO20" s="1196"/>
      <c r="BP20" s="84"/>
    </row>
    <row r="21" spans="1:68" s="120" customFormat="1" ht="15" customHeight="1">
      <c r="A21" s="229"/>
      <c r="B21" s="2225" t="s">
        <v>515</v>
      </c>
      <c r="C21" s="1979"/>
      <c r="D21" s="1979"/>
      <c r="E21" s="1979"/>
      <c r="F21" s="1979"/>
      <c r="G21" s="1979"/>
      <c r="H21" s="1979"/>
      <c r="I21" s="1979"/>
      <c r="J21" s="1979"/>
      <c r="K21" s="1979"/>
      <c r="L21" s="1979"/>
      <c r="M21" s="1979"/>
      <c r="N21" s="1979"/>
      <c r="O21" s="1979"/>
      <c r="P21" s="1979"/>
      <c r="Q21" s="1979"/>
      <c r="R21" s="1979"/>
      <c r="S21" s="1979"/>
      <c r="T21" s="1979"/>
      <c r="U21" s="1979"/>
      <c r="V21" s="2354"/>
      <c r="W21" s="1640"/>
      <c r="X21" s="1609"/>
      <c r="Y21" s="2352"/>
      <c r="Z21" s="1640"/>
      <c r="AA21" s="1640"/>
      <c r="AB21" s="1609"/>
      <c r="AC21" s="2352"/>
      <c r="AD21" s="1640"/>
      <c r="AE21" s="1609"/>
      <c r="AF21" s="2352"/>
      <c r="AG21" s="1640"/>
      <c r="AH21" s="1641"/>
      <c r="AI21" s="2356"/>
      <c r="AJ21" s="1191"/>
      <c r="AK21" s="1191"/>
      <c r="AL21" s="1191"/>
      <c r="AM21" s="1191"/>
      <c r="AN21" s="1191"/>
      <c r="AO21" s="1191"/>
      <c r="AP21" s="1191"/>
      <c r="AQ21" s="1191"/>
      <c r="AR21" s="1191"/>
      <c r="AS21" s="1191"/>
      <c r="AT21" s="1191"/>
      <c r="AU21" s="1191"/>
      <c r="AV21" s="1191"/>
      <c r="AW21" s="1191"/>
      <c r="AX21" s="1191"/>
      <c r="AY21" s="1191"/>
      <c r="AZ21" s="1191"/>
      <c r="BA21" s="1191"/>
      <c r="BB21" s="1191"/>
      <c r="BC21" s="1191"/>
      <c r="BD21" s="1191"/>
      <c r="BE21" s="1191"/>
      <c r="BF21" s="1191"/>
      <c r="BG21" s="1191"/>
      <c r="BH21" s="1191"/>
      <c r="BI21" s="1191"/>
      <c r="BJ21" s="1191"/>
      <c r="BK21" s="1191"/>
      <c r="BL21" s="1191"/>
      <c r="BM21" s="1191"/>
      <c r="BN21" s="1191"/>
      <c r="BO21" s="1196"/>
      <c r="BP21" s="84"/>
    </row>
    <row r="22" spans="1:68" s="120" customFormat="1" ht="15" customHeight="1">
      <c r="A22" s="229"/>
      <c r="B22" s="2355"/>
      <c r="C22" s="1982"/>
      <c r="D22" s="1982"/>
      <c r="E22" s="1982"/>
      <c r="F22" s="1982"/>
      <c r="G22" s="1982"/>
      <c r="H22" s="1982"/>
      <c r="I22" s="1982"/>
      <c r="J22" s="1982"/>
      <c r="K22" s="1982"/>
      <c r="L22" s="1982"/>
      <c r="M22" s="1982"/>
      <c r="N22" s="1982"/>
      <c r="O22" s="1982"/>
      <c r="P22" s="1982"/>
      <c r="Q22" s="1982"/>
      <c r="R22" s="1982"/>
      <c r="S22" s="1982"/>
      <c r="T22" s="1982"/>
      <c r="U22" s="1982"/>
      <c r="V22" s="2354"/>
      <c r="W22" s="1640"/>
      <c r="X22" s="1609"/>
      <c r="Y22" s="2352"/>
      <c r="Z22" s="1640"/>
      <c r="AA22" s="1640"/>
      <c r="AB22" s="1609"/>
      <c r="AC22" s="2352"/>
      <c r="AD22" s="1640"/>
      <c r="AE22" s="1609"/>
      <c r="AF22" s="2352"/>
      <c r="AG22" s="1640"/>
      <c r="AH22" s="1641"/>
      <c r="AI22" s="2356"/>
      <c r="AJ22" s="1191"/>
      <c r="AK22" s="1191"/>
      <c r="AL22" s="1191"/>
      <c r="AM22" s="1191"/>
      <c r="AN22" s="1191"/>
      <c r="AO22" s="1191"/>
      <c r="AP22" s="1191"/>
      <c r="AQ22" s="1191"/>
      <c r="AR22" s="1191"/>
      <c r="AS22" s="1191"/>
      <c r="AT22" s="1191"/>
      <c r="AU22" s="1191"/>
      <c r="AV22" s="1191"/>
      <c r="AW22" s="1191"/>
      <c r="AX22" s="1191"/>
      <c r="AY22" s="1191"/>
      <c r="AZ22" s="1191"/>
      <c r="BA22" s="1191"/>
      <c r="BB22" s="1191"/>
      <c r="BC22" s="1191"/>
      <c r="BD22" s="1191"/>
      <c r="BE22" s="1191"/>
      <c r="BF22" s="1191"/>
      <c r="BG22" s="1191"/>
      <c r="BH22" s="1191"/>
      <c r="BI22" s="1191"/>
      <c r="BJ22" s="1191"/>
      <c r="BK22" s="1191"/>
      <c r="BL22" s="1191"/>
      <c r="BM22" s="1191"/>
      <c r="BN22" s="1191"/>
      <c r="BO22" s="1196"/>
      <c r="BP22" s="84"/>
    </row>
    <row r="23" spans="1:68" s="120" customFormat="1" ht="15" customHeight="1">
      <c r="A23" s="229"/>
      <c r="B23" s="2292"/>
      <c r="C23" s="2293"/>
      <c r="D23" s="2293"/>
      <c r="E23" s="2293"/>
      <c r="F23" s="2293"/>
      <c r="G23" s="2293"/>
      <c r="H23" s="2293"/>
      <c r="I23" s="2293"/>
      <c r="J23" s="2293"/>
      <c r="K23" s="2293"/>
      <c r="L23" s="2293"/>
      <c r="M23" s="2293"/>
      <c r="N23" s="2293"/>
      <c r="O23" s="2293"/>
      <c r="P23" s="2293"/>
      <c r="Q23" s="2293"/>
      <c r="R23" s="2293"/>
      <c r="S23" s="2293"/>
      <c r="T23" s="2293"/>
      <c r="U23" s="2293"/>
      <c r="V23" s="2358"/>
      <c r="W23" s="2359"/>
      <c r="X23" s="2360"/>
      <c r="Y23" s="2361"/>
      <c r="Z23" s="2359"/>
      <c r="AA23" s="2359"/>
      <c r="AB23" s="2360"/>
      <c r="AC23" s="2361"/>
      <c r="AD23" s="2359"/>
      <c r="AE23" s="2360"/>
      <c r="AF23" s="2361"/>
      <c r="AG23" s="2359"/>
      <c r="AH23" s="2362"/>
      <c r="AI23" s="2357"/>
      <c r="AJ23" s="1200"/>
      <c r="AK23" s="1200"/>
      <c r="AL23" s="1200"/>
      <c r="AM23" s="1200"/>
      <c r="AN23" s="1200"/>
      <c r="AO23" s="1200"/>
      <c r="AP23" s="1200"/>
      <c r="AQ23" s="1200"/>
      <c r="AR23" s="1200"/>
      <c r="AS23" s="1200"/>
      <c r="AT23" s="1200"/>
      <c r="AU23" s="1200"/>
      <c r="AV23" s="1200"/>
      <c r="AW23" s="1200"/>
      <c r="AX23" s="1200"/>
      <c r="AY23" s="1200"/>
      <c r="AZ23" s="1200"/>
      <c r="BA23" s="1200"/>
      <c r="BB23" s="1200"/>
      <c r="BC23" s="1200"/>
      <c r="BD23" s="1200"/>
      <c r="BE23" s="1200"/>
      <c r="BF23" s="1200"/>
      <c r="BG23" s="1200"/>
      <c r="BH23" s="1200"/>
      <c r="BI23" s="1200"/>
      <c r="BJ23" s="1200"/>
      <c r="BK23" s="1200"/>
      <c r="BL23" s="1200"/>
      <c r="BM23" s="1200"/>
      <c r="BN23" s="1200"/>
      <c r="BO23" s="1202"/>
      <c r="BP23" s="84"/>
    </row>
    <row r="24" spans="1:68" s="2" customFormat="1" ht="9.9499999999999993" customHeight="1">
      <c r="A24" s="33"/>
      <c r="B24" s="239"/>
      <c r="C24" s="240"/>
      <c r="D24" s="240"/>
      <c r="E24" s="240"/>
      <c r="F24" s="240"/>
      <c r="G24" s="240"/>
      <c r="H24" s="240"/>
      <c r="I24" s="240"/>
      <c r="J24" s="240"/>
      <c r="K24" s="240"/>
      <c r="L24" s="240"/>
      <c r="M24" s="240"/>
      <c r="N24" s="240"/>
      <c r="O24" s="240"/>
      <c r="P24" s="240"/>
      <c r="Q24" s="240"/>
      <c r="R24" s="240"/>
      <c r="S24" s="240"/>
      <c r="T24" s="240"/>
      <c r="U24" s="335"/>
      <c r="V24" s="240"/>
      <c r="W24" s="240"/>
      <c r="X24" s="240"/>
      <c r="Y24" s="339"/>
      <c r="Z24" s="339"/>
      <c r="AA24" s="339"/>
      <c r="AB24" s="339"/>
      <c r="AC24" s="339"/>
      <c r="AD24" s="339"/>
      <c r="AE24" s="339"/>
      <c r="AF24" s="339"/>
      <c r="AG24" s="339"/>
      <c r="AH24" s="665"/>
      <c r="AI24" s="240"/>
      <c r="AJ24" s="240"/>
      <c r="AK24" s="240"/>
      <c r="AL24" s="240"/>
      <c r="AM24" s="240"/>
      <c r="AN24" s="240"/>
      <c r="AO24" s="240"/>
      <c r="AP24" s="240"/>
      <c r="AQ24" s="240"/>
      <c r="AR24" s="240"/>
      <c r="AS24" s="240"/>
      <c r="AT24" s="240"/>
      <c r="AU24" s="240"/>
      <c r="AV24" s="240"/>
      <c r="AW24" s="240"/>
      <c r="AX24" s="240"/>
      <c r="AY24" s="240"/>
      <c r="AZ24" s="240"/>
      <c r="BA24" s="240"/>
      <c r="BB24" s="335"/>
      <c r="BC24" s="240"/>
      <c r="BD24" s="240"/>
      <c r="BE24" s="240"/>
      <c r="BF24" s="339"/>
      <c r="BG24" s="339"/>
      <c r="BH24" s="339"/>
      <c r="BI24" s="339"/>
      <c r="BJ24" s="339"/>
      <c r="BK24" s="339"/>
      <c r="BL24" s="339"/>
      <c r="BM24" s="339"/>
      <c r="BN24" s="339"/>
      <c r="BO24" s="665"/>
      <c r="BP24" s="341"/>
    </row>
    <row r="25" spans="1:68" s="2" customFormat="1" ht="30" customHeight="1">
      <c r="A25" s="33"/>
      <c r="B25" s="239"/>
      <c r="C25" s="335"/>
      <c r="D25" s="335"/>
      <c r="E25" s="335"/>
      <c r="F25" s="335"/>
      <c r="G25" s="335"/>
      <c r="H25" s="1848"/>
      <c r="I25" s="1848"/>
      <c r="J25" s="1848"/>
      <c r="K25" s="1848"/>
      <c r="L25" s="1848"/>
      <c r="M25" s="1848"/>
      <c r="N25" s="1848"/>
      <c r="O25" s="1848"/>
      <c r="P25" s="1942"/>
      <c r="Q25" s="1942"/>
      <c r="R25" s="1942"/>
      <c r="S25" s="1942"/>
      <c r="T25" s="1942"/>
      <c r="U25" s="1942"/>
      <c r="V25" s="1942"/>
      <c r="W25" s="1942"/>
      <c r="X25" s="1942"/>
      <c r="Y25" s="1942"/>
      <c r="Z25" s="1942"/>
      <c r="AA25" s="1942"/>
      <c r="AB25" s="1942"/>
      <c r="AC25" s="240"/>
      <c r="AD25" s="240"/>
      <c r="AE25" s="240"/>
      <c r="AF25" s="240"/>
      <c r="AG25" s="240"/>
      <c r="AH25" s="341"/>
      <c r="AI25" s="239"/>
      <c r="AJ25" s="335"/>
      <c r="AK25" s="335"/>
      <c r="AL25" s="335"/>
      <c r="AM25" s="335"/>
      <c r="AN25" s="335"/>
      <c r="AO25" s="1848"/>
      <c r="AP25" s="1848"/>
      <c r="AQ25" s="1848"/>
      <c r="AR25" s="1848"/>
      <c r="AS25" s="1848"/>
      <c r="AT25" s="1848"/>
      <c r="AU25" s="1848"/>
      <c r="AV25" s="1848"/>
      <c r="AW25" s="1942"/>
      <c r="AX25" s="1942"/>
      <c r="AY25" s="1942"/>
      <c r="AZ25" s="1942"/>
      <c r="BA25" s="1942"/>
      <c r="BB25" s="1942"/>
      <c r="BC25" s="1942"/>
      <c r="BD25" s="1942"/>
      <c r="BE25" s="1942"/>
      <c r="BF25" s="1942"/>
      <c r="BG25" s="1942"/>
      <c r="BH25" s="1942"/>
      <c r="BI25" s="1942"/>
      <c r="BJ25" s="240"/>
      <c r="BK25" s="240"/>
      <c r="BL25" s="240"/>
      <c r="BM25" s="240"/>
      <c r="BN25" s="240"/>
      <c r="BO25" s="341"/>
      <c r="BP25" s="341"/>
    </row>
    <row r="26" spans="1:68" s="2" customFormat="1" ht="30" customHeight="1">
      <c r="A26" s="33"/>
      <c r="B26" s="239"/>
      <c r="C26" s="335"/>
      <c r="D26" s="335"/>
      <c r="E26" s="335"/>
      <c r="F26" s="335"/>
      <c r="G26" s="335"/>
      <c r="H26" s="1848"/>
      <c r="I26" s="1982"/>
      <c r="J26" s="1982"/>
      <c r="K26" s="1982"/>
      <c r="L26" s="1982"/>
      <c r="M26" s="1982"/>
      <c r="N26" s="1982"/>
      <c r="O26" s="1982"/>
      <c r="P26" s="1191"/>
      <c r="Q26" s="1191"/>
      <c r="R26" s="1191"/>
      <c r="S26" s="1191"/>
      <c r="T26" s="1191"/>
      <c r="U26" s="1191"/>
      <c r="V26" s="1191"/>
      <c r="W26" s="1191"/>
      <c r="X26" s="1191"/>
      <c r="Y26" s="1191"/>
      <c r="Z26" s="1191"/>
      <c r="AA26" s="1191"/>
      <c r="AB26" s="1191"/>
      <c r="AC26" s="240"/>
      <c r="AD26" s="240"/>
      <c r="AE26" s="240"/>
      <c r="AF26" s="240"/>
      <c r="AG26" s="240"/>
      <c r="AH26" s="341"/>
      <c r="AI26" s="239"/>
      <c r="AJ26" s="335"/>
      <c r="AK26" s="335"/>
      <c r="AL26" s="335"/>
      <c r="AM26" s="335"/>
      <c r="AN26" s="335"/>
      <c r="AO26" s="1848"/>
      <c r="AP26" s="1982"/>
      <c r="AQ26" s="1982"/>
      <c r="AR26" s="1982"/>
      <c r="AS26" s="1982"/>
      <c r="AT26" s="1982"/>
      <c r="AU26" s="1982"/>
      <c r="AV26" s="1982"/>
      <c r="AW26" s="1191"/>
      <c r="AX26" s="1191"/>
      <c r="AY26" s="1191"/>
      <c r="AZ26" s="1191"/>
      <c r="BA26" s="1191"/>
      <c r="BB26" s="1191"/>
      <c r="BC26" s="1191"/>
      <c r="BD26" s="1191"/>
      <c r="BE26" s="1191"/>
      <c r="BF26" s="1191"/>
      <c r="BG26" s="1191"/>
      <c r="BH26" s="1191"/>
      <c r="BI26" s="1191"/>
      <c r="BJ26" s="240"/>
      <c r="BK26" s="240"/>
      <c r="BL26" s="240"/>
      <c r="BM26" s="240"/>
      <c r="BN26" s="240"/>
      <c r="BO26" s="341"/>
      <c r="BP26" s="341"/>
    </row>
    <row r="27" spans="1:68" s="2" customFormat="1" ht="14.1" customHeight="1">
      <c r="A27" s="33"/>
      <c r="B27" s="239"/>
      <c r="C27" s="240"/>
      <c r="D27" s="240"/>
      <c r="E27" s="240"/>
      <c r="F27" s="240"/>
      <c r="G27" s="240"/>
      <c r="H27" s="240"/>
      <c r="I27" s="240"/>
      <c r="J27" s="240"/>
      <c r="K27" s="240"/>
      <c r="L27" s="240"/>
      <c r="M27" s="240"/>
      <c r="N27" s="240"/>
      <c r="O27" s="240"/>
      <c r="P27" s="240"/>
      <c r="Q27" s="240"/>
      <c r="R27" s="240"/>
      <c r="S27" s="240"/>
      <c r="T27" s="240"/>
      <c r="U27" s="240"/>
      <c r="V27" s="240"/>
      <c r="W27" s="240"/>
      <c r="X27" s="240"/>
      <c r="Y27" s="240"/>
      <c r="Z27" s="240"/>
      <c r="AA27" s="240"/>
      <c r="AB27" s="240"/>
      <c r="AC27" s="240"/>
      <c r="AD27" s="240"/>
      <c r="AE27" s="240"/>
      <c r="AF27" s="240"/>
      <c r="AG27" s="240"/>
      <c r="AH27" s="341"/>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341"/>
      <c r="BP27" s="341"/>
    </row>
    <row r="28" spans="1:68" s="2" customFormat="1" ht="14.1" customHeight="1">
      <c r="A28" s="33"/>
      <c r="B28" s="239"/>
      <c r="C28" s="240"/>
      <c r="D28" s="240"/>
      <c r="E28" s="240"/>
      <c r="F28" s="240"/>
      <c r="G28" s="240"/>
      <c r="H28" s="240"/>
      <c r="I28" s="240"/>
      <c r="J28" s="240"/>
      <c r="K28" s="240"/>
      <c r="L28" s="240"/>
      <c r="M28" s="240"/>
      <c r="N28" s="240"/>
      <c r="O28" s="240"/>
      <c r="P28" s="240"/>
      <c r="Q28" s="240"/>
      <c r="R28" s="240"/>
      <c r="S28" s="240"/>
      <c r="T28" s="240"/>
      <c r="U28" s="240"/>
      <c r="V28" s="240"/>
      <c r="W28" s="240"/>
      <c r="X28" s="240"/>
      <c r="Y28" s="240"/>
      <c r="Z28" s="240"/>
      <c r="AA28" s="240"/>
      <c r="AB28" s="240"/>
      <c r="AC28" s="240"/>
      <c r="AD28" s="240"/>
      <c r="AE28" s="240"/>
      <c r="AF28" s="240"/>
      <c r="AG28" s="240"/>
      <c r="AH28" s="341"/>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341"/>
      <c r="BP28" s="341"/>
    </row>
    <row r="29" spans="1:68" s="2" customFormat="1" ht="14.1" customHeight="1">
      <c r="A29" s="33"/>
      <c r="B29" s="239"/>
      <c r="C29" s="240"/>
      <c r="D29" s="240"/>
      <c r="E29" s="240"/>
      <c r="F29" s="240"/>
      <c r="G29" s="240"/>
      <c r="H29" s="240"/>
      <c r="I29" s="240"/>
      <c r="J29" s="240"/>
      <c r="K29" s="240"/>
      <c r="L29" s="240"/>
      <c r="M29" s="240"/>
      <c r="N29" s="240"/>
      <c r="O29" s="240"/>
      <c r="P29" s="240"/>
      <c r="Q29" s="240"/>
      <c r="R29" s="240"/>
      <c r="S29" s="240"/>
      <c r="T29" s="240"/>
      <c r="U29" s="240"/>
      <c r="V29" s="240"/>
      <c r="W29" s="240"/>
      <c r="X29" s="240"/>
      <c r="Y29" s="240"/>
      <c r="Z29" s="240"/>
      <c r="AA29" s="240"/>
      <c r="AB29" s="240"/>
      <c r="AC29" s="240"/>
      <c r="AD29" s="240"/>
      <c r="AE29" s="240"/>
      <c r="AF29" s="240"/>
      <c r="AG29" s="240"/>
      <c r="AH29" s="341"/>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335"/>
      <c r="BI29" s="240"/>
      <c r="BJ29" s="240"/>
      <c r="BK29" s="240"/>
      <c r="BL29" s="240"/>
      <c r="BM29" s="240"/>
      <c r="BN29" s="240"/>
      <c r="BO29" s="341"/>
      <c r="BP29" s="341"/>
    </row>
    <row r="30" spans="1:68" s="2" customFormat="1" ht="14.1" customHeight="1">
      <c r="A30" s="33"/>
      <c r="B30" s="239"/>
      <c r="C30" s="240"/>
      <c r="D30" s="240"/>
      <c r="E30" s="240"/>
      <c r="F30" s="240"/>
      <c r="G30" s="240"/>
      <c r="H30" s="240"/>
      <c r="I30" s="240"/>
      <c r="J30" s="240"/>
      <c r="K30" s="240"/>
      <c r="L30" s="240"/>
      <c r="M30" s="240"/>
      <c r="N30" s="240"/>
      <c r="O30" s="240"/>
      <c r="P30" s="240"/>
      <c r="Q30" s="240"/>
      <c r="R30" s="240"/>
      <c r="S30" s="240"/>
      <c r="T30" s="240"/>
      <c r="U30" s="240"/>
      <c r="V30" s="240"/>
      <c r="W30" s="240"/>
      <c r="X30" s="240"/>
      <c r="Y30" s="240"/>
      <c r="Z30" s="240"/>
      <c r="AA30" s="240"/>
      <c r="AB30" s="240"/>
      <c r="AC30" s="240"/>
      <c r="AD30" s="240"/>
      <c r="AE30" s="240"/>
      <c r="AF30" s="240"/>
      <c r="AG30" s="240"/>
      <c r="AH30" s="341"/>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341"/>
      <c r="BP30" s="341"/>
    </row>
    <row r="31" spans="1:68" s="2" customFormat="1" ht="14.1" customHeight="1">
      <c r="A31" s="33"/>
      <c r="B31" s="239"/>
      <c r="C31" s="240"/>
      <c r="D31" s="240"/>
      <c r="E31" s="240"/>
      <c r="F31" s="240"/>
      <c r="G31" s="240"/>
      <c r="H31" s="240"/>
      <c r="I31" s="240"/>
      <c r="J31" s="240"/>
      <c r="K31" s="240"/>
      <c r="L31" s="240"/>
      <c r="M31" s="240"/>
      <c r="N31" s="240"/>
      <c r="O31" s="240"/>
      <c r="P31" s="240"/>
      <c r="Q31" s="240"/>
      <c r="R31" s="240"/>
      <c r="S31" s="240"/>
      <c r="T31" s="240"/>
      <c r="U31" s="240"/>
      <c r="V31" s="240"/>
      <c r="W31" s="240"/>
      <c r="X31" s="240"/>
      <c r="Y31" s="240"/>
      <c r="Z31" s="240"/>
      <c r="AA31" s="240"/>
      <c r="AB31" s="240"/>
      <c r="AC31" s="240"/>
      <c r="AD31" s="240"/>
      <c r="AE31" s="240"/>
      <c r="AF31" s="240"/>
      <c r="AG31" s="240"/>
      <c r="AH31" s="341"/>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341"/>
      <c r="BP31" s="341"/>
    </row>
    <row r="32" spans="1:68" s="2" customFormat="1" ht="15.95" customHeight="1">
      <c r="A32" s="33"/>
      <c r="B32" s="239"/>
      <c r="C32" s="240"/>
      <c r="D32" s="240"/>
      <c r="E32" s="240"/>
      <c r="F32" s="240"/>
      <c r="G32" s="240"/>
      <c r="H32" s="240"/>
      <c r="I32" s="240"/>
      <c r="J32" s="240"/>
      <c r="K32" s="240"/>
      <c r="L32" s="240"/>
      <c r="M32" s="240"/>
      <c r="N32" s="240"/>
      <c r="O32" s="240"/>
      <c r="P32" s="240"/>
      <c r="Q32" s="240"/>
      <c r="R32" s="240"/>
      <c r="S32" s="240"/>
      <c r="T32" s="240"/>
      <c r="U32" s="240"/>
      <c r="V32" s="240"/>
      <c r="W32" s="240"/>
      <c r="X32" s="240"/>
      <c r="Y32" s="240"/>
      <c r="Z32" s="240"/>
      <c r="AA32" s="240"/>
      <c r="AB32" s="240"/>
      <c r="AC32" s="240"/>
      <c r="AD32" s="240"/>
      <c r="AE32" s="240"/>
      <c r="AF32" s="240"/>
      <c r="AG32" s="240"/>
      <c r="AH32" s="341"/>
      <c r="AI32" s="240"/>
      <c r="AJ32" s="240"/>
      <c r="AK32" s="240"/>
      <c r="AL32" s="240"/>
      <c r="AM32" s="240"/>
      <c r="AN32" s="240"/>
      <c r="AO32" s="240"/>
      <c r="AP32" s="240"/>
      <c r="AQ32" s="240"/>
      <c r="AR32" s="240"/>
      <c r="AS32" s="240"/>
      <c r="AT32" s="240"/>
      <c r="AU32" s="240"/>
      <c r="AV32" s="240"/>
      <c r="AW32" s="240"/>
      <c r="AX32" s="240"/>
      <c r="AY32" s="240"/>
      <c r="AZ32" s="240"/>
      <c r="BA32" s="240"/>
      <c r="BB32" s="240"/>
      <c r="BC32" s="240"/>
      <c r="BD32" s="240"/>
      <c r="BE32" s="240"/>
      <c r="BF32" s="240"/>
      <c r="BG32" s="240"/>
      <c r="BH32" s="240"/>
      <c r="BI32" s="240"/>
      <c r="BJ32" s="240"/>
      <c r="BK32" s="240"/>
      <c r="BL32" s="240"/>
      <c r="BM32" s="240"/>
      <c r="BN32" s="240"/>
      <c r="BO32" s="341"/>
      <c r="BP32" s="341"/>
    </row>
    <row r="33" spans="1:68" s="2" customFormat="1" ht="15.95" customHeight="1">
      <c r="A33" s="33"/>
      <c r="B33" s="239"/>
      <c r="C33" s="240"/>
      <c r="D33" s="240"/>
      <c r="E33" s="240"/>
      <c r="F33" s="240"/>
      <c r="G33" s="240"/>
      <c r="H33" s="240"/>
      <c r="I33" s="240"/>
      <c r="J33" s="240"/>
      <c r="K33" s="240"/>
      <c r="L33" s="240"/>
      <c r="M33" s="240"/>
      <c r="N33" s="240"/>
      <c r="O33" s="240"/>
      <c r="P33" s="240"/>
      <c r="Q33" s="240"/>
      <c r="R33" s="240"/>
      <c r="S33" s="240"/>
      <c r="T33" s="240"/>
      <c r="U33" s="240"/>
      <c r="V33" s="240"/>
      <c r="W33" s="240"/>
      <c r="X33" s="240"/>
      <c r="Y33" s="240"/>
      <c r="Z33" s="240"/>
      <c r="AA33" s="240"/>
      <c r="AB33" s="240"/>
      <c r="AC33" s="240"/>
      <c r="AD33" s="240"/>
      <c r="AE33" s="240"/>
      <c r="AF33" s="240"/>
      <c r="AG33" s="240"/>
      <c r="AH33" s="341"/>
      <c r="AI33" s="240"/>
      <c r="AJ33" s="240"/>
      <c r="AK33" s="240"/>
      <c r="AL33" s="240"/>
      <c r="AM33" s="240"/>
      <c r="AN33" s="240"/>
      <c r="AO33" s="240"/>
      <c r="AP33" s="240"/>
      <c r="AQ33" s="240"/>
      <c r="AR33" s="240"/>
      <c r="AS33" s="240"/>
      <c r="AT33" s="240"/>
      <c r="AU33" s="240"/>
      <c r="AV33" s="240"/>
      <c r="AW33" s="240"/>
      <c r="AX33" s="240"/>
      <c r="AY33" s="240"/>
      <c r="AZ33" s="240"/>
      <c r="BA33" s="240"/>
      <c r="BB33" s="240"/>
      <c r="BC33" s="240"/>
      <c r="BD33" s="240"/>
      <c r="BE33" s="240"/>
      <c r="BF33" s="240"/>
      <c r="BG33" s="240"/>
      <c r="BH33" s="240"/>
      <c r="BI33" s="240"/>
      <c r="BJ33" s="240"/>
      <c r="BK33" s="240"/>
      <c r="BL33" s="240"/>
      <c r="BM33" s="240"/>
      <c r="BN33" s="240"/>
      <c r="BO33" s="341"/>
      <c r="BP33" s="341"/>
    </row>
    <row r="34" spans="1:68" s="2" customFormat="1" ht="15.95" customHeight="1">
      <c r="A34" s="33"/>
      <c r="B34" s="239"/>
      <c r="C34" s="240"/>
      <c r="D34" s="240"/>
      <c r="E34" s="240"/>
      <c r="F34" s="240"/>
      <c r="G34" s="240"/>
      <c r="H34" s="240"/>
      <c r="I34" s="240"/>
      <c r="J34" s="240"/>
      <c r="K34" s="240"/>
      <c r="L34" s="240"/>
      <c r="M34" s="240"/>
      <c r="N34" s="240"/>
      <c r="O34" s="240"/>
      <c r="P34" s="240"/>
      <c r="Q34" s="240"/>
      <c r="R34" s="240"/>
      <c r="S34" s="240"/>
      <c r="T34" s="240"/>
      <c r="U34" s="240"/>
      <c r="V34" s="240"/>
      <c r="W34" s="240"/>
      <c r="X34" s="240"/>
      <c r="Y34" s="240"/>
      <c r="Z34" s="240"/>
      <c r="AA34" s="240"/>
      <c r="AB34" s="240"/>
      <c r="AC34" s="240"/>
      <c r="AD34" s="240"/>
      <c r="AE34" s="240"/>
      <c r="AF34" s="240"/>
      <c r="AG34" s="240"/>
      <c r="AH34" s="341"/>
      <c r="AI34" s="240"/>
      <c r="AJ34" s="240"/>
      <c r="AK34" s="240"/>
      <c r="AL34" s="240"/>
      <c r="AM34" s="240"/>
      <c r="AN34" s="240"/>
      <c r="AO34" s="240"/>
      <c r="AP34" s="240"/>
      <c r="AQ34" s="240"/>
      <c r="AR34" s="240"/>
      <c r="AS34" s="240"/>
      <c r="AT34" s="240"/>
      <c r="AU34" s="240"/>
      <c r="AV34" s="240"/>
      <c r="AW34" s="240"/>
      <c r="AX34" s="240"/>
      <c r="AY34" s="240"/>
      <c r="AZ34" s="240"/>
      <c r="BA34" s="240"/>
      <c r="BB34" s="240"/>
      <c r="BC34" s="240"/>
      <c r="BD34" s="240"/>
      <c r="BE34" s="240"/>
      <c r="BF34" s="240"/>
      <c r="BG34" s="240"/>
      <c r="BH34" s="240"/>
      <c r="BI34" s="240"/>
      <c r="BJ34" s="240"/>
      <c r="BK34" s="240"/>
      <c r="BL34" s="240"/>
      <c r="BM34" s="240"/>
      <c r="BN34" s="240"/>
      <c r="BO34" s="341"/>
      <c r="BP34" s="341"/>
    </row>
    <row r="35" spans="1:68" s="2" customFormat="1" ht="15.95" customHeight="1">
      <c r="A35" s="33"/>
      <c r="B35" s="239"/>
      <c r="C35" s="240"/>
      <c r="D35" s="240"/>
      <c r="E35" s="240"/>
      <c r="F35" s="240"/>
      <c r="G35" s="240"/>
      <c r="H35" s="240"/>
      <c r="I35" s="240"/>
      <c r="J35" s="240"/>
      <c r="K35" s="240"/>
      <c r="L35" s="240"/>
      <c r="M35" s="240"/>
      <c r="N35" s="240"/>
      <c r="O35" s="240"/>
      <c r="P35" s="240"/>
      <c r="Q35" s="240"/>
      <c r="R35" s="240"/>
      <c r="S35" s="240"/>
      <c r="T35" s="240"/>
      <c r="U35" s="240"/>
      <c r="V35" s="240"/>
      <c r="W35" s="240"/>
      <c r="X35" s="240"/>
      <c r="Y35" s="240"/>
      <c r="Z35" s="240"/>
      <c r="AA35" s="240"/>
      <c r="AB35" s="240"/>
      <c r="AC35" s="240"/>
      <c r="AD35" s="240"/>
      <c r="AE35" s="240"/>
      <c r="AF35" s="240"/>
      <c r="AG35" s="240"/>
      <c r="AH35" s="341"/>
      <c r="AI35" s="240"/>
      <c r="AJ35" s="240"/>
      <c r="AK35" s="240"/>
      <c r="AL35" s="240"/>
      <c r="AM35" s="240"/>
      <c r="AN35" s="240"/>
      <c r="AO35" s="240"/>
      <c r="AP35" s="240"/>
      <c r="AQ35" s="240"/>
      <c r="AR35" s="240"/>
      <c r="AS35" s="240"/>
      <c r="AT35" s="240"/>
      <c r="AU35" s="240"/>
      <c r="AV35" s="240"/>
      <c r="AW35" s="240"/>
      <c r="AX35" s="240"/>
      <c r="AY35" s="240"/>
      <c r="AZ35" s="240"/>
      <c r="BA35" s="240"/>
      <c r="BB35" s="240"/>
      <c r="BC35" s="240"/>
      <c r="BD35" s="240"/>
      <c r="BE35" s="240"/>
      <c r="BF35" s="240"/>
      <c r="BG35" s="240"/>
      <c r="BH35" s="240"/>
      <c r="BI35" s="240"/>
      <c r="BJ35" s="240"/>
      <c r="BK35" s="240"/>
      <c r="BL35" s="240"/>
      <c r="BM35" s="240"/>
      <c r="BN35" s="240"/>
      <c r="BO35" s="341"/>
      <c r="BP35" s="341"/>
    </row>
    <row r="36" spans="1:68" s="2" customFormat="1" ht="15.95" customHeight="1">
      <c r="A36" s="33"/>
      <c r="B36" s="239"/>
      <c r="C36" s="240"/>
      <c r="D36" s="240"/>
      <c r="E36" s="240"/>
      <c r="F36" s="240"/>
      <c r="G36" s="240"/>
      <c r="H36" s="240"/>
      <c r="I36" s="240"/>
      <c r="J36" s="240"/>
      <c r="K36" s="240"/>
      <c r="L36" s="240"/>
      <c r="M36" s="240"/>
      <c r="N36" s="240"/>
      <c r="O36" s="240"/>
      <c r="P36" s="240"/>
      <c r="Q36" s="240"/>
      <c r="R36" s="240"/>
      <c r="S36" s="240"/>
      <c r="T36" s="240"/>
      <c r="U36" s="240"/>
      <c r="V36" s="240"/>
      <c r="W36" s="240"/>
      <c r="X36" s="240"/>
      <c r="Y36" s="240"/>
      <c r="Z36" s="240"/>
      <c r="AA36" s="240"/>
      <c r="AB36" s="240"/>
      <c r="AC36" s="240"/>
      <c r="AD36" s="240"/>
      <c r="AE36" s="240"/>
      <c r="AF36" s="240"/>
      <c r="AG36" s="240"/>
      <c r="AH36" s="341"/>
      <c r="AI36" s="240"/>
      <c r="AJ36" s="240"/>
      <c r="AK36" s="240"/>
      <c r="AL36" s="240"/>
      <c r="AM36" s="240"/>
      <c r="AN36" s="240"/>
      <c r="AO36" s="240"/>
      <c r="AP36" s="240"/>
      <c r="AQ36" s="240"/>
      <c r="AR36" s="240"/>
      <c r="AS36" s="240"/>
      <c r="AT36" s="240"/>
      <c r="AU36" s="240"/>
      <c r="AV36" s="240"/>
      <c r="AW36" s="240"/>
      <c r="AX36" s="240"/>
      <c r="AY36" s="240"/>
      <c r="AZ36" s="240"/>
      <c r="BA36" s="240"/>
      <c r="BB36" s="240"/>
      <c r="BC36" s="240"/>
      <c r="BD36" s="240"/>
      <c r="BE36" s="240"/>
      <c r="BF36" s="240"/>
      <c r="BG36" s="240"/>
      <c r="BH36" s="240"/>
      <c r="BI36" s="240"/>
      <c r="BJ36" s="240"/>
      <c r="BK36" s="240"/>
      <c r="BL36" s="240"/>
      <c r="BM36" s="240"/>
      <c r="BN36" s="240"/>
      <c r="BO36" s="341"/>
      <c r="BP36" s="341"/>
    </row>
    <row r="37" spans="1:68" s="120" customFormat="1" ht="15.95" customHeight="1">
      <c r="A37" s="229"/>
      <c r="B37" s="243"/>
      <c r="C37" s="94"/>
      <c r="D37" s="94"/>
      <c r="E37" s="94"/>
      <c r="F37" s="94"/>
      <c r="G37" s="94"/>
      <c r="H37" s="94"/>
      <c r="I37" s="94"/>
      <c r="J37" s="94"/>
      <c r="K37" s="94"/>
      <c r="L37" s="94"/>
      <c r="M37" s="94"/>
      <c r="N37" s="94"/>
      <c r="O37" s="94"/>
      <c r="P37" s="94"/>
      <c r="Q37" s="94"/>
      <c r="R37" s="94"/>
      <c r="S37" s="94"/>
      <c r="T37" s="94"/>
      <c r="U37" s="94"/>
      <c r="V37" s="1191"/>
      <c r="W37" s="1191"/>
      <c r="X37" s="1191"/>
      <c r="Y37" s="2342"/>
      <c r="Z37" s="2342"/>
      <c r="AA37" s="2342"/>
      <c r="AB37" s="2342"/>
      <c r="AC37" s="2342"/>
      <c r="AD37" s="2342"/>
      <c r="AE37" s="2342"/>
      <c r="AF37" s="2342"/>
      <c r="AG37" s="2342"/>
      <c r="AH37" s="2343"/>
      <c r="AI37" s="94"/>
      <c r="AJ37" s="94"/>
      <c r="AK37" s="94"/>
      <c r="AL37" s="94"/>
      <c r="AM37" s="94"/>
      <c r="AN37" s="94"/>
      <c r="AO37" s="94"/>
      <c r="AP37" s="94"/>
      <c r="AQ37" s="94"/>
      <c r="AR37" s="94"/>
      <c r="AS37" s="94"/>
      <c r="AT37" s="94"/>
      <c r="AU37" s="94"/>
      <c r="AV37" s="94"/>
      <c r="AW37" s="94"/>
      <c r="AX37" s="94"/>
      <c r="AY37" s="94"/>
      <c r="AZ37" s="94"/>
      <c r="BA37" s="94"/>
      <c r="BB37" s="94"/>
      <c r="BC37" s="1191"/>
      <c r="BD37" s="1191"/>
      <c r="BE37" s="1191"/>
      <c r="BF37" s="2342"/>
      <c r="BG37" s="2342"/>
      <c r="BH37" s="2342"/>
      <c r="BI37" s="2342"/>
      <c r="BJ37" s="2342"/>
      <c r="BK37" s="2342"/>
      <c r="BL37" s="2342"/>
      <c r="BM37" s="2342"/>
      <c r="BN37" s="2342"/>
      <c r="BO37" s="2343"/>
      <c r="BP37" s="84"/>
    </row>
    <row r="38" spans="1:68" s="120" customFormat="1" ht="15" customHeight="1">
      <c r="A38" s="229"/>
      <c r="B38" s="243"/>
      <c r="C38" s="94"/>
      <c r="D38" s="94"/>
      <c r="E38" s="94"/>
      <c r="F38" s="94"/>
      <c r="G38" s="94"/>
      <c r="H38" s="94"/>
      <c r="I38" s="94"/>
      <c r="J38" s="94"/>
      <c r="K38" s="94"/>
      <c r="L38" s="94"/>
      <c r="M38" s="94"/>
      <c r="N38" s="94"/>
      <c r="O38" s="94"/>
      <c r="P38" s="94"/>
      <c r="Q38" s="94"/>
      <c r="R38" s="94"/>
      <c r="S38" s="94"/>
      <c r="T38" s="94"/>
      <c r="U38" s="94"/>
      <c r="V38" s="1191"/>
      <c r="W38" s="1191"/>
      <c r="X38" s="1191"/>
      <c r="Y38" s="1191"/>
      <c r="Z38" s="1191"/>
      <c r="AA38" s="1191"/>
      <c r="AB38" s="1191"/>
      <c r="AC38" s="1191"/>
      <c r="AD38" s="1191"/>
      <c r="AE38" s="1191"/>
      <c r="AF38" s="1191"/>
      <c r="AG38" s="1191"/>
      <c r="AH38" s="1196"/>
      <c r="AI38" s="94"/>
      <c r="AJ38" s="94"/>
      <c r="AK38" s="94"/>
      <c r="AL38" s="94"/>
      <c r="AM38" s="94"/>
      <c r="AN38" s="94"/>
      <c r="AO38" s="94"/>
      <c r="AP38" s="94"/>
      <c r="AQ38" s="94"/>
      <c r="AR38" s="94"/>
      <c r="AS38" s="94"/>
      <c r="AT38" s="94"/>
      <c r="AU38" s="94"/>
      <c r="AV38" s="94"/>
      <c r="AW38" s="94"/>
      <c r="AX38" s="94"/>
      <c r="AY38" s="94"/>
      <c r="AZ38" s="94"/>
      <c r="BA38" s="94"/>
      <c r="BB38" s="94"/>
      <c r="BC38" s="1191"/>
      <c r="BD38" s="1191"/>
      <c r="BE38" s="1191"/>
      <c r="BF38" s="1191"/>
      <c r="BG38" s="1191"/>
      <c r="BH38" s="1191"/>
      <c r="BI38" s="1191"/>
      <c r="BJ38" s="1191"/>
      <c r="BK38" s="1191"/>
      <c r="BL38" s="1191"/>
      <c r="BM38" s="1191"/>
      <c r="BN38" s="1191"/>
      <c r="BO38" s="1196"/>
      <c r="BP38" s="84"/>
    </row>
    <row r="39" spans="1:68" s="120" customFormat="1" ht="15" customHeight="1">
      <c r="A39" s="229"/>
      <c r="B39" s="243"/>
      <c r="C39" s="94"/>
      <c r="D39" s="94"/>
      <c r="E39" s="94"/>
      <c r="F39" s="94"/>
      <c r="G39" s="94"/>
      <c r="H39" s="94"/>
      <c r="I39" s="94"/>
      <c r="J39" s="94"/>
      <c r="K39" s="94"/>
      <c r="L39" s="94"/>
      <c r="M39" s="94"/>
      <c r="N39" s="94"/>
      <c r="O39" s="94"/>
      <c r="P39" s="94"/>
      <c r="Q39" s="94"/>
      <c r="R39" s="94"/>
      <c r="S39" s="94"/>
      <c r="T39" s="94"/>
      <c r="U39" s="94"/>
      <c r="V39" s="1191"/>
      <c r="W39" s="1191"/>
      <c r="X39" s="1191"/>
      <c r="Y39" s="1191"/>
      <c r="Z39" s="1191"/>
      <c r="AA39" s="1191"/>
      <c r="AB39" s="1191"/>
      <c r="AC39" s="1191"/>
      <c r="AD39" s="1191"/>
      <c r="AE39" s="1191"/>
      <c r="AF39" s="1191"/>
      <c r="AG39" s="1191"/>
      <c r="AH39" s="1196"/>
      <c r="AI39" s="94"/>
      <c r="AJ39" s="94"/>
      <c r="AK39" s="94"/>
      <c r="AL39" s="94"/>
      <c r="AM39" s="94"/>
      <c r="AN39" s="94"/>
      <c r="AO39" s="94"/>
      <c r="AP39" s="94"/>
      <c r="AQ39" s="94"/>
      <c r="AR39" s="94"/>
      <c r="AS39" s="94"/>
      <c r="AT39" s="94"/>
      <c r="AU39" s="94"/>
      <c r="AV39" s="94"/>
      <c r="AW39" s="94"/>
      <c r="AX39" s="94"/>
      <c r="AY39" s="94"/>
      <c r="AZ39" s="94"/>
      <c r="BA39" s="94"/>
      <c r="BB39" s="94"/>
      <c r="BC39" s="1191"/>
      <c r="BD39" s="1191"/>
      <c r="BE39" s="1191"/>
      <c r="BF39" s="1191"/>
      <c r="BG39" s="1191"/>
      <c r="BH39" s="1191"/>
      <c r="BI39" s="1191"/>
      <c r="BJ39" s="1191"/>
      <c r="BK39" s="1191"/>
      <c r="BL39" s="1191"/>
      <c r="BM39" s="1191"/>
      <c r="BN39" s="1191"/>
      <c r="BO39" s="1196"/>
      <c r="BP39" s="84"/>
    </row>
    <row r="40" spans="1:68" s="120" customFormat="1" ht="15" customHeight="1">
      <c r="A40" s="229"/>
      <c r="B40" s="1629"/>
      <c r="C40" s="1191"/>
      <c r="D40" s="1191"/>
      <c r="E40" s="1191"/>
      <c r="F40" s="1191"/>
      <c r="G40" s="1191"/>
      <c r="H40" s="1191"/>
      <c r="I40" s="1191"/>
      <c r="J40" s="1191"/>
      <c r="K40" s="1191"/>
      <c r="L40" s="1191"/>
      <c r="M40" s="1191"/>
      <c r="N40" s="1191"/>
      <c r="O40" s="1191"/>
      <c r="P40" s="1191"/>
      <c r="Q40" s="1191"/>
      <c r="R40" s="1191"/>
      <c r="S40" s="1191"/>
      <c r="T40" s="1191"/>
      <c r="U40" s="1191"/>
      <c r="V40" s="1191"/>
      <c r="W40" s="1191"/>
      <c r="X40" s="1191"/>
      <c r="Y40" s="1191"/>
      <c r="Z40" s="1191"/>
      <c r="AA40" s="1191"/>
      <c r="AB40" s="1191"/>
      <c r="AC40" s="1191"/>
      <c r="AD40" s="1191"/>
      <c r="AE40" s="1191"/>
      <c r="AF40" s="1191"/>
      <c r="AG40" s="1191"/>
      <c r="AH40" s="1196"/>
      <c r="AI40" s="1629"/>
      <c r="AJ40" s="1191"/>
      <c r="AK40" s="1191"/>
      <c r="AL40" s="1191"/>
      <c r="AM40" s="1191"/>
      <c r="AN40" s="1191"/>
      <c r="AO40" s="1191"/>
      <c r="AP40" s="1191"/>
      <c r="AQ40" s="1191"/>
      <c r="AR40" s="1191"/>
      <c r="AS40" s="1191"/>
      <c r="AT40" s="1191"/>
      <c r="AU40" s="1191"/>
      <c r="AV40" s="1191"/>
      <c r="AW40" s="1191"/>
      <c r="AX40" s="1191"/>
      <c r="AY40" s="1191"/>
      <c r="AZ40" s="1191"/>
      <c r="BA40" s="1191"/>
      <c r="BB40" s="1191"/>
      <c r="BC40" s="1191"/>
      <c r="BD40" s="1191"/>
      <c r="BE40" s="1191"/>
      <c r="BF40" s="1191"/>
      <c r="BG40" s="1191"/>
      <c r="BH40" s="1191"/>
      <c r="BI40" s="1191"/>
      <c r="BJ40" s="1191"/>
      <c r="BK40" s="1191"/>
      <c r="BL40" s="1191"/>
      <c r="BM40" s="1191"/>
      <c r="BN40" s="1191"/>
      <c r="BO40" s="1196"/>
      <c r="BP40" s="84"/>
    </row>
    <row r="41" spans="1:68" s="120" customFormat="1" ht="15" customHeight="1">
      <c r="A41" s="229"/>
      <c r="B41" s="2356"/>
      <c r="C41" s="1191"/>
      <c r="D41" s="1191"/>
      <c r="E41" s="1191"/>
      <c r="F41" s="1191"/>
      <c r="G41" s="1191"/>
      <c r="H41" s="1191"/>
      <c r="I41" s="1191"/>
      <c r="J41" s="1191"/>
      <c r="K41" s="1191"/>
      <c r="L41" s="1191"/>
      <c r="M41" s="1191"/>
      <c r="N41" s="1191"/>
      <c r="O41" s="1191"/>
      <c r="P41" s="1191"/>
      <c r="Q41" s="1191"/>
      <c r="R41" s="1191"/>
      <c r="S41" s="1191"/>
      <c r="T41" s="1191"/>
      <c r="U41" s="1191"/>
      <c r="V41" s="1191"/>
      <c r="W41" s="1191"/>
      <c r="X41" s="1191"/>
      <c r="Y41" s="1191"/>
      <c r="Z41" s="1191"/>
      <c r="AA41" s="1191"/>
      <c r="AB41" s="1191"/>
      <c r="AC41" s="1191"/>
      <c r="AD41" s="1191"/>
      <c r="AE41" s="1191"/>
      <c r="AF41" s="1191"/>
      <c r="AG41" s="1191"/>
      <c r="AH41" s="1196"/>
      <c r="AI41" s="2356"/>
      <c r="AJ41" s="1191"/>
      <c r="AK41" s="1191"/>
      <c r="AL41" s="1191"/>
      <c r="AM41" s="1191"/>
      <c r="AN41" s="1191"/>
      <c r="AO41" s="1191"/>
      <c r="AP41" s="1191"/>
      <c r="AQ41" s="1191"/>
      <c r="AR41" s="1191"/>
      <c r="AS41" s="1191"/>
      <c r="AT41" s="1191"/>
      <c r="AU41" s="1191"/>
      <c r="AV41" s="1191"/>
      <c r="AW41" s="1191"/>
      <c r="AX41" s="1191"/>
      <c r="AY41" s="1191"/>
      <c r="AZ41" s="1191"/>
      <c r="BA41" s="1191"/>
      <c r="BB41" s="1191"/>
      <c r="BC41" s="1191"/>
      <c r="BD41" s="1191"/>
      <c r="BE41" s="1191"/>
      <c r="BF41" s="1191"/>
      <c r="BG41" s="1191"/>
      <c r="BH41" s="1191"/>
      <c r="BI41" s="1191"/>
      <c r="BJ41" s="1191"/>
      <c r="BK41" s="1191"/>
      <c r="BL41" s="1191"/>
      <c r="BM41" s="1191"/>
      <c r="BN41" s="1191"/>
      <c r="BO41" s="1196"/>
      <c r="BP41" s="84"/>
    </row>
    <row r="42" spans="1:68" s="120" customFormat="1" ht="15" customHeight="1">
      <c r="A42" s="229"/>
      <c r="B42" s="2356"/>
      <c r="C42" s="1191"/>
      <c r="D42" s="1191"/>
      <c r="E42" s="1191"/>
      <c r="F42" s="1191"/>
      <c r="G42" s="1191"/>
      <c r="H42" s="1191"/>
      <c r="I42" s="1191"/>
      <c r="J42" s="1191"/>
      <c r="K42" s="1191"/>
      <c r="L42" s="1191"/>
      <c r="M42" s="1191"/>
      <c r="N42" s="1191"/>
      <c r="O42" s="1191"/>
      <c r="P42" s="1191"/>
      <c r="Q42" s="1191"/>
      <c r="R42" s="1191"/>
      <c r="S42" s="1191"/>
      <c r="T42" s="1191"/>
      <c r="U42" s="1191"/>
      <c r="V42" s="1191"/>
      <c r="W42" s="1191"/>
      <c r="X42" s="1191"/>
      <c r="Y42" s="1191"/>
      <c r="Z42" s="1191"/>
      <c r="AA42" s="1191"/>
      <c r="AB42" s="1191"/>
      <c r="AC42" s="1191"/>
      <c r="AD42" s="1191"/>
      <c r="AE42" s="1191"/>
      <c r="AF42" s="1191"/>
      <c r="AG42" s="1191"/>
      <c r="AH42" s="1196"/>
      <c r="AI42" s="2356"/>
      <c r="AJ42" s="1191"/>
      <c r="AK42" s="1191"/>
      <c r="AL42" s="1191"/>
      <c r="AM42" s="1191"/>
      <c r="AN42" s="1191"/>
      <c r="AO42" s="1191"/>
      <c r="AP42" s="1191"/>
      <c r="AQ42" s="1191"/>
      <c r="AR42" s="1191"/>
      <c r="AS42" s="1191"/>
      <c r="AT42" s="1191"/>
      <c r="AU42" s="1191"/>
      <c r="AV42" s="1191"/>
      <c r="AW42" s="1191"/>
      <c r="AX42" s="1191"/>
      <c r="AY42" s="1191"/>
      <c r="AZ42" s="1191"/>
      <c r="BA42" s="1191"/>
      <c r="BB42" s="1191"/>
      <c r="BC42" s="1191"/>
      <c r="BD42" s="1191"/>
      <c r="BE42" s="1191"/>
      <c r="BF42" s="1191"/>
      <c r="BG42" s="1191"/>
      <c r="BH42" s="1191"/>
      <c r="BI42" s="1191"/>
      <c r="BJ42" s="1191"/>
      <c r="BK42" s="1191"/>
      <c r="BL42" s="1191"/>
      <c r="BM42" s="1191"/>
      <c r="BN42" s="1191"/>
      <c r="BO42" s="1196"/>
      <c r="BP42" s="84"/>
    </row>
    <row r="43" spans="1:68" s="120" customFormat="1" ht="15" customHeight="1">
      <c r="A43" s="229"/>
      <c r="B43" s="2357"/>
      <c r="C43" s="1200"/>
      <c r="D43" s="1200"/>
      <c r="E43" s="1200"/>
      <c r="F43" s="1200"/>
      <c r="G43" s="1200"/>
      <c r="H43" s="1200"/>
      <c r="I43" s="1200"/>
      <c r="J43" s="1200"/>
      <c r="K43" s="1200"/>
      <c r="L43" s="1200"/>
      <c r="M43" s="1200"/>
      <c r="N43" s="1200"/>
      <c r="O43" s="1200"/>
      <c r="P43" s="1200"/>
      <c r="Q43" s="1200"/>
      <c r="R43" s="1200"/>
      <c r="S43" s="1200"/>
      <c r="T43" s="1200"/>
      <c r="U43" s="1200"/>
      <c r="V43" s="1200"/>
      <c r="W43" s="1200"/>
      <c r="X43" s="1200"/>
      <c r="Y43" s="1200"/>
      <c r="Z43" s="1200"/>
      <c r="AA43" s="1200"/>
      <c r="AB43" s="1200"/>
      <c r="AC43" s="1200"/>
      <c r="AD43" s="1200"/>
      <c r="AE43" s="1200"/>
      <c r="AF43" s="1200"/>
      <c r="AG43" s="1200"/>
      <c r="AH43" s="1202"/>
      <c r="AI43" s="2357"/>
      <c r="AJ43" s="1200"/>
      <c r="AK43" s="1200"/>
      <c r="AL43" s="1200"/>
      <c r="AM43" s="1200"/>
      <c r="AN43" s="1200"/>
      <c r="AO43" s="1200"/>
      <c r="AP43" s="1200"/>
      <c r="AQ43" s="1200"/>
      <c r="AR43" s="1200"/>
      <c r="AS43" s="1200"/>
      <c r="AT43" s="1200"/>
      <c r="AU43" s="1200"/>
      <c r="AV43" s="1200"/>
      <c r="AW43" s="1200"/>
      <c r="AX43" s="1200"/>
      <c r="AY43" s="1200"/>
      <c r="AZ43" s="1200"/>
      <c r="BA43" s="1200"/>
      <c r="BB43" s="1200"/>
      <c r="BC43" s="1200"/>
      <c r="BD43" s="1200"/>
      <c r="BE43" s="1200"/>
      <c r="BF43" s="1200"/>
      <c r="BG43" s="1200"/>
      <c r="BH43" s="1200"/>
      <c r="BI43" s="1200"/>
      <c r="BJ43" s="1200"/>
      <c r="BK43" s="1200"/>
      <c r="BL43" s="1200"/>
      <c r="BM43" s="1200"/>
      <c r="BN43" s="1200"/>
      <c r="BO43" s="1202"/>
      <c r="BP43" s="84"/>
    </row>
    <row r="44" spans="1:68" s="256" customFormat="1" ht="15.95" customHeight="1">
      <c r="A44" s="257"/>
      <c r="B44" s="367" t="s">
        <v>118</v>
      </c>
      <c r="C44" s="367"/>
      <c r="D44" s="367"/>
      <c r="E44" s="367"/>
      <c r="F44" s="367"/>
      <c r="G44" s="367"/>
      <c r="H44" s="367"/>
      <c r="I44" s="367"/>
      <c r="J44" s="367"/>
      <c r="K44" s="367"/>
      <c r="L44" s="367"/>
      <c r="M44" s="367"/>
      <c r="N44" s="367"/>
      <c r="O44" s="367"/>
      <c r="P44" s="367"/>
      <c r="Q44" s="367"/>
      <c r="R44" s="367"/>
      <c r="S44" s="367"/>
      <c r="T44" s="367"/>
      <c r="U44" s="367"/>
      <c r="V44" s="367"/>
      <c r="W44" s="308"/>
      <c r="X44" s="367"/>
      <c r="Y44" s="367"/>
      <c r="Z44" s="308"/>
      <c r="AA44" s="367"/>
      <c r="AB44" s="367"/>
      <c r="AC44" s="367"/>
      <c r="AD44" s="366"/>
      <c r="AE44" s="366"/>
      <c r="AF44" s="367" t="s">
        <v>119</v>
      </c>
      <c r="AG44" s="366"/>
      <c r="AH44" s="367"/>
      <c r="AI44" s="367"/>
      <c r="AJ44" s="366"/>
      <c r="AK44" s="367"/>
      <c r="AL44" s="367"/>
      <c r="AM44" s="367"/>
      <c r="AN44" s="367"/>
      <c r="AO44" s="367"/>
      <c r="AP44" s="367"/>
      <c r="AQ44" s="367"/>
      <c r="AR44" s="367"/>
      <c r="AS44" s="367"/>
      <c r="AT44" s="367"/>
      <c r="AU44" s="367"/>
      <c r="AV44" s="367"/>
      <c r="AW44" s="367"/>
      <c r="AX44" s="367"/>
      <c r="AY44" s="367"/>
      <c r="AZ44" s="367"/>
      <c r="BA44" s="367"/>
      <c r="BB44" s="366"/>
      <c r="BC44" s="367"/>
      <c r="BD44" s="308"/>
      <c r="BE44" s="366"/>
      <c r="BF44" s="367"/>
      <c r="BG44" s="308" t="str">
        <f>Index!BE44</f>
        <v>COMPILER: LIÊN/A-KT-WQ826</v>
      </c>
      <c r="BH44" s="367"/>
      <c r="BI44" s="367"/>
      <c r="BJ44" s="367"/>
      <c r="BK44" s="367"/>
      <c r="BL44" s="367"/>
      <c r="BM44" s="151"/>
      <c r="BN44" s="151"/>
      <c r="BO44" s="151"/>
      <c r="BP44" s="259"/>
    </row>
  </sheetData>
  <mergeCells count="139">
    <mergeCell ref="BM43:BO43"/>
    <mergeCell ref="BM41:BO41"/>
    <mergeCell ref="V42:X42"/>
    <mergeCell ref="Y42:AB42"/>
    <mergeCell ref="AC42:AE42"/>
    <mergeCell ref="AF42:AH42"/>
    <mergeCell ref="BC42:BE42"/>
    <mergeCell ref="BF42:BI42"/>
    <mergeCell ref="BJ42:BL42"/>
    <mergeCell ref="BM42:BO42"/>
    <mergeCell ref="B41:U43"/>
    <mergeCell ref="V41:X41"/>
    <mergeCell ref="Y41:AB41"/>
    <mergeCell ref="AC41:AE41"/>
    <mergeCell ref="AF41:AH41"/>
    <mergeCell ref="AI41:BB43"/>
    <mergeCell ref="BC41:BE41"/>
    <mergeCell ref="BF41:BI41"/>
    <mergeCell ref="BJ41:BL41"/>
    <mergeCell ref="V43:X43"/>
    <mergeCell ref="Y43:AB43"/>
    <mergeCell ref="AC43:AE43"/>
    <mergeCell ref="AF43:AH43"/>
    <mergeCell ref="BC43:BE43"/>
    <mergeCell ref="BF43:BI43"/>
    <mergeCell ref="BJ43:BL43"/>
    <mergeCell ref="V39:X39"/>
    <mergeCell ref="Y39:AB39"/>
    <mergeCell ref="AC39:AE39"/>
    <mergeCell ref="AF39:AH39"/>
    <mergeCell ref="BC39:BE39"/>
    <mergeCell ref="BF39:BI39"/>
    <mergeCell ref="BJ39:BL39"/>
    <mergeCell ref="BM39:BO39"/>
    <mergeCell ref="B40:U40"/>
    <mergeCell ref="V40:X40"/>
    <mergeCell ref="Y40:AB40"/>
    <mergeCell ref="AC40:AE40"/>
    <mergeCell ref="AF40:AH40"/>
    <mergeCell ref="AI40:BB40"/>
    <mergeCell ref="BC40:BE40"/>
    <mergeCell ref="BF40:BI40"/>
    <mergeCell ref="BJ40:BL40"/>
    <mergeCell ref="BM40:BO40"/>
    <mergeCell ref="V37:X37"/>
    <mergeCell ref="Y37:AB37"/>
    <mergeCell ref="AC37:AE37"/>
    <mergeCell ref="AF37:AH37"/>
    <mergeCell ref="BC37:BE37"/>
    <mergeCell ref="BF37:BI37"/>
    <mergeCell ref="BJ37:BL37"/>
    <mergeCell ref="BM37:BO37"/>
    <mergeCell ref="V38:X38"/>
    <mergeCell ref="Y38:AB38"/>
    <mergeCell ref="AC38:AE38"/>
    <mergeCell ref="AF38:AH38"/>
    <mergeCell ref="BC38:BE38"/>
    <mergeCell ref="BF38:BI38"/>
    <mergeCell ref="BJ38:BL38"/>
    <mergeCell ref="BM38:BO38"/>
    <mergeCell ref="BF23:BI23"/>
    <mergeCell ref="BJ23:BL23"/>
    <mergeCell ref="BM23:BO23"/>
    <mergeCell ref="H25:O25"/>
    <mergeCell ref="P25:AB25"/>
    <mergeCell ref="AO25:AV25"/>
    <mergeCell ref="AW25:BI25"/>
    <mergeCell ref="H26:O26"/>
    <mergeCell ref="P26:AB26"/>
    <mergeCell ref="AO26:AV26"/>
    <mergeCell ref="AW26:BI26"/>
    <mergeCell ref="BM20:BO20"/>
    <mergeCell ref="B21:U23"/>
    <mergeCell ref="V21:X21"/>
    <mergeCell ref="Y21:AB21"/>
    <mergeCell ref="AC21:AE21"/>
    <mergeCell ref="AF21:AH21"/>
    <mergeCell ref="AI21:BB23"/>
    <mergeCell ref="BC21:BE21"/>
    <mergeCell ref="BF21:BI21"/>
    <mergeCell ref="BJ21:BL21"/>
    <mergeCell ref="BM21:BO21"/>
    <mergeCell ref="V22:X22"/>
    <mergeCell ref="Y22:AB22"/>
    <mergeCell ref="AC22:AE22"/>
    <mergeCell ref="AF22:AH22"/>
    <mergeCell ref="BC22:BE22"/>
    <mergeCell ref="BF22:BI22"/>
    <mergeCell ref="BJ22:BL22"/>
    <mergeCell ref="BM22:BO22"/>
    <mergeCell ref="V23:X23"/>
    <mergeCell ref="Y23:AB23"/>
    <mergeCell ref="AC23:AE23"/>
    <mergeCell ref="AF23:AH23"/>
    <mergeCell ref="BC23:BE23"/>
    <mergeCell ref="B20:U20"/>
    <mergeCell ref="V20:X20"/>
    <mergeCell ref="Y20:AB20"/>
    <mergeCell ref="AC20:AE20"/>
    <mergeCell ref="AF20:AH20"/>
    <mergeCell ref="AI20:BB20"/>
    <mergeCell ref="BC20:BE20"/>
    <mergeCell ref="BF20:BI20"/>
    <mergeCell ref="BJ20:BL20"/>
    <mergeCell ref="V17:X17"/>
    <mergeCell ref="Y17:AB17"/>
    <mergeCell ref="AC17:AE17"/>
    <mergeCell ref="AF17:AH17"/>
    <mergeCell ref="BC17:BE17"/>
    <mergeCell ref="BF17:BI17"/>
    <mergeCell ref="BJ17:BL17"/>
    <mergeCell ref="BM17:BO17"/>
    <mergeCell ref="V18:X19"/>
    <mergeCell ref="Y18:AB18"/>
    <mergeCell ref="AC18:AE18"/>
    <mergeCell ref="AF18:AH18"/>
    <mergeCell ref="BC18:BE18"/>
    <mergeCell ref="BF18:BI18"/>
    <mergeCell ref="BJ18:BL18"/>
    <mergeCell ref="BM18:BO18"/>
    <mergeCell ref="Y19:AB19"/>
    <mergeCell ref="AC19:AE19"/>
    <mergeCell ref="AF19:AH19"/>
    <mergeCell ref="BC19:BE19"/>
    <mergeCell ref="BF19:BI19"/>
    <mergeCell ref="BJ19:BL19"/>
    <mergeCell ref="BM19:BO19"/>
    <mergeCell ref="B1:P1"/>
    <mergeCell ref="U1:AV3"/>
    <mergeCell ref="BJ2:BL3"/>
    <mergeCell ref="BM2:BO3"/>
    <mergeCell ref="H5:O5"/>
    <mergeCell ref="P5:AB5"/>
    <mergeCell ref="AO5:AV5"/>
    <mergeCell ref="AW5:BI5"/>
    <mergeCell ref="H6:O6"/>
    <mergeCell ref="P6:AB6"/>
    <mergeCell ref="AO6:AV6"/>
    <mergeCell ref="AW6:BI6"/>
  </mergeCells>
  <phoneticPr fontId="60" type="noConversion"/>
  <printOptions horizontalCentered="1" verticalCentered="1"/>
  <pageMargins left="0.196850393700787" right="0.196850393700787" top="0.39370078740157499" bottom="0.39370078740157499" header="0.196850393700787" footer="0.15748031496063"/>
  <pageSetup paperSize="9" scale="72" orientation="landscape" useFirstPageNumber="1" horizontalDpi="4294967295" verticalDpi="4294967295" r:id="rId1"/>
  <headerFooter>
    <oddHeader>&amp;L&amp;12NIKE-CONVERSE, INC. Confidential&amp;RVer.16.0
PB:1-0</oddHeader>
    <oddFooter>&amp;C&amp;"Arial,??"&amp;A</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W227"/>
  <sheetViews>
    <sheetView showGridLines="0" view="pageBreakPreview" zoomScale="85" zoomScaleNormal="60" workbookViewId="0">
      <selection activeCell="B1" sqref="B1"/>
    </sheetView>
  </sheetViews>
  <sheetFormatPr defaultColWidth="2.5703125" defaultRowHeight="14.25" customHeight="1"/>
  <cols>
    <col min="1" max="1" width="2.140625" style="1" customWidth="1"/>
    <col min="2" max="2" width="3.85546875" style="61" customWidth="1"/>
    <col min="3" max="23" width="2.42578125" style="61" customWidth="1"/>
    <col min="24" max="34" width="2.5703125" style="61" customWidth="1"/>
    <col min="35" max="35" width="2.140625" style="61" customWidth="1"/>
    <col min="36" max="36" width="3.5703125" style="61" customWidth="1"/>
    <col min="37" max="41" width="2.5703125" style="61" customWidth="1"/>
    <col min="42" max="42" width="4.140625" style="61" customWidth="1"/>
    <col min="43" max="51" width="2.5703125" style="61" customWidth="1"/>
    <col min="52" max="53" width="2.140625" style="61" customWidth="1"/>
    <col min="54" max="66" width="2.5703125" style="61" customWidth="1"/>
    <col min="67" max="67" width="4.140625" style="439" customWidth="1"/>
    <col min="68" max="69" width="2.5703125" style="440" customWidth="1"/>
    <col min="70" max="71" width="2.140625" style="1" customWidth="1"/>
    <col min="72" max="257" width="2.5703125" style="1" customWidth="1"/>
    <col min="258" max="258" width="3.85546875" style="1" customWidth="1"/>
    <col min="259" max="290" width="2.5703125" style="1" customWidth="1"/>
    <col min="291" max="291" width="2.140625" style="1" customWidth="1"/>
    <col min="292" max="292" width="3.5703125" style="1" customWidth="1"/>
    <col min="293" max="297" width="2.5703125" style="1" customWidth="1"/>
    <col min="298" max="298" width="4.140625" style="1" customWidth="1"/>
    <col min="299" max="307" width="2.5703125" style="1" customWidth="1"/>
    <col min="308" max="309" width="2.140625" style="1" customWidth="1"/>
    <col min="310" max="325" width="2.5703125" style="1" customWidth="1"/>
    <col min="326" max="327" width="2.140625" style="1" customWidth="1"/>
    <col min="328" max="513" width="2.5703125" style="1" customWidth="1"/>
    <col min="514" max="514" width="3.85546875" style="1" customWidth="1"/>
    <col min="515" max="546" width="2.5703125" style="1" customWidth="1"/>
    <col min="547" max="547" width="2.140625" style="1" customWidth="1"/>
    <col min="548" max="548" width="3.5703125" style="1" customWidth="1"/>
    <col min="549" max="553" width="2.5703125" style="1" customWidth="1"/>
    <col min="554" max="554" width="4.140625" style="1" customWidth="1"/>
    <col min="555" max="563" width="2.5703125" style="1" customWidth="1"/>
    <col min="564" max="565" width="2.140625" style="1" customWidth="1"/>
    <col min="566" max="581" width="2.5703125" style="1" customWidth="1"/>
    <col min="582" max="583" width="2.140625" style="1" customWidth="1"/>
    <col min="584" max="769" width="2.5703125" style="1" customWidth="1"/>
    <col min="770" max="770" width="3.85546875" style="1" customWidth="1"/>
    <col min="771" max="802" width="2.5703125" style="1" customWidth="1"/>
    <col min="803" max="803" width="2.140625" style="1" customWidth="1"/>
    <col min="804" max="804" width="3.5703125" style="1" customWidth="1"/>
    <col min="805" max="809" width="2.5703125" style="1" customWidth="1"/>
    <col min="810" max="810" width="4.140625" style="1" customWidth="1"/>
    <col min="811" max="819" width="2.5703125" style="1" customWidth="1"/>
    <col min="820" max="821" width="2.140625" style="1" customWidth="1"/>
    <col min="822" max="837" width="2.5703125" style="1" customWidth="1"/>
    <col min="838" max="839" width="2.140625" style="1" customWidth="1"/>
    <col min="840" max="1025" width="2.5703125" style="1" customWidth="1"/>
    <col min="1026" max="1026" width="3.85546875" style="1" customWidth="1"/>
    <col min="1027" max="1058" width="2.5703125" style="1" customWidth="1"/>
    <col min="1059" max="1059" width="2.140625" style="1" customWidth="1"/>
    <col min="1060" max="1060" width="3.5703125" style="1" customWidth="1"/>
    <col min="1061" max="1065" width="2.5703125" style="1" customWidth="1"/>
    <col min="1066" max="1066" width="4.140625" style="1" customWidth="1"/>
    <col min="1067" max="1075" width="2.5703125" style="1" customWidth="1"/>
    <col min="1076" max="1077" width="2.140625" style="1" customWidth="1"/>
    <col min="1078" max="1093" width="2.5703125" style="1" customWidth="1"/>
    <col min="1094" max="1095" width="2.140625" style="1" customWidth="1"/>
    <col min="1096" max="1281" width="2.5703125" style="1" customWidth="1"/>
    <col min="1282" max="1282" width="3.85546875" style="1" customWidth="1"/>
    <col min="1283" max="1314" width="2.5703125" style="1" customWidth="1"/>
    <col min="1315" max="1315" width="2.140625" style="1" customWidth="1"/>
    <col min="1316" max="1316" width="3.5703125" style="1" customWidth="1"/>
    <col min="1317" max="1321" width="2.5703125" style="1" customWidth="1"/>
    <col min="1322" max="1322" width="4.140625" style="1" customWidth="1"/>
    <col min="1323" max="1331" width="2.5703125" style="1" customWidth="1"/>
    <col min="1332" max="1333" width="2.140625" style="1" customWidth="1"/>
    <col min="1334" max="1349" width="2.5703125" style="1" customWidth="1"/>
    <col min="1350" max="1351" width="2.140625" style="1" customWidth="1"/>
    <col min="1352" max="1537" width="2.5703125" style="1" customWidth="1"/>
    <col min="1538" max="1538" width="3.85546875" style="1" customWidth="1"/>
    <col min="1539" max="1570" width="2.5703125" style="1" customWidth="1"/>
    <col min="1571" max="1571" width="2.140625" style="1" customWidth="1"/>
    <col min="1572" max="1572" width="3.5703125" style="1" customWidth="1"/>
    <col min="1573" max="1577" width="2.5703125" style="1" customWidth="1"/>
    <col min="1578" max="1578" width="4.140625" style="1" customWidth="1"/>
    <col min="1579" max="1587" width="2.5703125" style="1" customWidth="1"/>
    <col min="1588" max="1589" width="2.140625" style="1" customWidth="1"/>
    <col min="1590" max="1605" width="2.5703125" style="1" customWidth="1"/>
    <col min="1606" max="1607" width="2.140625" style="1" customWidth="1"/>
    <col min="1608" max="1793" width="2.5703125" style="1" customWidth="1"/>
    <col min="1794" max="1794" width="3.85546875" style="1" customWidth="1"/>
    <col min="1795" max="1826" width="2.5703125" style="1" customWidth="1"/>
    <col min="1827" max="1827" width="2.140625" style="1" customWidth="1"/>
    <col min="1828" max="1828" width="3.5703125" style="1" customWidth="1"/>
    <col min="1829" max="1833" width="2.5703125" style="1" customWidth="1"/>
    <col min="1834" max="1834" width="4.140625" style="1" customWidth="1"/>
    <col min="1835" max="1843" width="2.5703125" style="1" customWidth="1"/>
    <col min="1844" max="1845" width="2.140625" style="1" customWidth="1"/>
    <col min="1846" max="1861" width="2.5703125" style="1" customWidth="1"/>
    <col min="1862" max="1863" width="2.140625" style="1" customWidth="1"/>
    <col min="1864" max="2049" width="2.5703125" style="1" customWidth="1"/>
    <col min="2050" max="2050" width="3.85546875" style="1" customWidth="1"/>
    <col min="2051" max="2082" width="2.5703125" style="1" customWidth="1"/>
    <col min="2083" max="2083" width="2.140625" style="1" customWidth="1"/>
    <col min="2084" max="2084" width="3.5703125" style="1" customWidth="1"/>
    <col min="2085" max="2089" width="2.5703125" style="1" customWidth="1"/>
    <col min="2090" max="2090" width="4.140625" style="1" customWidth="1"/>
    <col min="2091" max="2099" width="2.5703125" style="1" customWidth="1"/>
    <col min="2100" max="2101" width="2.140625" style="1" customWidth="1"/>
    <col min="2102" max="2117" width="2.5703125" style="1" customWidth="1"/>
    <col min="2118" max="2119" width="2.140625" style="1" customWidth="1"/>
    <col min="2120" max="2305" width="2.5703125" style="1" customWidth="1"/>
    <col min="2306" max="2306" width="3.85546875" style="1" customWidth="1"/>
    <col min="2307" max="2338" width="2.5703125" style="1" customWidth="1"/>
    <col min="2339" max="2339" width="2.140625" style="1" customWidth="1"/>
    <col min="2340" max="2340" width="3.5703125" style="1" customWidth="1"/>
    <col min="2341" max="2345" width="2.5703125" style="1" customWidth="1"/>
    <col min="2346" max="2346" width="4.140625" style="1" customWidth="1"/>
    <col min="2347" max="2355" width="2.5703125" style="1" customWidth="1"/>
    <col min="2356" max="2357" width="2.140625" style="1" customWidth="1"/>
    <col min="2358" max="2373" width="2.5703125" style="1" customWidth="1"/>
    <col min="2374" max="2375" width="2.140625" style="1" customWidth="1"/>
    <col min="2376" max="2561" width="2.5703125" style="1" customWidth="1"/>
    <col min="2562" max="2562" width="3.85546875" style="1" customWidth="1"/>
    <col min="2563" max="2594" width="2.5703125" style="1" customWidth="1"/>
    <col min="2595" max="2595" width="2.140625" style="1" customWidth="1"/>
    <col min="2596" max="2596" width="3.5703125" style="1" customWidth="1"/>
    <col min="2597" max="2601" width="2.5703125" style="1" customWidth="1"/>
    <col min="2602" max="2602" width="4.140625" style="1" customWidth="1"/>
    <col min="2603" max="2611" width="2.5703125" style="1" customWidth="1"/>
    <col min="2612" max="2613" width="2.140625" style="1" customWidth="1"/>
    <col min="2614" max="2629" width="2.5703125" style="1" customWidth="1"/>
    <col min="2630" max="2631" width="2.140625" style="1" customWidth="1"/>
    <col min="2632" max="2817" width="2.5703125" style="1" customWidth="1"/>
    <col min="2818" max="2818" width="3.85546875" style="1" customWidth="1"/>
    <col min="2819" max="2850" width="2.5703125" style="1" customWidth="1"/>
    <col min="2851" max="2851" width="2.140625" style="1" customWidth="1"/>
    <col min="2852" max="2852" width="3.5703125" style="1" customWidth="1"/>
    <col min="2853" max="2857" width="2.5703125" style="1" customWidth="1"/>
    <col min="2858" max="2858" width="4.140625" style="1" customWidth="1"/>
    <col min="2859" max="2867" width="2.5703125" style="1" customWidth="1"/>
    <col min="2868" max="2869" width="2.140625" style="1" customWidth="1"/>
    <col min="2870" max="2885" width="2.5703125" style="1" customWidth="1"/>
    <col min="2886" max="2887" width="2.140625" style="1" customWidth="1"/>
    <col min="2888" max="3073" width="2.5703125" style="1" customWidth="1"/>
    <col min="3074" max="3074" width="3.85546875" style="1" customWidth="1"/>
    <col min="3075" max="3106" width="2.5703125" style="1" customWidth="1"/>
    <col min="3107" max="3107" width="2.140625" style="1" customWidth="1"/>
    <col min="3108" max="3108" width="3.5703125" style="1" customWidth="1"/>
    <col min="3109" max="3113" width="2.5703125" style="1" customWidth="1"/>
    <col min="3114" max="3114" width="4.140625" style="1" customWidth="1"/>
    <col min="3115" max="3123" width="2.5703125" style="1" customWidth="1"/>
    <col min="3124" max="3125" width="2.140625" style="1" customWidth="1"/>
    <col min="3126" max="3141" width="2.5703125" style="1" customWidth="1"/>
    <col min="3142" max="3143" width="2.140625" style="1" customWidth="1"/>
    <col min="3144" max="3329" width="2.5703125" style="1" customWidth="1"/>
    <col min="3330" max="3330" width="3.85546875" style="1" customWidth="1"/>
    <col min="3331" max="3362" width="2.5703125" style="1" customWidth="1"/>
    <col min="3363" max="3363" width="2.140625" style="1" customWidth="1"/>
    <col min="3364" max="3364" width="3.5703125" style="1" customWidth="1"/>
    <col min="3365" max="3369" width="2.5703125" style="1" customWidth="1"/>
    <col min="3370" max="3370" width="4.140625" style="1" customWidth="1"/>
    <col min="3371" max="3379" width="2.5703125" style="1" customWidth="1"/>
    <col min="3380" max="3381" width="2.140625" style="1" customWidth="1"/>
    <col min="3382" max="3397" width="2.5703125" style="1" customWidth="1"/>
    <col min="3398" max="3399" width="2.140625" style="1" customWidth="1"/>
    <col min="3400" max="3585" width="2.5703125" style="1" customWidth="1"/>
    <col min="3586" max="3586" width="3.85546875" style="1" customWidth="1"/>
    <col min="3587" max="3618" width="2.5703125" style="1" customWidth="1"/>
    <col min="3619" max="3619" width="2.140625" style="1" customWidth="1"/>
    <col min="3620" max="3620" width="3.5703125" style="1" customWidth="1"/>
    <col min="3621" max="3625" width="2.5703125" style="1" customWidth="1"/>
    <col min="3626" max="3626" width="4.140625" style="1" customWidth="1"/>
    <col min="3627" max="3635" width="2.5703125" style="1" customWidth="1"/>
    <col min="3636" max="3637" width="2.140625" style="1" customWidth="1"/>
    <col min="3638" max="3653" width="2.5703125" style="1" customWidth="1"/>
    <col min="3654" max="3655" width="2.140625" style="1" customWidth="1"/>
    <col min="3656" max="3841" width="2.5703125" style="1" customWidth="1"/>
    <col min="3842" max="3842" width="3.85546875" style="1" customWidth="1"/>
    <col min="3843" max="3874" width="2.5703125" style="1" customWidth="1"/>
    <col min="3875" max="3875" width="2.140625" style="1" customWidth="1"/>
    <col min="3876" max="3876" width="3.5703125" style="1" customWidth="1"/>
    <col min="3877" max="3881" width="2.5703125" style="1" customWidth="1"/>
    <col min="3882" max="3882" width="4.140625" style="1" customWidth="1"/>
    <col min="3883" max="3891" width="2.5703125" style="1" customWidth="1"/>
    <col min="3892" max="3893" width="2.140625" style="1" customWidth="1"/>
    <col min="3894" max="3909" width="2.5703125" style="1" customWidth="1"/>
    <col min="3910" max="3911" width="2.140625" style="1" customWidth="1"/>
    <col min="3912" max="4097" width="2.5703125" style="1" customWidth="1"/>
    <col min="4098" max="4098" width="3.85546875" style="1" customWidth="1"/>
    <col min="4099" max="4130" width="2.5703125" style="1" customWidth="1"/>
    <col min="4131" max="4131" width="2.140625" style="1" customWidth="1"/>
    <col min="4132" max="4132" width="3.5703125" style="1" customWidth="1"/>
    <col min="4133" max="4137" width="2.5703125" style="1" customWidth="1"/>
    <col min="4138" max="4138" width="4.140625" style="1" customWidth="1"/>
    <col min="4139" max="4147" width="2.5703125" style="1" customWidth="1"/>
    <col min="4148" max="4149" width="2.140625" style="1" customWidth="1"/>
    <col min="4150" max="4165" width="2.5703125" style="1" customWidth="1"/>
    <col min="4166" max="4167" width="2.140625" style="1" customWidth="1"/>
    <col min="4168" max="4353" width="2.5703125" style="1" customWidth="1"/>
    <col min="4354" max="4354" width="3.85546875" style="1" customWidth="1"/>
    <col min="4355" max="4386" width="2.5703125" style="1" customWidth="1"/>
    <col min="4387" max="4387" width="2.140625" style="1" customWidth="1"/>
    <col min="4388" max="4388" width="3.5703125" style="1" customWidth="1"/>
    <col min="4389" max="4393" width="2.5703125" style="1" customWidth="1"/>
    <col min="4394" max="4394" width="4.140625" style="1" customWidth="1"/>
    <col min="4395" max="4403" width="2.5703125" style="1" customWidth="1"/>
    <col min="4404" max="4405" width="2.140625" style="1" customWidth="1"/>
    <col min="4406" max="4421" width="2.5703125" style="1" customWidth="1"/>
    <col min="4422" max="4423" width="2.140625" style="1" customWidth="1"/>
    <col min="4424" max="4609" width="2.5703125" style="1" customWidth="1"/>
    <col min="4610" max="4610" width="3.85546875" style="1" customWidth="1"/>
    <col min="4611" max="4642" width="2.5703125" style="1" customWidth="1"/>
    <col min="4643" max="4643" width="2.140625" style="1" customWidth="1"/>
    <col min="4644" max="4644" width="3.5703125" style="1" customWidth="1"/>
    <col min="4645" max="4649" width="2.5703125" style="1" customWidth="1"/>
    <col min="4650" max="4650" width="4.140625" style="1" customWidth="1"/>
    <col min="4651" max="4659" width="2.5703125" style="1" customWidth="1"/>
    <col min="4660" max="4661" width="2.140625" style="1" customWidth="1"/>
    <col min="4662" max="4677" width="2.5703125" style="1" customWidth="1"/>
    <col min="4678" max="4679" width="2.140625" style="1" customWidth="1"/>
    <col min="4680" max="4865" width="2.5703125" style="1" customWidth="1"/>
    <col min="4866" max="4866" width="3.85546875" style="1" customWidth="1"/>
    <col min="4867" max="4898" width="2.5703125" style="1" customWidth="1"/>
    <col min="4899" max="4899" width="2.140625" style="1" customWidth="1"/>
    <col min="4900" max="4900" width="3.5703125" style="1" customWidth="1"/>
    <col min="4901" max="4905" width="2.5703125" style="1" customWidth="1"/>
    <col min="4906" max="4906" width="4.140625" style="1" customWidth="1"/>
    <col min="4907" max="4915" width="2.5703125" style="1" customWidth="1"/>
    <col min="4916" max="4917" width="2.140625" style="1" customWidth="1"/>
    <col min="4918" max="4933" width="2.5703125" style="1" customWidth="1"/>
    <col min="4934" max="4935" width="2.140625" style="1" customWidth="1"/>
    <col min="4936" max="5121" width="2.5703125" style="1" customWidth="1"/>
    <col min="5122" max="5122" width="3.85546875" style="1" customWidth="1"/>
    <col min="5123" max="5154" width="2.5703125" style="1" customWidth="1"/>
    <col min="5155" max="5155" width="2.140625" style="1" customWidth="1"/>
    <col min="5156" max="5156" width="3.5703125" style="1" customWidth="1"/>
    <col min="5157" max="5161" width="2.5703125" style="1" customWidth="1"/>
    <col min="5162" max="5162" width="4.140625" style="1" customWidth="1"/>
    <col min="5163" max="5171" width="2.5703125" style="1" customWidth="1"/>
    <col min="5172" max="5173" width="2.140625" style="1" customWidth="1"/>
    <col min="5174" max="5189" width="2.5703125" style="1" customWidth="1"/>
    <col min="5190" max="5191" width="2.140625" style="1" customWidth="1"/>
    <col min="5192" max="5377" width="2.5703125" style="1" customWidth="1"/>
    <col min="5378" max="5378" width="3.85546875" style="1" customWidth="1"/>
    <col min="5379" max="5410" width="2.5703125" style="1" customWidth="1"/>
    <col min="5411" max="5411" width="2.140625" style="1" customWidth="1"/>
    <col min="5412" max="5412" width="3.5703125" style="1" customWidth="1"/>
    <col min="5413" max="5417" width="2.5703125" style="1" customWidth="1"/>
    <col min="5418" max="5418" width="4.140625" style="1" customWidth="1"/>
    <col min="5419" max="5427" width="2.5703125" style="1" customWidth="1"/>
    <col min="5428" max="5429" width="2.140625" style="1" customWidth="1"/>
    <col min="5430" max="5445" width="2.5703125" style="1" customWidth="1"/>
    <col min="5446" max="5447" width="2.140625" style="1" customWidth="1"/>
    <col min="5448" max="5633" width="2.5703125" style="1" customWidth="1"/>
    <col min="5634" max="5634" width="3.85546875" style="1" customWidth="1"/>
    <col min="5635" max="5666" width="2.5703125" style="1" customWidth="1"/>
    <col min="5667" max="5667" width="2.140625" style="1" customWidth="1"/>
    <col min="5668" max="5668" width="3.5703125" style="1" customWidth="1"/>
    <col min="5669" max="5673" width="2.5703125" style="1" customWidth="1"/>
    <col min="5674" max="5674" width="4.140625" style="1" customWidth="1"/>
    <col min="5675" max="5683" width="2.5703125" style="1" customWidth="1"/>
    <col min="5684" max="5685" width="2.140625" style="1" customWidth="1"/>
    <col min="5686" max="5701" width="2.5703125" style="1" customWidth="1"/>
    <col min="5702" max="5703" width="2.140625" style="1" customWidth="1"/>
    <col min="5704" max="5889" width="2.5703125" style="1" customWidth="1"/>
    <col min="5890" max="5890" width="3.85546875" style="1" customWidth="1"/>
    <col min="5891" max="5922" width="2.5703125" style="1" customWidth="1"/>
    <col min="5923" max="5923" width="2.140625" style="1" customWidth="1"/>
    <col min="5924" max="5924" width="3.5703125" style="1" customWidth="1"/>
    <col min="5925" max="5929" width="2.5703125" style="1" customWidth="1"/>
    <col min="5930" max="5930" width="4.140625" style="1" customWidth="1"/>
    <col min="5931" max="5939" width="2.5703125" style="1" customWidth="1"/>
    <col min="5940" max="5941" width="2.140625" style="1" customWidth="1"/>
    <col min="5942" max="5957" width="2.5703125" style="1" customWidth="1"/>
    <col min="5958" max="5959" width="2.140625" style="1" customWidth="1"/>
    <col min="5960" max="6145" width="2.5703125" style="1" customWidth="1"/>
    <col min="6146" max="6146" width="3.85546875" style="1" customWidth="1"/>
    <col min="6147" max="6178" width="2.5703125" style="1" customWidth="1"/>
    <col min="6179" max="6179" width="2.140625" style="1" customWidth="1"/>
    <col min="6180" max="6180" width="3.5703125" style="1" customWidth="1"/>
    <col min="6181" max="6185" width="2.5703125" style="1" customWidth="1"/>
    <col min="6186" max="6186" width="4.140625" style="1" customWidth="1"/>
    <col min="6187" max="6195" width="2.5703125" style="1" customWidth="1"/>
    <col min="6196" max="6197" width="2.140625" style="1" customWidth="1"/>
    <col min="6198" max="6213" width="2.5703125" style="1" customWidth="1"/>
    <col min="6214" max="6215" width="2.140625" style="1" customWidth="1"/>
    <col min="6216" max="6401" width="2.5703125" style="1" customWidth="1"/>
    <col min="6402" max="6402" width="3.85546875" style="1" customWidth="1"/>
    <col min="6403" max="6434" width="2.5703125" style="1" customWidth="1"/>
    <col min="6435" max="6435" width="2.140625" style="1" customWidth="1"/>
    <col min="6436" max="6436" width="3.5703125" style="1" customWidth="1"/>
    <col min="6437" max="6441" width="2.5703125" style="1" customWidth="1"/>
    <col min="6442" max="6442" width="4.140625" style="1" customWidth="1"/>
    <col min="6443" max="6451" width="2.5703125" style="1" customWidth="1"/>
    <col min="6452" max="6453" width="2.140625" style="1" customWidth="1"/>
    <col min="6454" max="6469" width="2.5703125" style="1" customWidth="1"/>
    <col min="6470" max="6471" width="2.140625" style="1" customWidth="1"/>
    <col min="6472" max="6657" width="2.5703125" style="1" customWidth="1"/>
    <col min="6658" max="6658" width="3.85546875" style="1" customWidth="1"/>
    <col min="6659" max="6690" width="2.5703125" style="1" customWidth="1"/>
    <col min="6691" max="6691" width="2.140625" style="1" customWidth="1"/>
    <col min="6692" max="6692" width="3.5703125" style="1" customWidth="1"/>
    <col min="6693" max="6697" width="2.5703125" style="1" customWidth="1"/>
    <col min="6698" max="6698" width="4.140625" style="1" customWidth="1"/>
    <col min="6699" max="6707" width="2.5703125" style="1" customWidth="1"/>
    <col min="6708" max="6709" width="2.140625" style="1" customWidth="1"/>
    <col min="6710" max="6725" width="2.5703125" style="1" customWidth="1"/>
    <col min="6726" max="6727" width="2.140625" style="1" customWidth="1"/>
    <col min="6728" max="6913" width="2.5703125" style="1" customWidth="1"/>
    <col min="6914" max="6914" width="3.85546875" style="1" customWidth="1"/>
    <col min="6915" max="6946" width="2.5703125" style="1" customWidth="1"/>
    <col min="6947" max="6947" width="2.140625" style="1" customWidth="1"/>
    <col min="6948" max="6948" width="3.5703125" style="1" customWidth="1"/>
    <col min="6949" max="6953" width="2.5703125" style="1" customWidth="1"/>
    <col min="6954" max="6954" width="4.140625" style="1" customWidth="1"/>
    <col min="6955" max="6963" width="2.5703125" style="1" customWidth="1"/>
    <col min="6964" max="6965" width="2.140625" style="1" customWidth="1"/>
    <col min="6966" max="6981" width="2.5703125" style="1" customWidth="1"/>
    <col min="6982" max="6983" width="2.140625" style="1" customWidth="1"/>
    <col min="6984" max="7169" width="2.5703125" style="1" customWidth="1"/>
    <col min="7170" max="7170" width="3.85546875" style="1" customWidth="1"/>
    <col min="7171" max="7202" width="2.5703125" style="1" customWidth="1"/>
    <col min="7203" max="7203" width="2.140625" style="1" customWidth="1"/>
    <col min="7204" max="7204" width="3.5703125" style="1" customWidth="1"/>
    <col min="7205" max="7209" width="2.5703125" style="1" customWidth="1"/>
    <col min="7210" max="7210" width="4.140625" style="1" customWidth="1"/>
    <col min="7211" max="7219" width="2.5703125" style="1" customWidth="1"/>
    <col min="7220" max="7221" width="2.140625" style="1" customWidth="1"/>
    <col min="7222" max="7237" width="2.5703125" style="1" customWidth="1"/>
    <col min="7238" max="7239" width="2.140625" style="1" customWidth="1"/>
    <col min="7240" max="7425" width="2.5703125" style="1" customWidth="1"/>
    <col min="7426" max="7426" width="3.85546875" style="1" customWidth="1"/>
    <col min="7427" max="7458" width="2.5703125" style="1" customWidth="1"/>
    <col min="7459" max="7459" width="2.140625" style="1" customWidth="1"/>
    <col min="7460" max="7460" width="3.5703125" style="1" customWidth="1"/>
    <col min="7461" max="7465" width="2.5703125" style="1" customWidth="1"/>
    <col min="7466" max="7466" width="4.140625" style="1" customWidth="1"/>
    <col min="7467" max="7475" width="2.5703125" style="1" customWidth="1"/>
    <col min="7476" max="7477" width="2.140625" style="1" customWidth="1"/>
    <col min="7478" max="7493" width="2.5703125" style="1" customWidth="1"/>
    <col min="7494" max="7495" width="2.140625" style="1" customWidth="1"/>
    <col min="7496" max="7681" width="2.5703125" style="1" customWidth="1"/>
    <col min="7682" max="7682" width="3.85546875" style="1" customWidth="1"/>
    <col min="7683" max="7714" width="2.5703125" style="1" customWidth="1"/>
    <col min="7715" max="7715" width="2.140625" style="1" customWidth="1"/>
    <col min="7716" max="7716" width="3.5703125" style="1" customWidth="1"/>
    <col min="7717" max="7721" width="2.5703125" style="1" customWidth="1"/>
    <col min="7722" max="7722" width="4.140625" style="1" customWidth="1"/>
    <col min="7723" max="7731" width="2.5703125" style="1" customWidth="1"/>
    <col min="7732" max="7733" width="2.140625" style="1" customWidth="1"/>
    <col min="7734" max="7749" width="2.5703125" style="1" customWidth="1"/>
    <col min="7750" max="7751" width="2.140625" style="1" customWidth="1"/>
    <col min="7752" max="7937" width="2.5703125" style="1" customWidth="1"/>
    <col min="7938" max="7938" width="3.85546875" style="1" customWidth="1"/>
    <col min="7939" max="7970" width="2.5703125" style="1" customWidth="1"/>
    <col min="7971" max="7971" width="2.140625" style="1" customWidth="1"/>
    <col min="7972" max="7972" width="3.5703125" style="1" customWidth="1"/>
    <col min="7973" max="7977" width="2.5703125" style="1" customWidth="1"/>
    <col min="7978" max="7978" width="4.140625" style="1" customWidth="1"/>
    <col min="7979" max="7987" width="2.5703125" style="1" customWidth="1"/>
    <col min="7988" max="7989" width="2.140625" style="1" customWidth="1"/>
    <col min="7990" max="8005" width="2.5703125" style="1" customWidth="1"/>
    <col min="8006" max="8007" width="2.140625" style="1" customWidth="1"/>
    <col min="8008" max="8193" width="2.5703125" style="1" customWidth="1"/>
    <col min="8194" max="8194" width="3.85546875" style="1" customWidth="1"/>
    <col min="8195" max="8226" width="2.5703125" style="1" customWidth="1"/>
    <col min="8227" max="8227" width="2.140625" style="1" customWidth="1"/>
    <col min="8228" max="8228" width="3.5703125" style="1" customWidth="1"/>
    <col min="8229" max="8233" width="2.5703125" style="1" customWidth="1"/>
    <col min="8234" max="8234" width="4.140625" style="1" customWidth="1"/>
    <col min="8235" max="8243" width="2.5703125" style="1" customWidth="1"/>
    <col min="8244" max="8245" width="2.140625" style="1" customWidth="1"/>
    <col min="8246" max="8261" width="2.5703125" style="1" customWidth="1"/>
    <col min="8262" max="8263" width="2.140625" style="1" customWidth="1"/>
    <col min="8264" max="8449" width="2.5703125" style="1" customWidth="1"/>
    <col min="8450" max="8450" width="3.85546875" style="1" customWidth="1"/>
    <col min="8451" max="8482" width="2.5703125" style="1" customWidth="1"/>
    <col min="8483" max="8483" width="2.140625" style="1" customWidth="1"/>
    <col min="8484" max="8484" width="3.5703125" style="1" customWidth="1"/>
    <col min="8485" max="8489" width="2.5703125" style="1" customWidth="1"/>
    <col min="8490" max="8490" width="4.140625" style="1" customWidth="1"/>
    <col min="8491" max="8499" width="2.5703125" style="1" customWidth="1"/>
    <col min="8500" max="8501" width="2.140625" style="1" customWidth="1"/>
    <col min="8502" max="8517" width="2.5703125" style="1" customWidth="1"/>
    <col min="8518" max="8519" width="2.140625" style="1" customWidth="1"/>
    <col min="8520" max="8705" width="2.5703125" style="1" customWidth="1"/>
    <col min="8706" max="8706" width="3.85546875" style="1" customWidth="1"/>
    <col min="8707" max="8738" width="2.5703125" style="1" customWidth="1"/>
    <col min="8739" max="8739" width="2.140625" style="1" customWidth="1"/>
    <col min="8740" max="8740" width="3.5703125" style="1" customWidth="1"/>
    <col min="8741" max="8745" width="2.5703125" style="1" customWidth="1"/>
    <col min="8746" max="8746" width="4.140625" style="1" customWidth="1"/>
    <col min="8747" max="8755" width="2.5703125" style="1" customWidth="1"/>
    <col min="8756" max="8757" width="2.140625" style="1" customWidth="1"/>
    <col min="8758" max="8773" width="2.5703125" style="1" customWidth="1"/>
    <col min="8774" max="8775" width="2.140625" style="1" customWidth="1"/>
    <col min="8776" max="8961" width="2.5703125" style="1" customWidth="1"/>
    <col min="8962" max="8962" width="3.85546875" style="1" customWidth="1"/>
    <col min="8963" max="8994" width="2.5703125" style="1" customWidth="1"/>
    <col min="8995" max="8995" width="2.140625" style="1" customWidth="1"/>
    <col min="8996" max="8996" width="3.5703125" style="1" customWidth="1"/>
    <col min="8997" max="9001" width="2.5703125" style="1" customWidth="1"/>
    <col min="9002" max="9002" width="4.140625" style="1" customWidth="1"/>
    <col min="9003" max="9011" width="2.5703125" style="1" customWidth="1"/>
    <col min="9012" max="9013" width="2.140625" style="1" customWidth="1"/>
    <col min="9014" max="9029" width="2.5703125" style="1" customWidth="1"/>
    <col min="9030" max="9031" width="2.140625" style="1" customWidth="1"/>
    <col min="9032" max="9217" width="2.5703125" style="1" customWidth="1"/>
    <col min="9218" max="9218" width="3.85546875" style="1" customWidth="1"/>
    <col min="9219" max="9250" width="2.5703125" style="1" customWidth="1"/>
    <col min="9251" max="9251" width="2.140625" style="1" customWidth="1"/>
    <col min="9252" max="9252" width="3.5703125" style="1" customWidth="1"/>
    <col min="9253" max="9257" width="2.5703125" style="1" customWidth="1"/>
    <col min="9258" max="9258" width="4.140625" style="1" customWidth="1"/>
    <col min="9259" max="9267" width="2.5703125" style="1" customWidth="1"/>
    <col min="9268" max="9269" width="2.140625" style="1" customWidth="1"/>
    <col min="9270" max="9285" width="2.5703125" style="1" customWidth="1"/>
    <col min="9286" max="9287" width="2.140625" style="1" customWidth="1"/>
    <col min="9288" max="9473" width="2.5703125" style="1" customWidth="1"/>
    <col min="9474" max="9474" width="3.85546875" style="1" customWidth="1"/>
    <col min="9475" max="9506" width="2.5703125" style="1" customWidth="1"/>
    <col min="9507" max="9507" width="2.140625" style="1" customWidth="1"/>
    <col min="9508" max="9508" width="3.5703125" style="1" customWidth="1"/>
    <col min="9509" max="9513" width="2.5703125" style="1" customWidth="1"/>
    <col min="9514" max="9514" width="4.140625" style="1" customWidth="1"/>
    <col min="9515" max="9523" width="2.5703125" style="1" customWidth="1"/>
    <col min="9524" max="9525" width="2.140625" style="1" customWidth="1"/>
    <col min="9526" max="9541" width="2.5703125" style="1" customWidth="1"/>
    <col min="9542" max="9543" width="2.140625" style="1" customWidth="1"/>
    <col min="9544" max="9729" width="2.5703125" style="1" customWidth="1"/>
    <col min="9730" max="9730" width="3.85546875" style="1" customWidth="1"/>
    <col min="9731" max="9762" width="2.5703125" style="1" customWidth="1"/>
    <col min="9763" max="9763" width="2.140625" style="1" customWidth="1"/>
    <col min="9764" max="9764" width="3.5703125" style="1" customWidth="1"/>
    <col min="9765" max="9769" width="2.5703125" style="1" customWidth="1"/>
    <col min="9770" max="9770" width="4.140625" style="1" customWidth="1"/>
    <col min="9771" max="9779" width="2.5703125" style="1" customWidth="1"/>
    <col min="9780" max="9781" width="2.140625" style="1" customWidth="1"/>
    <col min="9782" max="9797" width="2.5703125" style="1" customWidth="1"/>
    <col min="9798" max="9799" width="2.140625" style="1" customWidth="1"/>
    <col min="9800" max="9985" width="2.5703125" style="1" customWidth="1"/>
    <col min="9986" max="9986" width="3.85546875" style="1" customWidth="1"/>
    <col min="9987" max="10018" width="2.5703125" style="1" customWidth="1"/>
    <col min="10019" max="10019" width="2.140625" style="1" customWidth="1"/>
    <col min="10020" max="10020" width="3.5703125" style="1" customWidth="1"/>
    <col min="10021" max="10025" width="2.5703125" style="1" customWidth="1"/>
    <col min="10026" max="10026" width="4.140625" style="1" customWidth="1"/>
    <col min="10027" max="10035" width="2.5703125" style="1" customWidth="1"/>
    <col min="10036" max="10037" width="2.140625" style="1" customWidth="1"/>
    <col min="10038" max="10053" width="2.5703125" style="1" customWidth="1"/>
    <col min="10054" max="10055" width="2.140625" style="1" customWidth="1"/>
    <col min="10056" max="10241" width="2.5703125" style="1" customWidth="1"/>
    <col min="10242" max="10242" width="3.85546875" style="1" customWidth="1"/>
    <col min="10243" max="10274" width="2.5703125" style="1" customWidth="1"/>
    <col min="10275" max="10275" width="2.140625" style="1" customWidth="1"/>
    <col min="10276" max="10276" width="3.5703125" style="1" customWidth="1"/>
    <col min="10277" max="10281" width="2.5703125" style="1" customWidth="1"/>
    <col min="10282" max="10282" width="4.140625" style="1" customWidth="1"/>
    <col min="10283" max="10291" width="2.5703125" style="1" customWidth="1"/>
    <col min="10292" max="10293" width="2.140625" style="1" customWidth="1"/>
    <col min="10294" max="10309" width="2.5703125" style="1" customWidth="1"/>
    <col min="10310" max="10311" width="2.140625" style="1" customWidth="1"/>
    <col min="10312" max="10497" width="2.5703125" style="1" customWidth="1"/>
    <col min="10498" max="10498" width="3.85546875" style="1" customWidth="1"/>
    <col min="10499" max="10530" width="2.5703125" style="1" customWidth="1"/>
    <col min="10531" max="10531" width="2.140625" style="1" customWidth="1"/>
    <col min="10532" max="10532" width="3.5703125" style="1" customWidth="1"/>
    <col min="10533" max="10537" width="2.5703125" style="1" customWidth="1"/>
    <col min="10538" max="10538" width="4.140625" style="1" customWidth="1"/>
    <col min="10539" max="10547" width="2.5703125" style="1" customWidth="1"/>
    <col min="10548" max="10549" width="2.140625" style="1" customWidth="1"/>
    <col min="10550" max="10565" width="2.5703125" style="1" customWidth="1"/>
    <col min="10566" max="10567" width="2.140625" style="1" customWidth="1"/>
    <col min="10568" max="10753" width="2.5703125" style="1" customWidth="1"/>
    <col min="10754" max="10754" width="3.85546875" style="1" customWidth="1"/>
    <col min="10755" max="10786" width="2.5703125" style="1" customWidth="1"/>
    <col min="10787" max="10787" width="2.140625" style="1" customWidth="1"/>
    <col min="10788" max="10788" width="3.5703125" style="1" customWidth="1"/>
    <col min="10789" max="10793" width="2.5703125" style="1" customWidth="1"/>
    <col min="10794" max="10794" width="4.140625" style="1" customWidth="1"/>
    <col min="10795" max="10803" width="2.5703125" style="1" customWidth="1"/>
    <col min="10804" max="10805" width="2.140625" style="1" customWidth="1"/>
    <col min="10806" max="10821" width="2.5703125" style="1" customWidth="1"/>
    <col min="10822" max="10823" width="2.140625" style="1" customWidth="1"/>
    <col min="10824" max="11009" width="2.5703125" style="1" customWidth="1"/>
    <col min="11010" max="11010" width="3.85546875" style="1" customWidth="1"/>
    <col min="11011" max="11042" width="2.5703125" style="1" customWidth="1"/>
    <col min="11043" max="11043" width="2.140625" style="1" customWidth="1"/>
    <col min="11044" max="11044" width="3.5703125" style="1" customWidth="1"/>
    <col min="11045" max="11049" width="2.5703125" style="1" customWidth="1"/>
    <col min="11050" max="11050" width="4.140625" style="1" customWidth="1"/>
    <col min="11051" max="11059" width="2.5703125" style="1" customWidth="1"/>
    <col min="11060" max="11061" width="2.140625" style="1" customWidth="1"/>
    <col min="11062" max="11077" width="2.5703125" style="1" customWidth="1"/>
    <col min="11078" max="11079" width="2.140625" style="1" customWidth="1"/>
    <col min="11080" max="11265" width="2.5703125" style="1" customWidth="1"/>
    <col min="11266" max="11266" width="3.85546875" style="1" customWidth="1"/>
    <col min="11267" max="11298" width="2.5703125" style="1" customWidth="1"/>
    <col min="11299" max="11299" width="2.140625" style="1" customWidth="1"/>
    <col min="11300" max="11300" width="3.5703125" style="1" customWidth="1"/>
    <col min="11301" max="11305" width="2.5703125" style="1" customWidth="1"/>
    <col min="11306" max="11306" width="4.140625" style="1" customWidth="1"/>
    <col min="11307" max="11315" width="2.5703125" style="1" customWidth="1"/>
    <col min="11316" max="11317" width="2.140625" style="1" customWidth="1"/>
    <col min="11318" max="11333" width="2.5703125" style="1" customWidth="1"/>
    <col min="11334" max="11335" width="2.140625" style="1" customWidth="1"/>
    <col min="11336" max="11521" width="2.5703125" style="1" customWidth="1"/>
    <col min="11522" max="11522" width="3.85546875" style="1" customWidth="1"/>
    <col min="11523" max="11554" width="2.5703125" style="1" customWidth="1"/>
    <col min="11555" max="11555" width="2.140625" style="1" customWidth="1"/>
    <col min="11556" max="11556" width="3.5703125" style="1" customWidth="1"/>
    <col min="11557" max="11561" width="2.5703125" style="1" customWidth="1"/>
    <col min="11562" max="11562" width="4.140625" style="1" customWidth="1"/>
    <col min="11563" max="11571" width="2.5703125" style="1" customWidth="1"/>
    <col min="11572" max="11573" width="2.140625" style="1" customWidth="1"/>
    <col min="11574" max="11589" width="2.5703125" style="1" customWidth="1"/>
    <col min="11590" max="11591" width="2.140625" style="1" customWidth="1"/>
    <col min="11592" max="11777" width="2.5703125" style="1" customWidth="1"/>
    <col min="11778" max="11778" width="3.85546875" style="1" customWidth="1"/>
    <col min="11779" max="11810" width="2.5703125" style="1" customWidth="1"/>
    <col min="11811" max="11811" width="2.140625" style="1" customWidth="1"/>
    <col min="11812" max="11812" width="3.5703125" style="1" customWidth="1"/>
    <col min="11813" max="11817" width="2.5703125" style="1" customWidth="1"/>
    <col min="11818" max="11818" width="4.140625" style="1" customWidth="1"/>
    <col min="11819" max="11827" width="2.5703125" style="1" customWidth="1"/>
    <col min="11828" max="11829" width="2.140625" style="1" customWidth="1"/>
    <col min="11830" max="11845" width="2.5703125" style="1" customWidth="1"/>
    <col min="11846" max="11847" width="2.140625" style="1" customWidth="1"/>
    <col min="11848" max="12033" width="2.5703125" style="1" customWidth="1"/>
    <col min="12034" max="12034" width="3.85546875" style="1" customWidth="1"/>
    <col min="12035" max="12066" width="2.5703125" style="1" customWidth="1"/>
    <col min="12067" max="12067" width="2.140625" style="1" customWidth="1"/>
    <col min="12068" max="12068" width="3.5703125" style="1" customWidth="1"/>
    <col min="12069" max="12073" width="2.5703125" style="1" customWidth="1"/>
    <col min="12074" max="12074" width="4.140625" style="1" customWidth="1"/>
    <col min="12075" max="12083" width="2.5703125" style="1" customWidth="1"/>
    <col min="12084" max="12085" width="2.140625" style="1" customWidth="1"/>
    <col min="12086" max="12101" width="2.5703125" style="1" customWidth="1"/>
    <col min="12102" max="12103" width="2.140625" style="1" customWidth="1"/>
    <col min="12104" max="12289" width="2.5703125" style="1" customWidth="1"/>
    <col min="12290" max="12290" width="3.85546875" style="1" customWidth="1"/>
    <col min="12291" max="12322" width="2.5703125" style="1" customWidth="1"/>
    <col min="12323" max="12323" width="2.140625" style="1" customWidth="1"/>
    <col min="12324" max="12324" width="3.5703125" style="1" customWidth="1"/>
    <col min="12325" max="12329" width="2.5703125" style="1" customWidth="1"/>
    <col min="12330" max="12330" width="4.140625" style="1" customWidth="1"/>
    <col min="12331" max="12339" width="2.5703125" style="1" customWidth="1"/>
    <col min="12340" max="12341" width="2.140625" style="1" customWidth="1"/>
    <col min="12342" max="12357" width="2.5703125" style="1" customWidth="1"/>
    <col min="12358" max="12359" width="2.140625" style="1" customWidth="1"/>
    <col min="12360" max="12545" width="2.5703125" style="1" customWidth="1"/>
    <col min="12546" max="12546" width="3.85546875" style="1" customWidth="1"/>
    <col min="12547" max="12578" width="2.5703125" style="1" customWidth="1"/>
    <col min="12579" max="12579" width="2.140625" style="1" customWidth="1"/>
    <col min="12580" max="12580" width="3.5703125" style="1" customWidth="1"/>
    <col min="12581" max="12585" width="2.5703125" style="1" customWidth="1"/>
    <col min="12586" max="12586" width="4.140625" style="1" customWidth="1"/>
    <col min="12587" max="12595" width="2.5703125" style="1" customWidth="1"/>
    <col min="12596" max="12597" width="2.140625" style="1" customWidth="1"/>
    <col min="12598" max="12613" width="2.5703125" style="1" customWidth="1"/>
    <col min="12614" max="12615" width="2.140625" style="1" customWidth="1"/>
    <col min="12616" max="12801" width="2.5703125" style="1" customWidth="1"/>
    <col min="12802" max="12802" width="3.85546875" style="1" customWidth="1"/>
    <col min="12803" max="12834" width="2.5703125" style="1" customWidth="1"/>
    <col min="12835" max="12835" width="2.140625" style="1" customWidth="1"/>
    <col min="12836" max="12836" width="3.5703125" style="1" customWidth="1"/>
    <col min="12837" max="12841" width="2.5703125" style="1" customWidth="1"/>
    <col min="12842" max="12842" width="4.140625" style="1" customWidth="1"/>
    <col min="12843" max="12851" width="2.5703125" style="1" customWidth="1"/>
    <col min="12852" max="12853" width="2.140625" style="1" customWidth="1"/>
    <col min="12854" max="12869" width="2.5703125" style="1" customWidth="1"/>
    <col min="12870" max="12871" width="2.140625" style="1" customWidth="1"/>
    <col min="12872" max="13057" width="2.5703125" style="1" customWidth="1"/>
    <col min="13058" max="13058" width="3.85546875" style="1" customWidth="1"/>
    <col min="13059" max="13090" width="2.5703125" style="1" customWidth="1"/>
    <col min="13091" max="13091" width="2.140625" style="1" customWidth="1"/>
    <col min="13092" max="13092" width="3.5703125" style="1" customWidth="1"/>
    <col min="13093" max="13097" width="2.5703125" style="1" customWidth="1"/>
    <col min="13098" max="13098" width="4.140625" style="1" customWidth="1"/>
    <col min="13099" max="13107" width="2.5703125" style="1" customWidth="1"/>
    <col min="13108" max="13109" width="2.140625" style="1" customWidth="1"/>
    <col min="13110" max="13125" width="2.5703125" style="1" customWidth="1"/>
    <col min="13126" max="13127" width="2.140625" style="1" customWidth="1"/>
    <col min="13128" max="13313" width="2.5703125" style="1" customWidth="1"/>
    <col min="13314" max="13314" width="3.85546875" style="1" customWidth="1"/>
    <col min="13315" max="13346" width="2.5703125" style="1" customWidth="1"/>
    <col min="13347" max="13347" width="2.140625" style="1" customWidth="1"/>
    <col min="13348" max="13348" width="3.5703125" style="1" customWidth="1"/>
    <col min="13349" max="13353" width="2.5703125" style="1" customWidth="1"/>
    <col min="13354" max="13354" width="4.140625" style="1" customWidth="1"/>
    <col min="13355" max="13363" width="2.5703125" style="1" customWidth="1"/>
    <col min="13364" max="13365" width="2.140625" style="1" customWidth="1"/>
    <col min="13366" max="13381" width="2.5703125" style="1" customWidth="1"/>
    <col min="13382" max="13383" width="2.140625" style="1" customWidth="1"/>
    <col min="13384" max="13569" width="2.5703125" style="1" customWidth="1"/>
    <col min="13570" max="13570" width="3.85546875" style="1" customWidth="1"/>
    <col min="13571" max="13602" width="2.5703125" style="1" customWidth="1"/>
    <col min="13603" max="13603" width="2.140625" style="1" customWidth="1"/>
    <col min="13604" max="13604" width="3.5703125" style="1" customWidth="1"/>
    <col min="13605" max="13609" width="2.5703125" style="1" customWidth="1"/>
    <col min="13610" max="13610" width="4.140625" style="1" customWidth="1"/>
    <col min="13611" max="13619" width="2.5703125" style="1" customWidth="1"/>
    <col min="13620" max="13621" width="2.140625" style="1" customWidth="1"/>
    <col min="13622" max="13637" width="2.5703125" style="1" customWidth="1"/>
    <col min="13638" max="13639" width="2.140625" style="1" customWidth="1"/>
    <col min="13640" max="13825" width="2.5703125" style="1" customWidth="1"/>
    <col min="13826" max="13826" width="3.85546875" style="1" customWidth="1"/>
    <col min="13827" max="13858" width="2.5703125" style="1" customWidth="1"/>
    <col min="13859" max="13859" width="2.140625" style="1" customWidth="1"/>
    <col min="13860" max="13860" width="3.5703125" style="1" customWidth="1"/>
    <col min="13861" max="13865" width="2.5703125" style="1" customWidth="1"/>
    <col min="13866" max="13866" width="4.140625" style="1" customWidth="1"/>
    <col min="13867" max="13875" width="2.5703125" style="1" customWidth="1"/>
    <col min="13876" max="13877" width="2.140625" style="1" customWidth="1"/>
    <col min="13878" max="13893" width="2.5703125" style="1" customWidth="1"/>
    <col min="13894" max="13895" width="2.140625" style="1" customWidth="1"/>
    <col min="13896" max="14081" width="2.5703125" style="1" customWidth="1"/>
    <col min="14082" max="14082" width="3.85546875" style="1" customWidth="1"/>
    <col min="14083" max="14114" width="2.5703125" style="1" customWidth="1"/>
    <col min="14115" max="14115" width="2.140625" style="1" customWidth="1"/>
    <col min="14116" max="14116" width="3.5703125" style="1" customWidth="1"/>
    <col min="14117" max="14121" width="2.5703125" style="1" customWidth="1"/>
    <col min="14122" max="14122" width="4.140625" style="1" customWidth="1"/>
    <col min="14123" max="14131" width="2.5703125" style="1" customWidth="1"/>
    <col min="14132" max="14133" width="2.140625" style="1" customWidth="1"/>
    <col min="14134" max="14149" width="2.5703125" style="1" customWidth="1"/>
    <col min="14150" max="14151" width="2.140625" style="1" customWidth="1"/>
    <col min="14152" max="14337" width="2.5703125" style="1" customWidth="1"/>
    <col min="14338" max="14338" width="3.85546875" style="1" customWidth="1"/>
    <col min="14339" max="14370" width="2.5703125" style="1" customWidth="1"/>
    <col min="14371" max="14371" width="2.140625" style="1" customWidth="1"/>
    <col min="14372" max="14372" width="3.5703125" style="1" customWidth="1"/>
    <col min="14373" max="14377" width="2.5703125" style="1" customWidth="1"/>
    <col min="14378" max="14378" width="4.140625" style="1" customWidth="1"/>
    <col min="14379" max="14387" width="2.5703125" style="1" customWidth="1"/>
    <col min="14388" max="14389" width="2.140625" style="1" customWidth="1"/>
    <col min="14390" max="14405" width="2.5703125" style="1" customWidth="1"/>
    <col min="14406" max="14407" width="2.140625" style="1" customWidth="1"/>
    <col min="14408" max="14593" width="2.5703125" style="1" customWidth="1"/>
    <col min="14594" max="14594" width="3.85546875" style="1" customWidth="1"/>
    <col min="14595" max="14626" width="2.5703125" style="1" customWidth="1"/>
    <col min="14627" max="14627" width="2.140625" style="1" customWidth="1"/>
    <col min="14628" max="14628" width="3.5703125" style="1" customWidth="1"/>
    <col min="14629" max="14633" width="2.5703125" style="1" customWidth="1"/>
    <col min="14634" max="14634" width="4.140625" style="1" customWidth="1"/>
    <col min="14635" max="14643" width="2.5703125" style="1" customWidth="1"/>
    <col min="14644" max="14645" width="2.140625" style="1" customWidth="1"/>
    <col min="14646" max="14661" width="2.5703125" style="1" customWidth="1"/>
    <col min="14662" max="14663" width="2.140625" style="1" customWidth="1"/>
    <col min="14664" max="14849" width="2.5703125" style="1" customWidth="1"/>
    <col min="14850" max="14850" width="3.85546875" style="1" customWidth="1"/>
    <col min="14851" max="14882" width="2.5703125" style="1" customWidth="1"/>
    <col min="14883" max="14883" width="2.140625" style="1" customWidth="1"/>
    <col min="14884" max="14884" width="3.5703125" style="1" customWidth="1"/>
    <col min="14885" max="14889" width="2.5703125" style="1" customWidth="1"/>
    <col min="14890" max="14890" width="4.140625" style="1" customWidth="1"/>
    <col min="14891" max="14899" width="2.5703125" style="1" customWidth="1"/>
    <col min="14900" max="14901" width="2.140625" style="1" customWidth="1"/>
    <col min="14902" max="14917" width="2.5703125" style="1" customWidth="1"/>
    <col min="14918" max="14919" width="2.140625" style="1" customWidth="1"/>
    <col min="14920" max="15105" width="2.5703125" style="1" customWidth="1"/>
    <col min="15106" max="15106" width="3.85546875" style="1" customWidth="1"/>
    <col min="15107" max="15138" width="2.5703125" style="1" customWidth="1"/>
    <col min="15139" max="15139" width="2.140625" style="1" customWidth="1"/>
    <col min="15140" max="15140" width="3.5703125" style="1" customWidth="1"/>
    <col min="15141" max="15145" width="2.5703125" style="1" customWidth="1"/>
    <col min="15146" max="15146" width="4.140625" style="1" customWidth="1"/>
    <col min="15147" max="15155" width="2.5703125" style="1" customWidth="1"/>
    <col min="15156" max="15157" width="2.140625" style="1" customWidth="1"/>
    <col min="15158" max="15173" width="2.5703125" style="1" customWidth="1"/>
    <col min="15174" max="15175" width="2.140625" style="1" customWidth="1"/>
    <col min="15176" max="15361" width="2.5703125" style="1" customWidth="1"/>
    <col min="15362" max="15362" width="3.85546875" style="1" customWidth="1"/>
    <col min="15363" max="15394" width="2.5703125" style="1" customWidth="1"/>
    <col min="15395" max="15395" width="2.140625" style="1" customWidth="1"/>
    <col min="15396" max="15396" width="3.5703125" style="1" customWidth="1"/>
    <col min="15397" max="15401" width="2.5703125" style="1" customWidth="1"/>
    <col min="15402" max="15402" width="4.140625" style="1" customWidth="1"/>
    <col min="15403" max="15411" width="2.5703125" style="1" customWidth="1"/>
    <col min="15412" max="15413" width="2.140625" style="1" customWidth="1"/>
    <col min="15414" max="15429" width="2.5703125" style="1" customWidth="1"/>
    <col min="15430" max="15431" width="2.140625" style="1" customWidth="1"/>
    <col min="15432" max="15617" width="2.5703125" style="1" customWidth="1"/>
    <col min="15618" max="15618" width="3.85546875" style="1" customWidth="1"/>
    <col min="15619" max="15650" width="2.5703125" style="1" customWidth="1"/>
    <col min="15651" max="15651" width="2.140625" style="1" customWidth="1"/>
    <col min="15652" max="15652" width="3.5703125" style="1" customWidth="1"/>
    <col min="15653" max="15657" width="2.5703125" style="1" customWidth="1"/>
    <col min="15658" max="15658" width="4.140625" style="1" customWidth="1"/>
    <col min="15659" max="15667" width="2.5703125" style="1" customWidth="1"/>
    <col min="15668" max="15669" width="2.140625" style="1" customWidth="1"/>
    <col min="15670" max="15685" width="2.5703125" style="1" customWidth="1"/>
    <col min="15686" max="15687" width="2.140625" style="1" customWidth="1"/>
    <col min="15688" max="15873" width="2.5703125" style="1" customWidth="1"/>
    <col min="15874" max="15874" width="3.85546875" style="1" customWidth="1"/>
    <col min="15875" max="15906" width="2.5703125" style="1" customWidth="1"/>
    <col min="15907" max="15907" width="2.140625" style="1" customWidth="1"/>
    <col min="15908" max="15908" width="3.5703125" style="1" customWidth="1"/>
    <col min="15909" max="15913" width="2.5703125" style="1" customWidth="1"/>
    <col min="15914" max="15914" width="4.140625" style="1" customWidth="1"/>
    <col min="15915" max="15923" width="2.5703125" style="1" customWidth="1"/>
    <col min="15924" max="15925" width="2.140625" style="1" customWidth="1"/>
    <col min="15926" max="15941" width="2.5703125" style="1" customWidth="1"/>
    <col min="15942" max="15943" width="2.140625" style="1" customWidth="1"/>
    <col min="15944" max="16129" width="2.5703125" style="1" customWidth="1"/>
    <col min="16130" max="16130" width="3.85546875" style="1" customWidth="1"/>
    <col min="16131" max="16162" width="2.5703125" style="1" customWidth="1"/>
    <col min="16163" max="16163" width="2.140625" style="1" customWidth="1"/>
    <col min="16164" max="16164" width="3.5703125" style="1" customWidth="1"/>
    <col min="16165" max="16169" width="2.5703125" style="1" customWidth="1"/>
    <col min="16170" max="16170" width="4.140625" style="1" customWidth="1"/>
    <col min="16171" max="16179" width="2.5703125" style="1" customWidth="1"/>
    <col min="16180" max="16181" width="2.140625" style="1" customWidth="1"/>
    <col min="16182" max="16197" width="2.5703125" style="1" customWidth="1"/>
    <col min="16198" max="16199" width="2.140625" style="1" customWidth="1"/>
    <col min="16200" max="16384" width="2.5703125" style="1" customWidth="1"/>
  </cols>
  <sheetData>
    <row r="1" spans="1:75" s="120" customFormat="1" ht="18" customHeight="1">
      <c r="A1" s="441"/>
      <c r="B1" s="1056" t="str">
        <f>'Bottom Logo Specification'!B1</f>
        <v>{{ModelType}}</v>
      </c>
      <c r="C1" s="1317"/>
      <c r="D1" s="1317"/>
      <c r="E1" s="1317"/>
      <c r="F1" s="1317"/>
      <c r="G1" s="1317"/>
      <c r="H1" s="1317"/>
      <c r="I1" s="1317"/>
      <c r="J1" s="1317"/>
      <c r="K1" s="1317"/>
      <c r="L1" s="1317"/>
      <c r="M1" s="1317"/>
      <c r="N1" s="1317"/>
      <c r="O1" s="1317"/>
      <c r="P1" s="1317"/>
      <c r="Q1" s="1058"/>
      <c r="R1" s="1829" t="s">
        <v>516</v>
      </c>
      <c r="S1" s="1829"/>
      <c r="T1" s="1829"/>
      <c r="U1" s="1829"/>
      <c r="V1" s="1829"/>
      <c r="W1" s="1829"/>
      <c r="X1" s="1829"/>
      <c r="Y1" s="1829"/>
      <c r="Z1" s="1829"/>
      <c r="AA1" s="1829"/>
      <c r="AB1" s="1829"/>
      <c r="AC1" s="1829"/>
      <c r="AD1" s="1829"/>
      <c r="AE1" s="1829"/>
      <c r="AF1" s="1829"/>
      <c r="AG1" s="1829"/>
      <c r="AH1" s="1829"/>
      <c r="AI1" s="1829"/>
      <c r="AJ1" s="1829"/>
      <c r="AK1" s="1829"/>
      <c r="AL1" s="1829"/>
      <c r="AM1" s="1829"/>
      <c r="AN1" s="1829"/>
      <c r="AO1" s="1829"/>
      <c r="AP1" s="1829"/>
      <c r="AQ1" s="1829"/>
      <c r="AR1" s="1829"/>
      <c r="AS1" s="1829"/>
      <c r="AT1" s="1829"/>
      <c r="AU1" s="1829"/>
      <c r="AV1" s="1829"/>
      <c r="AW1" s="1829"/>
      <c r="AX1" s="1829"/>
      <c r="AY1" s="1829"/>
      <c r="AZ1" s="1829"/>
      <c r="BA1" s="1829"/>
      <c r="BB1" s="1830"/>
      <c r="BC1" s="1830"/>
      <c r="BD1" s="1830"/>
      <c r="BE1" s="1830"/>
      <c r="BF1" s="225"/>
      <c r="BG1" s="225"/>
      <c r="BH1" s="225"/>
      <c r="BI1" s="225"/>
      <c r="BJ1" s="225"/>
      <c r="BK1" s="225"/>
      <c r="BL1" s="227"/>
      <c r="BM1" s="227"/>
      <c r="BN1" s="227"/>
      <c r="BO1" s="584"/>
      <c r="BP1" s="585"/>
      <c r="BQ1" s="585"/>
      <c r="BR1" s="228"/>
    </row>
    <row r="2" spans="1:75" s="120" customFormat="1" ht="18" customHeight="1">
      <c r="A2" s="292"/>
      <c r="B2" s="310" t="s">
        <v>69</v>
      </c>
      <c r="C2" s="311"/>
      <c r="D2" s="311"/>
      <c r="E2" s="311"/>
      <c r="F2" s="311"/>
      <c r="G2" s="311"/>
      <c r="H2" s="67" t="str">
        <f>'Bottom Logo Specification'!G2</f>
        <v>{{ModelName}}</v>
      </c>
      <c r="I2" s="67"/>
      <c r="J2" s="67"/>
      <c r="K2" s="67"/>
      <c r="L2" s="67"/>
      <c r="M2" s="67"/>
      <c r="N2" s="67"/>
      <c r="O2" s="67"/>
      <c r="P2" s="67"/>
      <c r="Q2" s="68"/>
      <c r="R2" s="1904"/>
      <c r="S2" s="1904"/>
      <c r="T2" s="1904"/>
      <c r="U2" s="1904"/>
      <c r="V2" s="1904"/>
      <c r="W2" s="1904"/>
      <c r="X2" s="1904"/>
      <c r="Y2" s="1904"/>
      <c r="Z2" s="1904"/>
      <c r="AA2" s="1904"/>
      <c r="AB2" s="1904"/>
      <c r="AC2" s="1904"/>
      <c r="AD2" s="1904"/>
      <c r="AE2" s="1904"/>
      <c r="AF2" s="1904"/>
      <c r="AG2" s="1904"/>
      <c r="AH2" s="1904"/>
      <c r="AI2" s="1904"/>
      <c r="AJ2" s="1904"/>
      <c r="AK2" s="1904"/>
      <c r="AL2" s="1904"/>
      <c r="AM2" s="1904"/>
      <c r="AN2" s="1904"/>
      <c r="AO2" s="1904"/>
      <c r="AP2" s="1904"/>
      <c r="AQ2" s="1904"/>
      <c r="AR2" s="1904"/>
      <c r="AS2" s="1904"/>
      <c r="AT2" s="1904"/>
      <c r="AU2" s="1904"/>
      <c r="AV2" s="1904"/>
      <c r="AW2" s="1904"/>
      <c r="AX2" s="1904"/>
      <c r="AY2" s="1904"/>
      <c r="AZ2" s="1904"/>
      <c r="BA2" s="1904"/>
      <c r="BB2" s="1178"/>
      <c r="BC2" s="1178"/>
      <c r="BD2" s="1178"/>
      <c r="BE2" s="1178"/>
      <c r="BF2" s="232"/>
      <c r="BG2" s="232"/>
      <c r="BH2" s="232"/>
      <c r="BI2" s="232"/>
      <c r="BJ2" s="232"/>
      <c r="BK2" s="232"/>
      <c r="BL2" s="1693" t="s">
        <v>122</v>
      </c>
      <c r="BM2" s="1322"/>
      <c r="BN2" s="1322"/>
      <c r="BO2" s="1584">
        <f>'Bottom Logo Specification'!BM2+1</f>
        <v>19</v>
      </c>
      <c r="BP2" s="1322">
        <v>-1</v>
      </c>
      <c r="BQ2" s="1586"/>
      <c r="BR2" s="72"/>
    </row>
    <row r="3" spans="1:75" s="120" customFormat="1" ht="18" customHeight="1">
      <c r="A3" s="292"/>
      <c r="B3" s="73" t="s">
        <v>70</v>
      </c>
      <c r="C3" s="343"/>
      <c r="D3" s="343"/>
      <c r="E3" s="343"/>
      <c r="F3" s="343"/>
      <c r="G3" s="343"/>
      <c r="H3" s="343"/>
      <c r="I3" s="343"/>
      <c r="J3" s="343" t="str">
        <f>'Bottom Logo Specification'!I3</f>
        <v>{{MaterialNumber}}</v>
      </c>
      <c r="K3" s="343"/>
      <c r="L3" s="343"/>
      <c r="M3" s="343"/>
      <c r="N3" s="343"/>
      <c r="O3" s="343"/>
      <c r="P3" s="343"/>
      <c r="Q3" s="75"/>
      <c r="R3" s="1904"/>
      <c r="S3" s="1904"/>
      <c r="T3" s="1904"/>
      <c r="U3" s="1904"/>
      <c r="V3" s="1904"/>
      <c r="W3" s="1904"/>
      <c r="X3" s="1904"/>
      <c r="Y3" s="1904"/>
      <c r="Z3" s="1904"/>
      <c r="AA3" s="1904"/>
      <c r="AB3" s="1904"/>
      <c r="AC3" s="1904"/>
      <c r="AD3" s="1904"/>
      <c r="AE3" s="1904"/>
      <c r="AF3" s="1904"/>
      <c r="AG3" s="1904"/>
      <c r="AH3" s="1904"/>
      <c r="AI3" s="1904"/>
      <c r="AJ3" s="1904"/>
      <c r="AK3" s="1904"/>
      <c r="AL3" s="1904"/>
      <c r="AM3" s="1904"/>
      <c r="AN3" s="1904"/>
      <c r="AO3" s="1904"/>
      <c r="AP3" s="1904"/>
      <c r="AQ3" s="1904"/>
      <c r="AR3" s="1904"/>
      <c r="AS3" s="1904"/>
      <c r="AT3" s="1904"/>
      <c r="AU3" s="1904"/>
      <c r="AV3" s="1904"/>
      <c r="AW3" s="1904"/>
      <c r="AX3" s="1904"/>
      <c r="AY3" s="1904"/>
      <c r="AZ3" s="1904"/>
      <c r="BA3" s="1904"/>
      <c r="BB3" s="2363"/>
      <c r="BC3" s="2363"/>
      <c r="BD3" s="2363"/>
      <c r="BE3" s="2363"/>
      <c r="BF3" s="232"/>
      <c r="BG3" s="232"/>
      <c r="BH3" s="232"/>
      <c r="BI3" s="232"/>
      <c r="BJ3" s="232"/>
      <c r="BK3" s="232"/>
      <c r="BL3" s="2364"/>
      <c r="BM3" s="1972"/>
      <c r="BN3" s="1972"/>
      <c r="BO3" s="2366"/>
      <c r="BP3" s="2365"/>
      <c r="BQ3" s="1467"/>
      <c r="BR3" s="72"/>
    </row>
    <row r="4" spans="1:75" s="2" customFormat="1" ht="15.95" customHeight="1">
      <c r="A4" s="103"/>
      <c r="B4" s="666"/>
      <c r="C4" s="67"/>
      <c r="D4" s="67"/>
      <c r="E4" s="67"/>
      <c r="F4" s="67"/>
      <c r="G4" s="67"/>
      <c r="H4" s="67"/>
      <c r="I4" s="67"/>
      <c r="J4" s="67"/>
      <c r="K4" s="67"/>
      <c r="L4" s="67"/>
      <c r="M4" s="67"/>
      <c r="N4" s="67"/>
      <c r="O4" s="67"/>
      <c r="P4" s="67"/>
      <c r="Q4" s="67"/>
      <c r="R4" s="667"/>
      <c r="S4" s="667"/>
      <c r="T4" s="667"/>
      <c r="U4" s="667"/>
      <c r="V4" s="667"/>
      <c r="W4" s="667"/>
      <c r="X4" s="667"/>
      <c r="Y4" s="667"/>
      <c r="Z4" s="667"/>
      <c r="AA4" s="667"/>
      <c r="AB4" s="667"/>
      <c r="AC4" s="667"/>
      <c r="AD4" s="667"/>
      <c r="AE4" s="667"/>
      <c r="AF4" s="667"/>
      <c r="AG4" s="667"/>
      <c r="AH4" s="667"/>
      <c r="AI4" s="667"/>
      <c r="AJ4" s="667"/>
      <c r="AK4" s="667"/>
      <c r="AL4" s="667"/>
      <c r="AM4" s="667"/>
      <c r="AN4" s="667"/>
      <c r="AO4" s="667"/>
      <c r="AP4" s="667"/>
      <c r="AQ4" s="667"/>
      <c r="AR4" s="667"/>
      <c r="AS4" s="667"/>
      <c r="AT4" s="667"/>
      <c r="AU4" s="667"/>
      <c r="AV4" s="667"/>
      <c r="AW4" s="667"/>
      <c r="AX4" s="667"/>
      <c r="AY4" s="2367" t="s">
        <v>517</v>
      </c>
      <c r="AZ4" s="1785"/>
      <c r="BA4" s="1785"/>
      <c r="BB4" s="1785"/>
      <c r="BC4" s="1785"/>
      <c r="BD4" s="1785"/>
      <c r="BE4" s="1785"/>
      <c r="BF4" s="1785"/>
      <c r="BG4" s="1785"/>
      <c r="BH4" s="1785"/>
      <c r="BI4" s="1785"/>
      <c r="BJ4" s="1785"/>
      <c r="BK4" s="1785"/>
      <c r="BL4" s="1785"/>
      <c r="BM4" s="1785"/>
      <c r="BN4" s="1785"/>
      <c r="BO4" s="1785"/>
      <c r="BP4" s="1785"/>
      <c r="BQ4" s="2368"/>
      <c r="BR4" s="109"/>
    </row>
    <row r="5" spans="1:75" s="2" customFormat="1" ht="36" customHeight="1">
      <c r="A5" s="103"/>
      <c r="B5" s="2370" t="s">
        <v>518</v>
      </c>
      <c r="C5" s="2371"/>
      <c r="D5" s="2371"/>
      <c r="E5" s="2371"/>
      <c r="F5" s="2371"/>
      <c r="G5" s="2371"/>
      <c r="H5" s="2371"/>
      <c r="I5" s="2372"/>
      <c r="J5" s="2373" t="s">
        <v>519</v>
      </c>
      <c r="K5" s="2374"/>
      <c r="L5" s="2374"/>
      <c r="M5" s="2374"/>
      <c r="N5" s="2374"/>
      <c r="O5" s="2374"/>
      <c r="P5" s="2374"/>
      <c r="Q5" s="2374"/>
      <c r="R5" s="2374"/>
      <c r="S5" s="2374"/>
      <c r="T5" s="2374"/>
      <c r="U5" s="2374"/>
      <c r="V5" s="2374"/>
      <c r="W5" s="2374"/>
      <c r="X5" s="2374"/>
      <c r="Y5" s="2374"/>
      <c r="Z5" s="2374"/>
      <c r="AA5" s="2374"/>
      <c r="AB5" s="2375"/>
      <c r="AC5" s="664"/>
      <c r="AD5" s="664"/>
      <c r="AE5" s="664"/>
      <c r="AF5" s="664"/>
      <c r="AG5" s="664"/>
      <c r="AH5" s="2376" t="s">
        <v>520</v>
      </c>
      <c r="AI5" s="2286"/>
      <c r="AJ5" s="2286"/>
      <c r="AK5" s="2286"/>
      <c r="AL5" s="2286"/>
      <c r="AM5" s="2377"/>
      <c r="AN5" s="2381" t="s">
        <v>513</v>
      </c>
      <c r="AO5" s="2382"/>
      <c r="AP5" s="2382"/>
      <c r="AQ5" s="2382"/>
      <c r="AR5" s="2382"/>
      <c r="AS5" s="2382"/>
      <c r="AT5" s="2382"/>
      <c r="AU5" s="2382"/>
      <c r="AV5" s="2382"/>
      <c r="AW5" s="2383"/>
      <c r="AX5" s="667"/>
      <c r="AY5" s="1831"/>
      <c r="AZ5" s="1787"/>
      <c r="BA5" s="1787"/>
      <c r="BB5" s="1787"/>
      <c r="BC5" s="1787"/>
      <c r="BD5" s="1787"/>
      <c r="BE5" s="1787"/>
      <c r="BF5" s="1787"/>
      <c r="BG5" s="1787"/>
      <c r="BH5" s="1787"/>
      <c r="BI5" s="1787"/>
      <c r="BJ5" s="1787"/>
      <c r="BK5" s="1787"/>
      <c r="BL5" s="1787"/>
      <c r="BM5" s="1787"/>
      <c r="BN5" s="1787"/>
      <c r="BO5" s="1787"/>
      <c r="BP5" s="1787"/>
      <c r="BQ5" s="2369"/>
      <c r="BR5" s="109"/>
    </row>
    <row r="6" spans="1:75" s="2" customFormat="1" ht="30" customHeight="1">
      <c r="A6" s="103"/>
      <c r="B6" s="428" t="s">
        <v>521</v>
      </c>
      <c r="C6" s="668"/>
      <c r="D6" s="668"/>
      <c r="E6" s="668"/>
      <c r="F6" s="668"/>
      <c r="G6" s="668"/>
      <c r="H6" s="669"/>
      <c r="I6" s="668"/>
      <c r="J6" s="2385" t="s">
        <v>522</v>
      </c>
      <c r="K6" s="2386"/>
      <c r="L6" s="2386"/>
      <c r="M6" s="2386"/>
      <c r="N6" s="2386"/>
      <c r="O6" s="2386"/>
      <c r="P6" s="2386"/>
      <c r="Q6" s="2386"/>
      <c r="R6" s="2386"/>
      <c r="S6" s="2386"/>
      <c r="T6" s="2386"/>
      <c r="U6" s="2386"/>
      <c r="V6" s="2386"/>
      <c r="W6" s="2386"/>
      <c r="X6" s="2386"/>
      <c r="Y6" s="2386"/>
      <c r="Z6" s="2386"/>
      <c r="AA6" s="2386"/>
      <c r="AB6" s="2387"/>
      <c r="AC6" s="664"/>
      <c r="AD6" s="664"/>
      <c r="AE6" s="664"/>
      <c r="AF6" s="664"/>
      <c r="AG6" s="664"/>
      <c r="AH6" s="2378"/>
      <c r="AI6" s="2379"/>
      <c r="AJ6" s="2379"/>
      <c r="AK6" s="2379"/>
      <c r="AL6" s="2379"/>
      <c r="AM6" s="2380"/>
      <c r="AN6" s="2384"/>
      <c r="AO6" s="1590"/>
      <c r="AP6" s="1590"/>
      <c r="AQ6" s="1590"/>
      <c r="AR6" s="1590"/>
      <c r="AS6" s="1590"/>
      <c r="AT6" s="1590"/>
      <c r="AU6" s="1590"/>
      <c r="AV6" s="1590"/>
      <c r="AW6" s="1591"/>
      <c r="AX6" s="667"/>
      <c r="AY6" s="666"/>
      <c r="AZ6" s="67"/>
      <c r="BA6" s="67"/>
      <c r="BB6" s="67"/>
      <c r="BC6" s="67"/>
      <c r="BD6" s="67"/>
      <c r="BE6" s="67"/>
      <c r="BF6" s="67"/>
      <c r="BG6" s="67"/>
      <c r="BH6" s="67"/>
      <c r="BI6" s="67"/>
      <c r="BJ6" s="67"/>
      <c r="BK6" s="67"/>
      <c r="BL6" s="67"/>
      <c r="BM6" s="67"/>
      <c r="BN6" s="1134" t="s">
        <v>167</v>
      </c>
      <c r="BO6" s="1136"/>
      <c r="BP6" s="1136"/>
      <c r="BQ6" s="2388"/>
      <c r="BR6" s="109"/>
    </row>
    <row r="7" spans="1:75" s="2" customFormat="1" ht="15.95" customHeight="1">
      <c r="A7" s="103"/>
      <c r="B7" s="666"/>
      <c r="C7" s="67"/>
      <c r="D7" s="67"/>
      <c r="E7" s="67"/>
      <c r="F7" s="67"/>
      <c r="G7" s="67"/>
      <c r="H7" s="67"/>
      <c r="I7" s="67"/>
      <c r="J7" s="67"/>
      <c r="K7" s="67"/>
      <c r="L7" s="67"/>
      <c r="M7" s="67"/>
      <c r="N7" s="67"/>
      <c r="O7" s="67"/>
      <c r="P7" s="67"/>
      <c r="Q7" s="67"/>
      <c r="R7" s="667"/>
      <c r="S7" s="667"/>
      <c r="T7" s="667"/>
      <c r="U7" s="667"/>
      <c r="V7" s="667"/>
      <c r="W7" s="667"/>
      <c r="X7" s="667"/>
      <c r="Y7" s="667"/>
      <c r="Z7" s="667"/>
      <c r="AA7" s="667"/>
      <c r="AB7" s="667"/>
      <c r="AC7" s="667"/>
      <c r="AD7" s="667"/>
      <c r="AE7" s="667"/>
      <c r="AF7" s="667"/>
      <c r="AG7" s="667"/>
      <c r="AH7" s="667"/>
      <c r="AI7" s="667"/>
      <c r="AJ7" s="667"/>
      <c r="AK7" s="667"/>
      <c r="AL7" s="667"/>
      <c r="AM7" s="667"/>
      <c r="AN7" s="667"/>
      <c r="AO7" s="667"/>
      <c r="AP7" s="667"/>
      <c r="AQ7" s="667"/>
      <c r="AR7" s="667"/>
      <c r="AS7" s="667"/>
      <c r="AT7" s="667"/>
      <c r="AU7" s="667"/>
      <c r="AV7" s="667"/>
      <c r="AW7" s="667"/>
      <c r="AX7" s="667"/>
      <c r="AY7" s="666"/>
      <c r="AZ7" s="67"/>
      <c r="BA7" s="67"/>
      <c r="BB7" s="67"/>
      <c r="BC7" s="67"/>
      <c r="BD7" s="67"/>
      <c r="BE7" s="67"/>
      <c r="BF7" s="67"/>
      <c r="BG7" s="67"/>
      <c r="BH7" s="67"/>
      <c r="BI7" s="67"/>
      <c r="BJ7" s="67"/>
      <c r="BK7" s="67"/>
      <c r="BL7" s="67"/>
      <c r="BM7" s="67"/>
      <c r="BN7" s="1973" t="s">
        <v>14</v>
      </c>
      <c r="BO7" s="1189"/>
      <c r="BP7" s="1189"/>
      <c r="BQ7" s="1190"/>
      <c r="BR7" s="109"/>
      <c r="BT7" s="1973" t="s">
        <v>14</v>
      </c>
      <c r="BU7" s="1189"/>
      <c r="BV7" s="1189"/>
      <c r="BW7" s="1190"/>
    </row>
    <row r="8" spans="1:75" s="2" customFormat="1" ht="15.95" customHeight="1">
      <c r="A8" s="103"/>
      <c r="B8" s="666"/>
      <c r="C8" s="67"/>
      <c r="D8" s="67"/>
      <c r="E8" s="67"/>
      <c r="F8" s="67"/>
      <c r="G8" s="67"/>
      <c r="H8" s="67"/>
      <c r="I8" s="67"/>
      <c r="J8" s="67"/>
      <c r="K8" s="67"/>
      <c r="L8" s="67"/>
      <c r="M8" s="67"/>
      <c r="N8" s="67"/>
      <c r="O8" s="67"/>
      <c r="P8" s="67"/>
      <c r="Q8" s="67"/>
      <c r="R8" s="667"/>
      <c r="S8" s="667"/>
      <c r="T8" s="667"/>
      <c r="U8" s="667"/>
      <c r="V8" s="667"/>
      <c r="W8" s="667"/>
      <c r="X8" s="667"/>
      <c r="Y8" s="667"/>
      <c r="Z8" s="667"/>
      <c r="AA8" s="667"/>
      <c r="AB8" s="667"/>
      <c r="AC8" s="667"/>
      <c r="AD8" s="667"/>
      <c r="AE8" s="667"/>
      <c r="AF8" s="667"/>
      <c r="AG8" s="667"/>
      <c r="AH8" s="667"/>
      <c r="AI8" s="667"/>
      <c r="AJ8" s="667"/>
      <c r="AK8" s="667"/>
      <c r="AL8" s="667"/>
      <c r="AM8" s="667"/>
      <c r="AN8" s="667"/>
      <c r="AO8" s="667"/>
      <c r="AP8" s="667"/>
      <c r="AQ8" s="667"/>
      <c r="AR8" s="667"/>
      <c r="AS8" s="667"/>
      <c r="AT8" s="667"/>
      <c r="AU8" s="667"/>
      <c r="AV8" s="667"/>
      <c r="AW8" s="667"/>
      <c r="AX8" s="667"/>
      <c r="AY8" s="666"/>
      <c r="AZ8" s="67"/>
      <c r="BA8" s="67"/>
      <c r="BB8" s="67"/>
      <c r="BC8" s="67"/>
      <c r="BD8" s="67"/>
      <c r="BE8" s="67"/>
      <c r="BF8" s="67"/>
      <c r="BG8" s="67"/>
      <c r="BH8" s="67"/>
      <c r="BI8" s="67"/>
      <c r="BJ8" s="67"/>
      <c r="BK8" s="67"/>
      <c r="BL8" s="67"/>
      <c r="BM8" s="67"/>
      <c r="BN8" s="2389"/>
      <c r="BO8" s="2346"/>
      <c r="BP8" s="2346"/>
      <c r="BQ8" s="2390"/>
      <c r="BR8" s="109"/>
      <c r="BT8" s="2391"/>
      <c r="BU8" s="2392"/>
      <c r="BV8" s="2392"/>
      <c r="BW8" s="2393"/>
    </row>
    <row r="9" spans="1:75" s="2" customFormat="1" ht="30" customHeight="1">
      <c r="A9" s="103"/>
      <c r="B9" s="2406" t="s">
        <v>523</v>
      </c>
      <c r="C9" s="2394" t="s">
        <v>524</v>
      </c>
      <c r="D9" s="1189"/>
      <c r="E9" s="1189"/>
      <c r="F9" s="1189"/>
      <c r="G9" s="1189"/>
      <c r="H9" s="1189"/>
      <c r="I9" s="1189"/>
      <c r="J9" s="1189"/>
      <c r="K9" s="1189"/>
      <c r="L9" s="1189"/>
      <c r="M9" s="1189"/>
      <c r="N9" s="1189"/>
      <c r="O9" s="1189"/>
      <c r="P9" s="1189"/>
      <c r="Q9" s="1189"/>
      <c r="R9" s="1189"/>
      <c r="S9" s="1189"/>
      <c r="T9" s="1189"/>
      <c r="U9" s="1189"/>
      <c r="V9" s="1189"/>
      <c r="W9" s="1628"/>
      <c r="X9" s="1710" t="s">
        <v>525</v>
      </c>
      <c r="Y9" s="1711"/>
      <c r="Z9" s="1711"/>
      <c r="AA9" s="1711"/>
      <c r="AB9" s="1711"/>
      <c r="AC9" s="1711"/>
      <c r="AD9" s="1711"/>
      <c r="AE9" s="1711"/>
      <c r="AF9" s="1711"/>
      <c r="AG9" s="1711"/>
      <c r="AH9" s="1711"/>
      <c r="AI9" s="1711"/>
      <c r="AJ9" s="1711"/>
      <c r="AK9" s="1711"/>
      <c r="AL9" s="1711"/>
      <c r="AM9" s="1711"/>
      <c r="AN9" s="1711"/>
      <c r="AO9" s="1711"/>
      <c r="AP9" s="2347"/>
      <c r="AQ9" s="2397" t="s">
        <v>517</v>
      </c>
      <c r="AR9" s="2398"/>
      <c r="AS9" s="2398"/>
      <c r="AT9" s="2398"/>
      <c r="AU9" s="2398"/>
      <c r="AV9" s="2398"/>
      <c r="AW9" s="2398"/>
      <c r="AX9" s="2399"/>
      <c r="AY9" s="17"/>
      <c r="AZ9" s="2403"/>
      <c r="BA9" s="2403"/>
      <c r="BB9" s="2403"/>
      <c r="BC9" s="2403"/>
      <c r="BD9" s="2403"/>
      <c r="BE9" s="2403"/>
      <c r="BF9" s="2403"/>
      <c r="BG9" s="2403"/>
      <c r="BH9" s="2403"/>
      <c r="BI9" s="2403"/>
      <c r="BJ9" s="2403"/>
      <c r="BK9" s="2403"/>
      <c r="BL9" s="2403"/>
      <c r="BM9" s="2403"/>
      <c r="BN9" s="1947" t="s">
        <v>526</v>
      </c>
      <c r="BO9" s="1640"/>
      <c r="BP9" s="1640"/>
      <c r="BQ9" s="2404"/>
      <c r="BR9" s="109"/>
      <c r="BT9" s="1180" t="s">
        <v>527</v>
      </c>
      <c r="BU9" s="1181"/>
      <c r="BV9" s="1181"/>
      <c r="BW9" s="2405"/>
    </row>
    <row r="10" spans="1:75" s="2" customFormat="1" ht="30" customHeight="1">
      <c r="A10" s="103"/>
      <c r="B10" s="2407"/>
      <c r="C10" s="2395"/>
      <c r="D10" s="1590"/>
      <c r="E10" s="1590"/>
      <c r="F10" s="1590"/>
      <c r="G10" s="1590"/>
      <c r="H10" s="1590"/>
      <c r="I10" s="1590"/>
      <c r="J10" s="1590"/>
      <c r="K10" s="1590"/>
      <c r="L10" s="1590"/>
      <c r="M10" s="1590"/>
      <c r="N10" s="1590"/>
      <c r="O10" s="1590"/>
      <c r="P10" s="1590"/>
      <c r="Q10" s="1590"/>
      <c r="R10" s="1590"/>
      <c r="S10" s="1590"/>
      <c r="T10" s="1590"/>
      <c r="U10" s="1590"/>
      <c r="V10" s="1590"/>
      <c r="W10" s="2396"/>
      <c r="X10" s="2408" t="s">
        <v>528</v>
      </c>
      <c r="Y10" s="2043"/>
      <c r="Z10" s="2043"/>
      <c r="AA10" s="2043"/>
      <c r="AB10" s="2043"/>
      <c r="AC10" s="2043"/>
      <c r="AD10" s="2409"/>
      <c r="AE10" s="2408" t="s">
        <v>529</v>
      </c>
      <c r="AF10" s="2043"/>
      <c r="AG10" s="2043"/>
      <c r="AH10" s="2043"/>
      <c r="AI10" s="2043"/>
      <c r="AJ10" s="2409"/>
      <c r="AK10" s="2408" t="s">
        <v>530</v>
      </c>
      <c r="AL10" s="2043"/>
      <c r="AM10" s="2043"/>
      <c r="AN10" s="2043"/>
      <c r="AO10" s="2043"/>
      <c r="AP10" s="2409"/>
      <c r="AQ10" s="2400"/>
      <c r="AR10" s="2401"/>
      <c r="AS10" s="2401"/>
      <c r="AT10" s="2401"/>
      <c r="AU10" s="2401"/>
      <c r="AV10" s="2401"/>
      <c r="AW10" s="2401"/>
      <c r="AX10" s="2402"/>
      <c r="AY10" s="17"/>
      <c r="AZ10" s="2403"/>
      <c r="BA10" s="2403"/>
      <c r="BB10" s="2403"/>
      <c r="BC10" s="2403"/>
      <c r="BD10" s="2403"/>
      <c r="BE10" s="2403"/>
      <c r="BF10" s="2403"/>
      <c r="BG10" s="2403"/>
      <c r="BH10" s="2403"/>
      <c r="BI10" s="2403"/>
      <c r="BJ10" s="2403"/>
      <c r="BK10" s="2403"/>
      <c r="BL10" s="2403"/>
      <c r="BM10" s="2403"/>
      <c r="BN10" s="1947" t="s">
        <v>531</v>
      </c>
      <c r="BO10" s="1640"/>
      <c r="BP10" s="1640"/>
      <c r="BQ10" s="2404"/>
      <c r="BR10" s="109"/>
      <c r="BT10" s="1180" t="s">
        <v>532</v>
      </c>
      <c r="BU10" s="1181"/>
      <c r="BV10" s="1181"/>
      <c r="BW10" s="2405"/>
    </row>
    <row r="11" spans="1:75" s="2" customFormat="1" ht="15" customHeight="1">
      <c r="A11" s="103"/>
      <c r="B11" s="2428">
        <v>1</v>
      </c>
      <c r="C11" s="2410" t="s">
        <v>533</v>
      </c>
      <c r="D11" s="2411"/>
      <c r="E11" s="2411"/>
      <c r="F11" s="2411"/>
      <c r="G11" s="2411"/>
      <c r="H11" s="2411"/>
      <c r="I11" s="2411"/>
      <c r="J11" s="2411"/>
      <c r="K11" s="2411"/>
      <c r="L11" s="2411"/>
      <c r="M11" s="2411"/>
      <c r="N11" s="2411"/>
      <c r="O11" s="2411"/>
      <c r="P11" s="2411"/>
      <c r="Q11" s="2411"/>
      <c r="R11" s="2411"/>
      <c r="S11" s="2411"/>
      <c r="T11" s="2411"/>
      <c r="U11" s="2411"/>
      <c r="V11" s="2411"/>
      <c r="W11" s="2412"/>
      <c r="X11" s="2416"/>
      <c r="Y11" s="2417"/>
      <c r="Z11" s="2417"/>
      <c r="AA11" s="2417"/>
      <c r="AB11" s="2417"/>
      <c r="AC11" s="2417"/>
      <c r="AD11" s="2418"/>
      <c r="AE11" s="2416"/>
      <c r="AF11" s="2417"/>
      <c r="AG11" s="2417"/>
      <c r="AH11" s="2417"/>
      <c r="AI11" s="2417"/>
      <c r="AJ11" s="2418"/>
      <c r="AK11" s="2416"/>
      <c r="AL11" s="2417"/>
      <c r="AM11" s="2417"/>
      <c r="AN11" s="2417"/>
      <c r="AO11" s="2417"/>
      <c r="AP11" s="2418"/>
      <c r="AQ11" s="2422"/>
      <c r="AR11" s="2382"/>
      <c r="AS11" s="2382"/>
      <c r="AT11" s="2382"/>
      <c r="AU11" s="2382"/>
      <c r="AV11" s="2382"/>
      <c r="AW11" s="2382"/>
      <c r="AX11" s="2423"/>
      <c r="AY11" s="17"/>
      <c r="AZ11" s="1107"/>
      <c r="BA11" s="1107"/>
      <c r="BB11" s="1107"/>
      <c r="BC11" s="1107"/>
      <c r="BD11" s="11"/>
      <c r="BE11" s="1107"/>
      <c r="BF11" s="1107"/>
      <c r="BG11" s="1107"/>
      <c r="BH11" s="1107"/>
      <c r="BI11" s="2425"/>
      <c r="BJ11" s="2425"/>
      <c r="BK11" s="2425"/>
      <c r="BL11" s="2425"/>
      <c r="BM11" s="2425"/>
      <c r="BN11" s="2426" t="s">
        <v>534</v>
      </c>
      <c r="BO11" s="1671"/>
      <c r="BP11" s="1671"/>
      <c r="BQ11" s="2427"/>
      <c r="BR11" s="109"/>
      <c r="BT11" s="1180" t="s">
        <v>535</v>
      </c>
      <c r="BU11" s="1181"/>
      <c r="BV11" s="1181"/>
      <c r="BW11" s="2405"/>
    </row>
    <row r="12" spans="1:75" s="2" customFormat="1" ht="15" customHeight="1">
      <c r="A12" s="103"/>
      <c r="B12" s="2429"/>
      <c r="C12" s="2413"/>
      <c r="D12" s="2414"/>
      <c r="E12" s="2414"/>
      <c r="F12" s="2414"/>
      <c r="G12" s="2414"/>
      <c r="H12" s="2414"/>
      <c r="I12" s="2414"/>
      <c r="J12" s="2414"/>
      <c r="K12" s="2414"/>
      <c r="L12" s="2414"/>
      <c r="M12" s="2414"/>
      <c r="N12" s="2414"/>
      <c r="O12" s="2414"/>
      <c r="P12" s="2414"/>
      <c r="Q12" s="2414"/>
      <c r="R12" s="2414"/>
      <c r="S12" s="2414"/>
      <c r="T12" s="2414"/>
      <c r="U12" s="2414"/>
      <c r="V12" s="2414"/>
      <c r="W12" s="2415"/>
      <c r="X12" s="2419"/>
      <c r="Y12" s="2420"/>
      <c r="Z12" s="2420"/>
      <c r="AA12" s="2420"/>
      <c r="AB12" s="2420"/>
      <c r="AC12" s="2420"/>
      <c r="AD12" s="2421"/>
      <c r="AE12" s="2419"/>
      <c r="AF12" s="2420"/>
      <c r="AG12" s="2420"/>
      <c r="AH12" s="2420"/>
      <c r="AI12" s="2420"/>
      <c r="AJ12" s="2421"/>
      <c r="AK12" s="2419"/>
      <c r="AL12" s="2420"/>
      <c r="AM12" s="2420"/>
      <c r="AN12" s="2420"/>
      <c r="AO12" s="2420"/>
      <c r="AP12" s="2421"/>
      <c r="AQ12" s="2424"/>
      <c r="AR12" s="2346"/>
      <c r="AS12" s="2346"/>
      <c r="AT12" s="2346"/>
      <c r="AU12" s="2346"/>
      <c r="AV12" s="2346"/>
      <c r="AW12" s="2346"/>
      <c r="AX12" s="2390"/>
      <c r="AY12" s="17"/>
      <c r="AZ12" s="1107"/>
      <c r="BA12" s="1107"/>
      <c r="BB12" s="1107"/>
      <c r="BC12" s="1107"/>
      <c r="BD12" s="11"/>
      <c r="BE12" s="1107"/>
      <c r="BF12" s="1107"/>
      <c r="BG12" s="1107"/>
      <c r="BH12" s="1107"/>
      <c r="BI12" s="2425"/>
      <c r="BJ12" s="2425"/>
      <c r="BK12" s="2425"/>
      <c r="BL12" s="2425"/>
      <c r="BM12" s="2425"/>
      <c r="BN12" s="2389"/>
      <c r="BO12" s="2346"/>
      <c r="BP12" s="2346"/>
      <c r="BQ12" s="2390"/>
      <c r="BR12" s="109"/>
      <c r="BT12" s="1180" t="s">
        <v>536</v>
      </c>
      <c r="BU12" s="1181"/>
      <c r="BV12" s="1181"/>
      <c r="BW12" s="2405"/>
    </row>
    <row r="13" spans="1:75" s="2" customFormat="1" ht="15" customHeight="1">
      <c r="A13" s="103"/>
      <c r="B13" s="2434">
        <v>2</v>
      </c>
      <c r="C13" s="2430" t="s">
        <v>537</v>
      </c>
      <c r="D13" s="2431"/>
      <c r="E13" s="2431"/>
      <c r="F13" s="2431"/>
      <c r="G13" s="2431"/>
      <c r="H13" s="2431"/>
      <c r="I13" s="2431"/>
      <c r="J13" s="2431"/>
      <c r="K13" s="2431"/>
      <c r="L13" s="2431"/>
      <c r="M13" s="2431"/>
      <c r="N13" s="2431"/>
      <c r="O13" s="2431"/>
      <c r="P13" s="2431"/>
      <c r="Q13" s="2431"/>
      <c r="R13" s="2431"/>
      <c r="S13" s="2431"/>
      <c r="T13" s="2431"/>
      <c r="U13" s="2431"/>
      <c r="V13" s="2431"/>
      <c r="W13" s="2432"/>
      <c r="X13" s="2416" t="s">
        <v>538</v>
      </c>
      <c r="Y13" s="2417"/>
      <c r="Z13" s="2417"/>
      <c r="AA13" s="2417"/>
      <c r="AB13" s="2417"/>
      <c r="AC13" s="2417"/>
      <c r="AD13" s="2418"/>
      <c r="AE13" s="2416" t="s">
        <v>539</v>
      </c>
      <c r="AF13" s="2417"/>
      <c r="AG13" s="2417"/>
      <c r="AH13" s="2417"/>
      <c r="AI13" s="2417"/>
      <c r="AJ13" s="2418"/>
      <c r="AK13" s="2416" t="s">
        <v>540</v>
      </c>
      <c r="AL13" s="2417"/>
      <c r="AM13" s="2417"/>
      <c r="AN13" s="2417"/>
      <c r="AO13" s="2417"/>
      <c r="AP13" s="2418"/>
      <c r="AQ13" s="2433"/>
      <c r="AR13" s="1671"/>
      <c r="AS13" s="1671"/>
      <c r="AT13" s="1671"/>
      <c r="AU13" s="1671"/>
      <c r="AV13" s="1671"/>
      <c r="AW13" s="1671"/>
      <c r="AX13" s="2427"/>
      <c r="AY13" s="17"/>
      <c r="AZ13" s="1107"/>
      <c r="BA13" s="1107"/>
      <c r="BB13" s="1107"/>
      <c r="BC13" s="1107"/>
      <c r="BD13" s="11"/>
      <c r="BE13" s="1107"/>
      <c r="BF13" s="1107"/>
      <c r="BG13" s="1107"/>
      <c r="BH13" s="1107"/>
      <c r="BI13" s="2425"/>
      <c r="BJ13" s="2425"/>
      <c r="BK13" s="2425"/>
      <c r="BL13" s="2425"/>
      <c r="BM13" s="2425"/>
      <c r="BN13" s="2426" t="s">
        <v>541</v>
      </c>
      <c r="BO13" s="1671"/>
      <c r="BP13" s="1671"/>
      <c r="BQ13" s="2427"/>
      <c r="BR13" s="109"/>
      <c r="BT13" s="1180" t="s">
        <v>542</v>
      </c>
      <c r="BU13" s="1181"/>
      <c r="BV13" s="1181"/>
      <c r="BW13" s="2405"/>
    </row>
    <row r="14" spans="1:75" s="2" customFormat="1" ht="15" customHeight="1">
      <c r="A14" s="103"/>
      <c r="B14" s="2429"/>
      <c r="C14" s="2413"/>
      <c r="D14" s="2414"/>
      <c r="E14" s="2414"/>
      <c r="F14" s="2414"/>
      <c r="G14" s="2414"/>
      <c r="H14" s="2414"/>
      <c r="I14" s="2414"/>
      <c r="J14" s="2414"/>
      <c r="K14" s="2414"/>
      <c r="L14" s="2414"/>
      <c r="M14" s="2414"/>
      <c r="N14" s="2414"/>
      <c r="O14" s="2414"/>
      <c r="P14" s="2414"/>
      <c r="Q14" s="2414"/>
      <c r="R14" s="2414"/>
      <c r="S14" s="2414"/>
      <c r="T14" s="2414"/>
      <c r="U14" s="2414"/>
      <c r="V14" s="2414"/>
      <c r="W14" s="2415"/>
      <c r="X14" s="2419"/>
      <c r="Y14" s="2420"/>
      <c r="Z14" s="2420"/>
      <c r="AA14" s="2420"/>
      <c r="AB14" s="2420"/>
      <c r="AC14" s="2420"/>
      <c r="AD14" s="2421"/>
      <c r="AE14" s="2419"/>
      <c r="AF14" s="2420"/>
      <c r="AG14" s="2420"/>
      <c r="AH14" s="2420"/>
      <c r="AI14" s="2420"/>
      <c r="AJ14" s="2421"/>
      <c r="AK14" s="2419"/>
      <c r="AL14" s="2420"/>
      <c r="AM14" s="2420"/>
      <c r="AN14" s="2420"/>
      <c r="AO14" s="2420"/>
      <c r="AP14" s="2421"/>
      <c r="AQ14" s="2424"/>
      <c r="AR14" s="2346"/>
      <c r="AS14" s="2346"/>
      <c r="AT14" s="2346"/>
      <c r="AU14" s="2346"/>
      <c r="AV14" s="2346"/>
      <c r="AW14" s="2346"/>
      <c r="AX14" s="2390"/>
      <c r="AY14" s="17"/>
      <c r="AZ14" s="1107"/>
      <c r="BA14" s="1107"/>
      <c r="BB14" s="1107"/>
      <c r="BC14" s="1107"/>
      <c r="BD14" s="11"/>
      <c r="BE14" s="1107"/>
      <c r="BF14" s="1107"/>
      <c r="BG14" s="1107"/>
      <c r="BH14" s="1107"/>
      <c r="BI14" s="2425"/>
      <c r="BJ14" s="2425"/>
      <c r="BK14" s="2425"/>
      <c r="BL14" s="2425"/>
      <c r="BM14" s="2425"/>
      <c r="BN14" s="2389"/>
      <c r="BO14" s="2346"/>
      <c r="BP14" s="2346"/>
      <c r="BQ14" s="2390"/>
      <c r="BR14" s="109"/>
      <c r="BT14" s="1180" t="s">
        <v>543</v>
      </c>
      <c r="BU14" s="1181"/>
      <c r="BV14" s="1181"/>
      <c r="BW14" s="2405"/>
    </row>
    <row r="15" spans="1:75" s="2" customFormat="1" ht="15" customHeight="1">
      <c r="A15" s="103"/>
      <c r="B15" s="2434">
        <v>3</v>
      </c>
      <c r="C15" s="2430" t="s">
        <v>544</v>
      </c>
      <c r="D15" s="2435"/>
      <c r="E15" s="2435"/>
      <c r="F15" s="2435"/>
      <c r="G15" s="2435"/>
      <c r="H15" s="2435"/>
      <c r="I15" s="2435"/>
      <c r="J15" s="2435"/>
      <c r="K15" s="2435"/>
      <c r="L15" s="2435"/>
      <c r="M15" s="2435"/>
      <c r="N15" s="2435"/>
      <c r="O15" s="2435"/>
      <c r="P15" s="2435"/>
      <c r="Q15" s="2435"/>
      <c r="R15" s="2435"/>
      <c r="S15" s="2435"/>
      <c r="T15" s="2435"/>
      <c r="U15" s="2435"/>
      <c r="V15" s="2435"/>
      <c r="W15" s="2436"/>
      <c r="X15" s="2416" t="s">
        <v>545</v>
      </c>
      <c r="Y15" s="2417"/>
      <c r="Z15" s="2417"/>
      <c r="AA15" s="2417"/>
      <c r="AB15" s="2417"/>
      <c r="AC15" s="2417"/>
      <c r="AD15" s="2418"/>
      <c r="AE15" s="2416" t="s">
        <v>546</v>
      </c>
      <c r="AF15" s="2417"/>
      <c r="AG15" s="2417"/>
      <c r="AH15" s="2417"/>
      <c r="AI15" s="2417"/>
      <c r="AJ15" s="2418"/>
      <c r="AK15" s="2416"/>
      <c r="AL15" s="2417"/>
      <c r="AM15" s="2417"/>
      <c r="AN15" s="2417"/>
      <c r="AO15" s="2417"/>
      <c r="AP15" s="2418"/>
      <c r="AQ15" s="2433"/>
      <c r="AR15" s="1671"/>
      <c r="AS15" s="1671"/>
      <c r="AT15" s="1671"/>
      <c r="AU15" s="1671"/>
      <c r="AV15" s="1671"/>
      <c r="AW15" s="1671"/>
      <c r="AX15" s="2427"/>
      <c r="AY15" s="17"/>
      <c r="AZ15" s="1107"/>
      <c r="BA15" s="1107"/>
      <c r="BB15" s="1107"/>
      <c r="BC15" s="1107"/>
      <c r="BD15" s="11"/>
      <c r="BE15" s="1107"/>
      <c r="BF15" s="1107"/>
      <c r="BG15" s="1107"/>
      <c r="BH15" s="1107"/>
      <c r="BI15" s="2425"/>
      <c r="BJ15" s="2425"/>
      <c r="BK15" s="2425"/>
      <c r="BL15" s="2425"/>
      <c r="BM15" s="2425"/>
      <c r="BN15" s="2426" t="s">
        <v>547</v>
      </c>
      <c r="BO15" s="1671"/>
      <c r="BP15" s="1671"/>
      <c r="BQ15" s="2427"/>
      <c r="BR15" s="109"/>
      <c r="BT15" s="1180" t="s">
        <v>46</v>
      </c>
      <c r="BU15" s="1181"/>
      <c r="BV15" s="1181"/>
      <c r="BW15" s="2405"/>
    </row>
    <row r="16" spans="1:75" s="2" customFormat="1" ht="15" customHeight="1">
      <c r="A16" s="103"/>
      <c r="B16" s="2429"/>
      <c r="C16" s="2437"/>
      <c r="D16" s="1994"/>
      <c r="E16" s="1994"/>
      <c r="F16" s="1994"/>
      <c r="G16" s="1994"/>
      <c r="H16" s="1994"/>
      <c r="I16" s="1994"/>
      <c r="J16" s="1994"/>
      <c r="K16" s="1994"/>
      <c r="L16" s="1994"/>
      <c r="M16" s="1994"/>
      <c r="N16" s="1994"/>
      <c r="O16" s="1994"/>
      <c r="P16" s="1994"/>
      <c r="Q16" s="1994"/>
      <c r="R16" s="1994"/>
      <c r="S16" s="1994"/>
      <c r="T16" s="1994"/>
      <c r="U16" s="1994"/>
      <c r="V16" s="1994"/>
      <c r="W16" s="2438"/>
      <c r="X16" s="2419"/>
      <c r="Y16" s="2420"/>
      <c r="Z16" s="2420"/>
      <c r="AA16" s="2420"/>
      <c r="AB16" s="2420"/>
      <c r="AC16" s="2420"/>
      <c r="AD16" s="2421"/>
      <c r="AE16" s="2419"/>
      <c r="AF16" s="2420"/>
      <c r="AG16" s="2420"/>
      <c r="AH16" s="2420"/>
      <c r="AI16" s="2420"/>
      <c r="AJ16" s="2421"/>
      <c r="AK16" s="2419"/>
      <c r="AL16" s="2420"/>
      <c r="AM16" s="2420"/>
      <c r="AN16" s="2420"/>
      <c r="AO16" s="2420"/>
      <c r="AP16" s="2421"/>
      <c r="AQ16" s="2424"/>
      <c r="AR16" s="2346"/>
      <c r="AS16" s="2346"/>
      <c r="AT16" s="2346"/>
      <c r="AU16" s="2346"/>
      <c r="AV16" s="2346"/>
      <c r="AW16" s="2346"/>
      <c r="AX16" s="2390"/>
      <c r="AY16" s="17"/>
      <c r="AZ16" s="1107"/>
      <c r="BA16" s="1107"/>
      <c r="BB16" s="1107"/>
      <c r="BC16" s="1107"/>
      <c r="BD16" s="11"/>
      <c r="BE16" s="1107"/>
      <c r="BF16" s="1107"/>
      <c r="BG16" s="1107"/>
      <c r="BH16" s="1107"/>
      <c r="BI16" s="2425"/>
      <c r="BJ16" s="2425"/>
      <c r="BK16" s="2425"/>
      <c r="BL16" s="2425"/>
      <c r="BM16" s="2425"/>
      <c r="BN16" s="2389"/>
      <c r="BO16" s="2346"/>
      <c r="BP16" s="2346"/>
      <c r="BQ16" s="2390"/>
      <c r="BR16" s="109"/>
      <c r="BT16" s="1180" t="s">
        <v>548</v>
      </c>
      <c r="BU16" s="1181"/>
      <c r="BV16" s="1181"/>
      <c r="BW16" s="2405"/>
    </row>
    <row r="17" spans="1:75" s="2" customFormat="1" ht="15" customHeight="1">
      <c r="A17" s="103"/>
      <c r="B17" s="2434">
        <v>4</v>
      </c>
      <c r="C17" s="2430" t="s">
        <v>549</v>
      </c>
      <c r="D17" s="2431"/>
      <c r="E17" s="2431"/>
      <c r="F17" s="2431"/>
      <c r="G17" s="2431"/>
      <c r="H17" s="2431"/>
      <c r="I17" s="2431"/>
      <c r="J17" s="2431"/>
      <c r="K17" s="2431"/>
      <c r="L17" s="2431"/>
      <c r="M17" s="2431"/>
      <c r="N17" s="2431"/>
      <c r="O17" s="2431"/>
      <c r="P17" s="2431"/>
      <c r="Q17" s="2431"/>
      <c r="R17" s="2431"/>
      <c r="S17" s="2431"/>
      <c r="T17" s="2431"/>
      <c r="U17" s="2431"/>
      <c r="V17" s="2431"/>
      <c r="W17" s="2432"/>
      <c r="X17" s="2416" t="s">
        <v>550</v>
      </c>
      <c r="Y17" s="2417"/>
      <c r="Z17" s="2417"/>
      <c r="AA17" s="2417"/>
      <c r="AB17" s="2417"/>
      <c r="AC17" s="2417"/>
      <c r="AD17" s="2418"/>
      <c r="AE17" s="2416"/>
      <c r="AF17" s="2417"/>
      <c r="AG17" s="2417"/>
      <c r="AH17" s="2417"/>
      <c r="AI17" s="2417"/>
      <c r="AJ17" s="2418"/>
      <c r="AK17" s="2416"/>
      <c r="AL17" s="2417"/>
      <c r="AM17" s="2417"/>
      <c r="AN17" s="2417"/>
      <c r="AO17" s="2417"/>
      <c r="AP17" s="2418"/>
      <c r="AQ17" s="2433"/>
      <c r="AR17" s="1671"/>
      <c r="AS17" s="1671"/>
      <c r="AT17" s="1671"/>
      <c r="AU17" s="1671"/>
      <c r="AV17" s="1671"/>
      <c r="AW17" s="1671"/>
      <c r="AX17" s="2427"/>
      <c r="AY17" s="17"/>
      <c r="AZ17" s="1107"/>
      <c r="BA17" s="1107"/>
      <c r="BB17" s="1107"/>
      <c r="BC17" s="1107"/>
      <c r="BD17" s="11"/>
      <c r="BE17" s="1107"/>
      <c r="BF17" s="1107"/>
      <c r="BG17" s="1107"/>
      <c r="BH17" s="1107"/>
      <c r="BI17" s="2425"/>
      <c r="BJ17" s="2425"/>
      <c r="BK17" s="2425"/>
      <c r="BL17" s="2425"/>
      <c r="BM17" s="2425"/>
      <c r="BN17" s="2426" t="s">
        <v>551</v>
      </c>
      <c r="BO17" s="1671"/>
      <c r="BP17" s="1671"/>
      <c r="BQ17" s="2427"/>
      <c r="BR17" s="109"/>
      <c r="BT17" s="1180" t="s">
        <v>552</v>
      </c>
      <c r="BU17" s="1181"/>
      <c r="BV17" s="1181"/>
      <c r="BW17" s="2405"/>
    </row>
    <row r="18" spans="1:75" s="2" customFormat="1" ht="15" customHeight="1">
      <c r="A18" s="103"/>
      <c r="B18" s="2429"/>
      <c r="C18" s="2413"/>
      <c r="D18" s="2414"/>
      <c r="E18" s="2414"/>
      <c r="F18" s="2414"/>
      <c r="G18" s="2414"/>
      <c r="H18" s="2414"/>
      <c r="I18" s="2414"/>
      <c r="J18" s="2414"/>
      <c r="K18" s="2414"/>
      <c r="L18" s="2414"/>
      <c r="M18" s="2414"/>
      <c r="N18" s="2414"/>
      <c r="O18" s="2414"/>
      <c r="P18" s="2414"/>
      <c r="Q18" s="2414"/>
      <c r="R18" s="2414"/>
      <c r="S18" s="2414"/>
      <c r="T18" s="2414"/>
      <c r="U18" s="2414"/>
      <c r="V18" s="2414"/>
      <c r="W18" s="2415"/>
      <c r="X18" s="2419"/>
      <c r="Y18" s="2420"/>
      <c r="Z18" s="2420"/>
      <c r="AA18" s="2420"/>
      <c r="AB18" s="2420"/>
      <c r="AC18" s="2420"/>
      <c r="AD18" s="2421"/>
      <c r="AE18" s="2419"/>
      <c r="AF18" s="2420"/>
      <c r="AG18" s="2420"/>
      <c r="AH18" s="2420"/>
      <c r="AI18" s="2420"/>
      <c r="AJ18" s="2421"/>
      <c r="AK18" s="2419"/>
      <c r="AL18" s="2420"/>
      <c r="AM18" s="2420"/>
      <c r="AN18" s="2420"/>
      <c r="AO18" s="2420"/>
      <c r="AP18" s="2421"/>
      <c r="AQ18" s="2424"/>
      <c r="AR18" s="2346"/>
      <c r="AS18" s="2346"/>
      <c r="AT18" s="2346"/>
      <c r="AU18" s="2346"/>
      <c r="AV18" s="2346"/>
      <c r="AW18" s="2346"/>
      <c r="AX18" s="2390"/>
      <c r="AY18" s="17"/>
      <c r="AZ18" s="1107"/>
      <c r="BA18" s="1107"/>
      <c r="BB18" s="1107"/>
      <c r="BC18" s="1107"/>
      <c r="BD18" s="11"/>
      <c r="BE18" s="1107"/>
      <c r="BF18" s="1107"/>
      <c r="BG18" s="1107"/>
      <c r="BH18" s="1107"/>
      <c r="BI18" s="2425"/>
      <c r="BJ18" s="2425"/>
      <c r="BK18" s="2425"/>
      <c r="BL18" s="2425"/>
      <c r="BM18" s="2425"/>
      <c r="BN18" s="2389"/>
      <c r="BO18" s="2346"/>
      <c r="BP18" s="2346"/>
      <c r="BQ18" s="2390"/>
      <c r="BR18" s="109"/>
      <c r="BT18" s="1180" t="s">
        <v>553</v>
      </c>
      <c r="BU18" s="1181"/>
      <c r="BV18" s="1181"/>
      <c r="BW18" s="2405"/>
    </row>
    <row r="19" spans="1:75" s="2" customFormat="1" ht="15" customHeight="1">
      <c r="A19" s="103"/>
      <c r="B19" s="2434">
        <v>5</v>
      </c>
      <c r="C19" s="2430" t="s">
        <v>554</v>
      </c>
      <c r="D19" s="2435"/>
      <c r="E19" s="2435"/>
      <c r="F19" s="2435"/>
      <c r="G19" s="2435"/>
      <c r="H19" s="2435"/>
      <c r="I19" s="2435"/>
      <c r="J19" s="2435"/>
      <c r="K19" s="2435"/>
      <c r="L19" s="2435"/>
      <c r="M19" s="2435"/>
      <c r="N19" s="2435"/>
      <c r="O19" s="2435"/>
      <c r="P19" s="2435"/>
      <c r="Q19" s="2435"/>
      <c r="R19" s="2435"/>
      <c r="S19" s="2435"/>
      <c r="T19" s="2435"/>
      <c r="U19" s="2435"/>
      <c r="V19" s="2435"/>
      <c r="W19" s="2436"/>
      <c r="X19" s="2416"/>
      <c r="Y19" s="2417"/>
      <c r="Z19" s="2417"/>
      <c r="AA19" s="2417"/>
      <c r="AB19" s="2417"/>
      <c r="AC19" s="2417"/>
      <c r="AD19" s="2418"/>
      <c r="AE19" s="2416"/>
      <c r="AF19" s="2417"/>
      <c r="AG19" s="2417"/>
      <c r="AH19" s="2417"/>
      <c r="AI19" s="2417"/>
      <c r="AJ19" s="2418"/>
      <c r="AK19" s="2416"/>
      <c r="AL19" s="2417"/>
      <c r="AM19" s="2417"/>
      <c r="AN19" s="2417"/>
      <c r="AO19" s="2417"/>
      <c r="AP19" s="2418"/>
      <c r="AQ19" s="2433"/>
      <c r="AR19" s="1671"/>
      <c r="AS19" s="1671"/>
      <c r="AT19" s="1671"/>
      <c r="AU19" s="1671"/>
      <c r="AV19" s="1671"/>
      <c r="AW19" s="1671"/>
      <c r="AX19" s="2427"/>
      <c r="AY19" s="17"/>
      <c r="AZ19" s="1107"/>
      <c r="BA19" s="1107"/>
      <c r="BB19" s="1107"/>
      <c r="BC19" s="1107"/>
      <c r="BD19" s="11"/>
      <c r="BE19" s="1107"/>
      <c r="BF19" s="1107"/>
      <c r="BG19" s="1107"/>
      <c r="BH19" s="1107"/>
      <c r="BI19" s="2425"/>
      <c r="BJ19" s="2425"/>
      <c r="BK19" s="2425"/>
      <c r="BL19" s="2425"/>
      <c r="BM19" s="2425"/>
      <c r="BN19" s="2426" t="s">
        <v>555</v>
      </c>
      <c r="BO19" s="1671"/>
      <c r="BP19" s="1671"/>
      <c r="BQ19" s="2427"/>
      <c r="BR19" s="109"/>
    </row>
    <row r="20" spans="1:75" s="2" customFormat="1" ht="15" customHeight="1">
      <c r="A20" s="103"/>
      <c r="B20" s="2429"/>
      <c r="C20" s="2437"/>
      <c r="D20" s="1994"/>
      <c r="E20" s="1994"/>
      <c r="F20" s="1994"/>
      <c r="G20" s="1994"/>
      <c r="H20" s="1994"/>
      <c r="I20" s="1994"/>
      <c r="J20" s="1994"/>
      <c r="K20" s="1994"/>
      <c r="L20" s="1994"/>
      <c r="M20" s="1994"/>
      <c r="N20" s="1994"/>
      <c r="O20" s="1994"/>
      <c r="P20" s="1994"/>
      <c r="Q20" s="1994"/>
      <c r="R20" s="1994"/>
      <c r="S20" s="1994"/>
      <c r="T20" s="1994"/>
      <c r="U20" s="1994"/>
      <c r="V20" s="1994"/>
      <c r="W20" s="2438"/>
      <c r="X20" s="2419"/>
      <c r="Y20" s="2420"/>
      <c r="Z20" s="2420"/>
      <c r="AA20" s="2420"/>
      <c r="AB20" s="2420"/>
      <c r="AC20" s="2420"/>
      <c r="AD20" s="2421"/>
      <c r="AE20" s="2419"/>
      <c r="AF20" s="2420"/>
      <c r="AG20" s="2420"/>
      <c r="AH20" s="2420"/>
      <c r="AI20" s="2420"/>
      <c r="AJ20" s="2421"/>
      <c r="AK20" s="2419"/>
      <c r="AL20" s="2420"/>
      <c r="AM20" s="2420"/>
      <c r="AN20" s="2420"/>
      <c r="AO20" s="2420"/>
      <c r="AP20" s="2421"/>
      <c r="AQ20" s="2424"/>
      <c r="AR20" s="2346"/>
      <c r="AS20" s="2346"/>
      <c r="AT20" s="2346"/>
      <c r="AU20" s="2346"/>
      <c r="AV20" s="2346"/>
      <c r="AW20" s="2346"/>
      <c r="AX20" s="2390"/>
      <c r="AY20" s="17"/>
      <c r="AZ20" s="1107"/>
      <c r="BA20" s="1107"/>
      <c r="BB20" s="1107"/>
      <c r="BC20" s="1107"/>
      <c r="BD20" s="11"/>
      <c r="BE20" s="1107"/>
      <c r="BF20" s="1107"/>
      <c r="BG20" s="1107"/>
      <c r="BH20" s="1107"/>
      <c r="BI20" s="2425"/>
      <c r="BJ20" s="2425"/>
      <c r="BK20" s="2425"/>
      <c r="BL20" s="2425"/>
      <c r="BM20" s="2425"/>
      <c r="BN20" s="2389"/>
      <c r="BO20" s="2346"/>
      <c r="BP20" s="2346"/>
      <c r="BQ20" s="2390"/>
      <c r="BR20" s="109"/>
    </row>
    <row r="21" spans="1:75" s="2" customFormat="1" ht="15" customHeight="1">
      <c r="A21" s="103"/>
      <c r="B21" s="2434">
        <v>6</v>
      </c>
      <c r="C21" s="2430" t="s">
        <v>556</v>
      </c>
      <c r="D21" s="2431"/>
      <c r="E21" s="2431"/>
      <c r="F21" s="2431"/>
      <c r="G21" s="2431"/>
      <c r="H21" s="2431"/>
      <c r="I21" s="2431"/>
      <c r="J21" s="2431"/>
      <c r="K21" s="2431"/>
      <c r="L21" s="2431"/>
      <c r="M21" s="2431"/>
      <c r="N21" s="2431"/>
      <c r="O21" s="2431"/>
      <c r="P21" s="2431"/>
      <c r="Q21" s="2431"/>
      <c r="R21" s="2431"/>
      <c r="S21" s="2431"/>
      <c r="T21" s="2431"/>
      <c r="U21" s="2431"/>
      <c r="V21" s="2431"/>
      <c r="W21" s="2432"/>
      <c r="X21" s="2416"/>
      <c r="Y21" s="2417"/>
      <c r="Z21" s="2417"/>
      <c r="AA21" s="2417"/>
      <c r="AB21" s="2417"/>
      <c r="AC21" s="2417"/>
      <c r="AD21" s="2418"/>
      <c r="AE21" s="2416" t="s">
        <v>557</v>
      </c>
      <c r="AF21" s="2417"/>
      <c r="AG21" s="2417"/>
      <c r="AH21" s="2417"/>
      <c r="AI21" s="2417"/>
      <c r="AJ21" s="2418"/>
      <c r="AK21" s="2416"/>
      <c r="AL21" s="2417"/>
      <c r="AM21" s="2417"/>
      <c r="AN21" s="2417"/>
      <c r="AO21" s="2417"/>
      <c r="AP21" s="2418"/>
      <c r="AQ21" s="2433"/>
      <c r="AR21" s="1671"/>
      <c r="AS21" s="1671"/>
      <c r="AT21" s="1671"/>
      <c r="AU21" s="1671"/>
      <c r="AV21" s="1671"/>
      <c r="AW21" s="1671"/>
      <c r="AX21" s="2427"/>
      <c r="AY21" s="17"/>
      <c r="AZ21" s="1107"/>
      <c r="BA21" s="1107"/>
      <c r="BB21" s="1107"/>
      <c r="BC21" s="1107"/>
      <c r="BD21" s="11"/>
      <c r="BE21" s="1107"/>
      <c r="BF21" s="1107"/>
      <c r="BG21" s="1107"/>
      <c r="BH21" s="1107"/>
      <c r="BI21" s="2425"/>
      <c r="BJ21" s="2425"/>
      <c r="BK21" s="2425"/>
      <c r="BL21" s="2425"/>
      <c r="BM21" s="2425"/>
      <c r="BN21" s="2426" t="s">
        <v>558</v>
      </c>
      <c r="BO21" s="1671"/>
      <c r="BP21" s="1671"/>
      <c r="BQ21" s="2427"/>
      <c r="BR21" s="109"/>
    </row>
    <row r="22" spans="1:75" s="2" customFormat="1" ht="15" customHeight="1">
      <c r="A22" s="103"/>
      <c r="B22" s="2429"/>
      <c r="C22" s="2413"/>
      <c r="D22" s="2414"/>
      <c r="E22" s="2414"/>
      <c r="F22" s="2414"/>
      <c r="G22" s="2414"/>
      <c r="H22" s="2414"/>
      <c r="I22" s="2414"/>
      <c r="J22" s="2414"/>
      <c r="K22" s="2414"/>
      <c r="L22" s="2414"/>
      <c r="M22" s="2414"/>
      <c r="N22" s="2414"/>
      <c r="O22" s="2414"/>
      <c r="P22" s="2414"/>
      <c r="Q22" s="2414"/>
      <c r="R22" s="2414"/>
      <c r="S22" s="2414"/>
      <c r="T22" s="2414"/>
      <c r="U22" s="2414"/>
      <c r="V22" s="2414"/>
      <c r="W22" s="2415"/>
      <c r="X22" s="2419"/>
      <c r="Y22" s="2420"/>
      <c r="Z22" s="2420"/>
      <c r="AA22" s="2420"/>
      <c r="AB22" s="2420"/>
      <c r="AC22" s="2420"/>
      <c r="AD22" s="2421"/>
      <c r="AE22" s="2419"/>
      <c r="AF22" s="2420"/>
      <c r="AG22" s="2420"/>
      <c r="AH22" s="2420"/>
      <c r="AI22" s="2420"/>
      <c r="AJ22" s="2421"/>
      <c r="AK22" s="2419"/>
      <c r="AL22" s="2420"/>
      <c r="AM22" s="2420"/>
      <c r="AN22" s="2420"/>
      <c r="AO22" s="2420"/>
      <c r="AP22" s="2421"/>
      <c r="AQ22" s="2424"/>
      <c r="AR22" s="2346"/>
      <c r="AS22" s="2346"/>
      <c r="AT22" s="2346"/>
      <c r="AU22" s="2346"/>
      <c r="AV22" s="2346"/>
      <c r="AW22" s="2346"/>
      <c r="AX22" s="2390"/>
      <c r="AY22" s="17"/>
      <c r="AZ22" s="1107"/>
      <c r="BA22" s="1107"/>
      <c r="BB22" s="1107"/>
      <c r="BC22" s="1107"/>
      <c r="BD22" s="11"/>
      <c r="BE22" s="1107"/>
      <c r="BF22" s="1107"/>
      <c r="BG22" s="1107"/>
      <c r="BH22" s="1107"/>
      <c r="BI22" s="2425"/>
      <c r="BJ22" s="2425"/>
      <c r="BK22" s="2425"/>
      <c r="BL22" s="2425"/>
      <c r="BM22" s="2425"/>
      <c r="BN22" s="2389"/>
      <c r="BO22" s="2346"/>
      <c r="BP22" s="2346"/>
      <c r="BQ22" s="2390"/>
      <c r="BR22" s="109"/>
    </row>
    <row r="23" spans="1:75" s="2" customFormat="1" ht="15" customHeight="1">
      <c r="A23" s="103"/>
      <c r="B23" s="2434">
        <v>7</v>
      </c>
      <c r="C23" s="2430" t="s">
        <v>559</v>
      </c>
      <c r="D23" s="2435"/>
      <c r="E23" s="2435"/>
      <c r="F23" s="2435"/>
      <c r="G23" s="2435"/>
      <c r="H23" s="2435"/>
      <c r="I23" s="2435"/>
      <c r="J23" s="2435"/>
      <c r="K23" s="2435"/>
      <c r="L23" s="2435"/>
      <c r="M23" s="2435"/>
      <c r="N23" s="2435"/>
      <c r="O23" s="2435"/>
      <c r="P23" s="2435"/>
      <c r="Q23" s="2435"/>
      <c r="R23" s="2435"/>
      <c r="S23" s="2435"/>
      <c r="T23" s="2435"/>
      <c r="U23" s="2435"/>
      <c r="V23" s="2435"/>
      <c r="W23" s="2436"/>
      <c r="X23" s="2416" t="s">
        <v>560</v>
      </c>
      <c r="Y23" s="2417"/>
      <c r="Z23" s="2417"/>
      <c r="AA23" s="2417"/>
      <c r="AB23" s="2417"/>
      <c r="AC23" s="2417"/>
      <c r="AD23" s="2418"/>
      <c r="AE23" s="2416"/>
      <c r="AF23" s="2417"/>
      <c r="AG23" s="2417"/>
      <c r="AH23" s="2417"/>
      <c r="AI23" s="2417"/>
      <c r="AJ23" s="2418"/>
      <c r="AK23" s="2416"/>
      <c r="AL23" s="2417"/>
      <c r="AM23" s="2417"/>
      <c r="AN23" s="2417"/>
      <c r="AO23" s="2417"/>
      <c r="AP23" s="2418"/>
      <c r="AQ23" s="2433"/>
      <c r="AR23" s="1671"/>
      <c r="AS23" s="1671"/>
      <c r="AT23" s="1671"/>
      <c r="AU23" s="1671"/>
      <c r="AV23" s="1671"/>
      <c r="AW23" s="1671"/>
      <c r="AX23" s="2427"/>
      <c r="AY23" s="17"/>
      <c r="AZ23" s="1107"/>
      <c r="BA23" s="1107"/>
      <c r="BB23" s="1107"/>
      <c r="BC23" s="1107"/>
      <c r="BD23" s="11"/>
      <c r="BE23" s="1107"/>
      <c r="BF23" s="1107"/>
      <c r="BG23" s="1107"/>
      <c r="BH23" s="1107"/>
      <c r="BI23" s="2425"/>
      <c r="BJ23" s="2425"/>
      <c r="BK23" s="2425"/>
      <c r="BL23" s="2425"/>
      <c r="BM23" s="2425"/>
      <c r="BN23" s="2426" t="s">
        <v>553</v>
      </c>
      <c r="BO23" s="1671"/>
      <c r="BP23" s="1671"/>
      <c r="BQ23" s="2427"/>
      <c r="BR23" s="109"/>
    </row>
    <row r="24" spans="1:75" s="2" customFormat="1" ht="15" customHeight="1">
      <c r="A24" s="103"/>
      <c r="B24" s="2429"/>
      <c r="C24" s="2437"/>
      <c r="D24" s="1994"/>
      <c r="E24" s="1994"/>
      <c r="F24" s="1994"/>
      <c r="G24" s="1994"/>
      <c r="H24" s="1994"/>
      <c r="I24" s="1994"/>
      <c r="J24" s="1994"/>
      <c r="K24" s="1994"/>
      <c r="L24" s="1994"/>
      <c r="M24" s="1994"/>
      <c r="N24" s="1994"/>
      <c r="O24" s="1994"/>
      <c r="P24" s="1994"/>
      <c r="Q24" s="1994"/>
      <c r="R24" s="1994"/>
      <c r="S24" s="1994"/>
      <c r="T24" s="1994"/>
      <c r="U24" s="1994"/>
      <c r="V24" s="1994"/>
      <c r="W24" s="2438"/>
      <c r="X24" s="2419"/>
      <c r="Y24" s="2420"/>
      <c r="Z24" s="2420"/>
      <c r="AA24" s="2420"/>
      <c r="AB24" s="2420"/>
      <c r="AC24" s="2420"/>
      <c r="AD24" s="2421"/>
      <c r="AE24" s="2419"/>
      <c r="AF24" s="2420"/>
      <c r="AG24" s="2420"/>
      <c r="AH24" s="2420"/>
      <c r="AI24" s="2420"/>
      <c r="AJ24" s="2421"/>
      <c r="AK24" s="2419"/>
      <c r="AL24" s="2420"/>
      <c r="AM24" s="2420"/>
      <c r="AN24" s="2420"/>
      <c r="AO24" s="2420"/>
      <c r="AP24" s="2421"/>
      <c r="AQ24" s="2424"/>
      <c r="AR24" s="2346"/>
      <c r="AS24" s="2346"/>
      <c r="AT24" s="2346"/>
      <c r="AU24" s="2346"/>
      <c r="AV24" s="2346"/>
      <c r="AW24" s="2346"/>
      <c r="AX24" s="2390"/>
      <c r="AY24" s="17"/>
      <c r="AZ24" s="1107"/>
      <c r="BA24" s="1107"/>
      <c r="BB24" s="1107"/>
      <c r="BC24" s="1107"/>
      <c r="BD24" s="11"/>
      <c r="BE24" s="1107"/>
      <c r="BF24" s="1107"/>
      <c r="BG24" s="1107"/>
      <c r="BH24" s="1107"/>
      <c r="BI24" s="2425"/>
      <c r="BJ24" s="2425"/>
      <c r="BK24" s="2425"/>
      <c r="BL24" s="2425"/>
      <c r="BM24" s="2425"/>
      <c r="BN24" s="1977"/>
      <c r="BO24" s="1191"/>
      <c r="BP24" s="1191"/>
      <c r="BQ24" s="1963"/>
      <c r="BR24" s="109"/>
    </row>
    <row r="25" spans="1:75" s="2" customFormat="1" ht="15" customHeight="1">
      <c r="A25" s="103"/>
      <c r="B25" s="2434">
        <v>8</v>
      </c>
      <c r="C25" s="2430" t="s">
        <v>561</v>
      </c>
      <c r="D25" s="2435"/>
      <c r="E25" s="2435"/>
      <c r="F25" s="2435"/>
      <c r="G25" s="2435"/>
      <c r="H25" s="2435"/>
      <c r="I25" s="2435"/>
      <c r="J25" s="2435"/>
      <c r="K25" s="2435"/>
      <c r="L25" s="2435"/>
      <c r="M25" s="2435"/>
      <c r="N25" s="2435"/>
      <c r="O25" s="2435"/>
      <c r="P25" s="2435"/>
      <c r="Q25" s="2435"/>
      <c r="R25" s="2435"/>
      <c r="S25" s="2435"/>
      <c r="T25" s="2435"/>
      <c r="U25" s="2435"/>
      <c r="V25" s="2435"/>
      <c r="W25" s="2436"/>
      <c r="X25" s="2416" t="s">
        <v>550</v>
      </c>
      <c r="Y25" s="2417"/>
      <c r="Z25" s="2417"/>
      <c r="AA25" s="2417"/>
      <c r="AB25" s="2417"/>
      <c r="AC25" s="2417"/>
      <c r="AD25" s="2418"/>
      <c r="AE25" s="2416"/>
      <c r="AF25" s="2417"/>
      <c r="AG25" s="2417"/>
      <c r="AH25" s="2417"/>
      <c r="AI25" s="2417"/>
      <c r="AJ25" s="2418"/>
      <c r="AK25" s="2416"/>
      <c r="AL25" s="2417"/>
      <c r="AM25" s="2417"/>
      <c r="AN25" s="2417"/>
      <c r="AO25" s="2417"/>
      <c r="AP25" s="2418"/>
      <c r="AQ25" s="2433"/>
      <c r="AR25" s="1671"/>
      <c r="AS25" s="1671"/>
      <c r="AT25" s="1671"/>
      <c r="AU25" s="1671"/>
      <c r="AV25" s="1671"/>
      <c r="AW25" s="1671"/>
      <c r="AX25" s="2427"/>
      <c r="AY25" s="17"/>
      <c r="AZ25" s="1107"/>
      <c r="BA25" s="1107"/>
      <c r="BB25" s="1107"/>
      <c r="BC25" s="1107"/>
      <c r="BD25" s="11"/>
      <c r="BE25" s="1107"/>
      <c r="BF25" s="1107"/>
      <c r="BG25" s="1107"/>
      <c r="BH25" s="1107"/>
      <c r="BI25" s="2425"/>
      <c r="BJ25" s="2425"/>
      <c r="BK25" s="2425"/>
      <c r="BL25" s="2425"/>
      <c r="BM25" s="2425"/>
      <c r="BN25" s="1189"/>
      <c r="BO25" s="1189"/>
      <c r="BP25" s="1189"/>
      <c r="BQ25" s="1190"/>
      <c r="BR25" s="109"/>
    </row>
    <row r="26" spans="1:75" s="2" customFormat="1" ht="15" customHeight="1">
      <c r="A26" s="103"/>
      <c r="B26" s="2429"/>
      <c r="C26" s="2437"/>
      <c r="D26" s="1994"/>
      <c r="E26" s="1994"/>
      <c r="F26" s="1994"/>
      <c r="G26" s="1994"/>
      <c r="H26" s="1994"/>
      <c r="I26" s="1994"/>
      <c r="J26" s="1994"/>
      <c r="K26" s="1994"/>
      <c r="L26" s="1994"/>
      <c r="M26" s="1994"/>
      <c r="N26" s="1994"/>
      <c r="O26" s="1994"/>
      <c r="P26" s="1994"/>
      <c r="Q26" s="1994"/>
      <c r="R26" s="1994"/>
      <c r="S26" s="1994"/>
      <c r="T26" s="1994"/>
      <c r="U26" s="1994"/>
      <c r="V26" s="1994"/>
      <c r="W26" s="2438"/>
      <c r="X26" s="2419"/>
      <c r="Y26" s="2420"/>
      <c r="Z26" s="2420"/>
      <c r="AA26" s="2420"/>
      <c r="AB26" s="2420"/>
      <c r="AC26" s="2420"/>
      <c r="AD26" s="2421"/>
      <c r="AE26" s="2419"/>
      <c r="AF26" s="2420"/>
      <c r="AG26" s="2420"/>
      <c r="AH26" s="2420"/>
      <c r="AI26" s="2420"/>
      <c r="AJ26" s="2421"/>
      <c r="AK26" s="2419"/>
      <c r="AL26" s="2420"/>
      <c r="AM26" s="2420"/>
      <c r="AN26" s="2420"/>
      <c r="AO26" s="2420"/>
      <c r="AP26" s="2421"/>
      <c r="AQ26" s="2424"/>
      <c r="AR26" s="2346"/>
      <c r="AS26" s="2346"/>
      <c r="AT26" s="2346"/>
      <c r="AU26" s="2346"/>
      <c r="AV26" s="2346"/>
      <c r="AW26" s="2346"/>
      <c r="AX26" s="2390"/>
      <c r="AY26" s="17"/>
      <c r="AZ26" s="1107"/>
      <c r="BA26" s="1107"/>
      <c r="BB26" s="1107"/>
      <c r="BC26" s="1107"/>
      <c r="BD26" s="11"/>
      <c r="BE26" s="1107"/>
      <c r="BF26" s="1107"/>
      <c r="BG26" s="1107"/>
      <c r="BH26" s="1107"/>
      <c r="BI26" s="2425"/>
      <c r="BJ26" s="2425"/>
      <c r="BK26" s="2425"/>
      <c r="BL26" s="2425"/>
      <c r="BM26" s="2425"/>
      <c r="BN26" s="1191"/>
      <c r="BO26" s="1191"/>
      <c r="BP26" s="1191"/>
      <c r="BQ26" s="1963"/>
      <c r="BR26" s="109"/>
    </row>
    <row r="27" spans="1:75" s="2" customFormat="1" ht="15" customHeight="1">
      <c r="A27" s="103"/>
      <c r="B27" s="2434">
        <v>9</v>
      </c>
      <c r="C27" s="2430" t="s">
        <v>562</v>
      </c>
      <c r="D27" s="2431"/>
      <c r="E27" s="2431"/>
      <c r="F27" s="2431"/>
      <c r="G27" s="2431"/>
      <c r="H27" s="2431"/>
      <c r="I27" s="2431"/>
      <c r="J27" s="2431"/>
      <c r="K27" s="2431"/>
      <c r="L27" s="2431"/>
      <c r="M27" s="2431"/>
      <c r="N27" s="2431"/>
      <c r="O27" s="2431"/>
      <c r="P27" s="2431"/>
      <c r="Q27" s="2431"/>
      <c r="R27" s="2431"/>
      <c r="S27" s="2431"/>
      <c r="T27" s="2431"/>
      <c r="U27" s="2431"/>
      <c r="V27" s="2431"/>
      <c r="W27" s="2432"/>
      <c r="X27" s="2416" t="s">
        <v>563</v>
      </c>
      <c r="Y27" s="2417"/>
      <c r="Z27" s="2417"/>
      <c r="AA27" s="2417"/>
      <c r="AB27" s="2417"/>
      <c r="AC27" s="2417"/>
      <c r="AD27" s="2418"/>
      <c r="AE27" s="2416" t="s">
        <v>564</v>
      </c>
      <c r="AF27" s="2417"/>
      <c r="AG27" s="2417"/>
      <c r="AH27" s="2417"/>
      <c r="AI27" s="2417"/>
      <c r="AJ27" s="2418"/>
      <c r="AK27" s="2416"/>
      <c r="AL27" s="2417"/>
      <c r="AM27" s="2417"/>
      <c r="AN27" s="2417"/>
      <c r="AO27" s="2417"/>
      <c r="AP27" s="2418"/>
      <c r="AQ27" s="2433"/>
      <c r="AR27" s="1671"/>
      <c r="AS27" s="1671"/>
      <c r="AT27" s="1671"/>
      <c r="AU27" s="1671"/>
      <c r="AV27" s="1671"/>
      <c r="AW27" s="1671"/>
      <c r="AX27" s="2427"/>
      <c r="AY27" s="17"/>
      <c r="AZ27" s="1107"/>
      <c r="BA27" s="1107"/>
      <c r="BB27" s="1107"/>
      <c r="BC27" s="1107"/>
      <c r="BD27" s="11"/>
      <c r="BE27" s="1107"/>
      <c r="BF27" s="1107"/>
      <c r="BG27" s="1107"/>
      <c r="BH27" s="1107"/>
      <c r="BI27" s="2425"/>
      <c r="BJ27" s="2425"/>
      <c r="BK27" s="2425"/>
      <c r="BL27" s="2425"/>
      <c r="BM27" s="2425"/>
      <c r="BN27" s="1191"/>
      <c r="BO27" s="1191"/>
      <c r="BP27" s="1191"/>
      <c r="BQ27" s="1963"/>
      <c r="BR27" s="109"/>
    </row>
    <row r="28" spans="1:75" s="2" customFormat="1" ht="15" customHeight="1">
      <c r="A28" s="103"/>
      <c r="B28" s="2429"/>
      <c r="C28" s="2413"/>
      <c r="D28" s="2414"/>
      <c r="E28" s="2414"/>
      <c r="F28" s="2414"/>
      <c r="G28" s="2414"/>
      <c r="H28" s="2414"/>
      <c r="I28" s="2414"/>
      <c r="J28" s="2414"/>
      <c r="K28" s="2414"/>
      <c r="L28" s="2414"/>
      <c r="M28" s="2414"/>
      <c r="N28" s="2414"/>
      <c r="O28" s="2414"/>
      <c r="P28" s="2414"/>
      <c r="Q28" s="2414"/>
      <c r="R28" s="2414"/>
      <c r="S28" s="2414"/>
      <c r="T28" s="2414"/>
      <c r="U28" s="2414"/>
      <c r="V28" s="2414"/>
      <c r="W28" s="2415"/>
      <c r="X28" s="2419"/>
      <c r="Y28" s="2420"/>
      <c r="Z28" s="2420"/>
      <c r="AA28" s="2420"/>
      <c r="AB28" s="2420"/>
      <c r="AC28" s="2420"/>
      <c r="AD28" s="2421"/>
      <c r="AE28" s="2419"/>
      <c r="AF28" s="2420"/>
      <c r="AG28" s="2420"/>
      <c r="AH28" s="2420"/>
      <c r="AI28" s="2420"/>
      <c r="AJ28" s="2421"/>
      <c r="AK28" s="2419"/>
      <c r="AL28" s="2420"/>
      <c r="AM28" s="2420"/>
      <c r="AN28" s="2420"/>
      <c r="AO28" s="2420"/>
      <c r="AP28" s="2421"/>
      <c r="AQ28" s="2424"/>
      <c r="AR28" s="2346"/>
      <c r="AS28" s="2346"/>
      <c r="AT28" s="2346"/>
      <c r="AU28" s="2346"/>
      <c r="AV28" s="2346"/>
      <c r="AW28" s="2346"/>
      <c r="AX28" s="2390"/>
      <c r="AY28" s="17"/>
      <c r="AZ28" s="1107"/>
      <c r="BA28" s="1107"/>
      <c r="BB28" s="1107"/>
      <c r="BC28" s="1107"/>
      <c r="BD28" s="11"/>
      <c r="BE28" s="1107"/>
      <c r="BF28" s="1107"/>
      <c r="BG28" s="1107"/>
      <c r="BH28" s="1107"/>
      <c r="BI28" s="2425"/>
      <c r="BJ28" s="2425"/>
      <c r="BK28" s="2425"/>
      <c r="BL28" s="2425"/>
      <c r="BM28" s="2425"/>
      <c r="BN28" s="1191"/>
      <c r="BO28" s="1191"/>
      <c r="BP28" s="1191"/>
      <c r="BQ28" s="1963"/>
      <c r="BR28" s="109"/>
    </row>
    <row r="29" spans="1:75" s="2" customFormat="1" ht="15" customHeight="1">
      <c r="A29" s="103"/>
      <c r="B29" s="2434">
        <v>10</v>
      </c>
      <c r="C29" s="2430" t="s">
        <v>565</v>
      </c>
      <c r="D29" s="2435"/>
      <c r="E29" s="2435"/>
      <c r="F29" s="2435"/>
      <c r="G29" s="2435"/>
      <c r="H29" s="2435"/>
      <c r="I29" s="2435"/>
      <c r="J29" s="2435"/>
      <c r="K29" s="2435"/>
      <c r="L29" s="2435"/>
      <c r="M29" s="2435"/>
      <c r="N29" s="2435"/>
      <c r="O29" s="2435"/>
      <c r="P29" s="2435"/>
      <c r="Q29" s="2435"/>
      <c r="R29" s="2435"/>
      <c r="S29" s="2435"/>
      <c r="T29" s="2435"/>
      <c r="U29" s="2435"/>
      <c r="V29" s="2435"/>
      <c r="W29" s="2436"/>
      <c r="X29" s="2416" t="s">
        <v>563</v>
      </c>
      <c r="Y29" s="2417"/>
      <c r="Z29" s="2417"/>
      <c r="AA29" s="2417"/>
      <c r="AB29" s="2417"/>
      <c r="AC29" s="2417"/>
      <c r="AD29" s="2418"/>
      <c r="AE29" s="2416" t="s">
        <v>566</v>
      </c>
      <c r="AF29" s="2417"/>
      <c r="AG29" s="2417"/>
      <c r="AH29" s="2417"/>
      <c r="AI29" s="2417"/>
      <c r="AJ29" s="2418"/>
      <c r="AK29" s="2416"/>
      <c r="AL29" s="2417"/>
      <c r="AM29" s="2417"/>
      <c r="AN29" s="2417"/>
      <c r="AO29" s="2417"/>
      <c r="AP29" s="2418"/>
      <c r="AQ29" s="2433"/>
      <c r="AR29" s="1671"/>
      <c r="AS29" s="1671"/>
      <c r="AT29" s="1671"/>
      <c r="AU29" s="1671"/>
      <c r="AV29" s="1671"/>
      <c r="AW29" s="1671"/>
      <c r="AX29" s="2427"/>
      <c r="AY29" s="17"/>
      <c r="AZ29" s="1107"/>
      <c r="BA29" s="1107"/>
      <c r="BB29" s="1107"/>
      <c r="BC29" s="1107"/>
      <c r="BD29" s="11"/>
      <c r="BE29" s="1107"/>
      <c r="BF29" s="1107"/>
      <c r="BG29" s="1107"/>
      <c r="BH29" s="1107"/>
      <c r="BI29" s="2425"/>
      <c r="BJ29" s="2425"/>
      <c r="BK29" s="2425"/>
      <c r="BL29" s="2425"/>
      <c r="BM29" s="2425"/>
      <c r="BN29" s="1191"/>
      <c r="BO29" s="1191"/>
      <c r="BP29" s="1191"/>
      <c r="BQ29" s="1963"/>
      <c r="BR29" s="109"/>
    </row>
    <row r="30" spans="1:75" s="2" customFormat="1" ht="15" customHeight="1">
      <c r="A30" s="103"/>
      <c r="B30" s="2429"/>
      <c r="C30" s="2437"/>
      <c r="D30" s="1994"/>
      <c r="E30" s="1994"/>
      <c r="F30" s="1994"/>
      <c r="G30" s="1994"/>
      <c r="H30" s="1994"/>
      <c r="I30" s="1994"/>
      <c r="J30" s="1994"/>
      <c r="K30" s="1994"/>
      <c r="L30" s="1994"/>
      <c r="M30" s="1994"/>
      <c r="N30" s="1994"/>
      <c r="O30" s="1994"/>
      <c r="P30" s="1994"/>
      <c r="Q30" s="1994"/>
      <c r="R30" s="1994"/>
      <c r="S30" s="1994"/>
      <c r="T30" s="1994"/>
      <c r="U30" s="1994"/>
      <c r="V30" s="1994"/>
      <c r="W30" s="2438"/>
      <c r="X30" s="2419"/>
      <c r="Y30" s="2420"/>
      <c r="Z30" s="2420"/>
      <c r="AA30" s="2420"/>
      <c r="AB30" s="2420"/>
      <c r="AC30" s="2420"/>
      <c r="AD30" s="2421"/>
      <c r="AE30" s="2419"/>
      <c r="AF30" s="2420"/>
      <c r="AG30" s="2420"/>
      <c r="AH30" s="2420"/>
      <c r="AI30" s="2420"/>
      <c r="AJ30" s="2421"/>
      <c r="AK30" s="2419"/>
      <c r="AL30" s="2420"/>
      <c r="AM30" s="2420"/>
      <c r="AN30" s="2420"/>
      <c r="AO30" s="2420"/>
      <c r="AP30" s="2421"/>
      <c r="AQ30" s="2424"/>
      <c r="AR30" s="2346"/>
      <c r="AS30" s="2346"/>
      <c r="AT30" s="2346"/>
      <c r="AU30" s="2346"/>
      <c r="AV30" s="2346"/>
      <c r="AW30" s="2346"/>
      <c r="AX30" s="2390"/>
      <c r="AY30" s="17"/>
      <c r="AZ30" s="1107"/>
      <c r="BA30" s="1107"/>
      <c r="BB30" s="1107"/>
      <c r="BC30" s="1107"/>
      <c r="BD30" s="11"/>
      <c r="BE30" s="1107"/>
      <c r="BF30" s="1107"/>
      <c r="BG30" s="1107"/>
      <c r="BH30" s="1107"/>
      <c r="BI30" s="2425"/>
      <c r="BJ30" s="2425"/>
      <c r="BK30" s="2425"/>
      <c r="BL30" s="2425"/>
      <c r="BM30" s="2425"/>
      <c r="BN30" s="1191"/>
      <c r="BO30" s="1191"/>
      <c r="BP30" s="1191"/>
      <c r="BQ30" s="1963"/>
      <c r="BR30" s="109"/>
    </row>
    <row r="31" spans="1:75" s="2" customFormat="1" ht="15" customHeight="1">
      <c r="A31" s="103"/>
      <c r="B31" s="2434">
        <v>11</v>
      </c>
      <c r="C31" s="2430" t="s">
        <v>567</v>
      </c>
      <c r="D31" s="2431"/>
      <c r="E31" s="2431"/>
      <c r="F31" s="2431"/>
      <c r="G31" s="2431"/>
      <c r="H31" s="2431"/>
      <c r="I31" s="2431"/>
      <c r="J31" s="2431"/>
      <c r="K31" s="2431"/>
      <c r="L31" s="2431"/>
      <c r="M31" s="2431"/>
      <c r="N31" s="2431"/>
      <c r="O31" s="2431"/>
      <c r="P31" s="2431"/>
      <c r="Q31" s="2431"/>
      <c r="R31" s="2431"/>
      <c r="S31" s="2431"/>
      <c r="T31" s="2431"/>
      <c r="U31" s="2431"/>
      <c r="V31" s="2431"/>
      <c r="W31" s="2432"/>
      <c r="X31" s="2416" t="s">
        <v>545</v>
      </c>
      <c r="Y31" s="2417"/>
      <c r="Z31" s="2417"/>
      <c r="AA31" s="2417"/>
      <c r="AB31" s="2417"/>
      <c r="AC31" s="2417"/>
      <c r="AD31" s="2418"/>
      <c r="AE31" s="2416"/>
      <c r="AF31" s="2417"/>
      <c r="AG31" s="2417"/>
      <c r="AH31" s="2417"/>
      <c r="AI31" s="2417"/>
      <c r="AJ31" s="2418"/>
      <c r="AK31" s="2416"/>
      <c r="AL31" s="2417"/>
      <c r="AM31" s="2417"/>
      <c r="AN31" s="2417"/>
      <c r="AO31" s="2417"/>
      <c r="AP31" s="2418"/>
      <c r="AQ31" s="2433"/>
      <c r="AR31" s="1671"/>
      <c r="AS31" s="1671"/>
      <c r="AT31" s="1671"/>
      <c r="AU31" s="1671"/>
      <c r="AV31" s="1671"/>
      <c r="AW31" s="1671"/>
      <c r="AX31" s="2427"/>
      <c r="AY31" s="17"/>
      <c r="AZ31" s="2439"/>
      <c r="BA31" s="2439"/>
      <c r="BB31" s="2439"/>
      <c r="BC31" s="2439"/>
      <c r="BD31" s="674"/>
      <c r="BE31" s="2439"/>
      <c r="BF31" s="2439"/>
      <c r="BG31" s="2439"/>
      <c r="BH31" s="2439"/>
      <c r="BI31" s="2440"/>
      <c r="BJ31" s="2440"/>
      <c r="BK31" s="2440"/>
      <c r="BL31" s="2440"/>
      <c r="BM31" s="2440"/>
      <c r="BN31" s="1191"/>
      <c r="BO31" s="1191"/>
      <c r="BP31" s="1191"/>
      <c r="BQ31" s="1963"/>
      <c r="BR31" s="109"/>
    </row>
    <row r="32" spans="1:75" s="2" customFormat="1" ht="15" customHeight="1">
      <c r="A32" s="103"/>
      <c r="B32" s="2429"/>
      <c r="C32" s="2413"/>
      <c r="D32" s="2414"/>
      <c r="E32" s="2414"/>
      <c r="F32" s="2414"/>
      <c r="G32" s="2414"/>
      <c r="H32" s="2414"/>
      <c r="I32" s="2414"/>
      <c r="J32" s="2414"/>
      <c r="K32" s="2414"/>
      <c r="L32" s="2414"/>
      <c r="M32" s="2414"/>
      <c r="N32" s="2414"/>
      <c r="O32" s="2414"/>
      <c r="P32" s="2414"/>
      <c r="Q32" s="2414"/>
      <c r="R32" s="2414"/>
      <c r="S32" s="2414"/>
      <c r="T32" s="2414"/>
      <c r="U32" s="2414"/>
      <c r="V32" s="2414"/>
      <c r="W32" s="2415"/>
      <c r="X32" s="2419"/>
      <c r="Y32" s="2420"/>
      <c r="Z32" s="2420"/>
      <c r="AA32" s="2420"/>
      <c r="AB32" s="2420"/>
      <c r="AC32" s="2420"/>
      <c r="AD32" s="2421"/>
      <c r="AE32" s="2419"/>
      <c r="AF32" s="2420"/>
      <c r="AG32" s="2420"/>
      <c r="AH32" s="2420"/>
      <c r="AI32" s="2420"/>
      <c r="AJ32" s="2421"/>
      <c r="AK32" s="2419"/>
      <c r="AL32" s="2420"/>
      <c r="AM32" s="2420"/>
      <c r="AN32" s="2420"/>
      <c r="AO32" s="2420"/>
      <c r="AP32" s="2421"/>
      <c r="AQ32" s="2424"/>
      <c r="AR32" s="2346"/>
      <c r="AS32" s="2346"/>
      <c r="AT32" s="2346"/>
      <c r="AU32" s="2346"/>
      <c r="AV32" s="2346"/>
      <c r="AW32" s="2346"/>
      <c r="AX32" s="2390"/>
      <c r="AY32" s="17"/>
      <c r="AZ32" s="2439"/>
      <c r="BA32" s="2439"/>
      <c r="BB32" s="2439"/>
      <c r="BC32" s="2439"/>
      <c r="BD32" s="674"/>
      <c r="BE32" s="2439"/>
      <c r="BF32" s="2439"/>
      <c r="BG32" s="2439"/>
      <c r="BH32" s="2439"/>
      <c r="BI32" s="2440"/>
      <c r="BJ32" s="2440"/>
      <c r="BK32" s="2440"/>
      <c r="BL32" s="2440"/>
      <c r="BM32" s="2440"/>
      <c r="BN32" s="1191"/>
      <c r="BO32" s="1191"/>
      <c r="BP32" s="1191"/>
      <c r="BQ32" s="1963"/>
      <c r="BR32" s="109"/>
    </row>
    <row r="33" spans="1:70" s="2" customFormat="1" ht="15" customHeight="1">
      <c r="A33" s="103"/>
      <c r="B33" s="2434">
        <v>12</v>
      </c>
      <c r="C33" s="2430" t="s">
        <v>568</v>
      </c>
      <c r="D33" s="2435"/>
      <c r="E33" s="2435"/>
      <c r="F33" s="2435"/>
      <c r="G33" s="2435"/>
      <c r="H33" s="2435"/>
      <c r="I33" s="2435"/>
      <c r="J33" s="2435"/>
      <c r="K33" s="2435"/>
      <c r="L33" s="2435"/>
      <c r="M33" s="2435"/>
      <c r="N33" s="2435"/>
      <c r="O33" s="2435"/>
      <c r="P33" s="2435"/>
      <c r="Q33" s="2435"/>
      <c r="R33" s="2435"/>
      <c r="S33" s="2435"/>
      <c r="T33" s="2435"/>
      <c r="U33" s="2435"/>
      <c r="V33" s="2435"/>
      <c r="W33" s="2436"/>
      <c r="X33" s="2416" t="s">
        <v>569</v>
      </c>
      <c r="Y33" s="2417"/>
      <c r="Z33" s="2417"/>
      <c r="AA33" s="2417"/>
      <c r="AB33" s="2417"/>
      <c r="AC33" s="2417"/>
      <c r="AD33" s="2418"/>
      <c r="AE33" s="2416"/>
      <c r="AF33" s="2417"/>
      <c r="AG33" s="2417"/>
      <c r="AH33" s="2417"/>
      <c r="AI33" s="2417"/>
      <c r="AJ33" s="2418"/>
      <c r="AK33" s="2416"/>
      <c r="AL33" s="2417"/>
      <c r="AM33" s="2417"/>
      <c r="AN33" s="2417"/>
      <c r="AO33" s="2417"/>
      <c r="AP33" s="2418"/>
      <c r="AQ33" s="2433"/>
      <c r="AR33" s="1671"/>
      <c r="AS33" s="1671"/>
      <c r="AT33" s="1671"/>
      <c r="AU33" s="1671"/>
      <c r="AV33" s="1671"/>
      <c r="AW33" s="1671"/>
      <c r="AX33" s="2427"/>
      <c r="AY33" s="17"/>
      <c r="AZ33" s="1107"/>
      <c r="BA33" s="1107"/>
      <c r="BB33" s="1107"/>
      <c r="BC33" s="1107"/>
      <c r="BD33" s="11"/>
      <c r="BE33" s="1107"/>
      <c r="BF33" s="1107"/>
      <c r="BG33" s="1107"/>
      <c r="BH33" s="1107"/>
      <c r="BI33" s="2425"/>
      <c r="BJ33" s="2425"/>
      <c r="BK33" s="2425"/>
      <c r="BL33" s="2425"/>
      <c r="BM33" s="2425"/>
      <c r="BN33" s="2441"/>
      <c r="BO33" s="2441"/>
      <c r="BP33" s="2441"/>
      <c r="BQ33" s="2442"/>
      <c r="BR33" s="109"/>
    </row>
    <row r="34" spans="1:70" s="2" customFormat="1" ht="15" customHeight="1">
      <c r="A34" s="103"/>
      <c r="B34" s="2429"/>
      <c r="C34" s="2437"/>
      <c r="D34" s="1994"/>
      <c r="E34" s="1994"/>
      <c r="F34" s="1994"/>
      <c r="G34" s="1994"/>
      <c r="H34" s="1994"/>
      <c r="I34" s="1994"/>
      <c r="J34" s="1994"/>
      <c r="K34" s="1994"/>
      <c r="L34" s="1994"/>
      <c r="M34" s="1994"/>
      <c r="N34" s="1994"/>
      <c r="O34" s="1994"/>
      <c r="P34" s="1994"/>
      <c r="Q34" s="1994"/>
      <c r="R34" s="1994"/>
      <c r="S34" s="1994"/>
      <c r="T34" s="1994"/>
      <c r="U34" s="1994"/>
      <c r="V34" s="1994"/>
      <c r="W34" s="2438"/>
      <c r="X34" s="2419"/>
      <c r="Y34" s="2420"/>
      <c r="Z34" s="2420"/>
      <c r="AA34" s="2420"/>
      <c r="AB34" s="2420"/>
      <c r="AC34" s="2420"/>
      <c r="AD34" s="2421"/>
      <c r="AE34" s="2419"/>
      <c r="AF34" s="2420"/>
      <c r="AG34" s="2420"/>
      <c r="AH34" s="2420"/>
      <c r="AI34" s="2420"/>
      <c r="AJ34" s="2421"/>
      <c r="AK34" s="2419"/>
      <c r="AL34" s="2420"/>
      <c r="AM34" s="2420"/>
      <c r="AN34" s="2420"/>
      <c r="AO34" s="2420"/>
      <c r="AP34" s="2421"/>
      <c r="AQ34" s="2424"/>
      <c r="AR34" s="2346"/>
      <c r="AS34" s="2346"/>
      <c r="AT34" s="2346"/>
      <c r="AU34" s="2346"/>
      <c r="AV34" s="2346"/>
      <c r="AW34" s="2346"/>
      <c r="AX34" s="2390"/>
      <c r="AY34" s="17"/>
      <c r="AZ34" s="17"/>
      <c r="BA34" s="17"/>
      <c r="BB34" s="17"/>
      <c r="BC34" s="17"/>
      <c r="BD34" s="17"/>
      <c r="BE34" s="17"/>
      <c r="BF34" s="17"/>
      <c r="BG34" s="17"/>
      <c r="BH34" s="17"/>
      <c r="BI34" s="17"/>
      <c r="BJ34" s="17"/>
      <c r="BK34" s="17"/>
      <c r="BL34" s="17"/>
      <c r="BM34" s="17"/>
      <c r="BN34" s="17"/>
      <c r="BO34" s="675"/>
      <c r="BP34" s="676"/>
      <c r="BQ34" s="677"/>
      <c r="BR34" s="109"/>
    </row>
    <row r="35" spans="1:70" s="2" customFormat="1" ht="15" customHeight="1">
      <c r="A35" s="103"/>
      <c r="B35" s="2434">
        <v>13</v>
      </c>
      <c r="C35" s="2430" t="s">
        <v>570</v>
      </c>
      <c r="D35" s="2431"/>
      <c r="E35" s="2431"/>
      <c r="F35" s="2431"/>
      <c r="G35" s="2431"/>
      <c r="H35" s="2431"/>
      <c r="I35" s="2431"/>
      <c r="J35" s="2431"/>
      <c r="K35" s="2431"/>
      <c r="L35" s="2431"/>
      <c r="M35" s="2431"/>
      <c r="N35" s="2431"/>
      <c r="O35" s="2431"/>
      <c r="P35" s="2431"/>
      <c r="Q35" s="2431"/>
      <c r="R35" s="2431"/>
      <c r="S35" s="2431"/>
      <c r="T35" s="2431"/>
      <c r="U35" s="2431"/>
      <c r="V35" s="2431"/>
      <c r="W35" s="2432"/>
      <c r="X35" s="2416" t="s">
        <v>569</v>
      </c>
      <c r="Y35" s="2417"/>
      <c r="Z35" s="2417"/>
      <c r="AA35" s="2417"/>
      <c r="AB35" s="2417"/>
      <c r="AC35" s="2417"/>
      <c r="AD35" s="2418"/>
      <c r="AE35" s="2416"/>
      <c r="AF35" s="2417"/>
      <c r="AG35" s="2417"/>
      <c r="AH35" s="2417"/>
      <c r="AI35" s="2417"/>
      <c r="AJ35" s="2418"/>
      <c r="AK35" s="2416"/>
      <c r="AL35" s="2417"/>
      <c r="AM35" s="2417"/>
      <c r="AN35" s="2417"/>
      <c r="AO35" s="2417"/>
      <c r="AP35" s="2418"/>
      <c r="AQ35" s="2433"/>
      <c r="AR35" s="1671"/>
      <c r="AS35" s="1671"/>
      <c r="AT35" s="1671"/>
      <c r="AU35" s="1671"/>
      <c r="AV35" s="1671"/>
      <c r="AW35" s="1671"/>
      <c r="AX35" s="2427"/>
      <c r="AY35" s="17"/>
      <c r="AZ35" s="2443"/>
      <c r="BA35" s="2443"/>
      <c r="BB35" s="2443"/>
      <c r="BC35" s="2443"/>
      <c r="BD35" s="2443"/>
      <c r="BE35" s="2443"/>
      <c r="BF35" s="2443"/>
      <c r="BG35" s="2443"/>
      <c r="BH35" s="2443"/>
      <c r="BI35" s="2443"/>
      <c r="BJ35" s="2443"/>
      <c r="BK35" s="17"/>
      <c r="BL35" s="17"/>
      <c r="BM35" s="17"/>
      <c r="BN35" s="17"/>
      <c r="BO35" s="675"/>
      <c r="BP35" s="676"/>
      <c r="BQ35" s="677"/>
      <c r="BR35" s="109"/>
    </row>
    <row r="36" spans="1:70" s="2" customFormat="1" ht="15" customHeight="1">
      <c r="A36" s="103"/>
      <c r="B36" s="2429"/>
      <c r="C36" s="2413"/>
      <c r="D36" s="2414"/>
      <c r="E36" s="2414"/>
      <c r="F36" s="2414"/>
      <c r="G36" s="2414"/>
      <c r="H36" s="2414"/>
      <c r="I36" s="2414"/>
      <c r="J36" s="2414"/>
      <c r="K36" s="2414"/>
      <c r="L36" s="2414"/>
      <c r="M36" s="2414"/>
      <c r="N36" s="2414"/>
      <c r="O36" s="2414"/>
      <c r="P36" s="2414"/>
      <c r="Q36" s="2414"/>
      <c r="R36" s="2414"/>
      <c r="S36" s="2414"/>
      <c r="T36" s="2414"/>
      <c r="U36" s="2414"/>
      <c r="V36" s="2414"/>
      <c r="W36" s="2415"/>
      <c r="X36" s="2419"/>
      <c r="Y36" s="2420"/>
      <c r="Z36" s="2420"/>
      <c r="AA36" s="2420"/>
      <c r="AB36" s="2420"/>
      <c r="AC36" s="2420"/>
      <c r="AD36" s="2421"/>
      <c r="AE36" s="2419"/>
      <c r="AF36" s="2420"/>
      <c r="AG36" s="2420"/>
      <c r="AH36" s="2420"/>
      <c r="AI36" s="2420"/>
      <c r="AJ36" s="2421"/>
      <c r="AK36" s="2419"/>
      <c r="AL36" s="2420"/>
      <c r="AM36" s="2420"/>
      <c r="AN36" s="2420"/>
      <c r="AO36" s="2420"/>
      <c r="AP36" s="2421"/>
      <c r="AQ36" s="2424"/>
      <c r="AR36" s="2346"/>
      <c r="AS36" s="2346"/>
      <c r="AT36" s="2346"/>
      <c r="AU36" s="2346"/>
      <c r="AV36" s="2346"/>
      <c r="AW36" s="2346"/>
      <c r="AX36" s="2390"/>
      <c r="AY36" s="17"/>
      <c r="AZ36" s="678"/>
      <c r="BA36" s="678"/>
      <c r="BB36" s="678"/>
      <c r="BC36" s="678"/>
      <c r="BD36" s="678"/>
      <c r="BE36" s="678"/>
      <c r="BF36" s="678"/>
      <c r="BG36" s="678"/>
      <c r="BH36" s="678"/>
      <c r="BI36" s="678"/>
      <c r="BJ36" s="678"/>
      <c r="BK36" s="17"/>
      <c r="BL36" s="17"/>
      <c r="BM36" s="17"/>
      <c r="BN36" s="17"/>
      <c r="BO36" s="675"/>
      <c r="BP36" s="676"/>
      <c r="BQ36" s="677"/>
      <c r="BR36" s="109"/>
    </row>
    <row r="37" spans="1:70" s="2" customFormat="1" ht="15" customHeight="1">
      <c r="A37" s="103"/>
      <c r="B37" s="2434">
        <v>14</v>
      </c>
      <c r="C37" s="2430" t="s">
        <v>571</v>
      </c>
      <c r="D37" s="2435"/>
      <c r="E37" s="2435"/>
      <c r="F37" s="2435"/>
      <c r="G37" s="2435"/>
      <c r="H37" s="2435"/>
      <c r="I37" s="2435"/>
      <c r="J37" s="2435"/>
      <c r="K37" s="2435"/>
      <c r="L37" s="2435"/>
      <c r="M37" s="2435"/>
      <c r="N37" s="2435"/>
      <c r="O37" s="2435"/>
      <c r="P37" s="2435"/>
      <c r="Q37" s="2435"/>
      <c r="R37" s="2435"/>
      <c r="S37" s="2435"/>
      <c r="T37" s="2435"/>
      <c r="U37" s="2435"/>
      <c r="V37" s="2435"/>
      <c r="W37" s="2436"/>
      <c r="X37" s="2416"/>
      <c r="Y37" s="2417"/>
      <c r="Z37" s="2417"/>
      <c r="AA37" s="2417"/>
      <c r="AB37" s="2417"/>
      <c r="AC37" s="2417"/>
      <c r="AD37" s="2418"/>
      <c r="AE37" s="2416"/>
      <c r="AF37" s="2417"/>
      <c r="AG37" s="2417"/>
      <c r="AH37" s="2417"/>
      <c r="AI37" s="2417"/>
      <c r="AJ37" s="2418"/>
      <c r="AK37" s="2416"/>
      <c r="AL37" s="2417"/>
      <c r="AM37" s="2417"/>
      <c r="AN37" s="2417"/>
      <c r="AO37" s="2417"/>
      <c r="AP37" s="2418"/>
      <c r="AQ37" s="2433"/>
      <c r="AR37" s="1671"/>
      <c r="AS37" s="1671"/>
      <c r="AT37" s="1671"/>
      <c r="AU37" s="1671"/>
      <c r="AV37" s="1671"/>
      <c r="AW37" s="1671"/>
      <c r="AX37" s="2427"/>
      <c r="AY37" s="17"/>
      <c r="AZ37" s="678"/>
      <c r="BA37" s="678"/>
      <c r="BB37" s="678"/>
      <c r="BC37" s="678"/>
      <c r="BD37" s="678"/>
      <c r="BE37" s="678"/>
      <c r="BF37" s="678"/>
      <c r="BG37" s="678"/>
      <c r="BH37" s="678"/>
      <c r="BI37" s="678"/>
      <c r="BJ37" s="678"/>
      <c r="BK37" s="17"/>
      <c r="BL37" s="17"/>
      <c r="BM37" s="17"/>
      <c r="BN37" s="17"/>
      <c r="BO37" s="675"/>
      <c r="BP37" s="676"/>
      <c r="BQ37" s="677"/>
      <c r="BR37" s="109"/>
    </row>
    <row r="38" spans="1:70" s="2" customFormat="1" ht="15" customHeight="1">
      <c r="A38" s="103"/>
      <c r="B38" s="2429"/>
      <c r="C38" s="2437"/>
      <c r="D38" s="1994"/>
      <c r="E38" s="1994"/>
      <c r="F38" s="1994"/>
      <c r="G38" s="1994"/>
      <c r="H38" s="1994"/>
      <c r="I38" s="1994"/>
      <c r="J38" s="1994"/>
      <c r="K38" s="1994"/>
      <c r="L38" s="1994"/>
      <c r="M38" s="1994"/>
      <c r="N38" s="1994"/>
      <c r="O38" s="1994"/>
      <c r="P38" s="1994"/>
      <c r="Q38" s="1994"/>
      <c r="R38" s="1994"/>
      <c r="S38" s="1994"/>
      <c r="T38" s="1994"/>
      <c r="U38" s="1994"/>
      <c r="V38" s="1994"/>
      <c r="W38" s="2438"/>
      <c r="X38" s="2419"/>
      <c r="Y38" s="2420"/>
      <c r="Z38" s="2420"/>
      <c r="AA38" s="2420"/>
      <c r="AB38" s="2420"/>
      <c r="AC38" s="2420"/>
      <c r="AD38" s="2421"/>
      <c r="AE38" s="2419"/>
      <c r="AF38" s="2420"/>
      <c r="AG38" s="2420"/>
      <c r="AH38" s="2420"/>
      <c r="AI38" s="2420"/>
      <c r="AJ38" s="2421"/>
      <c r="AK38" s="2419"/>
      <c r="AL38" s="2420"/>
      <c r="AM38" s="2420"/>
      <c r="AN38" s="2420"/>
      <c r="AO38" s="2420"/>
      <c r="AP38" s="2421"/>
      <c r="AQ38" s="2424"/>
      <c r="AR38" s="2346"/>
      <c r="AS38" s="2346"/>
      <c r="AT38" s="2346"/>
      <c r="AU38" s="2346"/>
      <c r="AV38" s="2346"/>
      <c r="AW38" s="2346"/>
      <c r="AX38" s="2390"/>
      <c r="AY38" s="17"/>
      <c r="AZ38" s="678"/>
      <c r="BA38" s="678"/>
      <c r="BB38" s="678"/>
      <c r="BC38" s="678"/>
      <c r="BD38" s="678"/>
      <c r="BE38" s="678"/>
      <c r="BF38" s="678"/>
      <c r="BG38" s="678"/>
      <c r="BH38" s="678"/>
      <c r="BI38" s="678"/>
      <c r="BJ38" s="678"/>
      <c r="BK38" s="17"/>
      <c r="BL38" s="17"/>
      <c r="BM38" s="17"/>
      <c r="BN38" s="17"/>
      <c r="BO38" s="675"/>
      <c r="BP38" s="676"/>
      <c r="BQ38" s="677"/>
      <c r="BR38" s="109"/>
    </row>
    <row r="39" spans="1:70" s="2" customFormat="1" ht="15" customHeight="1">
      <c r="A39" s="103"/>
      <c r="B39" s="2434">
        <v>15</v>
      </c>
      <c r="C39" s="2430" t="s">
        <v>572</v>
      </c>
      <c r="D39" s="2435"/>
      <c r="E39" s="2435"/>
      <c r="F39" s="2435"/>
      <c r="G39" s="2435"/>
      <c r="H39" s="2435"/>
      <c r="I39" s="2435"/>
      <c r="J39" s="2435"/>
      <c r="K39" s="2435"/>
      <c r="L39" s="2435"/>
      <c r="M39" s="2435"/>
      <c r="N39" s="2435"/>
      <c r="O39" s="2435"/>
      <c r="P39" s="2435"/>
      <c r="Q39" s="2435"/>
      <c r="R39" s="2435"/>
      <c r="S39" s="2435"/>
      <c r="T39" s="2435"/>
      <c r="U39" s="2435"/>
      <c r="V39" s="2435"/>
      <c r="W39" s="2436"/>
      <c r="X39" s="2416"/>
      <c r="Y39" s="2417"/>
      <c r="Z39" s="2417"/>
      <c r="AA39" s="2417"/>
      <c r="AB39" s="2417"/>
      <c r="AC39" s="2417"/>
      <c r="AD39" s="2418"/>
      <c r="AE39" s="2416"/>
      <c r="AF39" s="2417"/>
      <c r="AG39" s="2417"/>
      <c r="AH39" s="2417"/>
      <c r="AI39" s="2417"/>
      <c r="AJ39" s="2418"/>
      <c r="AK39" s="2416"/>
      <c r="AL39" s="2417"/>
      <c r="AM39" s="2417"/>
      <c r="AN39" s="2417"/>
      <c r="AO39" s="2417"/>
      <c r="AP39" s="2418"/>
      <c r="AQ39" s="2433"/>
      <c r="AR39" s="1671"/>
      <c r="AS39" s="1671"/>
      <c r="AT39" s="1671"/>
      <c r="AU39" s="1671"/>
      <c r="AV39" s="1671"/>
      <c r="AW39" s="1671"/>
      <c r="AX39" s="2427"/>
      <c r="AY39" s="17"/>
      <c r="AZ39" s="678"/>
      <c r="BA39" s="678"/>
      <c r="BB39" s="678"/>
      <c r="BC39" s="678"/>
      <c r="BD39" s="678"/>
      <c r="BE39" s="678"/>
      <c r="BF39" s="678"/>
      <c r="BG39" s="678"/>
      <c r="BH39" s="678"/>
      <c r="BI39" s="678"/>
      <c r="BJ39" s="678"/>
      <c r="BK39" s="17"/>
      <c r="BL39" s="17"/>
      <c r="BM39" s="17"/>
      <c r="BN39" s="17"/>
      <c r="BO39" s="675"/>
      <c r="BP39" s="676"/>
      <c r="BQ39" s="677"/>
      <c r="BR39" s="109"/>
    </row>
    <row r="40" spans="1:70" s="2" customFormat="1" ht="15" customHeight="1">
      <c r="A40" s="103"/>
      <c r="B40" s="2429"/>
      <c r="C40" s="2437"/>
      <c r="D40" s="1994"/>
      <c r="E40" s="1994"/>
      <c r="F40" s="1994"/>
      <c r="G40" s="1994"/>
      <c r="H40" s="1994"/>
      <c r="I40" s="1994"/>
      <c r="J40" s="1994"/>
      <c r="K40" s="1994"/>
      <c r="L40" s="1994"/>
      <c r="M40" s="1994"/>
      <c r="N40" s="1994"/>
      <c r="O40" s="1994"/>
      <c r="P40" s="1994"/>
      <c r="Q40" s="1994"/>
      <c r="R40" s="1994"/>
      <c r="S40" s="1994"/>
      <c r="T40" s="1994"/>
      <c r="U40" s="1994"/>
      <c r="V40" s="1994"/>
      <c r="W40" s="2438"/>
      <c r="X40" s="2419"/>
      <c r="Y40" s="2420"/>
      <c r="Z40" s="2420"/>
      <c r="AA40" s="2420"/>
      <c r="AB40" s="2420"/>
      <c r="AC40" s="2420"/>
      <c r="AD40" s="2421"/>
      <c r="AE40" s="2419"/>
      <c r="AF40" s="2420"/>
      <c r="AG40" s="2420"/>
      <c r="AH40" s="2420"/>
      <c r="AI40" s="2420"/>
      <c r="AJ40" s="2421"/>
      <c r="AK40" s="2419"/>
      <c r="AL40" s="2420"/>
      <c r="AM40" s="2420"/>
      <c r="AN40" s="2420"/>
      <c r="AO40" s="2420"/>
      <c r="AP40" s="2421"/>
      <c r="AQ40" s="2424"/>
      <c r="AR40" s="2346"/>
      <c r="AS40" s="2346"/>
      <c r="AT40" s="2346"/>
      <c r="AU40" s="2346"/>
      <c r="AV40" s="2346"/>
      <c r="AW40" s="2346"/>
      <c r="AX40" s="2390"/>
      <c r="AY40" s="17"/>
      <c r="AZ40" s="678"/>
      <c r="BA40" s="678"/>
      <c r="BB40" s="678"/>
      <c r="BC40" s="678"/>
      <c r="BD40" s="678"/>
      <c r="BE40" s="678"/>
      <c r="BF40" s="678"/>
      <c r="BG40" s="678"/>
      <c r="BH40" s="678"/>
      <c r="BI40" s="678"/>
      <c r="BJ40" s="678"/>
      <c r="BK40" s="17"/>
      <c r="BL40" s="17"/>
      <c r="BM40" s="17"/>
      <c r="BN40" s="17"/>
      <c r="BO40" s="675"/>
      <c r="BP40" s="676"/>
      <c r="BQ40" s="677"/>
      <c r="BR40" s="109"/>
    </row>
    <row r="41" spans="1:70" s="2" customFormat="1" ht="15" customHeight="1">
      <c r="A41" s="103"/>
      <c r="B41" s="2434"/>
      <c r="C41" s="2430"/>
      <c r="D41" s="2431"/>
      <c r="E41" s="2431"/>
      <c r="F41" s="2431"/>
      <c r="G41" s="2431"/>
      <c r="H41" s="2431"/>
      <c r="I41" s="2431"/>
      <c r="J41" s="2431"/>
      <c r="K41" s="2431"/>
      <c r="L41" s="2431"/>
      <c r="M41" s="2431"/>
      <c r="N41" s="2431"/>
      <c r="O41" s="2431"/>
      <c r="P41" s="2431"/>
      <c r="Q41" s="2431"/>
      <c r="R41" s="2431"/>
      <c r="S41" s="2431"/>
      <c r="T41" s="2431"/>
      <c r="U41" s="2431"/>
      <c r="V41" s="2431"/>
      <c r="W41" s="2432"/>
      <c r="X41" s="2416"/>
      <c r="Y41" s="2417"/>
      <c r="Z41" s="2417"/>
      <c r="AA41" s="2417"/>
      <c r="AB41" s="2417"/>
      <c r="AC41" s="2417"/>
      <c r="AD41" s="2418"/>
      <c r="AE41" s="2416"/>
      <c r="AF41" s="2417"/>
      <c r="AG41" s="2417"/>
      <c r="AH41" s="2417"/>
      <c r="AI41" s="2417"/>
      <c r="AJ41" s="2418"/>
      <c r="AK41" s="2416"/>
      <c r="AL41" s="2417"/>
      <c r="AM41" s="2417"/>
      <c r="AN41" s="2417"/>
      <c r="AO41" s="2417"/>
      <c r="AP41" s="2418"/>
      <c r="AQ41" s="2433"/>
      <c r="AR41" s="1671"/>
      <c r="AS41" s="1671"/>
      <c r="AT41" s="1671"/>
      <c r="AU41" s="1671"/>
      <c r="AV41" s="1671"/>
      <c r="AW41" s="1671"/>
      <c r="AX41" s="2427"/>
      <c r="AY41" s="17"/>
      <c r="AZ41" s="678"/>
      <c r="BA41" s="678"/>
      <c r="BB41" s="678"/>
      <c r="BC41" s="678"/>
      <c r="BD41" s="678"/>
      <c r="BE41" s="678"/>
      <c r="BF41" s="678"/>
      <c r="BG41" s="678"/>
      <c r="BH41" s="678"/>
      <c r="BI41" s="678"/>
      <c r="BJ41" s="678"/>
      <c r="BK41" s="17"/>
      <c r="BL41" s="17"/>
      <c r="BM41" s="17"/>
      <c r="BN41" s="17"/>
      <c r="BO41" s="675"/>
      <c r="BP41" s="676"/>
      <c r="BQ41" s="677"/>
      <c r="BR41" s="109"/>
    </row>
    <row r="42" spans="1:70" s="2" customFormat="1" ht="15" customHeight="1">
      <c r="A42" s="103"/>
      <c r="B42" s="2449"/>
      <c r="C42" s="2444"/>
      <c r="D42" s="2293"/>
      <c r="E42" s="2293"/>
      <c r="F42" s="2293"/>
      <c r="G42" s="2293"/>
      <c r="H42" s="2293"/>
      <c r="I42" s="2293"/>
      <c r="J42" s="2293"/>
      <c r="K42" s="2293"/>
      <c r="L42" s="2293"/>
      <c r="M42" s="2293"/>
      <c r="N42" s="2293"/>
      <c r="O42" s="2293"/>
      <c r="P42" s="2293"/>
      <c r="Q42" s="2293"/>
      <c r="R42" s="2293"/>
      <c r="S42" s="2293"/>
      <c r="T42" s="2293"/>
      <c r="U42" s="2293"/>
      <c r="V42" s="2293"/>
      <c r="W42" s="2445"/>
      <c r="X42" s="2446"/>
      <c r="Y42" s="2447"/>
      <c r="Z42" s="2447"/>
      <c r="AA42" s="2447"/>
      <c r="AB42" s="2447"/>
      <c r="AC42" s="2447"/>
      <c r="AD42" s="2448"/>
      <c r="AE42" s="2446"/>
      <c r="AF42" s="2447"/>
      <c r="AG42" s="2447"/>
      <c r="AH42" s="2447"/>
      <c r="AI42" s="2447"/>
      <c r="AJ42" s="2448"/>
      <c r="AK42" s="2446"/>
      <c r="AL42" s="2447"/>
      <c r="AM42" s="2447"/>
      <c r="AN42" s="2447"/>
      <c r="AO42" s="2447"/>
      <c r="AP42" s="2448"/>
      <c r="AQ42" s="2282"/>
      <c r="AR42" s="1200"/>
      <c r="AS42" s="1200"/>
      <c r="AT42" s="1200"/>
      <c r="AU42" s="1200"/>
      <c r="AV42" s="1200"/>
      <c r="AW42" s="1200"/>
      <c r="AX42" s="1975"/>
      <c r="AY42" s="680"/>
      <c r="AZ42" s="681"/>
      <c r="BA42" s="681"/>
      <c r="BB42" s="681"/>
      <c r="BC42" s="681"/>
      <c r="BD42" s="681"/>
      <c r="BE42" s="681"/>
      <c r="BF42" s="681"/>
      <c r="BG42" s="681"/>
      <c r="BH42" s="681"/>
      <c r="BI42" s="681"/>
      <c r="BJ42" s="681"/>
      <c r="BK42" s="680"/>
      <c r="BL42" s="680"/>
      <c r="BM42" s="680"/>
      <c r="BN42" s="680"/>
      <c r="BO42" s="682"/>
      <c r="BP42" s="683"/>
      <c r="BQ42" s="684"/>
      <c r="BR42" s="109"/>
    </row>
    <row r="43" spans="1:70" s="89" customFormat="1" ht="20.100000000000001" customHeight="1">
      <c r="A43" s="95"/>
      <c r="B43" s="151" t="s">
        <v>118</v>
      </c>
      <c r="C43" s="93"/>
      <c r="D43" s="93"/>
      <c r="E43" s="93"/>
      <c r="F43" s="93"/>
      <c r="G43" s="93"/>
      <c r="H43" s="680"/>
      <c r="I43" s="93"/>
      <c r="J43" s="93"/>
      <c r="K43" s="93"/>
      <c r="L43" s="93"/>
      <c r="M43" s="93"/>
      <c r="N43" s="93"/>
      <c r="O43" s="93"/>
      <c r="P43" s="93"/>
      <c r="Q43" s="93"/>
      <c r="R43" s="93"/>
      <c r="S43" s="93"/>
      <c r="T43" s="93"/>
      <c r="U43" s="93"/>
      <c r="V43" s="93"/>
      <c r="W43" s="93"/>
      <c r="X43" s="93"/>
      <c r="Y43" s="93"/>
      <c r="Z43" s="93"/>
      <c r="AA43" s="93"/>
      <c r="AB43" s="93"/>
      <c r="AC43" s="93"/>
      <c r="AD43" s="93"/>
      <c r="AE43" s="96"/>
      <c r="AF43" s="96" t="s">
        <v>64</v>
      </c>
      <c r="AG43" s="96"/>
      <c r="AH43" s="96"/>
      <c r="AI43" s="96"/>
      <c r="AJ43" s="96"/>
      <c r="AK43" s="96"/>
      <c r="AL43" s="96"/>
      <c r="AM43" s="96"/>
      <c r="AN43" s="363"/>
      <c r="AO43" s="363"/>
      <c r="AP43" s="93"/>
      <c r="AQ43" s="363"/>
      <c r="AR43" s="93"/>
      <c r="AS43" s="93"/>
      <c r="AT43" s="93"/>
      <c r="AU43" s="363"/>
      <c r="AV43" s="93"/>
      <c r="AW43" s="93"/>
      <c r="AX43" s="93"/>
      <c r="AY43" s="93"/>
      <c r="AZ43" s="93"/>
      <c r="BA43" s="93"/>
      <c r="BB43" s="93"/>
      <c r="BC43" s="93"/>
      <c r="BD43" s="93"/>
      <c r="BE43" s="93"/>
      <c r="BF43" s="93"/>
      <c r="BG43" s="93"/>
      <c r="BH43" s="93"/>
      <c r="BI43" s="93" t="str">
        <f>'Bottom Logo Specification'!BG44</f>
        <v>COMPILER: LIÊN/A-KT-WQ826</v>
      </c>
      <c r="BJ43" s="93"/>
      <c r="BK43" s="363"/>
      <c r="BL43" s="93"/>
      <c r="BM43" s="363"/>
      <c r="BN43" s="93"/>
      <c r="BO43" s="454"/>
      <c r="BP43" s="151"/>
      <c r="BQ43" s="151"/>
      <c r="BR43" s="98"/>
    </row>
    <row r="44" spans="1:70" s="2" customFormat="1" ht="20.100000000000001" customHeight="1">
      <c r="A44" s="99"/>
      <c r="B44" s="1056" t="str">
        <f>B1</f>
        <v>{{ModelType}}</v>
      </c>
      <c r="C44" s="1057"/>
      <c r="D44" s="1057"/>
      <c r="E44" s="1057"/>
      <c r="F44" s="1057"/>
      <c r="G44" s="1057"/>
      <c r="H44" s="1057"/>
      <c r="I44" s="1057"/>
      <c r="J44" s="1057"/>
      <c r="K44" s="1057"/>
      <c r="L44" s="1057"/>
      <c r="M44" s="1057"/>
      <c r="N44" s="1057"/>
      <c r="O44" s="1057"/>
      <c r="P44" s="1057"/>
      <c r="Q44" s="1058"/>
      <c r="R44" s="1829" t="s">
        <v>573</v>
      </c>
      <c r="S44" s="1829"/>
      <c r="T44" s="1829"/>
      <c r="U44" s="1829"/>
      <c r="V44" s="1829"/>
      <c r="W44" s="1829"/>
      <c r="X44" s="1829"/>
      <c r="Y44" s="1829"/>
      <c r="Z44" s="1829"/>
      <c r="AA44" s="1829"/>
      <c r="AB44" s="1829"/>
      <c r="AC44" s="1829"/>
      <c r="AD44" s="1829"/>
      <c r="AE44" s="1829"/>
      <c r="AF44" s="1829"/>
      <c r="AG44" s="1829"/>
      <c r="AH44" s="1829"/>
      <c r="AI44" s="1829"/>
      <c r="AJ44" s="1829"/>
      <c r="AK44" s="1829"/>
      <c r="AL44" s="1829"/>
      <c r="AM44" s="1829"/>
      <c r="AN44" s="1829"/>
      <c r="AO44" s="1829"/>
      <c r="AP44" s="1829"/>
      <c r="AQ44" s="1829"/>
      <c r="AR44" s="1829"/>
      <c r="AS44" s="1829"/>
      <c r="AT44" s="1829"/>
      <c r="AU44" s="1829"/>
      <c r="AV44" s="1829"/>
      <c r="AW44" s="1829"/>
      <c r="AX44" s="1829"/>
      <c r="AY44" s="1829"/>
      <c r="AZ44" s="1829"/>
      <c r="BA44" s="225"/>
      <c r="BB44" s="1830"/>
      <c r="BC44" s="1830"/>
      <c r="BD44" s="1830"/>
      <c r="BE44" s="1830"/>
      <c r="BF44" s="225"/>
      <c r="BG44" s="225"/>
      <c r="BH44" s="225"/>
      <c r="BI44" s="225"/>
      <c r="BJ44" s="225"/>
      <c r="BK44" s="225"/>
      <c r="BL44" s="227"/>
      <c r="BM44" s="227"/>
      <c r="BN44" s="227"/>
      <c r="BO44" s="584"/>
      <c r="BP44" s="585"/>
      <c r="BQ44" s="585"/>
      <c r="BR44" s="685"/>
    </row>
    <row r="45" spans="1:70" s="2" customFormat="1" ht="19.5" customHeight="1">
      <c r="A45" s="103"/>
      <c r="B45" s="310" t="s">
        <v>69</v>
      </c>
      <c r="C45" s="311"/>
      <c r="D45" s="311"/>
      <c r="E45" s="311"/>
      <c r="F45" s="311"/>
      <c r="G45" s="311"/>
      <c r="H45" s="67" t="str">
        <f>H2</f>
        <v>{{ModelName}}</v>
      </c>
      <c r="I45" s="67"/>
      <c r="J45" s="67"/>
      <c r="K45" s="67"/>
      <c r="L45" s="67"/>
      <c r="M45" s="67"/>
      <c r="N45" s="67"/>
      <c r="O45" s="67"/>
      <c r="P45" s="67"/>
      <c r="Q45" s="68"/>
      <c r="R45" s="1904"/>
      <c r="S45" s="1904"/>
      <c r="T45" s="1904"/>
      <c r="U45" s="1904"/>
      <c r="V45" s="1904"/>
      <c r="W45" s="1904"/>
      <c r="X45" s="1904"/>
      <c r="Y45" s="1904"/>
      <c r="Z45" s="1904"/>
      <c r="AA45" s="1904"/>
      <c r="AB45" s="1904"/>
      <c r="AC45" s="1904"/>
      <c r="AD45" s="1904"/>
      <c r="AE45" s="1904"/>
      <c r="AF45" s="1904"/>
      <c r="AG45" s="1904"/>
      <c r="AH45" s="1904"/>
      <c r="AI45" s="1904"/>
      <c r="AJ45" s="1904"/>
      <c r="AK45" s="1904"/>
      <c r="AL45" s="1904"/>
      <c r="AM45" s="1904"/>
      <c r="AN45" s="1904"/>
      <c r="AO45" s="1904"/>
      <c r="AP45" s="1904"/>
      <c r="AQ45" s="1904"/>
      <c r="AR45" s="1904"/>
      <c r="AS45" s="1904"/>
      <c r="AT45" s="1904"/>
      <c r="AU45" s="1904"/>
      <c r="AV45" s="1904"/>
      <c r="AW45" s="1904"/>
      <c r="AX45" s="1904"/>
      <c r="AY45" s="1904"/>
      <c r="AZ45" s="1904"/>
      <c r="BA45" s="232"/>
      <c r="BB45" s="1178"/>
      <c r="BC45" s="1178"/>
      <c r="BD45" s="1178"/>
      <c r="BE45" s="1178"/>
      <c r="BF45" s="232"/>
      <c r="BG45" s="232"/>
      <c r="BH45" s="232"/>
      <c r="BI45" s="232"/>
      <c r="BJ45" s="232"/>
      <c r="BK45" s="232"/>
      <c r="BL45" s="1693" t="s">
        <v>122</v>
      </c>
      <c r="BM45" s="1322"/>
      <c r="BN45" s="1322"/>
      <c r="BO45" s="2450">
        <f>BO2</f>
        <v>19</v>
      </c>
      <c r="BP45" s="1322">
        <f>BP2-1</f>
        <v>-2</v>
      </c>
      <c r="BQ45" s="1586"/>
      <c r="BR45" s="109"/>
    </row>
    <row r="46" spans="1:70" s="2" customFormat="1" ht="15.95" customHeight="1">
      <c r="A46" s="103"/>
      <c r="B46" s="73" t="s">
        <v>70</v>
      </c>
      <c r="C46" s="74"/>
      <c r="D46" s="74"/>
      <c r="E46" s="74"/>
      <c r="F46" s="74"/>
      <c r="G46" s="74"/>
      <c r="H46" s="74"/>
      <c r="I46" s="74"/>
      <c r="J46" s="74" t="str">
        <f>J3</f>
        <v>{{MaterialNumber}}</v>
      </c>
      <c r="K46" s="74"/>
      <c r="L46" s="74"/>
      <c r="M46" s="74"/>
      <c r="N46" s="74"/>
      <c r="O46" s="74"/>
      <c r="P46" s="74"/>
      <c r="Q46" s="75"/>
      <c r="R46" s="1904"/>
      <c r="S46" s="1904"/>
      <c r="T46" s="1904"/>
      <c r="U46" s="1904"/>
      <c r="V46" s="1904"/>
      <c r="W46" s="1904"/>
      <c r="X46" s="1904"/>
      <c r="Y46" s="1904"/>
      <c r="Z46" s="1904"/>
      <c r="AA46" s="1904"/>
      <c r="AB46" s="1904"/>
      <c r="AC46" s="1904"/>
      <c r="AD46" s="1904"/>
      <c r="AE46" s="1904"/>
      <c r="AF46" s="1904"/>
      <c r="AG46" s="1904"/>
      <c r="AH46" s="1904"/>
      <c r="AI46" s="1904"/>
      <c r="AJ46" s="1904"/>
      <c r="AK46" s="1904"/>
      <c r="AL46" s="1904"/>
      <c r="AM46" s="1904"/>
      <c r="AN46" s="1904"/>
      <c r="AO46" s="1904"/>
      <c r="AP46" s="1904"/>
      <c r="AQ46" s="1904"/>
      <c r="AR46" s="1904"/>
      <c r="AS46" s="1904"/>
      <c r="AT46" s="1904"/>
      <c r="AU46" s="1904"/>
      <c r="AV46" s="1904"/>
      <c r="AW46" s="1904"/>
      <c r="AX46" s="1904"/>
      <c r="AY46" s="1904"/>
      <c r="AZ46" s="1904"/>
      <c r="BA46" s="232"/>
      <c r="BB46" s="1179"/>
      <c r="BC46" s="1179"/>
      <c r="BD46" s="1179"/>
      <c r="BE46" s="1179"/>
      <c r="BF46" s="232"/>
      <c r="BG46" s="232"/>
      <c r="BH46" s="232"/>
      <c r="BI46" s="232"/>
      <c r="BJ46" s="232"/>
      <c r="BK46" s="232"/>
      <c r="BL46" s="2364"/>
      <c r="BM46" s="1972"/>
      <c r="BN46" s="1972"/>
      <c r="BO46" s="2451"/>
      <c r="BP46" s="1324"/>
      <c r="BQ46" s="1467"/>
      <c r="BR46" s="109"/>
    </row>
    <row r="47" spans="1:70" s="2" customFormat="1" ht="15.95" customHeight="1">
      <c r="A47" s="103"/>
      <c r="B47" s="230"/>
      <c r="C47" s="71"/>
      <c r="D47" s="71"/>
      <c r="E47" s="71"/>
      <c r="F47" s="71"/>
      <c r="G47" s="71"/>
      <c r="H47" s="67"/>
      <c r="I47" s="71"/>
      <c r="J47" s="71"/>
      <c r="K47" s="71"/>
      <c r="L47" s="71"/>
      <c r="M47" s="71"/>
      <c r="N47" s="71"/>
      <c r="O47" s="71"/>
      <c r="P47" s="71"/>
      <c r="Q47" s="71"/>
      <c r="R47" s="70"/>
      <c r="S47" s="70"/>
      <c r="T47" s="70"/>
      <c r="U47" s="70"/>
      <c r="V47" s="70"/>
      <c r="W47" s="70"/>
      <c r="X47" s="70"/>
      <c r="Y47" s="70"/>
      <c r="Z47" s="70"/>
      <c r="AA47" s="70"/>
      <c r="AB47" s="70"/>
      <c r="AC47" s="70"/>
      <c r="AD47" s="70"/>
      <c r="AE47" s="70"/>
      <c r="AF47" s="70"/>
      <c r="AG47" s="70"/>
      <c r="AH47" s="70"/>
      <c r="AI47" s="70"/>
      <c r="AJ47" s="70"/>
      <c r="AK47" s="70"/>
      <c r="AL47" s="70"/>
      <c r="AM47" s="70"/>
      <c r="AN47" s="70"/>
      <c r="AO47" s="70"/>
      <c r="AP47" s="70"/>
      <c r="AQ47" s="70"/>
      <c r="AR47" s="70"/>
      <c r="AS47" s="70"/>
      <c r="AT47" s="70"/>
      <c r="AU47" s="70"/>
      <c r="AV47" s="70"/>
      <c r="AW47" s="70"/>
      <c r="AX47" s="70"/>
      <c r="AY47" s="2367" t="s">
        <v>574</v>
      </c>
      <c r="AZ47" s="1785"/>
      <c r="BA47" s="1785"/>
      <c r="BB47" s="1785"/>
      <c r="BC47" s="1785"/>
      <c r="BD47" s="1785"/>
      <c r="BE47" s="1785"/>
      <c r="BF47" s="1785"/>
      <c r="BG47" s="1785"/>
      <c r="BH47" s="1785"/>
      <c r="BI47" s="1785"/>
      <c r="BJ47" s="1785"/>
      <c r="BK47" s="1785"/>
      <c r="BL47" s="1785"/>
      <c r="BM47" s="1785"/>
      <c r="BN47" s="1785"/>
      <c r="BO47" s="1785"/>
      <c r="BP47" s="1785"/>
      <c r="BQ47" s="2452"/>
      <c r="BR47" s="109"/>
    </row>
    <row r="48" spans="1:70" s="2" customFormat="1" ht="30" customHeight="1">
      <c r="A48" s="103"/>
      <c r="B48" s="2453" t="str">
        <f>B5</f>
        <v>Component
部件名称Tên chi tiết</v>
      </c>
      <c r="C48" s="2454"/>
      <c r="D48" s="2454"/>
      <c r="E48" s="2454"/>
      <c r="F48" s="2454"/>
      <c r="G48" s="2454"/>
      <c r="H48" s="2454"/>
      <c r="I48" s="2455"/>
      <c r="J48" s="2373" t="s">
        <v>575</v>
      </c>
      <c r="K48" s="2374"/>
      <c r="L48" s="2374"/>
      <c r="M48" s="2374"/>
      <c r="N48" s="2374"/>
      <c r="O48" s="2374"/>
      <c r="P48" s="2374"/>
      <c r="Q48" s="2374"/>
      <c r="R48" s="2374"/>
      <c r="S48" s="2374"/>
      <c r="T48" s="2374"/>
      <c r="U48" s="2374"/>
      <c r="V48" s="2374"/>
      <c r="W48" s="2374"/>
      <c r="X48" s="2374"/>
      <c r="Y48" s="2374"/>
      <c r="Z48" s="2374"/>
      <c r="AA48" s="2374"/>
      <c r="AB48" s="2375"/>
      <c r="AC48" s="664"/>
      <c r="AD48" s="664"/>
      <c r="AE48" s="664"/>
      <c r="AF48" s="664"/>
      <c r="AG48" s="664"/>
      <c r="AH48" s="2376" t="s">
        <v>520</v>
      </c>
      <c r="AI48" s="2286"/>
      <c r="AJ48" s="2286"/>
      <c r="AK48" s="2286"/>
      <c r="AL48" s="2286"/>
      <c r="AM48" s="2377"/>
      <c r="AN48" s="2381" t="s">
        <v>513</v>
      </c>
      <c r="AO48" s="2382"/>
      <c r="AP48" s="2382"/>
      <c r="AQ48" s="2382"/>
      <c r="AR48" s="2382"/>
      <c r="AS48" s="2382"/>
      <c r="AT48" s="2382"/>
      <c r="AU48" s="2382"/>
      <c r="AV48" s="2382"/>
      <c r="AW48" s="2383"/>
      <c r="AX48" s="70"/>
      <c r="AY48" s="1831"/>
      <c r="AZ48" s="1832"/>
      <c r="BA48" s="1832"/>
      <c r="BB48" s="1832"/>
      <c r="BC48" s="1832"/>
      <c r="BD48" s="1832"/>
      <c r="BE48" s="1832"/>
      <c r="BF48" s="1832"/>
      <c r="BG48" s="1832"/>
      <c r="BH48" s="1832"/>
      <c r="BI48" s="1832"/>
      <c r="BJ48" s="1832"/>
      <c r="BK48" s="1832"/>
      <c r="BL48" s="1832"/>
      <c r="BM48" s="1832"/>
      <c r="BN48" s="1832"/>
      <c r="BO48" s="1832"/>
      <c r="BP48" s="1832"/>
      <c r="BQ48" s="2369"/>
      <c r="BR48" s="109"/>
    </row>
    <row r="49" spans="1:70" s="2" customFormat="1" ht="30" customHeight="1">
      <c r="A49" s="103"/>
      <c r="B49" s="2456" t="str">
        <f>B6</f>
        <v>Material材料 Vật tư</v>
      </c>
      <c r="C49" s="2043"/>
      <c r="D49" s="2043"/>
      <c r="E49" s="2043"/>
      <c r="F49" s="2043"/>
      <c r="G49" s="2043"/>
      <c r="H49" s="2043"/>
      <c r="I49" s="2044"/>
      <c r="J49" s="2457" t="s">
        <v>576</v>
      </c>
      <c r="K49" s="2458"/>
      <c r="L49" s="2458"/>
      <c r="M49" s="2458"/>
      <c r="N49" s="2458"/>
      <c r="O49" s="2458"/>
      <c r="P49" s="2458"/>
      <c r="Q49" s="2458"/>
      <c r="R49" s="2458"/>
      <c r="S49" s="2458"/>
      <c r="T49" s="2458"/>
      <c r="U49" s="2458"/>
      <c r="V49" s="2458"/>
      <c r="W49" s="2458"/>
      <c r="X49" s="2458"/>
      <c r="Y49" s="2458"/>
      <c r="Z49" s="2458"/>
      <c r="AA49" s="2458"/>
      <c r="AB49" s="2459"/>
      <c r="AC49" s="664"/>
      <c r="AD49" s="664"/>
      <c r="AE49" s="664"/>
      <c r="AF49" s="664"/>
      <c r="AG49" s="664"/>
      <c r="AH49" s="2378"/>
      <c r="AI49" s="2379"/>
      <c r="AJ49" s="2379"/>
      <c r="AK49" s="2379"/>
      <c r="AL49" s="2379"/>
      <c r="AM49" s="2380"/>
      <c r="AN49" s="2384"/>
      <c r="AO49" s="1590"/>
      <c r="AP49" s="1590"/>
      <c r="AQ49" s="1590"/>
      <c r="AR49" s="1590"/>
      <c r="AS49" s="1590"/>
      <c r="AT49" s="1590"/>
      <c r="AU49" s="1590"/>
      <c r="AV49" s="1590"/>
      <c r="AW49" s="1591"/>
      <c r="AX49" s="70"/>
      <c r="AY49" s="370"/>
      <c r="AZ49" s="232"/>
      <c r="BA49" s="232"/>
      <c r="BB49" s="232"/>
      <c r="BC49" s="232"/>
      <c r="BD49" s="232"/>
      <c r="BE49" s="232"/>
      <c r="BF49" s="232"/>
      <c r="BG49" s="232"/>
      <c r="BH49" s="232"/>
      <c r="BI49" s="232"/>
      <c r="BJ49" s="232"/>
      <c r="BK49" s="232"/>
      <c r="BL49" s="232"/>
      <c r="BM49" s="232"/>
      <c r="BN49" s="1203" t="s">
        <v>167</v>
      </c>
      <c r="BO49" s="1204"/>
      <c r="BP49" s="1204"/>
      <c r="BQ49" s="2460"/>
      <c r="BR49" s="109"/>
    </row>
    <row r="50" spans="1:70" s="2" customFormat="1" ht="15.95" customHeight="1">
      <c r="A50" s="103"/>
      <c r="B50" s="230"/>
      <c r="C50" s="71"/>
      <c r="D50" s="71"/>
      <c r="E50" s="71"/>
      <c r="F50" s="71"/>
      <c r="G50" s="71"/>
      <c r="H50" s="67"/>
      <c r="I50" s="71"/>
      <c r="J50" s="71"/>
      <c r="K50" s="71"/>
      <c r="L50" s="71"/>
      <c r="M50" s="71"/>
      <c r="N50" s="71"/>
      <c r="O50" s="71"/>
      <c r="P50" s="71"/>
      <c r="Q50" s="71"/>
      <c r="R50" s="70"/>
      <c r="S50" s="70"/>
      <c r="T50" s="70"/>
      <c r="U50" s="70"/>
      <c r="V50" s="70"/>
      <c r="W50" s="70"/>
      <c r="X50" s="70"/>
      <c r="Y50" s="70"/>
      <c r="Z50" s="70"/>
      <c r="AA50" s="70"/>
      <c r="AB50" s="70"/>
      <c r="AC50" s="70"/>
      <c r="AD50" s="70"/>
      <c r="AE50" s="70"/>
      <c r="AF50" s="70"/>
      <c r="AG50" s="70"/>
      <c r="AH50" s="70"/>
      <c r="AI50" s="70"/>
      <c r="AJ50" s="70"/>
      <c r="AK50" s="70"/>
      <c r="AL50" s="70"/>
      <c r="AM50" s="70"/>
      <c r="AN50" s="70"/>
      <c r="AO50" s="70"/>
      <c r="AP50" s="70"/>
      <c r="AQ50" s="70"/>
      <c r="AR50" s="70"/>
      <c r="AS50" s="70"/>
      <c r="AT50" s="70"/>
      <c r="AU50" s="70"/>
      <c r="AV50" s="70"/>
      <c r="AW50" s="70"/>
      <c r="AX50" s="70"/>
      <c r="AY50" s="370"/>
      <c r="AZ50" s="232"/>
      <c r="BA50" s="232"/>
      <c r="BB50" s="232"/>
      <c r="BC50" s="232"/>
      <c r="BD50" s="232"/>
      <c r="BE50" s="232"/>
      <c r="BF50" s="232"/>
      <c r="BG50" s="232"/>
      <c r="BH50" s="232"/>
      <c r="BI50" s="232"/>
      <c r="BJ50" s="232"/>
      <c r="BK50" s="232"/>
      <c r="BL50" s="232"/>
      <c r="BM50" s="232"/>
      <c r="BN50" s="1973" t="s">
        <v>14</v>
      </c>
      <c r="BO50" s="1189"/>
      <c r="BP50" s="1189"/>
      <c r="BQ50" s="1974"/>
      <c r="BR50" s="109"/>
    </row>
    <row r="51" spans="1:70" s="2" customFormat="1" ht="15.95" customHeight="1">
      <c r="A51" s="103"/>
      <c r="B51" s="230"/>
      <c r="C51" s="71"/>
      <c r="D51" s="71"/>
      <c r="E51" s="71"/>
      <c r="F51" s="71"/>
      <c r="G51" s="71"/>
      <c r="H51" s="67"/>
      <c r="I51" s="71"/>
      <c r="J51" s="71"/>
      <c r="K51" s="71"/>
      <c r="L51" s="71"/>
      <c r="M51" s="71"/>
      <c r="N51" s="71"/>
      <c r="O51" s="71"/>
      <c r="P51" s="71"/>
      <c r="Q51" s="71"/>
      <c r="R51" s="70"/>
      <c r="S51" s="70"/>
      <c r="T51" s="70"/>
      <c r="U51" s="70"/>
      <c r="V51" s="70"/>
      <c r="W51" s="70"/>
      <c r="X51" s="70"/>
      <c r="Y51" s="70"/>
      <c r="Z51" s="70"/>
      <c r="AA51" s="70"/>
      <c r="AB51" s="70"/>
      <c r="AC51" s="70"/>
      <c r="AD51" s="70"/>
      <c r="AE51" s="70"/>
      <c r="AF51" s="70"/>
      <c r="AG51" s="70"/>
      <c r="AH51" s="70"/>
      <c r="AI51" s="70"/>
      <c r="AJ51" s="70"/>
      <c r="AK51" s="70"/>
      <c r="AL51" s="70"/>
      <c r="AM51" s="70"/>
      <c r="AN51" s="70"/>
      <c r="AO51" s="70"/>
      <c r="AP51" s="70"/>
      <c r="AQ51" s="70"/>
      <c r="AR51" s="70"/>
      <c r="AS51" s="70"/>
      <c r="AT51" s="70"/>
      <c r="AU51" s="70"/>
      <c r="AV51" s="70"/>
      <c r="AW51" s="70"/>
      <c r="AX51" s="70"/>
      <c r="AY51" s="370"/>
      <c r="AZ51" s="232"/>
      <c r="BA51" s="232"/>
      <c r="BB51" s="232"/>
      <c r="BC51" s="232"/>
      <c r="BD51" s="232"/>
      <c r="BE51" s="232"/>
      <c r="BF51" s="232"/>
      <c r="BG51" s="232"/>
      <c r="BH51" s="232"/>
      <c r="BI51" s="232"/>
      <c r="BJ51" s="232"/>
      <c r="BK51" s="232"/>
      <c r="BL51" s="232"/>
      <c r="BM51" s="232"/>
      <c r="BN51" s="2389"/>
      <c r="BO51" s="2346"/>
      <c r="BP51" s="2346"/>
      <c r="BQ51" s="2390"/>
      <c r="BR51" s="109"/>
    </row>
    <row r="52" spans="1:70" s="2" customFormat="1" ht="31.5" customHeight="1">
      <c r="A52" s="103"/>
      <c r="B52" s="2465" t="s">
        <v>523</v>
      </c>
      <c r="C52" s="2461" t="s">
        <v>524</v>
      </c>
      <c r="D52" s="1711"/>
      <c r="E52" s="1711"/>
      <c r="F52" s="1711"/>
      <c r="G52" s="1711"/>
      <c r="H52" s="1711"/>
      <c r="I52" s="1711"/>
      <c r="J52" s="1711"/>
      <c r="K52" s="1711"/>
      <c r="L52" s="1711"/>
      <c r="M52" s="1711"/>
      <c r="N52" s="1711"/>
      <c r="O52" s="1711"/>
      <c r="P52" s="1711"/>
      <c r="Q52" s="1711"/>
      <c r="R52" s="1711"/>
      <c r="S52" s="1711"/>
      <c r="T52" s="1711"/>
      <c r="U52" s="1711"/>
      <c r="V52" s="1711"/>
      <c r="W52" s="2347"/>
      <c r="X52" s="1710" t="s">
        <v>577</v>
      </c>
      <c r="Y52" s="1711"/>
      <c r="Z52" s="1711"/>
      <c r="AA52" s="1711"/>
      <c r="AB52" s="1711"/>
      <c r="AC52" s="1711"/>
      <c r="AD52" s="1711"/>
      <c r="AE52" s="1711"/>
      <c r="AF52" s="1711"/>
      <c r="AG52" s="1711"/>
      <c r="AH52" s="1711"/>
      <c r="AI52" s="1711"/>
      <c r="AJ52" s="1711"/>
      <c r="AK52" s="1711"/>
      <c r="AL52" s="1711"/>
      <c r="AM52" s="1711"/>
      <c r="AN52" s="1711"/>
      <c r="AO52" s="1711"/>
      <c r="AP52" s="2347"/>
      <c r="AQ52" s="1710" t="s">
        <v>574</v>
      </c>
      <c r="AR52" s="2454"/>
      <c r="AS52" s="2454"/>
      <c r="AT52" s="2454"/>
      <c r="AU52" s="2454"/>
      <c r="AV52" s="2454"/>
      <c r="AW52" s="2454"/>
      <c r="AX52" s="2463"/>
      <c r="AY52" s="69"/>
      <c r="AZ52" s="1139"/>
      <c r="BA52" s="1139"/>
      <c r="BB52" s="1139"/>
      <c r="BC52" s="1139"/>
      <c r="BD52" s="1139"/>
      <c r="BE52" s="1139"/>
      <c r="BF52" s="1139"/>
      <c r="BG52" s="1139"/>
      <c r="BH52" s="1139"/>
      <c r="BI52" s="1139"/>
      <c r="BJ52" s="1139"/>
      <c r="BK52" s="1139"/>
      <c r="BL52" s="1139"/>
      <c r="BM52" s="1139"/>
      <c r="BN52" s="1947" t="s">
        <v>526</v>
      </c>
      <c r="BO52" s="1640"/>
      <c r="BP52" s="1640"/>
      <c r="BQ52" s="2404"/>
      <c r="BR52" s="109"/>
    </row>
    <row r="53" spans="1:70" s="2" customFormat="1" ht="39.950000000000003" customHeight="1">
      <c r="A53" s="103"/>
      <c r="B53" s="2466"/>
      <c r="C53" s="2462"/>
      <c r="D53" s="1640"/>
      <c r="E53" s="1640"/>
      <c r="F53" s="1640"/>
      <c r="G53" s="1640"/>
      <c r="H53" s="1640"/>
      <c r="I53" s="1640"/>
      <c r="J53" s="1640"/>
      <c r="K53" s="1640"/>
      <c r="L53" s="1640"/>
      <c r="M53" s="1640"/>
      <c r="N53" s="1640"/>
      <c r="O53" s="1640"/>
      <c r="P53" s="1640"/>
      <c r="Q53" s="1640"/>
      <c r="R53" s="1640"/>
      <c r="S53" s="1640"/>
      <c r="T53" s="1640"/>
      <c r="U53" s="1640"/>
      <c r="V53" s="1640"/>
      <c r="W53" s="1609"/>
      <c r="X53" s="1634" t="s">
        <v>528</v>
      </c>
      <c r="Y53" s="1640"/>
      <c r="Z53" s="1640"/>
      <c r="AA53" s="1640"/>
      <c r="AB53" s="1640"/>
      <c r="AC53" s="1640"/>
      <c r="AD53" s="1609"/>
      <c r="AE53" s="1634" t="s">
        <v>529</v>
      </c>
      <c r="AF53" s="1640"/>
      <c r="AG53" s="1640"/>
      <c r="AH53" s="1640"/>
      <c r="AI53" s="1640"/>
      <c r="AJ53" s="1609"/>
      <c r="AK53" s="1634" t="s">
        <v>578</v>
      </c>
      <c r="AL53" s="1640"/>
      <c r="AM53" s="1640"/>
      <c r="AN53" s="1640"/>
      <c r="AO53" s="1640"/>
      <c r="AP53" s="1609"/>
      <c r="AQ53" s="1634"/>
      <c r="AR53" s="1635"/>
      <c r="AS53" s="1635"/>
      <c r="AT53" s="1635"/>
      <c r="AU53" s="1635"/>
      <c r="AV53" s="1635"/>
      <c r="AW53" s="1635"/>
      <c r="AX53" s="2464"/>
      <c r="AY53" s="69"/>
      <c r="AZ53" s="1139"/>
      <c r="BA53" s="1139"/>
      <c r="BB53" s="1139"/>
      <c r="BC53" s="1139"/>
      <c r="BD53" s="1139"/>
      <c r="BE53" s="1139"/>
      <c r="BF53" s="1139"/>
      <c r="BG53" s="1139"/>
      <c r="BH53" s="1139"/>
      <c r="BI53" s="1139"/>
      <c r="BJ53" s="1139"/>
      <c r="BK53" s="1139"/>
      <c r="BL53" s="1139"/>
      <c r="BM53" s="1139"/>
      <c r="BN53" s="1947" t="s">
        <v>531</v>
      </c>
      <c r="BO53" s="1640"/>
      <c r="BP53" s="1640"/>
      <c r="BQ53" s="2404"/>
      <c r="BR53" s="109"/>
    </row>
    <row r="54" spans="1:70" s="2" customFormat="1" ht="14.65" customHeight="1">
      <c r="A54" s="103"/>
      <c r="B54" s="2466">
        <v>1</v>
      </c>
      <c r="C54" s="1985" t="s">
        <v>533</v>
      </c>
      <c r="D54" s="1855"/>
      <c r="E54" s="1855"/>
      <c r="F54" s="1855"/>
      <c r="G54" s="1855"/>
      <c r="H54" s="1855"/>
      <c r="I54" s="1855"/>
      <c r="J54" s="1855"/>
      <c r="K54" s="1855"/>
      <c r="L54" s="1855"/>
      <c r="M54" s="1855"/>
      <c r="N54" s="1855"/>
      <c r="O54" s="1855"/>
      <c r="P54" s="1855"/>
      <c r="Q54" s="1855"/>
      <c r="R54" s="1855"/>
      <c r="S54" s="1855"/>
      <c r="T54" s="1855"/>
      <c r="U54" s="1855"/>
      <c r="V54" s="1855"/>
      <c r="W54" s="2335"/>
      <c r="X54" s="2462"/>
      <c r="Y54" s="1640"/>
      <c r="Z54" s="1640"/>
      <c r="AA54" s="1640"/>
      <c r="AB54" s="1640"/>
      <c r="AC54" s="1640"/>
      <c r="AD54" s="1984"/>
      <c r="AE54" s="2462"/>
      <c r="AF54" s="1640"/>
      <c r="AG54" s="1640"/>
      <c r="AH54" s="1640"/>
      <c r="AI54" s="1640"/>
      <c r="AJ54" s="1984"/>
      <c r="AK54" s="2462"/>
      <c r="AL54" s="1640"/>
      <c r="AM54" s="1640"/>
      <c r="AN54" s="1640"/>
      <c r="AO54" s="1640"/>
      <c r="AP54" s="1984"/>
      <c r="AQ54" s="2462"/>
      <c r="AR54" s="1640"/>
      <c r="AS54" s="1640"/>
      <c r="AT54" s="1640"/>
      <c r="AU54" s="1640"/>
      <c r="AV54" s="1640"/>
      <c r="AW54" s="1640"/>
      <c r="AX54" s="2404"/>
      <c r="AY54" s="94"/>
      <c r="AZ54" s="1227"/>
      <c r="BA54" s="1227"/>
      <c r="BB54" s="1227"/>
      <c r="BC54" s="1227"/>
      <c r="BD54" s="114"/>
      <c r="BE54" s="1227"/>
      <c r="BF54" s="1227"/>
      <c r="BG54" s="1227"/>
      <c r="BH54" s="1227"/>
      <c r="BI54" s="1241"/>
      <c r="BJ54" s="1241"/>
      <c r="BK54" s="1241"/>
      <c r="BL54" s="1241"/>
      <c r="BM54" s="1241"/>
      <c r="BN54" s="2426" t="s">
        <v>534</v>
      </c>
      <c r="BO54" s="1671"/>
      <c r="BP54" s="1671"/>
      <c r="BQ54" s="2427"/>
      <c r="BR54" s="109"/>
    </row>
    <row r="55" spans="1:70" s="2" customFormat="1" ht="14.65" customHeight="1">
      <c r="A55" s="103"/>
      <c r="B55" s="2466"/>
      <c r="C55" s="1854"/>
      <c r="D55" s="1855"/>
      <c r="E55" s="1855"/>
      <c r="F55" s="1855"/>
      <c r="G55" s="1855"/>
      <c r="H55" s="1855"/>
      <c r="I55" s="1855"/>
      <c r="J55" s="1855"/>
      <c r="K55" s="1855"/>
      <c r="L55" s="1855"/>
      <c r="M55" s="1855"/>
      <c r="N55" s="1855"/>
      <c r="O55" s="1855"/>
      <c r="P55" s="1855"/>
      <c r="Q55" s="1855"/>
      <c r="R55" s="1855"/>
      <c r="S55" s="1855"/>
      <c r="T55" s="1855"/>
      <c r="U55" s="1855"/>
      <c r="V55" s="1855"/>
      <c r="W55" s="2335"/>
      <c r="X55" s="2462"/>
      <c r="Y55" s="1640"/>
      <c r="Z55" s="1640"/>
      <c r="AA55" s="1640"/>
      <c r="AB55" s="1640"/>
      <c r="AC55" s="1640"/>
      <c r="AD55" s="1984"/>
      <c r="AE55" s="2462"/>
      <c r="AF55" s="1640"/>
      <c r="AG55" s="1640"/>
      <c r="AH55" s="1640"/>
      <c r="AI55" s="1640"/>
      <c r="AJ55" s="1984"/>
      <c r="AK55" s="2462"/>
      <c r="AL55" s="1640"/>
      <c r="AM55" s="1640"/>
      <c r="AN55" s="1640"/>
      <c r="AO55" s="1640"/>
      <c r="AP55" s="1984"/>
      <c r="AQ55" s="2462"/>
      <c r="AR55" s="1640"/>
      <c r="AS55" s="1640"/>
      <c r="AT55" s="1640"/>
      <c r="AU55" s="1640"/>
      <c r="AV55" s="1640"/>
      <c r="AW55" s="1640"/>
      <c r="AX55" s="2404"/>
      <c r="AY55" s="94"/>
      <c r="AZ55" s="1227"/>
      <c r="BA55" s="1227"/>
      <c r="BB55" s="1227"/>
      <c r="BC55" s="1227"/>
      <c r="BD55" s="114"/>
      <c r="BE55" s="1227"/>
      <c r="BF55" s="1227"/>
      <c r="BG55" s="1227"/>
      <c r="BH55" s="1227"/>
      <c r="BI55" s="1241"/>
      <c r="BJ55" s="1241"/>
      <c r="BK55" s="1241"/>
      <c r="BL55" s="1241"/>
      <c r="BM55" s="1241"/>
      <c r="BN55" s="2389"/>
      <c r="BO55" s="2346"/>
      <c r="BP55" s="2346"/>
      <c r="BQ55" s="2390"/>
      <c r="BR55" s="109"/>
    </row>
    <row r="56" spans="1:70" s="2" customFormat="1" ht="14.65" customHeight="1">
      <c r="A56" s="103"/>
      <c r="B56" s="2466">
        <v>2</v>
      </c>
      <c r="C56" s="1985" t="s">
        <v>537</v>
      </c>
      <c r="D56" s="1855"/>
      <c r="E56" s="1855"/>
      <c r="F56" s="1855"/>
      <c r="G56" s="1855"/>
      <c r="H56" s="1855"/>
      <c r="I56" s="1855"/>
      <c r="J56" s="1855"/>
      <c r="K56" s="1855"/>
      <c r="L56" s="1855"/>
      <c r="M56" s="1855"/>
      <c r="N56" s="1855"/>
      <c r="O56" s="1855"/>
      <c r="P56" s="1855"/>
      <c r="Q56" s="1855"/>
      <c r="R56" s="1855"/>
      <c r="S56" s="1855"/>
      <c r="T56" s="1855"/>
      <c r="U56" s="1855"/>
      <c r="V56" s="1855"/>
      <c r="W56" s="2335"/>
      <c r="X56" s="2462" t="s">
        <v>538</v>
      </c>
      <c r="Y56" s="1640"/>
      <c r="Z56" s="1640"/>
      <c r="AA56" s="1640"/>
      <c r="AB56" s="1640"/>
      <c r="AC56" s="1640"/>
      <c r="AD56" s="1984"/>
      <c r="AE56" s="2462" t="s">
        <v>539</v>
      </c>
      <c r="AF56" s="1640"/>
      <c r="AG56" s="1640"/>
      <c r="AH56" s="1640"/>
      <c r="AI56" s="1640"/>
      <c r="AJ56" s="1984"/>
      <c r="AK56" s="2462" t="s">
        <v>540</v>
      </c>
      <c r="AL56" s="1640"/>
      <c r="AM56" s="1640"/>
      <c r="AN56" s="1640"/>
      <c r="AO56" s="1640"/>
      <c r="AP56" s="1984"/>
      <c r="AQ56" s="2462"/>
      <c r="AR56" s="1640"/>
      <c r="AS56" s="1640"/>
      <c r="AT56" s="1640"/>
      <c r="AU56" s="1640"/>
      <c r="AV56" s="1640"/>
      <c r="AW56" s="1640"/>
      <c r="AX56" s="2404"/>
      <c r="AY56" s="94"/>
      <c r="AZ56" s="1227"/>
      <c r="BA56" s="1227"/>
      <c r="BB56" s="1227"/>
      <c r="BC56" s="1227"/>
      <c r="BD56" s="114"/>
      <c r="BE56" s="1227"/>
      <c r="BF56" s="1227"/>
      <c r="BG56" s="1227"/>
      <c r="BH56" s="1227"/>
      <c r="BI56" s="1241"/>
      <c r="BJ56" s="1241"/>
      <c r="BK56" s="1241"/>
      <c r="BL56" s="1241"/>
      <c r="BM56" s="1241"/>
      <c r="BN56" s="2426" t="s">
        <v>541</v>
      </c>
      <c r="BO56" s="1671"/>
      <c r="BP56" s="1671"/>
      <c r="BQ56" s="2427"/>
      <c r="BR56" s="109"/>
    </row>
    <row r="57" spans="1:70" s="2" customFormat="1" ht="14.65" customHeight="1">
      <c r="A57" s="103"/>
      <c r="B57" s="2466"/>
      <c r="C57" s="1854"/>
      <c r="D57" s="1855"/>
      <c r="E57" s="1855"/>
      <c r="F57" s="1855"/>
      <c r="G57" s="1855"/>
      <c r="H57" s="1855"/>
      <c r="I57" s="1855"/>
      <c r="J57" s="1855"/>
      <c r="K57" s="1855"/>
      <c r="L57" s="1855"/>
      <c r="M57" s="1855"/>
      <c r="N57" s="1855"/>
      <c r="O57" s="1855"/>
      <c r="P57" s="1855"/>
      <c r="Q57" s="1855"/>
      <c r="R57" s="1855"/>
      <c r="S57" s="1855"/>
      <c r="T57" s="1855"/>
      <c r="U57" s="1855"/>
      <c r="V57" s="1855"/>
      <c r="W57" s="2335"/>
      <c r="X57" s="2462"/>
      <c r="Y57" s="1640"/>
      <c r="Z57" s="1640"/>
      <c r="AA57" s="1640"/>
      <c r="AB57" s="1640"/>
      <c r="AC57" s="1640"/>
      <c r="AD57" s="1984"/>
      <c r="AE57" s="2462"/>
      <c r="AF57" s="1640"/>
      <c r="AG57" s="1640"/>
      <c r="AH57" s="1640"/>
      <c r="AI57" s="1640"/>
      <c r="AJ57" s="1984"/>
      <c r="AK57" s="2462"/>
      <c r="AL57" s="1640"/>
      <c r="AM57" s="1640"/>
      <c r="AN57" s="1640"/>
      <c r="AO57" s="1640"/>
      <c r="AP57" s="1984"/>
      <c r="AQ57" s="2462"/>
      <c r="AR57" s="1640"/>
      <c r="AS57" s="1640"/>
      <c r="AT57" s="1640"/>
      <c r="AU57" s="1640"/>
      <c r="AV57" s="1640"/>
      <c r="AW57" s="1640"/>
      <c r="AX57" s="2404"/>
      <c r="AY57" s="94"/>
      <c r="AZ57" s="1227"/>
      <c r="BA57" s="1227"/>
      <c r="BB57" s="1227"/>
      <c r="BC57" s="1227"/>
      <c r="BD57" s="114"/>
      <c r="BE57" s="1227"/>
      <c r="BF57" s="1227"/>
      <c r="BG57" s="1227"/>
      <c r="BH57" s="1227"/>
      <c r="BI57" s="1241"/>
      <c r="BJ57" s="1241"/>
      <c r="BK57" s="1241"/>
      <c r="BL57" s="1241"/>
      <c r="BM57" s="1241"/>
      <c r="BN57" s="2389"/>
      <c r="BO57" s="2346"/>
      <c r="BP57" s="2346"/>
      <c r="BQ57" s="2390"/>
      <c r="BR57" s="109"/>
    </row>
    <row r="58" spans="1:70" s="2" customFormat="1" ht="14.65" customHeight="1">
      <c r="A58" s="103"/>
      <c r="B58" s="2466">
        <v>3</v>
      </c>
      <c r="C58" s="1985" t="s">
        <v>579</v>
      </c>
      <c r="D58" s="2332"/>
      <c r="E58" s="2332"/>
      <c r="F58" s="2332"/>
      <c r="G58" s="2332"/>
      <c r="H58" s="2332"/>
      <c r="I58" s="2332"/>
      <c r="J58" s="2332"/>
      <c r="K58" s="2332"/>
      <c r="L58" s="2332"/>
      <c r="M58" s="2332"/>
      <c r="N58" s="2332"/>
      <c r="O58" s="2332"/>
      <c r="P58" s="2332"/>
      <c r="Q58" s="2332"/>
      <c r="R58" s="2332"/>
      <c r="S58" s="2332"/>
      <c r="T58" s="2332"/>
      <c r="U58" s="2332"/>
      <c r="V58" s="2332"/>
      <c r="W58" s="2333"/>
      <c r="X58" s="2462" t="s">
        <v>545</v>
      </c>
      <c r="Y58" s="1640"/>
      <c r="Z58" s="1640"/>
      <c r="AA58" s="1640"/>
      <c r="AB58" s="1640"/>
      <c r="AC58" s="1640"/>
      <c r="AD58" s="1984"/>
      <c r="AE58" s="2462" t="s">
        <v>546</v>
      </c>
      <c r="AF58" s="1640"/>
      <c r="AG58" s="1640"/>
      <c r="AH58" s="1640"/>
      <c r="AI58" s="1640"/>
      <c r="AJ58" s="1984"/>
      <c r="AK58" s="2462"/>
      <c r="AL58" s="1640"/>
      <c r="AM58" s="1640"/>
      <c r="AN58" s="1640"/>
      <c r="AO58" s="1640"/>
      <c r="AP58" s="1984"/>
      <c r="AQ58" s="2462"/>
      <c r="AR58" s="1640"/>
      <c r="AS58" s="1640"/>
      <c r="AT58" s="1640"/>
      <c r="AU58" s="1640"/>
      <c r="AV58" s="1640"/>
      <c r="AW58" s="1640"/>
      <c r="AX58" s="2404"/>
      <c r="AY58" s="94"/>
      <c r="AZ58" s="1227"/>
      <c r="BA58" s="1227"/>
      <c r="BB58" s="1227"/>
      <c r="BC58" s="1227"/>
      <c r="BD58" s="114"/>
      <c r="BE58" s="1227"/>
      <c r="BF58" s="1227"/>
      <c r="BG58" s="1227"/>
      <c r="BH58" s="1227"/>
      <c r="BI58" s="1241"/>
      <c r="BJ58" s="1241"/>
      <c r="BK58" s="1241"/>
      <c r="BL58" s="1241"/>
      <c r="BM58" s="1241"/>
      <c r="BN58" s="2426" t="s">
        <v>547</v>
      </c>
      <c r="BO58" s="1671"/>
      <c r="BP58" s="1671"/>
      <c r="BQ58" s="2427"/>
      <c r="BR58" s="109"/>
    </row>
    <row r="59" spans="1:70" s="2" customFormat="1" ht="14.65" customHeight="1">
      <c r="A59" s="103"/>
      <c r="B59" s="2466"/>
      <c r="C59" s="1985"/>
      <c r="D59" s="2332"/>
      <c r="E59" s="2332"/>
      <c r="F59" s="2332"/>
      <c r="G59" s="2332"/>
      <c r="H59" s="2332"/>
      <c r="I59" s="2332"/>
      <c r="J59" s="2332"/>
      <c r="K59" s="2332"/>
      <c r="L59" s="2332"/>
      <c r="M59" s="2332"/>
      <c r="N59" s="2332"/>
      <c r="O59" s="2332"/>
      <c r="P59" s="2332"/>
      <c r="Q59" s="2332"/>
      <c r="R59" s="2332"/>
      <c r="S59" s="2332"/>
      <c r="T59" s="2332"/>
      <c r="U59" s="2332"/>
      <c r="V59" s="2332"/>
      <c r="W59" s="2333"/>
      <c r="X59" s="2462"/>
      <c r="Y59" s="1640"/>
      <c r="Z59" s="1640"/>
      <c r="AA59" s="1640"/>
      <c r="AB59" s="1640"/>
      <c r="AC59" s="1640"/>
      <c r="AD59" s="1984"/>
      <c r="AE59" s="2462"/>
      <c r="AF59" s="1640"/>
      <c r="AG59" s="1640"/>
      <c r="AH59" s="1640"/>
      <c r="AI59" s="1640"/>
      <c r="AJ59" s="1984"/>
      <c r="AK59" s="2462"/>
      <c r="AL59" s="1640"/>
      <c r="AM59" s="1640"/>
      <c r="AN59" s="1640"/>
      <c r="AO59" s="1640"/>
      <c r="AP59" s="1984"/>
      <c r="AQ59" s="2462"/>
      <c r="AR59" s="1640"/>
      <c r="AS59" s="1640"/>
      <c r="AT59" s="1640"/>
      <c r="AU59" s="1640"/>
      <c r="AV59" s="1640"/>
      <c r="AW59" s="1640"/>
      <c r="AX59" s="2404"/>
      <c r="AY59" s="94"/>
      <c r="AZ59" s="1227"/>
      <c r="BA59" s="1227"/>
      <c r="BB59" s="1227"/>
      <c r="BC59" s="1227"/>
      <c r="BD59" s="114"/>
      <c r="BE59" s="1227"/>
      <c r="BF59" s="1227"/>
      <c r="BG59" s="1227"/>
      <c r="BH59" s="1227"/>
      <c r="BI59" s="1241"/>
      <c r="BJ59" s="1241"/>
      <c r="BK59" s="1241"/>
      <c r="BL59" s="1241"/>
      <c r="BM59" s="1241"/>
      <c r="BN59" s="2389"/>
      <c r="BO59" s="2346"/>
      <c r="BP59" s="2346"/>
      <c r="BQ59" s="2390"/>
      <c r="BR59" s="109"/>
    </row>
    <row r="60" spans="1:70" s="2" customFormat="1" ht="14.65" customHeight="1">
      <c r="A60" s="103"/>
      <c r="B60" s="2466">
        <v>4</v>
      </c>
      <c r="C60" s="1985" t="s">
        <v>549</v>
      </c>
      <c r="D60" s="1855"/>
      <c r="E60" s="1855"/>
      <c r="F60" s="1855"/>
      <c r="G60" s="1855"/>
      <c r="H60" s="1855"/>
      <c r="I60" s="1855"/>
      <c r="J60" s="1855"/>
      <c r="K60" s="1855"/>
      <c r="L60" s="1855"/>
      <c r="M60" s="1855"/>
      <c r="N60" s="1855"/>
      <c r="O60" s="1855"/>
      <c r="P60" s="1855"/>
      <c r="Q60" s="1855"/>
      <c r="R60" s="1855"/>
      <c r="S60" s="1855"/>
      <c r="T60" s="1855"/>
      <c r="U60" s="1855"/>
      <c r="V60" s="1855"/>
      <c r="W60" s="2335"/>
      <c r="X60" s="2462" t="s">
        <v>550</v>
      </c>
      <c r="Y60" s="1640"/>
      <c r="Z60" s="1640"/>
      <c r="AA60" s="1640"/>
      <c r="AB60" s="1640"/>
      <c r="AC60" s="1640"/>
      <c r="AD60" s="1984"/>
      <c r="AE60" s="2462"/>
      <c r="AF60" s="1640"/>
      <c r="AG60" s="1640"/>
      <c r="AH60" s="1640"/>
      <c r="AI60" s="1640"/>
      <c r="AJ60" s="1984"/>
      <c r="AK60" s="2462"/>
      <c r="AL60" s="1640"/>
      <c r="AM60" s="1640"/>
      <c r="AN60" s="1640"/>
      <c r="AO60" s="1640"/>
      <c r="AP60" s="1984"/>
      <c r="AQ60" s="2462"/>
      <c r="AR60" s="1640"/>
      <c r="AS60" s="1640"/>
      <c r="AT60" s="1640"/>
      <c r="AU60" s="1640"/>
      <c r="AV60" s="1640"/>
      <c r="AW60" s="1640"/>
      <c r="AX60" s="2404"/>
      <c r="AY60" s="94"/>
      <c r="AZ60" s="1227"/>
      <c r="BA60" s="1227"/>
      <c r="BB60" s="1227"/>
      <c r="BC60" s="1227"/>
      <c r="BD60" s="114"/>
      <c r="BE60" s="1227"/>
      <c r="BF60" s="1227"/>
      <c r="BG60" s="1227"/>
      <c r="BH60" s="1227"/>
      <c r="BI60" s="1241"/>
      <c r="BJ60" s="1241"/>
      <c r="BK60" s="1241"/>
      <c r="BL60" s="1241"/>
      <c r="BM60" s="1241"/>
      <c r="BN60" s="2426" t="s">
        <v>551</v>
      </c>
      <c r="BO60" s="1671"/>
      <c r="BP60" s="1671"/>
      <c r="BQ60" s="2427"/>
      <c r="BR60" s="109"/>
    </row>
    <row r="61" spans="1:70" s="2" customFormat="1" ht="14.65" customHeight="1">
      <c r="A61" s="103"/>
      <c r="B61" s="2466"/>
      <c r="C61" s="1854"/>
      <c r="D61" s="1855"/>
      <c r="E61" s="1855"/>
      <c r="F61" s="1855"/>
      <c r="G61" s="1855"/>
      <c r="H61" s="1855"/>
      <c r="I61" s="1855"/>
      <c r="J61" s="1855"/>
      <c r="K61" s="1855"/>
      <c r="L61" s="1855"/>
      <c r="M61" s="1855"/>
      <c r="N61" s="1855"/>
      <c r="O61" s="1855"/>
      <c r="P61" s="1855"/>
      <c r="Q61" s="1855"/>
      <c r="R61" s="1855"/>
      <c r="S61" s="1855"/>
      <c r="T61" s="1855"/>
      <c r="U61" s="1855"/>
      <c r="V61" s="1855"/>
      <c r="W61" s="2335"/>
      <c r="X61" s="2462"/>
      <c r="Y61" s="1640"/>
      <c r="Z61" s="1640"/>
      <c r="AA61" s="1640"/>
      <c r="AB61" s="1640"/>
      <c r="AC61" s="1640"/>
      <c r="AD61" s="1984"/>
      <c r="AE61" s="2462"/>
      <c r="AF61" s="1640"/>
      <c r="AG61" s="1640"/>
      <c r="AH61" s="1640"/>
      <c r="AI61" s="1640"/>
      <c r="AJ61" s="1984"/>
      <c r="AK61" s="2462"/>
      <c r="AL61" s="1640"/>
      <c r="AM61" s="1640"/>
      <c r="AN61" s="1640"/>
      <c r="AO61" s="1640"/>
      <c r="AP61" s="1984"/>
      <c r="AQ61" s="2462"/>
      <c r="AR61" s="1640"/>
      <c r="AS61" s="1640"/>
      <c r="AT61" s="1640"/>
      <c r="AU61" s="1640"/>
      <c r="AV61" s="1640"/>
      <c r="AW61" s="1640"/>
      <c r="AX61" s="2404"/>
      <c r="AY61" s="94"/>
      <c r="AZ61" s="1227"/>
      <c r="BA61" s="1227"/>
      <c r="BB61" s="1227"/>
      <c r="BC61" s="1227"/>
      <c r="BD61" s="114"/>
      <c r="BE61" s="1227"/>
      <c r="BF61" s="1227"/>
      <c r="BG61" s="1227"/>
      <c r="BH61" s="1227"/>
      <c r="BI61" s="1241"/>
      <c r="BJ61" s="1241"/>
      <c r="BK61" s="1241"/>
      <c r="BL61" s="1241"/>
      <c r="BM61" s="1241"/>
      <c r="BN61" s="2389"/>
      <c r="BO61" s="2346"/>
      <c r="BP61" s="2346"/>
      <c r="BQ61" s="2390"/>
      <c r="BR61" s="109"/>
    </row>
    <row r="62" spans="1:70" s="2" customFormat="1" ht="14.65" customHeight="1">
      <c r="A62" s="103"/>
      <c r="B62" s="2466">
        <v>5</v>
      </c>
      <c r="C62" s="1985" t="s">
        <v>554</v>
      </c>
      <c r="D62" s="2332"/>
      <c r="E62" s="2332"/>
      <c r="F62" s="2332"/>
      <c r="G62" s="2332"/>
      <c r="H62" s="2332"/>
      <c r="I62" s="2332"/>
      <c r="J62" s="2332"/>
      <c r="K62" s="2332"/>
      <c r="L62" s="2332"/>
      <c r="M62" s="2332"/>
      <c r="N62" s="2332"/>
      <c r="O62" s="2332"/>
      <c r="P62" s="2332"/>
      <c r="Q62" s="2332"/>
      <c r="R62" s="2332"/>
      <c r="S62" s="2332"/>
      <c r="T62" s="2332"/>
      <c r="U62" s="2332"/>
      <c r="V62" s="2332"/>
      <c r="W62" s="2333"/>
      <c r="X62" s="2462"/>
      <c r="Y62" s="1640"/>
      <c r="Z62" s="1640"/>
      <c r="AA62" s="1640"/>
      <c r="AB62" s="1640"/>
      <c r="AC62" s="1640"/>
      <c r="AD62" s="1984"/>
      <c r="AE62" s="2462"/>
      <c r="AF62" s="1640"/>
      <c r="AG62" s="1640"/>
      <c r="AH62" s="1640"/>
      <c r="AI62" s="1640"/>
      <c r="AJ62" s="1984"/>
      <c r="AK62" s="2462"/>
      <c r="AL62" s="1640"/>
      <c r="AM62" s="1640"/>
      <c r="AN62" s="1640"/>
      <c r="AO62" s="1640"/>
      <c r="AP62" s="1984"/>
      <c r="AQ62" s="2462"/>
      <c r="AR62" s="1640"/>
      <c r="AS62" s="1640"/>
      <c r="AT62" s="1640"/>
      <c r="AU62" s="1640"/>
      <c r="AV62" s="1640"/>
      <c r="AW62" s="1640"/>
      <c r="AX62" s="2404"/>
      <c r="AY62" s="94"/>
      <c r="AZ62" s="1227"/>
      <c r="BA62" s="1227"/>
      <c r="BB62" s="1227"/>
      <c r="BC62" s="1227"/>
      <c r="BD62" s="114"/>
      <c r="BE62" s="1227"/>
      <c r="BF62" s="1227"/>
      <c r="BG62" s="1227"/>
      <c r="BH62" s="1227"/>
      <c r="BI62" s="1241"/>
      <c r="BJ62" s="1241"/>
      <c r="BK62" s="1241"/>
      <c r="BL62" s="1241"/>
      <c r="BM62" s="1241"/>
      <c r="BN62" s="2426" t="s">
        <v>555</v>
      </c>
      <c r="BO62" s="1671"/>
      <c r="BP62" s="1671"/>
      <c r="BQ62" s="2427"/>
      <c r="BR62" s="109"/>
    </row>
    <row r="63" spans="1:70" s="2" customFormat="1" ht="14.65" customHeight="1">
      <c r="A63" s="103"/>
      <c r="B63" s="2466"/>
      <c r="C63" s="1985"/>
      <c r="D63" s="2332"/>
      <c r="E63" s="2332"/>
      <c r="F63" s="2332"/>
      <c r="G63" s="2332"/>
      <c r="H63" s="2332"/>
      <c r="I63" s="2332"/>
      <c r="J63" s="2332"/>
      <c r="K63" s="2332"/>
      <c r="L63" s="2332"/>
      <c r="M63" s="2332"/>
      <c r="N63" s="2332"/>
      <c r="O63" s="2332"/>
      <c r="P63" s="2332"/>
      <c r="Q63" s="2332"/>
      <c r="R63" s="2332"/>
      <c r="S63" s="2332"/>
      <c r="T63" s="2332"/>
      <c r="U63" s="2332"/>
      <c r="V63" s="2332"/>
      <c r="W63" s="2333"/>
      <c r="X63" s="2462"/>
      <c r="Y63" s="1640"/>
      <c r="Z63" s="1640"/>
      <c r="AA63" s="1640"/>
      <c r="AB63" s="1640"/>
      <c r="AC63" s="1640"/>
      <c r="AD63" s="1984"/>
      <c r="AE63" s="2462"/>
      <c r="AF63" s="1640"/>
      <c r="AG63" s="1640"/>
      <c r="AH63" s="1640"/>
      <c r="AI63" s="1640"/>
      <c r="AJ63" s="1984"/>
      <c r="AK63" s="2462"/>
      <c r="AL63" s="1640"/>
      <c r="AM63" s="1640"/>
      <c r="AN63" s="1640"/>
      <c r="AO63" s="1640"/>
      <c r="AP63" s="1984"/>
      <c r="AQ63" s="2462"/>
      <c r="AR63" s="1640"/>
      <c r="AS63" s="1640"/>
      <c r="AT63" s="1640"/>
      <c r="AU63" s="1640"/>
      <c r="AV63" s="1640"/>
      <c r="AW63" s="1640"/>
      <c r="AX63" s="2404"/>
      <c r="AY63" s="94"/>
      <c r="AZ63" s="1227"/>
      <c r="BA63" s="1227"/>
      <c r="BB63" s="1227"/>
      <c r="BC63" s="1227"/>
      <c r="BD63" s="114"/>
      <c r="BE63" s="1227"/>
      <c r="BF63" s="1227"/>
      <c r="BG63" s="1227"/>
      <c r="BH63" s="1227"/>
      <c r="BI63" s="1241"/>
      <c r="BJ63" s="1241"/>
      <c r="BK63" s="1241"/>
      <c r="BL63" s="1241"/>
      <c r="BM63" s="1241"/>
      <c r="BN63" s="2389"/>
      <c r="BO63" s="2346"/>
      <c r="BP63" s="2346"/>
      <c r="BQ63" s="2390"/>
      <c r="BR63" s="109"/>
    </row>
    <row r="64" spans="1:70" s="2" customFormat="1" ht="14.65" customHeight="1">
      <c r="A64" s="103"/>
      <c r="B64" s="2466">
        <v>6</v>
      </c>
      <c r="C64" s="1985" t="s">
        <v>580</v>
      </c>
      <c r="D64" s="1855"/>
      <c r="E64" s="1855"/>
      <c r="F64" s="1855"/>
      <c r="G64" s="1855"/>
      <c r="H64" s="1855"/>
      <c r="I64" s="1855"/>
      <c r="J64" s="1855"/>
      <c r="K64" s="1855"/>
      <c r="L64" s="1855"/>
      <c r="M64" s="1855"/>
      <c r="N64" s="1855"/>
      <c r="O64" s="1855"/>
      <c r="P64" s="1855"/>
      <c r="Q64" s="1855"/>
      <c r="R64" s="1855"/>
      <c r="S64" s="1855"/>
      <c r="T64" s="1855"/>
      <c r="U64" s="1855"/>
      <c r="V64" s="1855"/>
      <c r="W64" s="2335"/>
      <c r="X64" s="2462"/>
      <c r="Y64" s="1640"/>
      <c r="Z64" s="1640"/>
      <c r="AA64" s="1640"/>
      <c r="AB64" s="1640"/>
      <c r="AC64" s="1640"/>
      <c r="AD64" s="1984"/>
      <c r="AE64" s="2462" t="s">
        <v>557</v>
      </c>
      <c r="AF64" s="1640"/>
      <c r="AG64" s="1640"/>
      <c r="AH64" s="1640"/>
      <c r="AI64" s="1640"/>
      <c r="AJ64" s="1984"/>
      <c r="AK64" s="2462"/>
      <c r="AL64" s="1640"/>
      <c r="AM64" s="1640"/>
      <c r="AN64" s="1640"/>
      <c r="AO64" s="1640"/>
      <c r="AP64" s="1984"/>
      <c r="AQ64" s="2462"/>
      <c r="AR64" s="1640"/>
      <c r="AS64" s="1640"/>
      <c r="AT64" s="1640"/>
      <c r="AU64" s="1640"/>
      <c r="AV64" s="1640"/>
      <c r="AW64" s="1640"/>
      <c r="AX64" s="2404"/>
      <c r="AY64" s="94"/>
      <c r="AZ64" s="1227"/>
      <c r="BA64" s="1227"/>
      <c r="BB64" s="1227"/>
      <c r="BC64" s="1227"/>
      <c r="BD64" s="114"/>
      <c r="BE64" s="1227"/>
      <c r="BF64" s="1227"/>
      <c r="BG64" s="1227"/>
      <c r="BH64" s="1227"/>
      <c r="BI64" s="1241"/>
      <c r="BJ64" s="1241"/>
      <c r="BK64" s="1241"/>
      <c r="BL64" s="1241"/>
      <c r="BM64" s="1241"/>
      <c r="BN64" s="2426" t="s">
        <v>558</v>
      </c>
      <c r="BO64" s="1671"/>
      <c r="BP64" s="1671"/>
      <c r="BQ64" s="2427"/>
      <c r="BR64" s="109"/>
    </row>
    <row r="65" spans="1:70" s="2" customFormat="1" ht="14.65" customHeight="1">
      <c r="A65" s="103"/>
      <c r="B65" s="2466"/>
      <c r="C65" s="1854"/>
      <c r="D65" s="1855"/>
      <c r="E65" s="1855"/>
      <c r="F65" s="1855"/>
      <c r="G65" s="1855"/>
      <c r="H65" s="1855"/>
      <c r="I65" s="1855"/>
      <c r="J65" s="1855"/>
      <c r="K65" s="1855"/>
      <c r="L65" s="1855"/>
      <c r="M65" s="1855"/>
      <c r="N65" s="1855"/>
      <c r="O65" s="1855"/>
      <c r="P65" s="1855"/>
      <c r="Q65" s="1855"/>
      <c r="R65" s="1855"/>
      <c r="S65" s="1855"/>
      <c r="T65" s="1855"/>
      <c r="U65" s="1855"/>
      <c r="V65" s="1855"/>
      <c r="W65" s="2335"/>
      <c r="X65" s="2462"/>
      <c r="Y65" s="1640"/>
      <c r="Z65" s="1640"/>
      <c r="AA65" s="1640"/>
      <c r="AB65" s="1640"/>
      <c r="AC65" s="1640"/>
      <c r="AD65" s="1984"/>
      <c r="AE65" s="2462"/>
      <c r="AF65" s="1640"/>
      <c r="AG65" s="1640"/>
      <c r="AH65" s="1640"/>
      <c r="AI65" s="1640"/>
      <c r="AJ65" s="1984"/>
      <c r="AK65" s="2462"/>
      <c r="AL65" s="1640"/>
      <c r="AM65" s="1640"/>
      <c r="AN65" s="1640"/>
      <c r="AO65" s="1640"/>
      <c r="AP65" s="1984"/>
      <c r="AQ65" s="2462"/>
      <c r="AR65" s="1640"/>
      <c r="AS65" s="1640"/>
      <c r="AT65" s="1640"/>
      <c r="AU65" s="1640"/>
      <c r="AV65" s="1640"/>
      <c r="AW65" s="1640"/>
      <c r="AX65" s="2404"/>
      <c r="AY65" s="94"/>
      <c r="AZ65" s="1227"/>
      <c r="BA65" s="1227"/>
      <c r="BB65" s="1227"/>
      <c r="BC65" s="1227"/>
      <c r="BD65" s="114"/>
      <c r="BE65" s="1227"/>
      <c r="BF65" s="1227"/>
      <c r="BG65" s="1227"/>
      <c r="BH65" s="1227"/>
      <c r="BI65" s="1241"/>
      <c r="BJ65" s="1241"/>
      <c r="BK65" s="1241"/>
      <c r="BL65" s="1241"/>
      <c r="BM65" s="1241"/>
      <c r="BN65" s="2389"/>
      <c r="BO65" s="2346"/>
      <c r="BP65" s="2346"/>
      <c r="BQ65" s="2390"/>
      <c r="BR65" s="109"/>
    </row>
    <row r="66" spans="1:70" s="2" customFormat="1" ht="14.65" customHeight="1">
      <c r="A66" s="103"/>
      <c r="B66" s="2466">
        <v>7</v>
      </c>
      <c r="C66" s="1985" t="s">
        <v>581</v>
      </c>
      <c r="D66" s="2332"/>
      <c r="E66" s="2332"/>
      <c r="F66" s="2332"/>
      <c r="G66" s="2332"/>
      <c r="H66" s="2332"/>
      <c r="I66" s="2332"/>
      <c r="J66" s="2332"/>
      <c r="K66" s="2332"/>
      <c r="L66" s="2332"/>
      <c r="M66" s="2332"/>
      <c r="N66" s="2332"/>
      <c r="O66" s="2332"/>
      <c r="P66" s="2332"/>
      <c r="Q66" s="2332"/>
      <c r="R66" s="2332"/>
      <c r="S66" s="2332"/>
      <c r="T66" s="2332"/>
      <c r="U66" s="2332"/>
      <c r="V66" s="2332"/>
      <c r="W66" s="2333"/>
      <c r="X66" s="2462" t="s">
        <v>582</v>
      </c>
      <c r="Y66" s="1640"/>
      <c r="Z66" s="1640"/>
      <c r="AA66" s="1640"/>
      <c r="AB66" s="1640"/>
      <c r="AC66" s="1640"/>
      <c r="AD66" s="1984"/>
      <c r="AE66" s="2462"/>
      <c r="AF66" s="1640"/>
      <c r="AG66" s="1640"/>
      <c r="AH66" s="1640"/>
      <c r="AI66" s="1640"/>
      <c r="AJ66" s="1984"/>
      <c r="AK66" s="2462"/>
      <c r="AL66" s="1640"/>
      <c r="AM66" s="1640"/>
      <c r="AN66" s="1640"/>
      <c r="AO66" s="1640"/>
      <c r="AP66" s="1984"/>
      <c r="AQ66" s="2462"/>
      <c r="AR66" s="1640"/>
      <c r="AS66" s="1640"/>
      <c r="AT66" s="1640"/>
      <c r="AU66" s="1640"/>
      <c r="AV66" s="1640"/>
      <c r="AW66" s="1640"/>
      <c r="AX66" s="2404"/>
      <c r="AY66" s="94"/>
      <c r="AZ66" s="1227"/>
      <c r="BA66" s="1227"/>
      <c r="BB66" s="1227"/>
      <c r="BC66" s="1227"/>
      <c r="BD66" s="114"/>
      <c r="BE66" s="1227"/>
      <c r="BF66" s="1227"/>
      <c r="BG66" s="1227"/>
      <c r="BH66" s="1227"/>
      <c r="BI66" s="1241"/>
      <c r="BJ66" s="1241"/>
      <c r="BK66" s="1241"/>
      <c r="BL66" s="1241"/>
      <c r="BM66" s="1241"/>
      <c r="BN66" s="2426" t="s">
        <v>553</v>
      </c>
      <c r="BO66" s="1671"/>
      <c r="BP66" s="1671"/>
      <c r="BQ66" s="2427"/>
      <c r="BR66" s="109"/>
    </row>
    <row r="67" spans="1:70" s="2" customFormat="1" ht="14.65" customHeight="1">
      <c r="A67" s="103"/>
      <c r="B67" s="2466"/>
      <c r="C67" s="1985"/>
      <c r="D67" s="2332"/>
      <c r="E67" s="2332"/>
      <c r="F67" s="2332"/>
      <c r="G67" s="2332"/>
      <c r="H67" s="2332"/>
      <c r="I67" s="2332"/>
      <c r="J67" s="2332"/>
      <c r="K67" s="2332"/>
      <c r="L67" s="2332"/>
      <c r="M67" s="2332"/>
      <c r="N67" s="2332"/>
      <c r="O67" s="2332"/>
      <c r="P67" s="2332"/>
      <c r="Q67" s="2332"/>
      <c r="R67" s="2332"/>
      <c r="S67" s="2332"/>
      <c r="T67" s="2332"/>
      <c r="U67" s="2332"/>
      <c r="V67" s="2332"/>
      <c r="W67" s="2333"/>
      <c r="X67" s="2462"/>
      <c r="Y67" s="1640"/>
      <c r="Z67" s="1640"/>
      <c r="AA67" s="1640"/>
      <c r="AB67" s="1640"/>
      <c r="AC67" s="1640"/>
      <c r="AD67" s="1984"/>
      <c r="AE67" s="2462"/>
      <c r="AF67" s="1640"/>
      <c r="AG67" s="1640"/>
      <c r="AH67" s="1640"/>
      <c r="AI67" s="1640"/>
      <c r="AJ67" s="1984"/>
      <c r="AK67" s="2462"/>
      <c r="AL67" s="1640"/>
      <c r="AM67" s="1640"/>
      <c r="AN67" s="1640"/>
      <c r="AO67" s="1640"/>
      <c r="AP67" s="1984"/>
      <c r="AQ67" s="2462"/>
      <c r="AR67" s="1640"/>
      <c r="AS67" s="1640"/>
      <c r="AT67" s="1640"/>
      <c r="AU67" s="1640"/>
      <c r="AV67" s="1640"/>
      <c r="AW67" s="1640"/>
      <c r="AX67" s="2404"/>
      <c r="AY67" s="94"/>
      <c r="AZ67" s="1227"/>
      <c r="BA67" s="1227"/>
      <c r="BB67" s="1227"/>
      <c r="BC67" s="1227"/>
      <c r="BD67" s="114"/>
      <c r="BE67" s="1227"/>
      <c r="BF67" s="1227"/>
      <c r="BG67" s="1227"/>
      <c r="BH67" s="1227"/>
      <c r="BI67" s="1241"/>
      <c r="BJ67" s="1241"/>
      <c r="BK67" s="1241"/>
      <c r="BL67" s="1241"/>
      <c r="BM67" s="1241"/>
      <c r="BN67" s="1977"/>
      <c r="BO67" s="1191"/>
      <c r="BP67" s="1191"/>
      <c r="BQ67" s="1963"/>
      <c r="BR67" s="109"/>
    </row>
    <row r="68" spans="1:70" s="2" customFormat="1" ht="14.65" customHeight="1">
      <c r="A68" s="103"/>
      <c r="B68" s="2466">
        <v>8</v>
      </c>
      <c r="C68" s="1985" t="s">
        <v>561</v>
      </c>
      <c r="D68" s="2332"/>
      <c r="E68" s="2332"/>
      <c r="F68" s="2332"/>
      <c r="G68" s="2332"/>
      <c r="H68" s="2332"/>
      <c r="I68" s="2332"/>
      <c r="J68" s="2332"/>
      <c r="K68" s="2332"/>
      <c r="L68" s="2332"/>
      <c r="M68" s="2332"/>
      <c r="N68" s="2332"/>
      <c r="O68" s="2332"/>
      <c r="P68" s="2332"/>
      <c r="Q68" s="2332"/>
      <c r="R68" s="2332"/>
      <c r="S68" s="2332"/>
      <c r="T68" s="2332"/>
      <c r="U68" s="2332"/>
      <c r="V68" s="2332"/>
      <c r="W68" s="2333"/>
      <c r="X68" s="2462" t="s">
        <v>583</v>
      </c>
      <c r="Y68" s="1640"/>
      <c r="Z68" s="1640"/>
      <c r="AA68" s="1640"/>
      <c r="AB68" s="1640"/>
      <c r="AC68" s="1640"/>
      <c r="AD68" s="1984"/>
      <c r="AE68" s="2462"/>
      <c r="AF68" s="1640"/>
      <c r="AG68" s="1640"/>
      <c r="AH68" s="1640"/>
      <c r="AI68" s="1640"/>
      <c r="AJ68" s="1984"/>
      <c r="AK68" s="2462"/>
      <c r="AL68" s="1640"/>
      <c r="AM68" s="1640"/>
      <c r="AN68" s="1640"/>
      <c r="AO68" s="1640"/>
      <c r="AP68" s="1984"/>
      <c r="AQ68" s="2462"/>
      <c r="AR68" s="1640"/>
      <c r="AS68" s="1640"/>
      <c r="AT68" s="1640"/>
      <c r="AU68" s="1640"/>
      <c r="AV68" s="1640"/>
      <c r="AW68" s="1640"/>
      <c r="AX68" s="2404"/>
      <c r="AY68" s="94"/>
      <c r="AZ68" s="1227"/>
      <c r="BA68" s="1227"/>
      <c r="BB68" s="1227"/>
      <c r="BC68" s="1227"/>
      <c r="BD68" s="114"/>
      <c r="BE68" s="1227"/>
      <c r="BF68" s="1227"/>
      <c r="BG68" s="1227"/>
      <c r="BH68" s="1227"/>
      <c r="BI68" s="1241"/>
      <c r="BJ68" s="1241"/>
      <c r="BK68" s="1241"/>
      <c r="BL68" s="1241"/>
      <c r="BM68" s="1241"/>
      <c r="BN68" s="1189"/>
      <c r="BO68" s="1189"/>
      <c r="BP68" s="1189"/>
      <c r="BQ68" s="1974"/>
      <c r="BR68" s="109"/>
    </row>
    <row r="69" spans="1:70" s="2" customFormat="1" ht="14.65" customHeight="1">
      <c r="A69" s="103"/>
      <c r="B69" s="2466"/>
      <c r="C69" s="1985"/>
      <c r="D69" s="2332"/>
      <c r="E69" s="2332"/>
      <c r="F69" s="2332"/>
      <c r="G69" s="2332"/>
      <c r="H69" s="2332"/>
      <c r="I69" s="2332"/>
      <c r="J69" s="2332"/>
      <c r="K69" s="2332"/>
      <c r="L69" s="2332"/>
      <c r="M69" s="2332"/>
      <c r="N69" s="2332"/>
      <c r="O69" s="2332"/>
      <c r="P69" s="2332"/>
      <c r="Q69" s="2332"/>
      <c r="R69" s="2332"/>
      <c r="S69" s="2332"/>
      <c r="T69" s="2332"/>
      <c r="U69" s="2332"/>
      <c r="V69" s="2332"/>
      <c r="W69" s="2333"/>
      <c r="X69" s="2462"/>
      <c r="Y69" s="1640"/>
      <c r="Z69" s="1640"/>
      <c r="AA69" s="1640"/>
      <c r="AB69" s="1640"/>
      <c r="AC69" s="1640"/>
      <c r="AD69" s="1984"/>
      <c r="AE69" s="2462"/>
      <c r="AF69" s="1640"/>
      <c r="AG69" s="1640"/>
      <c r="AH69" s="1640"/>
      <c r="AI69" s="1640"/>
      <c r="AJ69" s="1984"/>
      <c r="AK69" s="2462"/>
      <c r="AL69" s="1640"/>
      <c r="AM69" s="1640"/>
      <c r="AN69" s="1640"/>
      <c r="AO69" s="1640"/>
      <c r="AP69" s="1984"/>
      <c r="AQ69" s="2462"/>
      <c r="AR69" s="1640"/>
      <c r="AS69" s="1640"/>
      <c r="AT69" s="1640"/>
      <c r="AU69" s="1640"/>
      <c r="AV69" s="1640"/>
      <c r="AW69" s="1640"/>
      <c r="AX69" s="2404"/>
      <c r="AY69" s="94"/>
      <c r="AZ69" s="1227"/>
      <c r="BA69" s="1227"/>
      <c r="BB69" s="1227"/>
      <c r="BC69" s="1227"/>
      <c r="BD69" s="114"/>
      <c r="BE69" s="1227"/>
      <c r="BF69" s="1227"/>
      <c r="BG69" s="1227"/>
      <c r="BH69" s="1227"/>
      <c r="BI69" s="1241"/>
      <c r="BJ69" s="1241"/>
      <c r="BK69" s="1241"/>
      <c r="BL69" s="1241"/>
      <c r="BM69" s="1241"/>
      <c r="BN69" s="1191"/>
      <c r="BO69" s="1191"/>
      <c r="BP69" s="1191"/>
      <c r="BQ69" s="1963"/>
      <c r="BR69" s="109"/>
    </row>
    <row r="70" spans="1:70" s="2" customFormat="1" ht="14.65" customHeight="1">
      <c r="A70" s="103"/>
      <c r="B70" s="2466">
        <v>9</v>
      </c>
      <c r="C70" s="1985" t="s">
        <v>562</v>
      </c>
      <c r="D70" s="1855"/>
      <c r="E70" s="1855"/>
      <c r="F70" s="1855"/>
      <c r="G70" s="1855"/>
      <c r="H70" s="1855"/>
      <c r="I70" s="1855"/>
      <c r="J70" s="1855"/>
      <c r="K70" s="1855"/>
      <c r="L70" s="1855"/>
      <c r="M70" s="1855"/>
      <c r="N70" s="1855"/>
      <c r="O70" s="1855"/>
      <c r="P70" s="1855"/>
      <c r="Q70" s="1855"/>
      <c r="R70" s="1855"/>
      <c r="S70" s="1855"/>
      <c r="T70" s="1855"/>
      <c r="U70" s="1855"/>
      <c r="V70" s="1855"/>
      <c r="W70" s="2335"/>
      <c r="X70" s="2462" t="s">
        <v>563</v>
      </c>
      <c r="Y70" s="1640"/>
      <c r="Z70" s="1640"/>
      <c r="AA70" s="1640"/>
      <c r="AB70" s="1640"/>
      <c r="AC70" s="1640"/>
      <c r="AD70" s="1984"/>
      <c r="AE70" s="2462" t="s">
        <v>564</v>
      </c>
      <c r="AF70" s="1640"/>
      <c r="AG70" s="1640"/>
      <c r="AH70" s="1640"/>
      <c r="AI70" s="1640"/>
      <c r="AJ70" s="1984"/>
      <c r="AK70" s="2462"/>
      <c r="AL70" s="1640"/>
      <c r="AM70" s="1640"/>
      <c r="AN70" s="1640"/>
      <c r="AO70" s="1640"/>
      <c r="AP70" s="1984"/>
      <c r="AQ70" s="2462"/>
      <c r="AR70" s="1640"/>
      <c r="AS70" s="1640"/>
      <c r="AT70" s="1640"/>
      <c r="AU70" s="1640"/>
      <c r="AV70" s="1640"/>
      <c r="AW70" s="1640"/>
      <c r="AX70" s="2404"/>
      <c r="AY70" s="94"/>
      <c r="AZ70" s="1227"/>
      <c r="BA70" s="1227"/>
      <c r="BB70" s="1227"/>
      <c r="BC70" s="1227"/>
      <c r="BD70" s="114"/>
      <c r="BE70" s="1227"/>
      <c r="BF70" s="1227"/>
      <c r="BG70" s="1227"/>
      <c r="BH70" s="1227"/>
      <c r="BI70" s="1241"/>
      <c r="BJ70" s="1241"/>
      <c r="BK70" s="1241"/>
      <c r="BL70" s="1241"/>
      <c r="BM70" s="1241"/>
      <c r="BN70" s="1191"/>
      <c r="BO70" s="1191"/>
      <c r="BP70" s="1191"/>
      <c r="BQ70" s="1963"/>
      <c r="BR70" s="109"/>
    </row>
    <row r="71" spans="1:70" s="2" customFormat="1" ht="14.65" customHeight="1">
      <c r="A71" s="103"/>
      <c r="B71" s="2466"/>
      <c r="C71" s="1854"/>
      <c r="D71" s="1855"/>
      <c r="E71" s="1855"/>
      <c r="F71" s="1855"/>
      <c r="G71" s="1855"/>
      <c r="H71" s="1855"/>
      <c r="I71" s="1855"/>
      <c r="J71" s="1855"/>
      <c r="K71" s="1855"/>
      <c r="L71" s="1855"/>
      <c r="M71" s="1855"/>
      <c r="N71" s="1855"/>
      <c r="O71" s="1855"/>
      <c r="P71" s="1855"/>
      <c r="Q71" s="1855"/>
      <c r="R71" s="1855"/>
      <c r="S71" s="1855"/>
      <c r="T71" s="1855"/>
      <c r="U71" s="1855"/>
      <c r="V71" s="1855"/>
      <c r="W71" s="2335"/>
      <c r="X71" s="2462"/>
      <c r="Y71" s="1640"/>
      <c r="Z71" s="1640"/>
      <c r="AA71" s="1640"/>
      <c r="AB71" s="1640"/>
      <c r="AC71" s="1640"/>
      <c r="AD71" s="1984"/>
      <c r="AE71" s="2462"/>
      <c r="AF71" s="1640"/>
      <c r="AG71" s="1640"/>
      <c r="AH71" s="1640"/>
      <c r="AI71" s="1640"/>
      <c r="AJ71" s="1984"/>
      <c r="AK71" s="2462"/>
      <c r="AL71" s="1640"/>
      <c r="AM71" s="1640"/>
      <c r="AN71" s="1640"/>
      <c r="AO71" s="1640"/>
      <c r="AP71" s="1984"/>
      <c r="AQ71" s="2462"/>
      <c r="AR71" s="1640"/>
      <c r="AS71" s="1640"/>
      <c r="AT71" s="1640"/>
      <c r="AU71" s="1640"/>
      <c r="AV71" s="1640"/>
      <c r="AW71" s="1640"/>
      <c r="AX71" s="2404"/>
      <c r="AY71" s="94"/>
      <c r="AZ71" s="1227"/>
      <c r="BA71" s="1227"/>
      <c r="BB71" s="1227"/>
      <c r="BC71" s="1227"/>
      <c r="BD71" s="114"/>
      <c r="BE71" s="1227"/>
      <c r="BF71" s="1227"/>
      <c r="BG71" s="1227"/>
      <c r="BH71" s="1227"/>
      <c r="BI71" s="1241"/>
      <c r="BJ71" s="1241"/>
      <c r="BK71" s="1241"/>
      <c r="BL71" s="1241"/>
      <c r="BM71" s="1241"/>
      <c r="BN71" s="1191"/>
      <c r="BO71" s="1191"/>
      <c r="BP71" s="1191"/>
      <c r="BQ71" s="1963"/>
      <c r="BR71" s="109"/>
    </row>
    <row r="72" spans="1:70" s="2" customFormat="1" ht="14.65" customHeight="1">
      <c r="A72" s="103"/>
      <c r="B72" s="2466">
        <v>10</v>
      </c>
      <c r="C72" s="1985" t="s">
        <v>565</v>
      </c>
      <c r="D72" s="2332"/>
      <c r="E72" s="2332"/>
      <c r="F72" s="2332"/>
      <c r="G72" s="2332"/>
      <c r="H72" s="2332"/>
      <c r="I72" s="2332"/>
      <c r="J72" s="2332"/>
      <c r="K72" s="2332"/>
      <c r="L72" s="2332"/>
      <c r="M72" s="2332"/>
      <c r="N72" s="2332"/>
      <c r="O72" s="2332"/>
      <c r="P72" s="2332"/>
      <c r="Q72" s="2332"/>
      <c r="R72" s="2332"/>
      <c r="S72" s="2332"/>
      <c r="T72" s="2332"/>
      <c r="U72" s="2332"/>
      <c r="V72" s="2332"/>
      <c r="W72" s="2333"/>
      <c r="X72" s="2462" t="s">
        <v>563</v>
      </c>
      <c r="Y72" s="1640"/>
      <c r="Z72" s="1640"/>
      <c r="AA72" s="1640"/>
      <c r="AB72" s="1640"/>
      <c r="AC72" s="1640"/>
      <c r="AD72" s="1984"/>
      <c r="AE72" s="2462" t="s">
        <v>566</v>
      </c>
      <c r="AF72" s="1640"/>
      <c r="AG72" s="1640"/>
      <c r="AH72" s="1640"/>
      <c r="AI72" s="1640"/>
      <c r="AJ72" s="1984"/>
      <c r="AK72" s="2462"/>
      <c r="AL72" s="1640"/>
      <c r="AM72" s="1640"/>
      <c r="AN72" s="1640"/>
      <c r="AO72" s="1640"/>
      <c r="AP72" s="1984"/>
      <c r="AQ72" s="2462"/>
      <c r="AR72" s="1640"/>
      <c r="AS72" s="1640"/>
      <c r="AT72" s="1640"/>
      <c r="AU72" s="1640"/>
      <c r="AV72" s="1640"/>
      <c r="AW72" s="1640"/>
      <c r="AX72" s="2404"/>
      <c r="AY72" s="94"/>
      <c r="AZ72" s="1227"/>
      <c r="BA72" s="1227"/>
      <c r="BB72" s="1227"/>
      <c r="BC72" s="1227"/>
      <c r="BD72" s="114"/>
      <c r="BE72" s="1227"/>
      <c r="BF72" s="1227"/>
      <c r="BG72" s="1227"/>
      <c r="BH72" s="1227"/>
      <c r="BI72" s="1241"/>
      <c r="BJ72" s="1241"/>
      <c r="BK72" s="1241"/>
      <c r="BL72" s="1241"/>
      <c r="BM72" s="1241"/>
      <c r="BN72" s="1191"/>
      <c r="BO72" s="1191"/>
      <c r="BP72" s="1191"/>
      <c r="BQ72" s="1963"/>
      <c r="BR72" s="109"/>
    </row>
    <row r="73" spans="1:70" s="2" customFormat="1" ht="14.65" customHeight="1">
      <c r="A73" s="103"/>
      <c r="B73" s="2466"/>
      <c r="C73" s="1985"/>
      <c r="D73" s="2332"/>
      <c r="E73" s="2332"/>
      <c r="F73" s="2332"/>
      <c r="G73" s="2332"/>
      <c r="H73" s="2332"/>
      <c r="I73" s="2332"/>
      <c r="J73" s="2332"/>
      <c r="K73" s="2332"/>
      <c r="L73" s="2332"/>
      <c r="M73" s="2332"/>
      <c r="N73" s="2332"/>
      <c r="O73" s="2332"/>
      <c r="P73" s="2332"/>
      <c r="Q73" s="2332"/>
      <c r="R73" s="2332"/>
      <c r="S73" s="2332"/>
      <c r="T73" s="2332"/>
      <c r="U73" s="2332"/>
      <c r="V73" s="2332"/>
      <c r="W73" s="2333"/>
      <c r="X73" s="2462"/>
      <c r="Y73" s="1640"/>
      <c r="Z73" s="1640"/>
      <c r="AA73" s="1640"/>
      <c r="AB73" s="1640"/>
      <c r="AC73" s="1640"/>
      <c r="AD73" s="1984"/>
      <c r="AE73" s="2462"/>
      <c r="AF73" s="1640"/>
      <c r="AG73" s="1640"/>
      <c r="AH73" s="1640"/>
      <c r="AI73" s="1640"/>
      <c r="AJ73" s="1984"/>
      <c r="AK73" s="2462"/>
      <c r="AL73" s="1640"/>
      <c r="AM73" s="1640"/>
      <c r="AN73" s="1640"/>
      <c r="AO73" s="1640"/>
      <c r="AP73" s="1984"/>
      <c r="AQ73" s="2462"/>
      <c r="AR73" s="1640"/>
      <c r="AS73" s="1640"/>
      <c r="AT73" s="1640"/>
      <c r="AU73" s="1640"/>
      <c r="AV73" s="1640"/>
      <c r="AW73" s="1640"/>
      <c r="AX73" s="2404"/>
      <c r="AY73" s="94"/>
      <c r="AZ73" s="1227"/>
      <c r="BA73" s="1227"/>
      <c r="BB73" s="1227"/>
      <c r="BC73" s="1227"/>
      <c r="BD73" s="114"/>
      <c r="BE73" s="1227"/>
      <c r="BF73" s="1227"/>
      <c r="BG73" s="1227"/>
      <c r="BH73" s="1227"/>
      <c r="BI73" s="1241"/>
      <c r="BJ73" s="1241"/>
      <c r="BK73" s="1241"/>
      <c r="BL73" s="1241"/>
      <c r="BM73" s="1241"/>
      <c r="BN73" s="1191"/>
      <c r="BO73" s="1191"/>
      <c r="BP73" s="1191"/>
      <c r="BQ73" s="1963"/>
      <c r="BR73" s="109"/>
    </row>
    <row r="74" spans="1:70" s="2" customFormat="1" ht="14.65" customHeight="1">
      <c r="A74" s="103"/>
      <c r="B74" s="2466">
        <v>11</v>
      </c>
      <c r="C74" s="1985" t="s">
        <v>567</v>
      </c>
      <c r="D74" s="1855"/>
      <c r="E74" s="1855"/>
      <c r="F74" s="1855"/>
      <c r="G74" s="1855"/>
      <c r="H74" s="1855"/>
      <c r="I74" s="1855"/>
      <c r="J74" s="1855"/>
      <c r="K74" s="1855"/>
      <c r="L74" s="1855"/>
      <c r="M74" s="1855"/>
      <c r="N74" s="1855"/>
      <c r="O74" s="1855"/>
      <c r="P74" s="1855"/>
      <c r="Q74" s="1855"/>
      <c r="R74" s="1855"/>
      <c r="S74" s="1855"/>
      <c r="T74" s="1855"/>
      <c r="U74" s="1855"/>
      <c r="V74" s="1855"/>
      <c r="W74" s="2335"/>
      <c r="X74" s="2462" t="s">
        <v>545</v>
      </c>
      <c r="Y74" s="1640"/>
      <c r="Z74" s="1640"/>
      <c r="AA74" s="1640"/>
      <c r="AB74" s="1640"/>
      <c r="AC74" s="1640"/>
      <c r="AD74" s="1984"/>
      <c r="AE74" s="2462"/>
      <c r="AF74" s="1640"/>
      <c r="AG74" s="1640"/>
      <c r="AH74" s="1640"/>
      <c r="AI74" s="1640"/>
      <c r="AJ74" s="1984"/>
      <c r="AK74" s="2462"/>
      <c r="AL74" s="1640"/>
      <c r="AM74" s="1640"/>
      <c r="AN74" s="1640"/>
      <c r="AO74" s="1640"/>
      <c r="AP74" s="1984"/>
      <c r="AQ74" s="2462"/>
      <c r="AR74" s="1640"/>
      <c r="AS74" s="1640"/>
      <c r="AT74" s="1640"/>
      <c r="AU74" s="1640"/>
      <c r="AV74" s="1640"/>
      <c r="AW74" s="1640"/>
      <c r="AX74" s="2404"/>
      <c r="AY74" s="94"/>
      <c r="AZ74" s="2467"/>
      <c r="BA74" s="2467"/>
      <c r="BB74" s="2467"/>
      <c r="BC74" s="2467"/>
      <c r="BD74" s="686"/>
      <c r="BE74" s="2467"/>
      <c r="BF74" s="2467"/>
      <c r="BG74" s="2467"/>
      <c r="BH74" s="2467"/>
      <c r="BI74" s="2468"/>
      <c r="BJ74" s="2468"/>
      <c r="BK74" s="2468"/>
      <c r="BL74" s="2468"/>
      <c r="BM74" s="2468"/>
      <c r="BN74" s="1191"/>
      <c r="BO74" s="1191"/>
      <c r="BP74" s="1191"/>
      <c r="BQ74" s="1963"/>
      <c r="BR74" s="109"/>
    </row>
    <row r="75" spans="1:70" s="2" customFormat="1" ht="14.65" customHeight="1">
      <c r="A75" s="103"/>
      <c r="B75" s="2466"/>
      <c r="C75" s="1854"/>
      <c r="D75" s="1855"/>
      <c r="E75" s="1855"/>
      <c r="F75" s="1855"/>
      <c r="G75" s="1855"/>
      <c r="H75" s="1855"/>
      <c r="I75" s="1855"/>
      <c r="J75" s="1855"/>
      <c r="K75" s="1855"/>
      <c r="L75" s="1855"/>
      <c r="M75" s="1855"/>
      <c r="N75" s="1855"/>
      <c r="O75" s="1855"/>
      <c r="P75" s="1855"/>
      <c r="Q75" s="1855"/>
      <c r="R75" s="1855"/>
      <c r="S75" s="1855"/>
      <c r="T75" s="1855"/>
      <c r="U75" s="1855"/>
      <c r="V75" s="1855"/>
      <c r="W75" s="2335"/>
      <c r="X75" s="2462"/>
      <c r="Y75" s="1640"/>
      <c r="Z75" s="1640"/>
      <c r="AA75" s="1640"/>
      <c r="AB75" s="1640"/>
      <c r="AC75" s="1640"/>
      <c r="AD75" s="1984"/>
      <c r="AE75" s="2462"/>
      <c r="AF75" s="1640"/>
      <c r="AG75" s="1640"/>
      <c r="AH75" s="1640"/>
      <c r="AI75" s="1640"/>
      <c r="AJ75" s="1984"/>
      <c r="AK75" s="2462"/>
      <c r="AL75" s="1640"/>
      <c r="AM75" s="1640"/>
      <c r="AN75" s="1640"/>
      <c r="AO75" s="1640"/>
      <c r="AP75" s="1984"/>
      <c r="AQ75" s="2462"/>
      <c r="AR75" s="1640"/>
      <c r="AS75" s="1640"/>
      <c r="AT75" s="1640"/>
      <c r="AU75" s="1640"/>
      <c r="AV75" s="1640"/>
      <c r="AW75" s="1640"/>
      <c r="AX75" s="2404"/>
      <c r="AY75" s="94"/>
      <c r="AZ75" s="2467"/>
      <c r="BA75" s="2467"/>
      <c r="BB75" s="2467"/>
      <c r="BC75" s="2467"/>
      <c r="BD75" s="686"/>
      <c r="BE75" s="2467"/>
      <c r="BF75" s="2467"/>
      <c r="BG75" s="2467"/>
      <c r="BH75" s="2467"/>
      <c r="BI75" s="2468"/>
      <c r="BJ75" s="2468"/>
      <c r="BK75" s="2468"/>
      <c r="BL75" s="2468"/>
      <c r="BM75" s="2468"/>
      <c r="BN75" s="1191"/>
      <c r="BO75" s="1191"/>
      <c r="BP75" s="1191"/>
      <c r="BQ75" s="1963"/>
      <c r="BR75" s="109"/>
    </row>
    <row r="76" spans="1:70" s="2" customFormat="1" ht="14.65" customHeight="1">
      <c r="A76" s="103"/>
      <c r="B76" s="2466">
        <v>12</v>
      </c>
      <c r="C76" s="1985" t="s">
        <v>568</v>
      </c>
      <c r="D76" s="2332"/>
      <c r="E76" s="2332"/>
      <c r="F76" s="2332"/>
      <c r="G76" s="2332"/>
      <c r="H76" s="2332"/>
      <c r="I76" s="2332"/>
      <c r="J76" s="2332"/>
      <c r="K76" s="2332"/>
      <c r="L76" s="2332"/>
      <c r="M76" s="2332"/>
      <c r="N76" s="2332"/>
      <c r="O76" s="2332"/>
      <c r="P76" s="2332"/>
      <c r="Q76" s="2332"/>
      <c r="R76" s="2332"/>
      <c r="S76" s="2332"/>
      <c r="T76" s="2332"/>
      <c r="U76" s="2332"/>
      <c r="V76" s="2332"/>
      <c r="W76" s="2333"/>
      <c r="X76" s="2462"/>
      <c r="Y76" s="1640"/>
      <c r="Z76" s="1640"/>
      <c r="AA76" s="1640"/>
      <c r="AB76" s="1640"/>
      <c r="AC76" s="1640"/>
      <c r="AD76" s="1984"/>
      <c r="AE76" s="2462"/>
      <c r="AF76" s="1640"/>
      <c r="AG76" s="1640"/>
      <c r="AH76" s="1640"/>
      <c r="AI76" s="1640"/>
      <c r="AJ76" s="1984"/>
      <c r="AK76" s="2462"/>
      <c r="AL76" s="1640"/>
      <c r="AM76" s="1640"/>
      <c r="AN76" s="1640"/>
      <c r="AO76" s="1640"/>
      <c r="AP76" s="1984"/>
      <c r="AQ76" s="2462"/>
      <c r="AR76" s="1640"/>
      <c r="AS76" s="1640"/>
      <c r="AT76" s="1640"/>
      <c r="AU76" s="1640"/>
      <c r="AV76" s="1640"/>
      <c r="AW76" s="1640"/>
      <c r="AX76" s="2404"/>
      <c r="AY76" s="94"/>
      <c r="AZ76" s="1227"/>
      <c r="BA76" s="1227"/>
      <c r="BB76" s="1227"/>
      <c r="BC76" s="1227"/>
      <c r="BD76" s="114"/>
      <c r="BE76" s="1227"/>
      <c r="BF76" s="1227"/>
      <c r="BG76" s="1227"/>
      <c r="BH76" s="1227"/>
      <c r="BI76" s="1241"/>
      <c r="BJ76" s="1241"/>
      <c r="BK76" s="1241"/>
      <c r="BL76" s="1241"/>
      <c r="BM76" s="1241"/>
      <c r="BN76" s="2469"/>
      <c r="BO76" s="2469"/>
      <c r="BP76" s="2469"/>
      <c r="BQ76" s="2470"/>
      <c r="BR76" s="109"/>
    </row>
    <row r="77" spans="1:70" s="2" customFormat="1" ht="14.65" customHeight="1">
      <c r="A77" s="103"/>
      <c r="B77" s="2466"/>
      <c r="C77" s="1985"/>
      <c r="D77" s="2332"/>
      <c r="E77" s="2332"/>
      <c r="F77" s="2332"/>
      <c r="G77" s="2332"/>
      <c r="H77" s="2332"/>
      <c r="I77" s="2332"/>
      <c r="J77" s="2332"/>
      <c r="K77" s="2332"/>
      <c r="L77" s="2332"/>
      <c r="M77" s="2332"/>
      <c r="N77" s="2332"/>
      <c r="O77" s="2332"/>
      <c r="P77" s="2332"/>
      <c r="Q77" s="2332"/>
      <c r="R77" s="2332"/>
      <c r="S77" s="2332"/>
      <c r="T77" s="2332"/>
      <c r="U77" s="2332"/>
      <c r="V77" s="2332"/>
      <c r="W77" s="2333"/>
      <c r="X77" s="2462"/>
      <c r="Y77" s="1640"/>
      <c r="Z77" s="1640"/>
      <c r="AA77" s="1640"/>
      <c r="AB77" s="1640"/>
      <c r="AC77" s="1640"/>
      <c r="AD77" s="1984"/>
      <c r="AE77" s="2462"/>
      <c r="AF77" s="1640"/>
      <c r="AG77" s="1640"/>
      <c r="AH77" s="1640"/>
      <c r="AI77" s="1640"/>
      <c r="AJ77" s="1984"/>
      <c r="AK77" s="2462"/>
      <c r="AL77" s="1640"/>
      <c r="AM77" s="1640"/>
      <c r="AN77" s="1640"/>
      <c r="AO77" s="1640"/>
      <c r="AP77" s="1984"/>
      <c r="AQ77" s="2462"/>
      <c r="AR77" s="1640"/>
      <c r="AS77" s="1640"/>
      <c r="AT77" s="1640"/>
      <c r="AU77" s="1640"/>
      <c r="AV77" s="1640"/>
      <c r="AW77" s="1640"/>
      <c r="AX77" s="2404"/>
      <c r="AY77" s="94"/>
      <c r="AZ77" s="69"/>
      <c r="BA77" s="69"/>
      <c r="BB77" s="69"/>
      <c r="BC77" s="69"/>
      <c r="BD77" s="69"/>
      <c r="BE77" s="69"/>
      <c r="BF77" s="69"/>
      <c r="BG77" s="69"/>
      <c r="BH77" s="69"/>
      <c r="BI77" s="69"/>
      <c r="BJ77" s="69"/>
      <c r="BK77" s="69"/>
      <c r="BL77" s="69"/>
      <c r="BM77" s="69"/>
      <c r="BN77" s="69"/>
      <c r="BO77" s="635"/>
      <c r="BP77" s="274"/>
      <c r="BQ77" s="687"/>
      <c r="BR77" s="109"/>
    </row>
    <row r="78" spans="1:70" s="2" customFormat="1" ht="14.65" customHeight="1">
      <c r="A78" s="103"/>
      <c r="B78" s="2466">
        <v>13</v>
      </c>
      <c r="C78" s="1985" t="s">
        <v>570</v>
      </c>
      <c r="D78" s="1855"/>
      <c r="E78" s="1855"/>
      <c r="F78" s="1855"/>
      <c r="G78" s="1855"/>
      <c r="H78" s="1855"/>
      <c r="I78" s="1855"/>
      <c r="J78" s="1855"/>
      <c r="K78" s="1855"/>
      <c r="L78" s="1855"/>
      <c r="M78" s="1855"/>
      <c r="N78" s="1855"/>
      <c r="O78" s="1855"/>
      <c r="P78" s="1855"/>
      <c r="Q78" s="1855"/>
      <c r="R78" s="1855"/>
      <c r="S78" s="1855"/>
      <c r="T78" s="1855"/>
      <c r="U78" s="1855"/>
      <c r="V78" s="1855"/>
      <c r="W78" s="2335"/>
      <c r="X78" s="2462" t="s">
        <v>584</v>
      </c>
      <c r="Y78" s="1640"/>
      <c r="Z78" s="1640"/>
      <c r="AA78" s="1640"/>
      <c r="AB78" s="1640"/>
      <c r="AC78" s="1640"/>
      <c r="AD78" s="1984"/>
      <c r="AE78" s="2462"/>
      <c r="AF78" s="1640"/>
      <c r="AG78" s="1640"/>
      <c r="AH78" s="1640"/>
      <c r="AI78" s="1640"/>
      <c r="AJ78" s="1984"/>
      <c r="AK78" s="2462"/>
      <c r="AL78" s="1640"/>
      <c r="AM78" s="1640"/>
      <c r="AN78" s="1640"/>
      <c r="AO78" s="1640"/>
      <c r="AP78" s="1984"/>
      <c r="AQ78" s="2462"/>
      <c r="AR78" s="1640"/>
      <c r="AS78" s="1640"/>
      <c r="AT78" s="1640"/>
      <c r="AU78" s="1640"/>
      <c r="AV78" s="1640"/>
      <c r="AW78" s="1640"/>
      <c r="AX78" s="2404"/>
      <c r="AY78" s="94"/>
      <c r="AZ78" s="69"/>
      <c r="BA78" s="69"/>
      <c r="BB78" s="69"/>
      <c r="BC78" s="69"/>
      <c r="BD78" s="69"/>
      <c r="BE78" s="69"/>
      <c r="BF78" s="69"/>
      <c r="BG78" s="69"/>
      <c r="BH78" s="69"/>
      <c r="BI78" s="69"/>
      <c r="BJ78" s="69"/>
      <c r="BK78" s="69"/>
      <c r="BL78" s="69"/>
      <c r="BM78" s="69"/>
      <c r="BN78" s="69"/>
      <c r="BO78" s="635"/>
      <c r="BP78" s="274"/>
      <c r="BQ78" s="687"/>
      <c r="BR78" s="109"/>
    </row>
    <row r="79" spans="1:70" s="2" customFormat="1" ht="14.65" customHeight="1">
      <c r="A79" s="103"/>
      <c r="B79" s="2466"/>
      <c r="C79" s="1854"/>
      <c r="D79" s="1855"/>
      <c r="E79" s="1855"/>
      <c r="F79" s="1855"/>
      <c r="G79" s="1855"/>
      <c r="H79" s="1855"/>
      <c r="I79" s="1855"/>
      <c r="J79" s="1855"/>
      <c r="K79" s="1855"/>
      <c r="L79" s="1855"/>
      <c r="M79" s="1855"/>
      <c r="N79" s="1855"/>
      <c r="O79" s="1855"/>
      <c r="P79" s="1855"/>
      <c r="Q79" s="1855"/>
      <c r="R79" s="1855"/>
      <c r="S79" s="1855"/>
      <c r="T79" s="1855"/>
      <c r="U79" s="1855"/>
      <c r="V79" s="1855"/>
      <c r="W79" s="2335"/>
      <c r="X79" s="2462"/>
      <c r="Y79" s="1640"/>
      <c r="Z79" s="1640"/>
      <c r="AA79" s="1640"/>
      <c r="AB79" s="1640"/>
      <c r="AC79" s="1640"/>
      <c r="AD79" s="1984"/>
      <c r="AE79" s="2462"/>
      <c r="AF79" s="1640"/>
      <c r="AG79" s="1640"/>
      <c r="AH79" s="1640"/>
      <c r="AI79" s="1640"/>
      <c r="AJ79" s="1984"/>
      <c r="AK79" s="2462"/>
      <c r="AL79" s="1640"/>
      <c r="AM79" s="1640"/>
      <c r="AN79" s="1640"/>
      <c r="AO79" s="1640"/>
      <c r="AP79" s="1984"/>
      <c r="AQ79" s="2462"/>
      <c r="AR79" s="1640"/>
      <c r="AS79" s="1640"/>
      <c r="AT79" s="1640"/>
      <c r="AU79" s="1640"/>
      <c r="AV79" s="1640"/>
      <c r="AW79" s="1640"/>
      <c r="AX79" s="2404"/>
      <c r="AY79" s="94"/>
      <c r="AZ79" s="69"/>
      <c r="BA79" s="69"/>
      <c r="BB79" s="69"/>
      <c r="BC79" s="69"/>
      <c r="BD79" s="69"/>
      <c r="BE79" s="69"/>
      <c r="BF79" s="69"/>
      <c r="BG79" s="69"/>
      <c r="BH79" s="69"/>
      <c r="BI79" s="69"/>
      <c r="BJ79" s="69"/>
      <c r="BK79" s="69"/>
      <c r="BL79" s="69"/>
      <c r="BM79" s="69"/>
      <c r="BN79" s="69"/>
      <c r="BO79" s="635"/>
      <c r="BP79" s="274"/>
      <c r="BQ79" s="687"/>
      <c r="BR79" s="109"/>
    </row>
    <row r="80" spans="1:70" s="2" customFormat="1" ht="14.65" customHeight="1">
      <c r="A80" s="103"/>
      <c r="B80" s="2466">
        <v>14</v>
      </c>
      <c r="C80" s="1985" t="s">
        <v>585</v>
      </c>
      <c r="D80" s="2332"/>
      <c r="E80" s="2332"/>
      <c r="F80" s="2332"/>
      <c r="G80" s="2332"/>
      <c r="H80" s="2332"/>
      <c r="I80" s="2332"/>
      <c r="J80" s="2332"/>
      <c r="K80" s="2332"/>
      <c r="L80" s="2332"/>
      <c r="M80" s="2332"/>
      <c r="N80" s="2332"/>
      <c r="O80" s="2332"/>
      <c r="P80" s="2332"/>
      <c r="Q80" s="2332"/>
      <c r="R80" s="2332"/>
      <c r="S80" s="2332"/>
      <c r="T80" s="2332"/>
      <c r="U80" s="2332"/>
      <c r="V80" s="2332"/>
      <c r="W80" s="2333"/>
      <c r="X80" s="2462"/>
      <c r="Y80" s="1640"/>
      <c r="Z80" s="1640"/>
      <c r="AA80" s="1640"/>
      <c r="AB80" s="1640"/>
      <c r="AC80" s="1640"/>
      <c r="AD80" s="1984"/>
      <c r="AE80" s="2462"/>
      <c r="AF80" s="1640"/>
      <c r="AG80" s="1640"/>
      <c r="AH80" s="1640"/>
      <c r="AI80" s="1640"/>
      <c r="AJ80" s="1984"/>
      <c r="AK80" s="2462"/>
      <c r="AL80" s="1640"/>
      <c r="AM80" s="1640"/>
      <c r="AN80" s="1640"/>
      <c r="AO80" s="1640"/>
      <c r="AP80" s="1984"/>
      <c r="AQ80" s="2462"/>
      <c r="AR80" s="1640"/>
      <c r="AS80" s="1640"/>
      <c r="AT80" s="1640"/>
      <c r="AU80" s="1640"/>
      <c r="AV80" s="1640"/>
      <c r="AW80" s="1640"/>
      <c r="AX80" s="2404"/>
      <c r="AY80" s="94"/>
      <c r="AZ80" s="69"/>
      <c r="BA80" s="69"/>
      <c r="BB80" s="69"/>
      <c r="BC80" s="69"/>
      <c r="BD80" s="69"/>
      <c r="BE80" s="69"/>
      <c r="BF80" s="69"/>
      <c r="BG80" s="69"/>
      <c r="BH80" s="69"/>
      <c r="BI80" s="69"/>
      <c r="BJ80" s="69"/>
      <c r="BK80" s="69"/>
      <c r="BL80" s="69"/>
      <c r="BM80" s="69"/>
      <c r="BN80" s="69"/>
      <c r="BO80" s="635"/>
      <c r="BP80" s="274"/>
      <c r="BQ80" s="687"/>
      <c r="BR80" s="109"/>
    </row>
    <row r="81" spans="1:70" s="2" customFormat="1" ht="14.65" customHeight="1">
      <c r="A81" s="103"/>
      <c r="B81" s="2466"/>
      <c r="C81" s="1985"/>
      <c r="D81" s="2332"/>
      <c r="E81" s="2332"/>
      <c r="F81" s="2332"/>
      <c r="G81" s="2332"/>
      <c r="H81" s="2332"/>
      <c r="I81" s="2332"/>
      <c r="J81" s="2332"/>
      <c r="K81" s="2332"/>
      <c r="L81" s="2332"/>
      <c r="M81" s="2332"/>
      <c r="N81" s="2332"/>
      <c r="O81" s="2332"/>
      <c r="P81" s="2332"/>
      <c r="Q81" s="2332"/>
      <c r="R81" s="2332"/>
      <c r="S81" s="2332"/>
      <c r="T81" s="2332"/>
      <c r="U81" s="2332"/>
      <c r="V81" s="2332"/>
      <c r="W81" s="2333"/>
      <c r="X81" s="2462"/>
      <c r="Y81" s="1640"/>
      <c r="Z81" s="1640"/>
      <c r="AA81" s="1640"/>
      <c r="AB81" s="1640"/>
      <c r="AC81" s="1640"/>
      <c r="AD81" s="1984"/>
      <c r="AE81" s="2462"/>
      <c r="AF81" s="1640"/>
      <c r="AG81" s="1640"/>
      <c r="AH81" s="1640"/>
      <c r="AI81" s="1640"/>
      <c r="AJ81" s="1984"/>
      <c r="AK81" s="2462"/>
      <c r="AL81" s="1640"/>
      <c r="AM81" s="1640"/>
      <c r="AN81" s="1640"/>
      <c r="AO81" s="1640"/>
      <c r="AP81" s="1984"/>
      <c r="AQ81" s="2462"/>
      <c r="AR81" s="1640"/>
      <c r="AS81" s="1640"/>
      <c r="AT81" s="1640"/>
      <c r="AU81" s="1640"/>
      <c r="AV81" s="1640"/>
      <c r="AW81" s="1640"/>
      <c r="AX81" s="2404"/>
      <c r="AY81" s="94"/>
      <c r="AZ81" s="69"/>
      <c r="BA81" s="69"/>
      <c r="BB81" s="69"/>
      <c r="BC81" s="69"/>
      <c r="BD81" s="69"/>
      <c r="BE81" s="69"/>
      <c r="BF81" s="69"/>
      <c r="BG81" s="69"/>
      <c r="BH81" s="69"/>
      <c r="BI81" s="69"/>
      <c r="BJ81" s="69"/>
      <c r="BK81" s="69"/>
      <c r="BL81" s="69"/>
      <c r="BM81" s="69"/>
      <c r="BN81" s="69"/>
      <c r="BO81" s="635"/>
      <c r="BP81" s="274"/>
      <c r="BQ81" s="687"/>
      <c r="BR81" s="109"/>
    </row>
    <row r="82" spans="1:70" s="2" customFormat="1" ht="14.65" customHeight="1">
      <c r="A82" s="103"/>
      <c r="B82" s="2466">
        <v>15</v>
      </c>
      <c r="C82" s="1985" t="s">
        <v>586</v>
      </c>
      <c r="D82" s="2332"/>
      <c r="E82" s="2332"/>
      <c r="F82" s="2332"/>
      <c r="G82" s="2332"/>
      <c r="H82" s="2332"/>
      <c r="I82" s="2332"/>
      <c r="J82" s="2332"/>
      <c r="K82" s="2332"/>
      <c r="L82" s="2332"/>
      <c r="M82" s="2332"/>
      <c r="N82" s="2332"/>
      <c r="O82" s="2332"/>
      <c r="P82" s="2332"/>
      <c r="Q82" s="2332"/>
      <c r="R82" s="2332"/>
      <c r="S82" s="2332"/>
      <c r="T82" s="2332"/>
      <c r="U82" s="2332"/>
      <c r="V82" s="2332"/>
      <c r="W82" s="2333"/>
      <c r="X82" s="2462"/>
      <c r="Y82" s="1640"/>
      <c r="Z82" s="1640"/>
      <c r="AA82" s="1640"/>
      <c r="AB82" s="1640"/>
      <c r="AC82" s="1640"/>
      <c r="AD82" s="1984"/>
      <c r="AE82" s="2462"/>
      <c r="AF82" s="1640"/>
      <c r="AG82" s="1640"/>
      <c r="AH82" s="1640"/>
      <c r="AI82" s="1640"/>
      <c r="AJ82" s="1984"/>
      <c r="AK82" s="2462"/>
      <c r="AL82" s="1640"/>
      <c r="AM82" s="1640"/>
      <c r="AN82" s="1640"/>
      <c r="AO82" s="1640"/>
      <c r="AP82" s="1984"/>
      <c r="AQ82" s="2462"/>
      <c r="AR82" s="1640"/>
      <c r="AS82" s="1640"/>
      <c r="AT82" s="1640"/>
      <c r="AU82" s="1640"/>
      <c r="AV82" s="1640"/>
      <c r="AW82" s="1640"/>
      <c r="AX82" s="2404"/>
      <c r="AY82" s="94"/>
      <c r="AZ82" s="69"/>
      <c r="BA82" s="69"/>
      <c r="BB82" s="69"/>
      <c r="BC82" s="69"/>
      <c r="BD82" s="69"/>
      <c r="BE82" s="69"/>
      <c r="BF82" s="69"/>
      <c r="BG82" s="69"/>
      <c r="BH82" s="69"/>
      <c r="BI82" s="69"/>
      <c r="BJ82" s="69"/>
      <c r="BK82" s="69"/>
      <c r="BL82" s="69"/>
      <c r="BM82" s="69"/>
      <c r="BN82" s="69"/>
      <c r="BO82" s="635"/>
      <c r="BP82" s="274"/>
      <c r="BQ82" s="687"/>
      <c r="BR82" s="109"/>
    </row>
    <row r="83" spans="1:70" s="2" customFormat="1" ht="14.65" customHeight="1">
      <c r="A83" s="103"/>
      <c r="B83" s="2466"/>
      <c r="C83" s="1985"/>
      <c r="D83" s="2332"/>
      <c r="E83" s="2332"/>
      <c r="F83" s="2332"/>
      <c r="G83" s="2332"/>
      <c r="H83" s="2332"/>
      <c r="I83" s="2332"/>
      <c r="J83" s="2332"/>
      <c r="K83" s="2332"/>
      <c r="L83" s="2332"/>
      <c r="M83" s="2332"/>
      <c r="N83" s="2332"/>
      <c r="O83" s="2332"/>
      <c r="P83" s="2332"/>
      <c r="Q83" s="2332"/>
      <c r="R83" s="2332"/>
      <c r="S83" s="2332"/>
      <c r="T83" s="2332"/>
      <c r="U83" s="2332"/>
      <c r="V83" s="2332"/>
      <c r="W83" s="2333"/>
      <c r="X83" s="2462"/>
      <c r="Y83" s="1640"/>
      <c r="Z83" s="1640"/>
      <c r="AA83" s="1640"/>
      <c r="AB83" s="1640"/>
      <c r="AC83" s="1640"/>
      <c r="AD83" s="1984"/>
      <c r="AE83" s="2462"/>
      <c r="AF83" s="1640"/>
      <c r="AG83" s="1640"/>
      <c r="AH83" s="1640"/>
      <c r="AI83" s="1640"/>
      <c r="AJ83" s="1984"/>
      <c r="AK83" s="2462"/>
      <c r="AL83" s="1640"/>
      <c r="AM83" s="1640"/>
      <c r="AN83" s="1640"/>
      <c r="AO83" s="1640"/>
      <c r="AP83" s="1984"/>
      <c r="AQ83" s="2462"/>
      <c r="AR83" s="1640"/>
      <c r="AS83" s="1640"/>
      <c r="AT83" s="1640"/>
      <c r="AU83" s="1640"/>
      <c r="AV83" s="1640"/>
      <c r="AW83" s="1640"/>
      <c r="AX83" s="2404"/>
      <c r="AY83" s="94"/>
      <c r="AZ83" s="69"/>
      <c r="BA83" s="69"/>
      <c r="BB83" s="69"/>
      <c r="BC83" s="69"/>
      <c r="BD83" s="69"/>
      <c r="BE83" s="69"/>
      <c r="BF83" s="69"/>
      <c r="BG83" s="69"/>
      <c r="BH83" s="69"/>
      <c r="BI83" s="69"/>
      <c r="BJ83" s="69"/>
      <c r="BK83" s="69"/>
      <c r="BL83" s="69"/>
      <c r="BM83" s="69"/>
      <c r="BN83" s="69"/>
      <c r="BO83" s="635"/>
      <c r="BP83" s="274"/>
      <c r="BQ83" s="687"/>
      <c r="BR83" s="109"/>
    </row>
    <row r="84" spans="1:70" s="2" customFormat="1" ht="14.65" customHeight="1">
      <c r="A84" s="103"/>
      <c r="B84" s="2466">
        <v>16</v>
      </c>
      <c r="C84" s="1985" t="s">
        <v>572</v>
      </c>
      <c r="D84" s="1855"/>
      <c r="E84" s="1855"/>
      <c r="F84" s="1855"/>
      <c r="G84" s="1855"/>
      <c r="H84" s="1855"/>
      <c r="I84" s="1855"/>
      <c r="J84" s="1855"/>
      <c r="K84" s="1855"/>
      <c r="L84" s="1855"/>
      <c r="M84" s="1855"/>
      <c r="N84" s="1855"/>
      <c r="O84" s="1855"/>
      <c r="P84" s="1855"/>
      <c r="Q84" s="1855"/>
      <c r="R84" s="1855"/>
      <c r="S84" s="1855"/>
      <c r="T84" s="1855"/>
      <c r="U84" s="1855"/>
      <c r="V84" s="1855"/>
      <c r="W84" s="2335"/>
      <c r="X84" s="2462"/>
      <c r="Y84" s="1640"/>
      <c r="Z84" s="1640"/>
      <c r="AA84" s="1640"/>
      <c r="AB84" s="1640"/>
      <c r="AC84" s="1640"/>
      <c r="AD84" s="1984"/>
      <c r="AE84" s="2462"/>
      <c r="AF84" s="1640"/>
      <c r="AG84" s="1640"/>
      <c r="AH84" s="1640"/>
      <c r="AI84" s="1640"/>
      <c r="AJ84" s="1984"/>
      <c r="AK84" s="2462"/>
      <c r="AL84" s="1640"/>
      <c r="AM84" s="1640"/>
      <c r="AN84" s="1640"/>
      <c r="AO84" s="1640"/>
      <c r="AP84" s="1984"/>
      <c r="AQ84" s="2462"/>
      <c r="AR84" s="1640"/>
      <c r="AS84" s="1640"/>
      <c r="AT84" s="1640"/>
      <c r="AU84" s="1640"/>
      <c r="AV84" s="1640"/>
      <c r="AW84" s="1640"/>
      <c r="AX84" s="2404"/>
      <c r="AY84" s="94"/>
      <c r="AZ84" s="69"/>
      <c r="BA84" s="69"/>
      <c r="BB84" s="69"/>
      <c r="BC84" s="69"/>
      <c r="BD84" s="69"/>
      <c r="BE84" s="69"/>
      <c r="BF84" s="69"/>
      <c r="BG84" s="69"/>
      <c r="BH84" s="69"/>
      <c r="BI84" s="69"/>
      <c r="BJ84" s="69"/>
      <c r="BK84" s="69"/>
      <c r="BL84" s="69"/>
      <c r="BM84" s="69"/>
      <c r="BN84" s="69"/>
      <c r="BO84" s="635"/>
      <c r="BP84" s="274"/>
      <c r="BQ84" s="687"/>
      <c r="BR84" s="109"/>
    </row>
    <row r="85" spans="1:70" s="2" customFormat="1" ht="14.65" customHeight="1">
      <c r="A85" s="103"/>
      <c r="B85" s="2466"/>
      <c r="C85" s="1854"/>
      <c r="D85" s="1855"/>
      <c r="E85" s="1855"/>
      <c r="F85" s="1855"/>
      <c r="G85" s="1855"/>
      <c r="H85" s="1855"/>
      <c r="I85" s="1855"/>
      <c r="J85" s="1855"/>
      <c r="K85" s="1855"/>
      <c r="L85" s="1855"/>
      <c r="M85" s="1855"/>
      <c r="N85" s="1855"/>
      <c r="O85" s="1855"/>
      <c r="P85" s="1855"/>
      <c r="Q85" s="1855"/>
      <c r="R85" s="1855"/>
      <c r="S85" s="1855"/>
      <c r="T85" s="1855"/>
      <c r="U85" s="1855"/>
      <c r="V85" s="1855"/>
      <c r="W85" s="2335"/>
      <c r="X85" s="2462"/>
      <c r="Y85" s="1640"/>
      <c r="Z85" s="1640"/>
      <c r="AA85" s="1640"/>
      <c r="AB85" s="1640"/>
      <c r="AC85" s="1640"/>
      <c r="AD85" s="1984"/>
      <c r="AE85" s="2462"/>
      <c r="AF85" s="1640"/>
      <c r="AG85" s="1640"/>
      <c r="AH85" s="1640"/>
      <c r="AI85" s="1640"/>
      <c r="AJ85" s="1984"/>
      <c r="AK85" s="2462"/>
      <c r="AL85" s="1640"/>
      <c r="AM85" s="1640"/>
      <c r="AN85" s="1640"/>
      <c r="AO85" s="1640"/>
      <c r="AP85" s="1984"/>
      <c r="AQ85" s="2462"/>
      <c r="AR85" s="1640"/>
      <c r="AS85" s="1640"/>
      <c r="AT85" s="1640"/>
      <c r="AU85" s="1640"/>
      <c r="AV85" s="1640"/>
      <c r="AW85" s="1640"/>
      <c r="AX85" s="2404"/>
      <c r="AY85" s="94"/>
      <c r="AZ85" s="69"/>
      <c r="BA85" s="69"/>
      <c r="BB85" s="69"/>
      <c r="BC85" s="69"/>
      <c r="BD85" s="69"/>
      <c r="BE85" s="69"/>
      <c r="BF85" s="69"/>
      <c r="BG85" s="69"/>
      <c r="BH85" s="69"/>
      <c r="BI85" s="69"/>
      <c r="BJ85" s="69"/>
      <c r="BK85" s="69"/>
      <c r="BL85" s="69"/>
      <c r="BM85" s="69"/>
      <c r="BN85" s="69"/>
      <c r="BO85" s="635"/>
      <c r="BP85" s="274"/>
      <c r="BQ85" s="687"/>
      <c r="BR85" s="109"/>
    </row>
    <row r="86" spans="1:70" s="2" customFormat="1" ht="14.65" customHeight="1">
      <c r="A86" s="103"/>
      <c r="B86" s="2434"/>
      <c r="C86" s="1988"/>
      <c r="D86" s="2471"/>
      <c r="E86" s="2471"/>
      <c r="F86" s="2471"/>
      <c r="G86" s="2471"/>
      <c r="H86" s="2471"/>
      <c r="I86" s="2471"/>
      <c r="J86" s="2471"/>
      <c r="K86" s="2471"/>
      <c r="L86" s="2471"/>
      <c r="M86" s="2471"/>
      <c r="N86" s="2471"/>
      <c r="O86" s="2471"/>
      <c r="P86" s="2471"/>
      <c r="Q86" s="2471"/>
      <c r="R86" s="2471"/>
      <c r="S86" s="2471"/>
      <c r="T86" s="2471"/>
      <c r="U86" s="2471"/>
      <c r="V86" s="2471"/>
      <c r="W86" s="2472"/>
      <c r="X86" s="2462"/>
      <c r="Y86" s="1640"/>
      <c r="Z86" s="1640"/>
      <c r="AA86" s="1640"/>
      <c r="AB86" s="1640"/>
      <c r="AC86" s="1640"/>
      <c r="AD86" s="1984"/>
      <c r="AE86" s="2462"/>
      <c r="AF86" s="1640"/>
      <c r="AG86" s="1640"/>
      <c r="AH86" s="1640"/>
      <c r="AI86" s="1640"/>
      <c r="AJ86" s="1984"/>
      <c r="AK86" s="2462"/>
      <c r="AL86" s="1640"/>
      <c r="AM86" s="1640"/>
      <c r="AN86" s="1640"/>
      <c r="AO86" s="1640"/>
      <c r="AP86" s="1984"/>
      <c r="AQ86" s="2462"/>
      <c r="AR86" s="1640"/>
      <c r="AS86" s="1640"/>
      <c r="AT86" s="1640"/>
      <c r="AU86" s="1640"/>
      <c r="AV86" s="1640"/>
      <c r="AW86" s="1640"/>
      <c r="AX86" s="2404"/>
      <c r="AY86" s="94"/>
      <c r="AZ86" s="2443"/>
      <c r="BA86" s="2443"/>
      <c r="BB86" s="2443"/>
      <c r="BC86" s="2443"/>
      <c r="BD86" s="2443"/>
      <c r="BE86" s="2443"/>
      <c r="BF86" s="2443"/>
      <c r="BG86" s="2443"/>
      <c r="BH86" s="2443"/>
      <c r="BI86" s="2443"/>
      <c r="BJ86" s="2443"/>
      <c r="BK86" s="69"/>
      <c r="BL86" s="69"/>
      <c r="BM86" s="69"/>
      <c r="BN86" s="69"/>
      <c r="BO86" s="635"/>
      <c r="BP86" s="274"/>
      <c r="BQ86" s="687"/>
      <c r="BR86" s="109"/>
    </row>
    <row r="87" spans="1:70" s="2" customFormat="1" ht="14.65" customHeight="1">
      <c r="A87" s="537"/>
      <c r="B87" s="2449"/>
      <c r="C87" s="2473"/>
      <c r="D87" s="2474"/>
      <c r="E87" s="2474"/>
      <c r="F87" s="2474"/>
      <c r="G87" s="2474"/>
      <c r="H87" s="2474"/>
      <c r="I87" s="2474"/>
      <c r="J87" s="2474"/>
      <c r="K87" s="2474"/>
      <c r="L87" s="2474"/>
      <c r="M87" s="2474"/>
      <c r="N87" s="2474"/>
      <c r="O87" s="2474"/>
      <c r="P87" s="2474"/>
      <c r="Q87" s="2474"/>
      <c r="R87" s="2474"/>
      <c r="S87" s="2474"/>
      <c r="T87" s="2474"/>
      <c r="U87" s="2474"/>
      <c r="V87" s="2474"/>
      <c r="W87" s="2475"/>
      <c r="X87" s="2042"/>
      <c r="Y87" s="2043"/>
      <c r="Z87" s="2043"/>
      <c r="AA87" s="2043"/>
      <c r="AB87" s="2043"/>
      <c r="AC87" s="2043"/>
      <c r="AD87" s="2044"/>
      <c r="AE87" s="2042"/>
      <c r="AF87" s="2043"/>
      <c r="AG87" s="2043"/>
      <c r="AH87" s="2043"/>
      <c r="AI87" s="2043"/>
      <c r="AJ87" s="2044"/>
      <c r="AK87" s="2042"/>
      <c r="AL87" s="2043"/>
      <c r="AM87" s="2043"/>
      <c r="AN87" s="2043"/>
      <c r="AO87" s="2043"/>
      <c r="AP87" s="2044"/>
      <c r="AQ87" s="2042"/>
      <c r="AR87" s="2043"/>
      <c r="AS87" s="2043"/>
      <c r="AT87" s="2043"/>
      <c r="AU87" s="2043"/>
      <c r="AV87" s="2043"/>
      <c r="AW87" s="2043"/>
      <c r="AX87" s="2476"/>
      <c r="AY87" s="93"/>
      <c r="AZ87" s="76"/>
      <c r="BA87" s="76"/>
      <c r="BB87" s="76"/>
      <c r="BC87" s="76"/>
      <c r="BD87" s="76"/>
      <c r="BE87" s="76"/>
      <c r="BF87" s="76"/>
      <c r="BG87" s="76"/>
      <c r="BH87" s="76"/>
      <c r="BI87" s="76"/>
      <c r="BJ87" s="76"/>
      <c r="BK87" s="76"/>
      <c r="BL87" s="76"/>
      <c r="BM87" s="76"/>
      <c r="BN87" s="76"/>
      <c r="BO87" s="688"/>
      <c r="BP87" s="271"/>
      <c r="BQ87" s="689"/>
      <c r="BR87" s="109"/>
    </row>
    <row r="88" spans="1:70" s="89" customFormat="1" ht="20.100000000000001" customHeight="1">
      <c r="A88" s="95"/>
      <c r="B88" s="151" t="s">
        <v>118</v>
      </c>
      <c r="C88" s="93"/>
      <c r="D88" s="93"/>
      <c r="E88" s="93"/>
      <c r="F88" s="93"/>
      <c r="G88" s="93"/>
      <c r="H88" s="680"/>
      <c r="I88" s="93"/>
      <c r="J88" s="93"/>
      <c r="K88" s="93"/>
      <c r="L88" s="93"/>
      <c r="M88" s="93"/>
      <c r="N88" s="93"/>
      <c r="O88" s="93"/>
      <c r="P88" s="93"/>
      <c r="Q88" s="93"/>
      <c r="R88" s="93"/>
      <c r="S88" s="93"/>
      <c r="T88" s="93"/>
      <c r="U88" s="93"/>
      <c r="V88" s="93"/>
      <c r="W88" s="93"/>
      <c r="X88" s="93"/>
      <c r="Y88" s="93"/>
      <c r="Z88" s="93"/>
      <c r="AA88" s="93"/>
      <c r="AB88" s="93"/>
      <c r="AC88" s="93"/>
      <c r="AD88" s="93"/>
      <c r="AE88" s="456"/>
      <c r="AF88" s="456" t="s">
        <v>64</v>
      </c>
      <c r="AG88" s="456"/>
      <c r="AH88" s="456"/>
      <c r="AI88" s="456"/>
      <c r="AJ88" s="456"/>
      <c r="AK88" s="456"/>
      <c r="AL88" s="456"/>
      <c r="AM88" s="456"/>
      <c r="AN88" s="363"/>
      <c r="AO88" s="363"/>
      <c r="AP88" s="93"/>
      <c r="AQ88" s="363"/>
      <c r="AR88" s="93"/>
      <c r="AS88" s="93"/>
      <c r="AT88" s="93"/>
      <c r="AU88" s="363"/>
      <c r="AV88" s="93"/>
      <c r="AW88" s="93"/>
      <c r="AX88" s="93"/>
      <c r="AY88" s="93"/>
      <c r="AZ88" s="93"/>
      <c r="BA88" s="93"/>
      <c r="BB88" s="93"/>
      <c r="BC88" s="93"/>
      <c r="BD88" s="93"/>
      <c r="BE88" s="93"/>
      <c r="BF88" s="93"/>
      <c r="BG88" s="93"/>
      <c r="BH88" s="93"/>
      <c r="BI88" s="93" t="str">
        <f>BI43</f>
        <v>COMPILER: LIÊN/A-KT-WQ826</v>
      </c>
      <c r="BJ88" s="93"/>
      <c r="BK88" s="363"/>
      <c r="BL88" s="93"/>
      <c r="BM88" s="363"/>
      <c r="BN88" s="93"/>
      <c r="BO88" s="454"/>
      <c r="BP88" s="151"/>
      <c r="BQ88" s="151"/>
      <c r="BR88" s="98"/>
    </row>
    <row r="89" spans="1:70" s="2" customFormat="1" ht="20.100000000000001" customHeight="1">
      <c r="A89" s="99"/>
      <c r="B89" s="1056" t="str">
        <f>B44</f>
        <v>{{ModelType}}</v>
      </c>
      <c r="C89" s="1317"/>
      <c r="D89" s="1317"/>
      <c r="E89" s="1317"/>
      <c r="F89" s="1317"/>
      <c r="G89" s="1317"/>
      <c r="H89" s="1317"/>
      <c r="I89" s="1317"/>
      <c r="J89" s="1317"/>
      <c r="K89" s="1317"/>
      <c r="L89" s="1317"/>
      <c r="M89" s="1317"/>
      <c r="N89" s="1317"/>
      <c r="O89" s="1317"/>
      <c r="P89" s="1317"/>
      <c r="Q89" s="1058"/>
      <c r="R89" s="1829" t="s">
        <v>587</v>
      </c>
      <c r="S89" s="1829"/>
      <c r="T89" s="1829"/>
      <c r="U89" s="1829"/>
      <c r="V89" s="1829"/>
      <c r="W89" s="1829"/>
      <c r="X89" s="1829"/>
      <c r="Y89" s="1829"/>
      <c r="Z89" s="1829"/>
      <c r="AA89" s="1829"/>
      <c r="AB89" s="1829"/>
      <c r="AC89" s="1829"/>
      <c r="AD89" s="1829"/>
      <c r="AE89" s="1829"/>
      <c r="AF89" s="1829"/>
      <c r="AG89" s="1829"/>
      <c r="AH89" s="1829"/>
      <c r="AI89" s="1829"/>
      <c r="AJ89" s="1829"/>
      <c r="AK89" s="1829"/>
      <c r="AL89" s="1829"/>
      <c r="AM89" s="1829"/>
      <c r="AN89" s="1829"/>
      <c r="AO89" s="1829"/>
      <c r="AP89" s="1829"/>
      <c r="AQ89" s="1829"/>
      <c r="AR89" s="1829"/>
      <c r="AS89" s="1829"/>
      <c r="AT89" s="1829"/>
      <c r="AU89" s="1829"/>
      <c r="AV89" s="1829"/>
      <c r="AW89" s="1829"/>
      <c r="AX89" s="1829"/>
      <c r="AY89" s="1829"/>
      <c r="AZ89" s="1829"/>
      <c r="BA89" s="1829"/>
      <c r="BB89" s="1830"/>
      <c r="BC89" s="1830"/>
      <c r="BD89" s="1830"/>
      <c r="BE89" s="1830"/>
      <c r="BF89" s="225"/>
      <c r="BG89" s="225"/>
      <c r="BH89" s="225"/>
      <c r="BI89" s="225"/>
      <c r="BJ89" s="225"/>
      <c r="BK89" s="225"/>
      <c r="BL89" s="227"/>
      <c r="BM89" s="227"/>
      <c r="BN89" s="227"/>
      <c r="BO89" s="584"/>
      <c r="BP89" s="585"/>
      <c r="BQ89" s="585"/>
      <c r="BR89" s="685"/>
    </row>
    <row r="90" spans="1:70" s="2" customFormat="1" ht="19.5" customHeight="1">
      <c r="A90" s="103"/>
      <c r="B90" s="310" t="s">
        <v>69</v>
      </c>
      <c r="C90" s="311"/>
      <c r="D90" s="311"/>
      <c r="E90" s="311"/>
      <c r="F90" s="311"/>
      <c r="G90" s="311"/>
      <c r="H90" s="67" t="str">
        <f>H45</f>
        <v>{{ModelName}}</v>
      </c>
      <c r="I90" s="67"/>
      <c r="J90" s="67"/>
      <c r="K90" s="67"/>
      <c r="L90" s="67"/>
      <c r="M90" s="67"/>
      <c r="N90" s="67"/>
      <c r="O90" s="67"/>
      <c r="P90" s="67"/>
      <c r="Q90" s="68"/>
      <c r="R90" s="1904"/>
      <c r="S90" s="1904"/>
      <c r="T90" s="1904"/>
      <c r="U90" s="1904"/>
      <c r="V90" s="1904"/>
      <c r="W90" s="1904"/>
      <c r="X90" s="1904"/>
      <c r="Y90" s="1904"/>
      <c r="Z90" s="1904"/>
      <c r="AA90" s="1904"/>
      <c r="AB90" s="1904"/>
      <c r="AC90" s="1904"/>
      <c r="AD90" s="1904"/>
      <c r="AE90" s="1904"/>
      <c r="AF90" s="1904"/>
      <c r="AG90" s="1904"/>
      <c r="AH90" s="1904"/>
      <c r="AI90" s="1904"/>
      <c r="AJ90" s="1904"/>
      <c r="AK90" s="1904"/>
      <c r="AL90" s="1904"/>
      <c r="AM90" s="1904"/>
      <c r="AN90" s="1904"/>
      <c r="AO90" s="1904"/>
      <c r="AP90" s="1904"/>
      <c r="AQ90" s="1904"/>
      <c r="AR90" s="1904"/>
      <c r="AS90" s="1904"/>
      <c r="AT90" s="1904"/>
      <c r="AU90" s="1904"/>
      <c r="AV90" s="1904"/>
      <c r="AW90" s="1904"/>
      <c r="AX90" s="1904"/>
      <c r="AY90" s="1904"/>
      <c r="AZ90" s="1904"/>
      <c r="BA90" s="1904"/>
      <c r="BB90" s="1178"/>
      <c r="BC90" s="1178"/>
      <c r="BD90" s="1178"/>
      <c r="BE90" s="1178"/>
      <c r="BF90" s="232"/>
      <c r="BG90" s="232"/>
      <c r="BH90" s="232"/>
      <c r="BI90" s="232"/>
      <c r="BJ90" s="232"/>
      <c r="BK90" s="232"/>
      <c r="BL90" s="1693" t="s">
        <v>122</v>
      </c>
      <c r="BM90" s="1322"/>
      <c r="BN90" s="1322"/>
      <c r="BO90" s="2450">
        <f>BO45</f>
        <v>19</v>
      </c>
      <c r="BP90" s="1322">
        <f>BP45-1</f>
        <v>-3</v>
      </c>
      <c r="BQ90" s="1586"/>
      <c r="BR90" s="109"/>
    </row>
    <row r="91" spans="1:70" s="2" customFormat="1" ht="15.95" customHeight="1">
      <c r="A91" s="103"/>
      <c r="B91" s="73" t="s">
        <v>70</v>
      </c>
      <c r="C91" s="74"/>
      <c r="D91" s="74"/>
      <c r="E91" s="74"/>
      <c r="F91" s="74"/>
      <c r="G91" s="74"/>
      <c r="H91" s="74"/>
      <c r="I91" s="74"/>
      <c r="J91" s="74" t="str">
        <f>J46</f>
        <v>{{MaterialNumber}}</v>
      </c>
      <c r="K91" s="74"/>
      <c r="L91" s="74"/>
      <c r="M91" s="74"/>
      <c r="N91" s="74"/>
      <c r="O91" s="74"/>
      <c r="P91" s="74"/>
      <c r="Q91" s="75"/>
      <c r="R91" s="1904"/>
      <c r="S91" s="1904"/>
      <c r="T91" s="1904"/>
      <c r="U91" s="1904"/>
      <c r="V91" s="1904"/>
      <c r="W91" s="1904"/>
      <c r="X91" s="1904"/>
      <c r="Y91" s="1904"/>
      <c r="Z91" s="1904"/>
      <c r="AA91" s="1904"/>
      <c r="AB91" s="1904"/>
      <c r="AC91" s="1904"/>
      <c r="AD91" s="1904"/>
      <c r="AE91" s="1904"/>
      <c r="AF91" s="1904"/>
      <c r="AG91" s="1904"/>
      <c r="AH91" s="1904"/>
      <c r="AI91" s="1904"/>
      <c r="AJ91" s="1904"/>
      <c r="AK91" s="1904"/>
      <c r="AL91" s="1904"/>
      <c r="AM91" s="1904"/>
      <c r="AN91" s="1904"/>
      <c r="AO91" s="1904"/>
      <c r="AP91" s="1904"/>
      <c r="AQ91" s="1904"/>
      <c r="AR91" s="1904"/>
      <c r="AS91" s="1904"/>
      <c r="AT91" s="1904"/>
      <c r="AU91" s="1904"/>
      <c r="AV91" s="1904"/>
      <c r="AW91" s="1904"/>
      <c r="AX91" s="1904"/>
      <c r="AY91" s="1904"/>
      <c r="AZ91" s="1904"/>
      <c r="BA91" s="1904"/>
      <c r="BB91" s="1179"/>
      <c r="BC91" s="1179"/>
      <c r="BD91" s="1179"/>
      <c r="BE91" s="1179"/>
      <c r="BF91" s="232"/>
      <c r="BG91" s="232"/>
      <c r="BH91" s="232"/>
      <c r="BI91" s="232"/>
      <c r="BJ91" s="232"/>
      <c r="BK91" s="232"/>
      <c r="BL91" s="2364"/>
      <c r="BM91" s="1972"/>
      <c r="BN91" s="1972"/>
      <c r="BO91" s="1585"/>
      <c r="BP91" s="1324"/>
      <c r="BQ91" s="1467"/>
      <c r="BR91" s="109"/>
    </row>
    <row r="92" spans="1:70" s="2" customFormat="1" ht="15.95" customHeight="1">
      <c r="A92" s="103"/>
      <c r="B92" s="230"/>
      <c r="C92" s="71"/>
      <c r="D92" s="71"/>
      <c r="E92" s="71"/>
      <c r="F92" s="71"/>
      <c r="G92" s="71"/>
      <c r="H92" s="67"/>
      <c r="I92" s="71"/>
      <c r="J92" s="71"/>
      <c r="K92" s="71"/>
      <c r="L92" s="71"/>
      <c r="M92" s="71"/>
      <c r="N92" s="71"/>
      <c r="O92" s="71"/>
      <c r="P92" s="71"/>
      <c r="Q92" s="71"/>
      <c r="R92" s="70"/>
      <c r="S92" s="70"/>
      <c r="T92" s="70"/>
      <c r="U92" s="70"/>
      <c r="V92" s="70"/>
      <c r="W92" s="70"/>
      <c r="X92" s="70"/>
      <c r="Y92" s="70"/>
      <c r="Z92" s="70"/>
      <c r="AA92" s="70"/>
      <c r="AB92" s="70"/>
      <c r="AC92" s="70"/>
      <c r="AD92" s="70"/>
      <c r="AE92" s="70"/>
      <c r="AF92" s="70"/>
      <c r="AG92" s="70"/>
      <c r="AH92" s="70"/>
      <c r="AI92" s="70"/>
      <c r="AJ92" s="70"/>
      <c r="AK92" s="70"/>
      <c r="AL92" s="70"/>
      <c r="AM92" s="70"/>
      <c r="AN92" s="70"/>
      <c r="AO92" s="70"/>
      <c r="AP92" s="70"/>
      <c r="AQ92" s="70"/>
      <c r="AR92" s="70"/>
      <c r="AS92" s="70"/>
      <c r="AT92" s="70"/>
      <c r="AU92" s="70"/>
      <c r="AV92" s="70"/>
      <c r="AW92" s="70"/>
      <c r="AX92" s="70"/>
      <c r="AY92" s="2367" t="s">
        <v>517</v>
      </c>
      <c r="AZ92" s="1785"/>
      <c r="BA92" s="1785"/>
      <c r="BB92" s="1785"/>
      <c r="BC92" s="1785"/>
      <c r="BD92" s="1785"/>
      <c r="BE92" s="1785"/>
      <c r="BF92" s="1785"/>
      <c r="BG92" s="1785"/>
      <c r="BH92" s="1785"/>
      <c r="BI92" s="1785"/>
      <c r="BJ92" s="1785"/>
      <c r="BK92" s="1785"/>
      <c r="BL92" s="1785"/>
      <c r="BM92" s="1785"/>
      <c r="BN92" s="1785"/>
      <c r="BO92" s="1785"/>
      <c r="BP92" s="1785"/>
      <c r="BQ92" s="2452"/>
      <c r="BR92" s="109"/>
    </row>
    <row r="93" spans="1:70" s="2" customFormat="1" ht="30" customHeight="1">
      <c r="A93" s="103"/>
      <c r="B93" s="2453" t="str">
        <f>B48</f>
        <v>Component
部件名称Tên chi tiết</v>
      </c>
      <c r="C93" s="2454"/>
      <c r="D93" s="2454"/>
      <c r="E93" s="2454"/>
      <c r="F93" s="2454"/>
      <c r="G93" s="2454"/>
      <c r="H93" s="2454"/>
      <c r="I93" s="2455"/>
      <c r="J93" s="2477" t="s">
        <v>588</v>
      </c>
      <c r="K93" s="2478"/>
      <c r="L93" s="2478"/>
      <c r="M93" s="2478"/>
      <c r="N93" s="2478"/>
      <c r="O93" s="2478"/>
      <c r="P93" s="2478"/>
      <c r="Q93" s="2478"/>
      <c r="R93" s="2478"/>
      <c r="S93" s="2478"/>
      <c r="T93" s="2478"/>
      <c r="U93" s="2478"/>
      <c r="V93" s="2478"/>
      <c r="W93" s="2478"/>
      <c r="X93" s="2478"/>
      <c r="Y93" s="2478"/>
      <c r="Z93" s="2478"/>
      <c r="AA93" s="2478"/>
      <c r="AB93" s="2479"/>
      <c r="AC93" s="664"/>
      <c r="AD93" s="664"/>
      <c r="AE93" s="664"/>
      <c r="AF93" s="664"/>
      <c r="AG93" s="664"/>
      <c r="AH93" s="2376" t="s">
        <v>589</v>
      </c>
      <c r="AI93" s="2286"/>
      <c r="AJ93" s="2286"/>
      <c r="AK93" s="2286"/>
      <c r="AL93" s="2286"/>
      <c r="AM93" s="2377"/>
      <c r="AN93" s="2381" t="s">
        <v>590</v>
      </c>
      <c r="AO93" s="2382"/>
      <c r="AP93" s="2382"/>
      <c r="AQ93" s="2382"/>
      <c r="AR93" s="2382"/>
      <c r="AS93" s="2382"/>
      <c r="AT93" s="2382"/>
      <c r="AU93" s="2382"/>
      <c r="AV93" s="2382"/>
      <c r="AW93" s="2383"/>
      <c r="AX93" s="70"/>
      <c r="AY93" s="1831"/>
      <c r="AZ93" s="1832"/>
      <c r="BA93" s="1832"/>
      <c r="BB93" s="1832"/>
      <c r="BC93" s="1832"/>
      <c r="BD93" s="1832"/>
      <c r="BE93" s="1832"/>
      <c r="BF93" s="1832"/>
      <c r="BG93" s="1832"/>
      <c r="BH93" s="1832"/>
      <c r="BI93" s="1832"/>
      <c r="BJ93" s="1832"/>
      <c r="BK93" s="1832"/>
      <c r="BL93" s="1832"/>
      <c r="BM93" s="1832"/>
      <c r="BN93" s="1832"/>
      <c r="BO93" s="1832"/>
      <c r="BP93" s="1832"/>
      <c r="BQ93" s="2369"/>
      <c r="BR93" s="109"/>
    </row>
    <row r="94" spans="1:70" s="2" customFormat="1" ht="30" customHeight="1">
      <c r="A94" s="103"/>
      <c r="B94" s="2456" t="str">
        <f>B49</f>
        <v>Material材料 Vật tư</v>
      </c>
      <c r="C94" s="2043"/>
      <c r="D94" s="2043"/>
      <c r="E94" s="2043"/>
      <c r="F94" s="2043"/>
      <c r="G94" s="2043"/>
      <c r="H94" s="2043"/>
      <c r="I94" s="2044"/>
      <c r="J94" s="2480" t="s">
        <v>591</v>
      </c>
      <c r="K94" s="2481"/>
      <c r="L94" s="2481"/>
      <c r="M94" s="2481"/>
      <c r="N94" s="2481"/>
      <c r="O94" s="2481"/>
      <c r="P94" s="2481"/>
      <c r="Q94" s="2481"/>
      <c r="R94" s="2481"/>
      <c r="S94" s="2481"/>
      <c r="T94" s="2481"/>
      <c r="U94" s="2481"/>
      <c r="V94" s="2481"/>
      <c r="W94" s="2481"/>
      <c r="X94" s="2481"/>
      <c r="Y94" s="2481"/>
      <c r="Z94" s="2481"/>
      <c r="AA94" s="2481"/>
      <c r="AB94" s="2482"/>
      <c r="AC94" s="664"/>
      <c r="AD94" s="664"/>
      <c r="AE94" s="664"/>
      <c r="AF94" s="664"/>
      <c r="AG94" s="664"/>
      <c r="AH94" s="2378"/>
      <c r="AI94" s="2379"/>
      <c r="AJ94" s="2379"/>
      <c r="AK94" s="2379"/>
      <c r="AL94" s="2379"/>
      <c r="AM94" s="2380"/>
      <c r="AN94" s="2384"/>
      <c r="AO94" s="1590"/>
      <c r="AP94" s="1590"/>
      <c r="AQ94" s="1590"/>
      <c r="AR94" s="1590"/>
      <c r="AS94" s="1590"/>
      <c r="AT94" s="1590"/>
      <c r="AU94" s="1590"/>
      <c r="AV94" s="1590"/>
      <c r="AW94" s="1591"/>
      <c r="AX94" s="70"/>
      <c r="AY94" s="370"/>
      <c r="AZ94" s="232"/>
      <c r="BA94" s="232"/>
      <c r="BB94" s="232"/>
      <c r="BC94" s="232"/>
      <c r="BD94" s="232"/>
      <c r="BE94" s="232"/>
      <c r="BF94" s="232"/>
      <c r="BG94" s="232"/>
      <c r="BH94" s="232"/>
      <c r="BI94" s="232"/>
      <c r="BJ94" s="232"/>
      <c r="BK94" s="232"/>
      <c r="BL94" s="232"/>
      <c r="BM94" s="232"/>
      <c r="BN94" s="1203" t="s">
        <v>167</v>
      </c>
      <c r="BO94" s="1204"/>
      <c r="BP94" s="1204"/>
      <c r="BQ94" s="2460"/>
      <c r="BR94" s="109"/>
    </row>
    <row r="95" spans="1:70" s="2" customFormat="1" ht="15.95" customHeight="1">
      <c r="A95" s="103"/>
      <c r="B95" s="230"/>
      <c r="C95" s="71"/>
      <c r="D95" s="71"/>
      <c r="E95" s="71"/>
      <c r="F95" s="71"/>
      <c r="G95" s="71"/>
      <c r="H95" s="67"/>
      <c r="I95" s="71"/>
      <c r="J95" s="71"/>
      <c r="K95" s="71"/>
      <c r="L95" s="71"/>
      <c r="M95" s="71"/>
      <c r="N95" s="71"/>
      <c r="O95" s="71"/>
      <c r="P95" s="71"/>
      <c r="Q95" s="71"/>
      <c r="R95" s="70"/>
      <c r="S95" s="70"/>
      <c r="T95" s="70"/>
      <c r="U95" s="70"/>
      <c r="V95" s="70"/>
      <c r="W95" s="70"/>
      <c r="X95" s="70"/>
      <c r="Y95" s="70"/>
      <c r="Z95" s="70"/>
      <c r="AA95" s="70"/>
      <c r="AB95" s="70"/>
      <c r="AC95" s="70"/>
      <c r="AD95" s="70"/>
      <c r="AE95" s="70"/>
      <c r="AF95" s="70"/>
      <c r="AG95" s="70"/>
      <c r="AH95" s="70"/>
      <c r="AI95" s="70"/>
      <c r="AJ95" s="70"/>
      <c r="AK95" s="70"/>
      <c r="AL95" s="70"/>
      <c r="AM95" s="70"/>
      <c r="AN95" s="70"/>
      <c r="AO95" s="70"/>
      <c r="AP95" s="70"/>
      <c r="AQ95" s="70"/>
      <c r="AR95" s="70"/>
      <c r="AS95" s="70"/>
      <c r="AT95" s="70"/>
      <c r="AU95" s="70"/>
      <c r="AV95" s="70"/>
      <c r="AW95" s="70"/>
      <c r="AX95" s="70"/>
      <c r="AY95" s="370"/>
      <c r="AZ95" s="232"/>
      <c r="BA95" s="232"/>
      <c r="BB95" s="232"/>
      <c r="BC95" s="232"/>
      <c r="BD95" s="232"/>
      <c r="BE95" s="232"/>
      <c r="BF95" s="232"/>
      <c r="BG95" s="232"/>
      <c r="BH95" s="232"/>
      <c r="BI95" s="232"/>
      <c r="BJ95" s="232"/>
      <c r="BK95" s="232"/>
      <c r="BL95" s="232"/>
      <c r="BM95" s="232"/>
      <c r="BN95" s="1973" t="s">
        <v>14</v>
      </c>
      <c r="BO95" s="1189"/>
      <c r="BP95" s="1189"/>
      <c r="BQ95" s="1974"/>
      <c r="BR95" s="109"/>
    </row>
    <row r="96" spans="1:70" s="2" customFormat="1" ht="15.95" customHeight="1">
      <c r="A96" s="103"/>
      <c r="B96" s="230"/>
      <c r="C96" s="71"/>
      <c r="D96" s="71"/>
      <c r="E96" s="71"/>
      <c r="F96" s="71"/>
      <c r="G96" s="71"/>
      <c r="H96" s="67"/>
      <c r="I96" s="71"/>
      <c r="J96" s="71"/>
      <c r="K96" s="71"/>
      <c r="L96" s="71"/>
      <c r="M96" s="71"/>
      <c r="N96" s="71"/>
      <c r="O96" s="71"/>
      <c r="P96" s="71"/>
      <c r="Q96" s="71"/>
      <c r="R96" s="70"/>
      <c r="S96" s="70"/>
      <c r="T96" s="70"/>
      <c r="U96" s="70"/>
      <c r="V96" s="70"/>
      <c r="W96" s="70"/>
      <c r="X96" s="70"/>
      <c r="Y96" s="70"/>
      <c r="Z96" s="70"/>
      <c r="AA96" s="70"/>
      <c r="AB96" s="70"/>
      <c r="AC96" s="70"/>
      <c r="AD96" s="70"/>
      <c r="AE96" s="70"/>
      <c r="AF96" s="70"/>
      <c r="AG96" s="70"/>
      <c r="AH96" s="70"/>
      <c r="AI96" s="70"/>
      <c r="AJ96" s="70"/>
      <c r="AK96" s="70"/>
      <c r="AL96" s="70"/>
      <c r="AM96" s="70"/>
      <c r="AN96" s="70"/>
      <c r="AO96" s="70"/>
      <c r="AP96" s="70"/>
      <c r="AQ96" s="70"/>
      <c r="AR96" s="70"/>
      <c r="AS96" s="70"/>
      <c r="AT96" s="70"/>
      <c r="AU96" s="70"/>
      <c r="AV96" s="70"/>
      <c r="AW96" s="70"/>
      <c r="AX96" s="70"/>
      <c r="AY96" s="370"/>
      <c r="AZ96" s="232"/>
      <c r="BA96" s="232"/>
      <c r="BB96" s="232"/>
      <c r="BC96" s="232"/>
      <c r="BD96" s="232"/>
      <c r="BE96" s="232"/>
      <c r="BF96" s="232"/>
      <c r="BG96" s="232"/>
      <c r="BH96" s="232"/>
      <c r="BI96" s="232"/>
      <c r="BJ96" s="232"/>
      <c r="BK96" s="232"/>
      <c r="BL96" s="232"/>
      <c r="BM96" s="232"/>
      <c r="BN96" s="2389"/>
      <c r="BO96" s="2346"/>
      <c r="BP96" s="2346"/>
      <c r="BQ96" s="2390"/>
      <c r="BR96" s="109"/>
    </row>
    <row r="97" spans="1:70" s="2" customFormat="1" ht="30" customHeight="1">
      <c r="A97" s="103"/>
      <c r="B97" s="2465" t="s">
        <v>523</v>
      </c>
      <c r="C97" s="2483" t="s">
        <v>592</v>
      </c>
      <c r="D97" s="2484"/>
      <c r="E97" s="2484"/>
      <c r="F97" s="2484"/>
      <c r="G97" s="2484"/>
      <c r="H97" s="2484"/>
      <c r="I97" s="2484"/>
      <c r="J97" s="2484"/>
      <c r="K97" s="2484"/>
      <c r="L97" s="2484"/>
      <c r="M97" s="2484"/>
      <c r="N97" s="2484"/>
      <c r="O97" s="2484"/>
      <c r="P97" s="2484"/>
      <c r="Q97" s="2484"/>
      <c r="R97" s="2484"/>
      <c r="S97" s="2484"/>
      <c r="T97" s="2484"/>
      <c r="U97" s="2484"/>
      <c r="V97" s="2484"/>
      <c r="W97" s="2484"/>
      <c r="X97" s="2484" t="s">
        <v>593</v>
      </c>
      <c r="Y97" s="2484"/>
      <c r="Z97" s="2484"/>
      <c r="AA97" s="2484"/>
      <c r="AB97" s="2484"/>
      <c r="AC97" s="2484"/>
      <c r="AD97" s="2484"/>
      <c r="AE97" s="2484"/>
      <c r="AF97" s="2484"/>
      <c r="AG97" s="2484"/>
      <c r="AH97" s="2484"/>
      <c r="AI97" s="2484"/>
      <c r="AJ97" s="2484"/>
      <c r="AK97" s="2484"/>
      <c r="AL97" s="2484"/>
      <c r="AM97" s="2484"/>
      <c r="AN97" s="2484"/>
      <c r="AO97" s="2484"/>
      <c r="AP97" s="2484"/>
      <c r="AQ97" s="2483" t="s">
        <v>574</v>
      </c>
      <c r="AR97" s="2483"/>
      <c r="AS97" s="2483"/>
      <c r="AT97" s="2483"/>
      <c r="AU97" s="2483"/>
      <c r="AV97" s="2483"/>
      <c r="AW97" s="2483"/>
      <c r="AX97" s="2485"/>
      <c r="AY97" s="69"/>
      <c r="AZ97" s="1139"/>
      <c r="BA97" s="1139"/>
      <c r="BB97" s="1139"/>
      <c r="BC97" s="1139"/>
      <c r="BD97" s="1139"/>
      <c r="BE97" s="1139"/>
      <c r="BF97" s="1139"/>
      <c r="BG97" s="1139"/>
      <c r="BH97" s="1139"/>
      <c r="BI97" s="1139"/>
      <c r="BJ97" s="1139"/>
      <c r="BK97" s="1139"/>
      <c r="BL97" s="1139"/>
      <c r="BM97" s="1139"/>
      <c r="BN97" s="1947" t="s">
        <v>526</v>
      </c>
      <c r="BO97" s="1640"/>
      <c r="BP97" s="1640"/>
      <c r="BQ97" s="2404"/>
      <c r="BR97" s="109"/>
    </row>
    <row r="98" spans="1:70" s="2" customFormat="1" ht="30" customHeight="1">
      <c r="A98" s="103"/>
      <c r="B98" s="2466"/>
      <c r="C98" s="2336"/>
      <c r="D98" s="2336"/>
      <c r="E98" s="2336"/>
      <c r="F98" s="2336"/>
      <c r="G98" s="2336"/>
      <c r="H98" s="2336"/>
      <c r="I98" s="2336"/>
      <c r="J98" s="2336"/>
      <c r="K98" s="2336"/>
      <c r="L98" s="2336"/>
      <c r="M98" s="2336"/>
      <c r="N98" s="2336"/>
      <c r="O98" s="2336"/>
      <c r="P98" s="2336"/>
      <c r="Q98" s="2336"/>
      <c r="R98" s="2336"/>
      <c r="S98" s="2336"/>
      <c r="T98" s="2336"/>
      <c r="U98" s="2336"/>
      <c r="V98" s="2336"/>
      <c r="W98" s="2336"/>
      <c r="X98" s="2486" t="s">
        <v>528</v>
      </c>
      <c r="Y98" s="2336"/>
      <c r="Z98" s="2336"/>
      <c r="AA98" s="2336"/>
      <c r="AB98" s="2336"/>
      <c r="AC98" s="2336"/>
      <c r="AD98" s="2336"/>
      <c r="AE98" s="2486" t="s">
        <v>529</v>
      </c>
      <c r="AF98" s="2336"/>
      <c r="AG98" s="2336"/>
      <c r="AH98" s="2336"/>
      <c r="AI98" s="2336"/>
      <c r="AJ98" s="2336"/>
      <c r="AK98" s="2486" t="s">
        <v>530</v>
      </c>
      <c r="AL98" s="2336"/>
      <c r="AM98" s="2336"/>
      <c r="AN98" s="2336"/>
      <c r="AO98" s="2336"/>
      <c r="AP98" s="2336"/>
      <c r="AQ98" s="2486"/>
      <c r="AR98" s="2486"/>
      <c r="AS98" s="2486"/>
      <c r="AT98" s="2486"/>
      <c r="AU98" s="2486"/>
      <c r="AV98" s="2486"/>
      <c r="AW98" s="2486"/>
      <c r="AX98" s="2487"/>
      <c r="AY98" s="69"/>
      <c r="AZ98" s="1139"/>
      <c r="BA98" s="1139"/>
      <c r="BB98" s="1139"/>
      <c r="BC98" s="1139"/>
      <c r="BD98" s="1139"/>
      <c r="BE98" s="1139"/>
      <c r="BF98" s="1139"/>
      <c r="BG98" s="1139"/>
      <c r="BH98" s="1139"/>
      <c r="BI98" s="1139"/>
      <c r="BJ98" s="1139"/>
      <c r="BK98" s="1139"/>
      <c r="BL98" s="1139"/>
      <c r="BM98" s="1139"/>
      <c r="BN98" s="1947" t="s">
        <v>531</v>
      </c>
      <c r="BO98" s="1640"/>
      <c r="BP98" s="1640"/>
      <c r="BQ98" s="2404"/>
      <c r="BR98" s="109"/>
    </row>
    <row r="99" spans="1:70" s="2" customFormat="1" ht="14.85" customHeight="1">
      <c r="A99" s="103"/>
      <c r="B99" s="2466">
        <v>1</v>
      </c>
      <c r="C99" s="2488" t="s">
        <v>533</v>
      </c>
      <c r="D99" s="2489"/>
      <c r="E99" s="2489"/>
      <c r="F99" s="2489"/>
      <c r="G99" s="2489"/>
      <c r="H99" s="2489"/>
      <c r="I99" s="2489"/>
      <c r="J99" s="2489"/>
      <c r="K99" s="2489"/>
      <c r="L99" s="2489"/>
      <c r="M99" s="2489"/>
      <c r="N99" s="2489"/>
      <c r="O99" s="2489"/>
      <c r="P99" s="2489"/>
      <c r="Q99" s="2489"/>
      <c r="R99" s="2489"/>
      <c r="S99" s="2489"/>
      <c r="T99" s="2489"/>
      <c r="U99" s="2489"/>
      <c r="V99" s="2489"/>
      <c r="W99" s="2489"/>
      <c r="X99" s="2490" t="s">
        <v>61</v>
      </c>
      <c r="Y99" s="2490"/>
      <c r="Z99" s="2490"/>
      <c r="AA99" s="2490"/>
      <c r="AB99" s="2490"/>
      <c r="AC99" s="2490"/>
      <c r="AD99" s="2490"/>
      <c r="AE99" s="2490"/>
      <c r="AF99" s="2490"/>
      <c r="AG99" s="2490"/>
      <c r="AH99" s="2490"/>
      <c r="AI99" s="2490"/>
      <c r="AJ99" s="2490"/>
      <c r="AK99" s="2490"/>
      <c r="AL99" s="2490"/>
      <c r="AM99" s="2490"/>
      <c r="AN99" s="2490"/>
      <c r="AO99" s="2490"/>
      <c r="AP99" s="2490"/>
      <c r="AQ99" s="2336"/>
      <c r="AR99" s="2336"/>
      <c r="AS99" s="2336"/>
      <c r="AT99" s="2336"/>
      <c r="AU99" s="2336"/>
      <c r="AV99" s="2336"/>
      <c r="AW99" s="2336"/>
      <c r="AX99" s="2491"/>
      <c r="AY99" s="94"/>
      <c r="AZ99" s="1227"/>
      <c r="BA99" s="1227"/>
      <c r="BB99" s="1227"/>
      <c r="BC99" s="1227"/>
      <c r="BD99" s="114"/>
      <c r="BE99" s="1227"/>
      <c r="BF99" s="1227"/>
      <c r="BG99" s="1227"/>
      <c r="BH99" s="1227"/>
      <c r="BI99" s="1241"/>
      <c r="BJ99" s="1241"/>
      <c r="BK99" s="1241"/>
      <c r="BL99" s="1241"/>
      <c r="BM99" s="1241"/>
      <c r="BN99" s="2426" t="s">
        <v>534</v>
      </c>
      <c r="BO99" s="1671"/>
      <c r="BP99" s="1671"/>
      <c r="BQ99" s="2427"/>
      <c r="BR99" s="109"/>
    </row>
    <row r="100" spans="1:70" s="2" customFormat="1" ht="14.85" customHeight="1">
      <c r="A100" s="103"/>
      <c r="B100" s="2466"/>
      <c r="C100" s="2489"/>
      <c r="D100" s="2489"/>
      <c r="E100" s="2489"/>
      <c r="F100" s="2489"/>
      <c r="G100" s="2489"/>
      <c r="H100" s="2489"/>
      <c r="I100" s="2489"/>
      <c r="J100" s="2489"/>
      <c r="K100" s="2489"/>
      <c r="L100" s="2489"/>
      <c r="M100" s="2489"/>
      <c r="N100" s="2489"/>
      <c r="O100" s="2489"/>
      <c r="P100" s="2489"/>
      <c r="Q100" s="2489"/>
      <c r="R100" s="2489"/>
      <c r="S100" s="2489"/>
      <c r="T100" s="2489"/>
      <c r="U100" s="2489"/>
      <c r="V100" s="2489"/>
      <c r="W100" s="2489"/>
      <c r="X100" s="2490"/>
      <c r="Y100" s="2490"/>
      <c r="Z100" s="2490"/>
      <c r="AA100" s="2490"/>
      <c r="AB100" s="2490"/>
      <c r="AC100" s="2490"/>
      <c r="AD100" s="2490"/>
      <c r="AE100" s="2490"/>
      <c r="AF100" s="2490"/>
      <c r="AG100" s="2490"/>
      <c r="AH100" s="2490"/>
      <c r="AI100" s="2490"/>
      <c r="AJ100" s="2490"/>
      <c r="AK100" s="2490"/>
      <c r="AL100" s="2490"/>
      <c r="AM100" s="2490"/>
      <c r="AN100" s="2490"/>
      <c r="AO100" s="2490"/>
      <c r="AP100" s="2490"/>
      <c r="AQ100" s="2336"/>
      <c r="AR100" s="2336"/>
      <c r="AS100" s="2336"/>
      <c r="AT100" s="2336"/>
      <c r="AU100" s="2336"/>
      <c r="AV100" s="2336"/>
      <c r="AW100" s="2336"/>
      <c r="AX100" s="2491"/>
      <c r="AY100" s="94"/>
      <c r="AZ100" s="1227"/>
      <c r="BA100" s="1227"/>
      <c r="BB100" s="1227"/>
      <c r="BC100" s="1227"/>
      <c r="BD100" s="114"/>
      <c r="BE100" s="1227"/>
      <c r="BF100" s="1227"/>
      <c r="BG100" s="1227"/>
      <c r="BH100" s="1227"/>
      <c r="BI100" s="1241"/>
      <c r="BJ100" s="1241"/>
      <c r="BK100" s="1241"/>
      <c r="BL100" s="1241"/>
      <c r="BM100" s="1241"/>
      <c r="BN100" s="2389"/>
      <c r="BO100" s="2346"/>
      <c r="BP100" s="2346"/>
      <c r="BQ100" s="2390"/>
      <c r="BR100" s="109"/>
    </row>
    <row r="101" spans="1:70" s="2" customFormat="1" ht="14.85" customHeight="1">
      <c r="A101" s="103"/>
      <c r="B101" s="2466">
        <v>2</v>
      </c>
      <c r="C101" s="2488" t="s">
        <v>594</v>
      </c>
      <c r="D101" s="2489"/>
      <c r="E101" s="2489"/>
      <c r="F101" s="2489"/>
      <c r="G101" s="2489"/>
      <c r="H101" s="2489"/>
      <c r="I101" s="2489"/>
      <c r="J101" s="2489"/>
      <c r="K101" s="2489"/>
      <c r="L101" s="2489"/>
      <c r="M101" s="2489"/>
      <c r="N101" s="2489"/>
      <c r="O101" s="2489"/>
      <c r="P101" s="2489"/>
      <c r="Q101" s="2489"/>
      <c r="R101" s="2489"/>
      <c r="S101" s="2489"/>
      <c r="T101" s="2489"/>
      <c r="U101" s="2489"/>
      <c r="V101" s="2489"/>
      <c r="W101" s="2489"/>
      <c r="X101" s="2490" t="s">
        <v>538</v>
      </c>
      <c r="Y101" s="2490"/>
      <c r="Z101" s="2490"/>
      <c r="AA101" s="2490"/>
      <c r="AB101" s="2490"/>
      <c r="AC101" s="2490"/>
      <c r="AD101" s="2490"/>
      <c r="AE101" s="2490" t="s">
        <v>539</v>
      </c>
      <c r="AF101" s="2490"/>
      <c r="AG101" s="2490"/>
      <c r="AH101" s="2490"/>
      <c r="AI101" s="2490"/>
      <c r="AJ101" s="2490"/>
      <c r="AK101" s="2490" t="s">
        <v>540</v>
      </c>
      <c r="AL101" s="2490"/>
      <c r="AM101" s="2490"/>
      <c r="AN101" s="2490"/>
      <c r="AO101" s="2490"/>
      <c r="AP101" s="2490"/>
      <c r="AQ101" s="2336"/>
      <c r="AR101" s="2336"/>
      <c r="AS101" s="2336"/>
      <c r="AT101" s="2336"/>
      <c r="AU101" s="2336"/>
      <c r="AV101" s="2336"/>
      <c r="AW101" s="2336"/>
      <c r="AX101" s="2491"/>
      <c r="AY101" s="94"/>
      <c r="AZ101" s="1227"/>
      <c r="BA101" s="1227"/>
      <c r="BB101" s="1227"/>
      <c r="BC101" s="1227"/>
      <c r="BD101" s="114"/>
      <c r="BE101" s="1227"/>
      <c r="BF101" s="1227"/>
      <c r="BG101" s="1227"/>
      <c r="BH101" s="1227"/>
      <c r="BI101" s="1241"/>
      <c r="BJ101" s="1241"/>
      <c r="BK101" s="1241"/>
      <c r="BL101" s="1241"/>
      <c r="BM101" s="1241"/>
      <c r="BN101" s="2426" t="s">
        <v>541</v>
      </c>
      <c r="BO101" s="1671"/>
      <c r="BP101" s="1671"/>
      <c r="BQ101" s="2427"/>
      <c r="BR101" s="109"/>
    </row>
    <row r="102" spans="1:70" s="2" customFormat="1" ht="14.85" customHeight="1">
      <c r="A102" s="103"/>
      <c r="B102" s="2466"/>
      <c r="C102" s="2489"/>
      <c r="D102" s="2489"/>
      <c r="E102" s="2489"/>
      <c r="F102" s="2489"/>
      <c r="G102" s="2489"/>
      <c r="H102" s="2489"/>
      <c r="I102" s="2489"/>
      <c r="J102" s="2489"/>
      <c r="K102" s="2489"/>
      <c r="L102" s="2489"/>
      <c r="M102" s="2489"/>
      <c r="N102" s="2489"/>
      <c r="O102" s="2489"/>
      <c r="P102" s="2489"/>
      <c r="Q102" s="2489"/>
      <c r="R102" s="2489"/>
      <c r="S102" s="2489"/>
      <c r="T102" s="2489"/>
      <c r="U102" s="2489"/>
      <c r="V102" s="2489"/>
      <c r="W102" s="2489"/>
      <c r="X102" s="2490"/>
      <c r="Y102" s="2490"/>
      <c r="Z102" s="2490"/>
      <c r="AA102" s="2490"/>
      <c r="AB102" s="2490"/>
      <c r="AC102" s="2490"/>
      <c r="AD102" s="2490"/>
      <c r="AE102" s="2490"/>
      <c r="AF102" s="2490"/>
      <c r="AG102" s="2490"/>
      <c r="AH102" s="2490"/>
      <c r="AI102" s="2490"/>
      <c r="AJ102" s="2490"/>
      <c r="AK102" s="2490"/>
      <c r="AL102" s="2490"/>
      <c r="AM102" s="2490"/>
      <c r="AN102" s="2490"/>
      <c r="AO102" s="2490"/>
      <c r="AP102" s="2490"/>
      <c r="AQ102" s="2336"/>
      <c r="AR102" s="2336"/>
      <c r="AS102" s="2336"/>
      <c r="AT102" s="2336"/>
      <c r="AU102" s="2336"/>
      <c r="AV102" s="2336"/>
      <c r="AW102" s="2336"/>
      <c r="AX102" s="2491"/>
      <c r="AY102" s="94"/>
      <c r="AZ102" s="1227"/>
      <c r="BA102" s="1227"/>
      <c r="BB102" s="1227"/>
      <c r="BC102" s="1227"/>
      <c r="BD102" s="114"/>
      <c r="BE102" s="1227"/>
      <c r="BF102" s="1227"/>
      <c r="BG102" s="1227"/>
      <c r="BH102" s="1227"/>
      <c r="BI102" s="1241"/>
      <c r="BJ102" s="1241"/>
      <c r="BK102" s="1241"/>
      <c r="BL102" s="1241"/>
      <c r="BM102" s="1241"/>
      <c r="BN102" s="2389"/>
      <c r="BO102" s="2346"/>
      <c r="BP102" s="2346"/>
      <c r="BQ102" s="2390"/>
      <c r="BR102" s="109"/>
    </row>
    <row r="103" spans="1:70" s="2" customFormat="1" ht="14.85" customHeight="1">
      <c r="A103" s="103"/>
      <c r="B103" s="2466">
        <v>3</v>
      </c>
      <c r="C103" s="2488" t="s">
        <v>595</v>
      </c>
      <c r="D103" s="2488"/>
      <c r="E103" s="2488"/>
      <c r="F103" s="2488"/>
      <c r="G103" s="2488"/>
      <c r="H103" s="2488"/>
      <c r="I103" s="2488"/>
      <c r="J103" s="2488"/>
      <c r="K103" s="2488"/>
      <c r="L103" s="2488"/>
      <c r="M103" s="2488"/>
      <c r="N103" s="2488"/>
      <c r="O103" s="2488"/>
      <c r="P103" s="2488"/>
      <c r="Q103" s="2488"/>
      <c r="R103" s="2488"/>
      <c r="S103" s="2488"/>
      <c r="T103" s="2488"/>
      <c r="U103" s="2488"/>
      <c r="V103" s="2488"/>
      <c r="W103" s="2488"/>
      <c r="X103" s="2490" t="s">
        <v>545</v>
      </c>
      <c r="Y103" s="2490"/>
      <c r="Z103" s="2490"/>
      <c r="AA103" s="2490"/>
      <c r="AB103" s="2490"/>
      <c r="AC103" s="2490"/>
      <c r="AD103" s="2490"/>
      <c r="AE103" s="2490" t="s">
        <v>546</v>
      </c>
      <c r="AF103" s="2490"/>
      <c r="AG103" s="2490"/>
      <c r="AH103" s="2490"/>
      <c r="AI103" s="2490"/>
      <c r="AJ103" s="2490"/>
      <c r="AK103" s="2490"/>
      <c r="AL103" s="2490"/>
      <c r="AM103" s="2490"/>
      <c r="AN103" s="2490"/>
      <c r="AO103" s="2490"/>
      <c r="AP103" s="2490"/>
      <c r="AQ103" s="2336"/>
      <c r="AR103" s="2336"/>
      <c r="AS103" s="2336"/>
      <c r="AT103" s="2336"/>
      <c r="AU103" s="2336"/>
      <c r="AV103" s="2336"/>
      <c r="AW103" s="2336"/>
      <c r="AX103" s="2491"/>
      <c r="AY103" s="94"/>
      <c r="AZ103" s="1227"/>
      <c r="BA103" s="1227"/>
      <c r="BB103" s="1227"/>
      <c r="BC103" s="1227"/>
      <c r="BD103" s="114"/>
      <c r="BE103" s="1227"/>
      <c r="BF103" s="1227"/>
      <c r="BG103" s="1227"/>
      <c r="BH103" s="1227"/>
      <c r="BI103" s="1241"/>
      <c r="BJ103" s="1241"/>
      <c r="BK103" s="1241"/>
      <c r="BL103" s="1241"/>
      <c r="BM103" s="1241"/>
      <c r="BN103" s="2426" t="s">
        <v>547</v>
      </c>
      <c r="BO103" s="1671"/>
      <c r="BP103" s="1671"/>
      <c r="BQ103" s="2427"/>
      <c r="BR103" s="109"/>
    </row>
    <row r="104" spans="1:70" s="2" customFormat="1" ht="14.85" customHeight="1">
      <c r="A104" s="103"/>
      <c r="B104" s="2466"/>
      <c r="C104" s="2488"/>
      <c r="D104" s="2488"/>
      <c r="E104" s="2488"/>
      <c r="F104" s="2488"/>
      <c r="G104" s="2488"/>
      <c r="H104" s="2488"/>
      <c r="I104" s="2488"/>
      <c r="J104" s="2488"/>
      <c r="K104" s="2488"/>
      <c r="L104" s="2488"/>
      <c r="M104" s="2488"/>
      <c r="N104" s="2488"/>
      <c r="O104" s="2488"/>
      <c r="P104" s="2488"/>
      <c r="Q104" s="2488"/>
      <c r="R104" s="2488"/>
      <c r="S104" s="2488"/>
      <c r="T104" s="2488"/>
      <c r="U104" s="2488"/>
      <c r="V104" s="2488"/>
      <c r="W104" s="2488"/>
      <c r="X104" s="2490"/>
      <c r="Y104" s="2490"/>
      <c r="Z104" s="2490"/>
      <c r="AA104" s="2490"/>
      <c r="AB104" s="2490"/>
      <c r="AC104" s="2490"/>
      <c r="AD104" s="2490"/>
      <c r="AE104" s="2490"/>
      <c r="AF104" s="2490"/>
      <c r="AG104" s="2490"/>
      <c r="AH104" s="2490"/>
      <c r="AI104" s="2490"/>
      <c r="AJ104" s="2490"/>
      <c r="AK104" s="2490"/>
      <c r="AL104" s="2490"/>
      <c r="AM104" s="2490"/>
      <c r="AN104" s="2490"/>
      <c r="AO104" s="2490"/>
      <c r="AP104" s="2490"/>
      <c r="AQ104" s="2336"/>
      <c r="AR104" s="2336"/>
      <c r="AS104" s="2336"/>
      <c r="AT104" s="2336"/>
      <c r="AU104" s="2336"/>
      <c r="AV104" s="2336"/>
      <c r="AW104" s="2336"/>
      <c r="AX104" s="2491"/>
      <c r="AY104" s="94"/>
      <c r="AZ104" s="1227"/>
      <c r="BA104" s="1227"/>
      <c r="BB104" s="1227"/>
      <c r="BC104" s="1227"/>
      <c r="BD104" s="114"/>
      <c r="BE104" s="1227"/>
      <c r="BF104" s="1227"/>
      <c r="BG104" s="1227"/>
      <c r="BH104" s="1227"/>
      <c r="BI104" s="1241"/>
      <c r="BJ104" s="1241"/>
      <c r="BK104" s="1241"/>
      <c r="BL104" s="1241"/>
      <c r="BM104" s="1241"/>
      <c r="BN104" s="2389"/>
      <c r="BO104" s="2346"/>
      <c r="BP104" s="2346"/>
      <c r="BQ104" s="2390"/>
      <c r="BR104" s="109"/>
    </row>
    <row r="105" spans="1:70" s="2" customFormat="1" ht="14.85" customHeight="1">
      <c r="A105" s="103"/>
      <c r="B105" s="2466">
        <v>4</v>
      </c>
      <c r="C105" s="2488" t="s">
        <v>549</v>
      </c>
      <c r="D105" s="2489"/>
      <c r="E105" s="2489"/>
      <c r="F105" s="2489"/>
      <c r="G105" s="2489"/>
      <c r="H105" s="2489"/>
      <c r="I105" s="2489"/>
      <c r="J105" s="2489"/>
      <c r="K105" s="2489"/>
      <c r="L105" s="2489"/>
      <c r="M105" s="2489"/>
      <c r="N105" s="2489"/>
      <c r="O105" s="2489"/>
      <c r="P105" s="2489"/>
      <c r="Q105" s="2489"/>
      <c r="R105" s="2489"/>
      <c r="S105" s="2489"/>
      <c r="T105" s="2489"/>
      <c r="U105" s="2489"/>
      <c r="V105" s="2489"/>
      <c r="W105" s="2489"/>
      <c r="X105" s="2490" t="s">
        <v>550</v>
      </c>
      <c r="Y105" s="2490"/>
      <c r="Z105" s="2490"/>
      <c r="AA105" s="2490"/>
      <c r="AB105" s="2490"/>
      <c r="AC105" s="2490"/>
      <c r="AD105" s="2490"/>
      <c r="AE105" s="2490"/>
      <c r="AF105" s="2490"/>
      <c r="AG105" s="2490"/>
      <c r="AH105" s="2490"/>
      <c r="AI105" s="2490"/>
      <c r="AJ105" s="2490"/>
      <c r="AK105" s="2490"/>
      <c r="AL105" s="2490"/>
      <c r="AM105" s="2490"/>
      <c r="AN105" s="2490"/>
      <c r="AO105" s="2490"/>
      <c r="AP105" s="2490"/>
      <c r="AQ105" s="2336"/>
      <c r="AR105" s="2336"/>
      <c r="AS105" s="2336"/>
      <c r="AT105" s="2336"/>
      <c r="AU105" s="2336"/>
      <c r="AV105" s="2336"/>
      <c r="AW105" s="2336"/>
      <c r="AX105" s="2491"/>
      <c r="AY105" s="94"/>
      <c r="AZ105" s="1227"/>
      <c r="BA105" s="1227"/>
      <c r="BB105" s="1227"/>
      <c r="BC105" s="1227"/>
      <c r="BD105" s="114"/>
      <c r="BE105" s="1227"/>
      <c r="BF105" s="1227"/>
      <c r="BG105" s="1227"/>
      <c r="BH105" s="1227"/>
      <c r="BI105" s="1241"/>
      <c r="BJ105" s="1241"/>
      <c r="BK105" s="1241"/>
      <c r="BL105" s="1241"/>
      <c r="BM105" s="1241"/>
      <c r="BN105" s="2426" t="s">
        <v>551</v>
      </c>
      <c r="BO105" s="1671"/>
      <c r="BP105" s="1671"/>
      <c r="BQ105" s="2427"/>
      <c r="BR105" s="109"/>
    </row>
    <row r="106" spans="1:70" s="2" customFormat="1" ht="14.85" customHeight="1">
      <c r="A106" s="103"/>
      <c r="B106" s="2466"/>
      <c r="C106" s="2489"/>
      <c r="D106" s="2489"/>
      <c r="E106" s="2489"/>
      <c r="F106" s="2489"/>
      <c r="G106" s="2489"/>
      <c r="H106" s="2489"/>
      <c r="I106" s="2489"/>
      <c r="J106" s="2489"/>
      <c r="K106" s="2489"/>
      <c r="L106" s="2489"/>
      <c r="M106" s="2489"/>
      <c r="N106" s="2489"/>
      <c r="O106" s="2489"/>
      <c r="P106" s="2489"/>
      <c r="Q106" s="2489"/>
      <c r="R106" s="2489"/>
      <c r="S106" s="2489"/>
      <c r="T106" s="2489"/>
      <c r="U106" s="2489"/>
      <c r="V106" s="2489"/>
      <c r="W106" s="2489"/>
      <c r="X106" s="2490"/>
      <c r="Y106" s="2490"/>
      <c r="Z106" s="2490"/>
      <c r="AA106" s="2490"/>
      <c r="AB106" s="2490"/>
      <c r="AC106" s="2490"/>
      <c r="AD106" s="2490"/>
      <c r="AE106" s="2490"/>
      <c r="AF106" s="2490"/>
      <c r="AG106" s="2490"/>
      <c r="AH106" s="2490"/>
      <c r="AI106" s="2490"/>
      <c r="AJ106" s="2490"/>
      <c r="AK106" s="2490"/>
      <c r="AL106" s="2490"/>
      <c r="AM106" s="2490"/>
      <c r="AN106" s="2490"/>
      <c r="AO106" s="2490"/>
      <c r="AP106" s="2490"/>
      <c r="AQ106" s="2336"/>
      <c r="AR106" s="2336"/>
      <c r="AS106" s="2336"/>
      <c r="AT106" s="2336"/>
      <c r="AU106" s="2336"/>
      <c r="AV106" s="2336"/>
      <c r="AW106" s="2336"/>
      <c r="AX106" s="2491"/>
      <c r="AY106" s="94"/>
      <c r="AZ106" s="1227"/>
      <c r="BA106" s="1227"/>
      <c r="BB106" s="1227"/>
      <c r="BC106" s="1227"/>
      <c r="BD106" s="114"/>
      <c r="BE106" s="1227"/>
      <c r="BF106" s="1227"/>
      <c r="BG106" s="1227"/>
      <c r="BH106" s="1227"/>
      <c r="BI106" s="1241"/>
      <c r="BJ106" s="1241"/>
      <c r="BK106" s="1241"/>
      <c r="BL106" s="1241"/>
      <c r="BM106" s="1241"/>
      <c r="BN106" s="2389"/>
      <c r="BO106" s="2346"/>
      <c r="BP106" s="2346"/>
      <c r="BQ106" s="2390"/>
      <c r="BR106" s="109"/>
    </row>
    <row r="107" spans="1:70" s="2" customFormat="1" ht="14.85" customHeight="1">
      <c r="A107" s="103"/>
      <c r="B107" s="2466">
        <v>5</v>
      </c>
      <c r="C107" s="2488" t="s">
        <v>554</v>
      </c>
      <c r="D107" s="2488"/>
      <c r="E107" s="2488"/>
      <c r="F107" s="2488"/>
      <c r="G107" s="2488"/>
      <c r="H107" s="2488"/>
      <c r="I107" s="2488"/>
      <c r="J107" s="2488"/>
      <c r="K107" s="2488"/>
      <c r="L107" s="2488"/>
      <c r="M107" s="2488"/>
      <c r="N107" s="2488"/>
      <c r="O107" s="2488"/>
      <c r="P107" s="2488"/>
      <c r="Q107" s="2488"/>
      <c r="R107" s="2488"/>
      <c r="S107" s="2488"/>
      <c r="T107" s="2488"/>
      <c r="U107" s="2488"/>
      <c r="V107" s="2488"/>
      <c r="W107" s="2488"/>
      <c r="X107" s="2490"/>
      <c r="Y107" s="2490"/>
      <c r="Z107" s="2490"/>
      <c r="AA107" s="2490"/>
      <c r="AB107" s="2490"/>
      <c r="AC107" s="2490"/>
      <c r="AD107" s="2490"/>
      <c r="AE107" s="2490"/>
      <c r="AF107" s="2490"/>
      <c r="AG107" s="2490"/>
      <c r="AH107" s="2490"/>
      <c r="AI107" s="2490"/>
      <c r="AJ107" s="2490"/>
      <c r="AK107" s="2490"/>
      <c r="AL107" s="2490"/>
      <c r="AM107" s="2490"/>
      <c r="AN107" s="2490"/>
      <c r="AO107" s="2490"/>
      <c r="AP107" s="2490"/>
      <c r="AQ107" s="2336"/>
      <c r="AR107" s="2336"/>
      <c r="AS107" s="2336"/>
      <c r="AT107" s="2336"/>
      <c r="AU107" s="2336"/>
      <c r="AV107" s="2336"/>
      <c r="AW107" s="2336"/>
      <c r="AX107" s="2491"/>
      <c r="AY107" s="94"/>
      <c r="AZ107" s="1227"/>
      <c r="BA107" s="1227"/>
      <c r="BB107" s="1227"/>
      <c r="BC107" s="1227"/>
      <c r="BD107" s="114"/>
      <c r="BE107" s="1227"/>
      <c r="BF107" s="1227"/>
      <c r="BG107" s="1227"/>
      <c r="BH107" s="1227"/>
      <c r="BI107" s="1241"/>
      <c r="BJ107" s="1241"/>
      <c r="BK107" s="1241"/>
      <c r="BL107" s="1241"/>
      <c r="BM107" s="1241"/>
      <c r="BN107" s="2426" t="s">
        <v>555</v>
      </c>
      <c r="BO107" s="1671"/>
      <c r="BP107" s="1671"/>
      <c r="BQ107" s="2427"/>
      <c r="BR107" s="109"/>
    </row>
    <row r="108" spans="1:70" s="2" customFormat="1" ht="14.85" customHeight="1">
      <c r="A108" s="103"/>
      <c r="B108" s="2466"/>
      <c r="C108" s="2488"/>
      <c r="D108" s="2488"/>
      <c r="E108" s="2488"/>
      <c r="F108" s="2488"/>
      <c r="G108" s="2488"/>
      <c r="H108" s="2488"/>
      <c r="I108" s="2488"/>
      <c r="J108" s="2488"/>
      <c r="K108" s="2488"/>
      <c r="L108" s="2488"/>
      <c r="M108" s="2488"/>
      <c r="N108" s="2488"/>
      <c r="O108" s="2488"/>
      <c r="P108" s="2488"/>
      <c r="Q108" s="2488"/>
      <c r="R108" s="2488"/>
      <c r="S108" s="2488"/>
      <c r="T108" s="2488"/>
      <c r="U108" s="2488"/>
      <c r="V108" s="2488"/>
      <c r="W108" s="2488"/>
      <c r="X108" s="2490"/>
      <c r="Y108" s="2490"/>
      <c r="Z108" s="2490"/>
      <c r="AA108" s="2490"/>
      <c r="AB108" s="2490"/>
      <c r="AC108" s="2490"/>
      <c r="AD108" s="2490"/>
      <c r="AE108" s="2490"/>
      <c r="AF108" s="2490"/>
      <c r="AG108" s="2490"/>
      <c r="AH108" s="2490"/>
      <c r="AI108" s="2490"/>
      <c r="AJ108" s="2490"/>
      <c r="AK108" s="2490"/>
      <c r="AL108" s="2490"/>
      <c r="AM108" s="2490"/>
      <c r="AN108" s="2490"/>
      <c r="AO108" s="2490"/>
      <c r="AP108" s="2490"/>
      <c r="AQ108" s="2336"/>
      <c r="AR108" s="2336"/>
      <c r="AS108" s="2336"/>
      <c r="AT108" s="2336"/>
      <c r="AU108" s="2336"/>
      <c r="AV108" s="2336"/>
      <c r="AW108" s="2336"/>
      <c r="AX108" s="2491"/>
      <c r="AY108" s="94"/>
      <c r="AZ108" s="1227"/>
      <c r="BA108" s="1227"/>
      <c r="BB108" s="1227"/>
      <c r="BC108" s="1227"/>
      <c r="BD108" s="114"/>
      <c r="BE108" s="1227"/>
      <c r="BF108" s="1227"/>
      <c r="BG108" s="1227"/>
      <c r="BH108" s="1227"/>
      <c r="BI108" s="1241"/>
      <c r="BJ108" s="1241"/>
      <c r="BK108" s="1241"/>
      <c r="BL108" s="1241"/>
      <c r="BM108" s="1241"/>
      <c r="BN108" s="2389"/>
      <c r="BO108" s="2346"/>
      <c r="BP108" s="2346"/>
      <c r="BQ108" s="2390"/>
      <c r="BR108" s="109"/>
    </row>
    <row r="109" spans="1:70" s="2" customFormat="1" ht="14.85" customHeight="1">
      <c r="A109" s="103"/>
      <c r="B109" s="2466">
        <v>6</v>
      </c>
      <c r="C109" s="2488" t="s">
        <v>580</v>
      </c>
      <c r="D109" s="2489"/>
      <c r="E109" s="2489"/>
      <c r="F109" s="2489"/>
      <c r="G109" s="2489"/>
      <c r="H109" s="2489"/>
      <c r="I109" s="2489"/>
      <c r="J109" s="2489"/>
      <c r="K109" s="2489"/>
      <c r="L109" s="2489"/>
      <c r="M109" s="2489"/>
      <c r="N109" s="2489"/>
      <c r="O109" s="2489"/>
      <c r="P109" s="2489"/>
      <c r="Q109" s="2489"/>
      <c r="R109" s="2489"/>
      <c r="S109" s="2489"/>
      <c r="T109" s="2489"/>
      <c r="U109" s="2489"/>
      <c r="V109" s="2489"/>
      <c r="W109" s="2489"/>
      <c r="X109" s="2490"/>
      <c r="Y109" s="2490"/>
      <c r="Z109" s="2490"/>
      <c r="AA109" s="2490"/>
      <c r="AB109" s="2490"/>
      <c r="AC109" s="2490"/>
      <c r="AD109" s="2490"/>
      <c r="AE109" s="2490" t="s">
        <v>557</v>
      </c>
      <c r="AF109" s="2490"/>
      <c r="AG109" s="2490"/>
      <c r="AH109" s="2490"/>
      <c r="AI109" s="2490"/>
      <c r="AJ109" s="2490"/>
      <c r="AK109" s="2490"/>
      <c r="AL109" s="2490"/>
      <c r="AM109" s="2490"/>
      <c r="AN109" s="2490"/>
      <c r="AO109" s="2490"/>
      <c r="AP109" s="2490"/>
      <c r="AQ109" s="2336"/>
      <c r="AR109" s="2336"/>
      <c r="AS109" s="2336"/>
      <c r="AT109" s="2336"/>
      <c r="AU109" s="2336"/>
      <c r="AV109" s="2336"/>
      <c r="AW109" s="2336"/>
      <c r="AX109" s="2491"/>
      <c r="AY109" s="94"/>
      <c r="AZ109" s="1227"/>
      <c r="BA109" s="1227"/>
      <c r="BB109" s="1227"/>
      <c r="BC109" s="1227"/>
      <c r="BD109" s="114"/>
      <c r="BE109" s="1227"/>
      <c r="BF109" s="1227"/>
      <c r="BG109" s="1227"/>
      <c r="BH109" s="1227"/>
      <c r="BI109" s="1241"/>
      <c r="BJ109" s="1241"/>
      <c r="BK109" s="1241"/>
      <c r="BL109" s="1241"/>
      <c r="BM109" s="1241"/>
      <c r="BN109" s="2426" t="s">
        <v>558</v>
      </c>
      <c r="BO109" s="1671"/>
      <c r="BP109" s="1671"/>
      <c r="BQ109" s="2427"/>
      <c r="BR109" s="109"/>
    </row>
    <row r="110" spans="1:70" s="2" customFormat="1" ht="14.85" customHeight="1">
      <c r="A110" s="103"/>
      <c r="B110" s="2466"/>
      <c r="C110" s="2489"/>
      <c r="D110" s="2489"/>
      <c r="E110" s="2489"/>
      <c r="F110" s="2489"/>
      <c r="G110" s="2489"/>
      <c r="H110" s="2489"/>
      <c r="I110" s="2489"/>
      <c r="J110" s="2489"/>
      <c r="K110" s="2489"/>
      <c r="L110" s="2489"/>
      <c r="M110" s="2489"/>
      <c r="N110" s="2489"/>
      <c r="O110" s="2489"/>
      <c r="P110" s="2489"/>
      <c r="Q110" s="2489"/>
      <c r="R110" s="2489"/>
      <c r="S110" s="2489"/>
      <c r="T110" s="2489"/>
      <c r="U110" s="2489"/>
      <c r="V110" s="2489"/>
      <c r="W110" s="2489"/>
      <c r="X110" s="2490"/>
      <c r="Y110" s="2490"/>
      <c r="Z110" s="2490"/>
      <c r="AA110" s="2490"/>
      <c r="AB110" s="2490"/>
      <c r="AC110" s="2490"/>
      <c r="AD110" s="2490"/>
      <c r="AE110" s="2490"/>
      <c r="AF110" s="2490"/>
      <c r="AG110" s="2490"/>
      <c r="AH110" s="2490"/>
      <c r="AI110" s="2490"/>
      <c r="AJ110" s="2490"/>
      <c r="AK110" s="2490"/>
      <c r="AL110" s="2490"/>
      <c r="AM110" s="2490"/>
      <c r="AN110" s="2490"/>
      <c r="AO110" s="2490"/>
      <c r="AP110" s="2490"/>
      <c r="AQ110" s="2336"/>
      <c r="AR110" s="2336"/>
      <c r="AS110" s="2336"/>
      <c r="AT110" s="2336"/>
      <c r="AU110" s="2336"/>
      <c r="AV110" s="2336"/>
      <c r="AW110" s="2336"/>
      <c r="AX110" s="2491"/>
      <c r="AY110" s="94"/>
      <c r="AZ110" s="1227"/>
      <c r="BA110" s="1227"/>
      <c r="BB110" s="1227"/>
      <c r="BC110" s="1227"/>
      <c r="BD110" s="114"/>
      <c r="BE110" s="1227"/>
      <c r="BF110" s="1227"/>
      <c r="BG110" s="1227"/>
      <c r="BH110" s="1227"/>
      <c r="BI110" s="1241"/>
      <c r="BJ110" s="1241"/>
      <c r="BK110" s="1241"/>
      <c r="BL110" s="1241"/>
      <c r="BM110" s="1241"/>
      <c r="BN110" s="2389"/>
      <c r="BO110" s="2346"/>
      <c r="BP110" s="2346"/>
      <c r="BQ110" s="2390"/>
      <c r="BR110" s="109"/>
    </row>
    <row r="111" spans="1:70" s="2" customFormat="1" ht="14.85" customHeight="1">
      <c r="A111" s="103"/>
      <c r="B111" s="2466">
        <v>7</v>
      </c>
      <c r="C111" s="2488" t="s">
        <v>559</v>
      </c>
      <c r="D111" s="2488"/>
      <c r="E111" s="2488"/>
      <c r="F111" s="2488"/>
      <c r="G111" s="2488"/>
      <c r="H111" s="2488"/>
      <c r="I111" s="2488"/>
      <c r="J111" s="2488"/>
      <c r="K111" s="2488"/>
      <c r="L111" s="2488"/>
      <c r="M111" s="2488"/>
      <c r="N111" s="2488"/>
      <c r="O111" s="2488"/>
      <c r="P111" s="2488"/>
      <c r="Q111" s="2488"/>
      <c r="R111" s="2488"/>
      <c r="S111" s="2488"/>
      <c r="T111" s="2488"/>
      <c r="U111" s="2488"/>
      <c r="V111" s="2488"/>
      <c r="W111" s="2488"/>
      <c r="X111" s="2490" t="s">
        <v>582</v>
      </c>
      <c r="Y111" s="2490"/>
      <c r="Z111" s="2490"/>
      <c r="AA111" s="2490"/>
      <c r="AB111" s="2490"/>
      <c r="AC111" s="2490"/>
      <c r="AD111" s="2490"/>
      <c r="AE111" s="2490"/>
      <c r="AF111" s="2490"/>
      <c r="AG111" s="2490"/>
      <c r="AH111" s="2490"/>
      <c r="AI111" s="2490"/>
      <c r="AJ111" s="2490"/>
      <c r="AK111" s="2490"/>
      <c r="AL111" s="2490"/>
      <c r="AM111" s="2490"/>
      <c r="AN111" s="2490"/>
      <c r="AO111" s="2490"/>
      <c r="AP111" s="2490"/>
      <c r="AQ111" s="2336"/>
      <c r="AR111" s="2336"/>
      <c r="AS111" s="2336"/>
      <c r="AT111" s="2336"/>
      <c r="AU111" s="2336"/>
      <c r="AV111" s="2336"/>
      <c r="AW111" s="2336"/>
      <c r="AX111" s="2491"/>
      <c r="AY111" s="94"/>
      <c r="AZ111" s="1227"/>
      <c r="BA111" s="1227"/>
      <c r="BB111" s="1227"/>
      <c r="BC111" s="1227"/>
      <c r="BD111" s="114"/>
      <c r="BE111" s="1227"/>
      <c r="BF111" s="1227"/>
      <c r="BG111" s="1227"/>
      <c r="BH111" s="1227"/>
      <c r="BI111" s="1241"/>
      <c r="BJ111" s="1241"/>
      <c r="BK111" s="1241"/>
      <c r="BL111" s="1241"/>
      <c r="BM111" s="1241"/>
      <c r="BN111" s="2426" t="s">
        <v>553</v>
      </c>
      <c r="BO111" s="1671"/>
      <c r="BP111" s="1671"/>
      <c r="BQ111" s="2427"/>
      <c r="BR111" s="109"/>
    </row>
    <row r="112" spans="1:70" s="2" customFormat="1" ht="14.85" customHeight="1">
      <c r="A112" s="103"/>
      <c r="B112" s="2466"/>
      <c r="C112" s="2488"/>
      <c r="D112" s="2488"/>
      <c r="E112" s="2488"/>
      <c r="F112" s="2488"/>
      <c r="G112" s="2488"/>
      <c r="H112" s="2488"/>
      <c r="I112" s="2488"/>
      <c r="J112" s="2488"/>
      <c r="K112" s="2488"/>
      <c r="L112" s="2488"/>
      <c r="M112" s="2488"/>
      <c r="N112" s="2488"/>
      <c r="O112" s="2488"/>
      <c r="P112" s="2488"/>
      <c r="Q112" s="2488"/>
      <c r="R112" s="2488"/>
      <c r="S112" s="2488"/>
      <c r="T112" s="2488"/>
      <c r="U112" s="2488"/>
      <c r="V112" s="2488"/>
      <c r="W112" s="2488"/>
      <c r="X112" s="2490"/>
      <c r="Y112" s="2490"/>
      <c r="Z112" s="2490"/>
      <c r="AA112" s="2490"/>
      <c r="AB112" s="2490"/>
      <c r="AC112" s="2490"/>
      <c r="AD112" s="2490"/>
      <c r="AE112" s="2490"/>
      <c r="AF112" s="2490"/>
      <c r="AG112" s="2490"/>
      <c r="AH112" s="2490"/>
      <c r="AI112" s="2490"/>
      <c r="AJ112" s="2490"/>
      <c r="AK112" s="2490"/>
      <c r="AL112" s="2490"/>
      <c r="AM112" s="2490"/>
      <c r="AN112" s="2490"/>
      <c r="AO112" s="2490"/>
      <c r="AP112" s="2490"/>
      <c r="AQ112" s="2336"/>
      <c r="AR112" s="2336"/>
      <c r="AS112" s="2336"/>
      <c r="AT112" s="2336"/>
      <c r="AU112" s="2336"/>
      <c r="AV112" s="2336"/>
      <c r="AW112" s="2336"/>
      <c r="AX112" s="2491"/>
      <c r="AY112" s="94"/>
      <c r="AZ112" s="1227"/>
      <c r="BA112" s="1227"/>
      <c r="BB112" s="1227"/>
      <c r="BC112" s="1227"/>
      <c r="BD112" s="114"/>
      <c r="BE112" s="1227"/>
      <c r="BF112" s="1227"/>
      <c r="BG112" s="1227"/>
      <c r="BH112" s="1227"/>
      <c r="BI112" s="1241"/>
      <c r="BJ112" s="1241"/>
      <c r="BK112" s="1241"/>
      <c r="BL112" s="1241"/>
      <c r="BM112" s="1241"/>
      <c r="BN112" s="1977"/>
      <c r="BO112" s="1191"/>
      <c r="BP112" s="1191"/>
      <c r="BQ112" s="1963"/>
      <c r="BR112" s="109"/>
    </row>
    <row r="113" spans="1:70" s="2" customFormat="1" ht="14.85" customHeight="1">
      <c r="A113" s="103"/>
      <c r="B113" s="2466">
        <v>8</v>
      </c>
      <c r="C113" s="2488" t="s">
        <v>596</v>
      </c>
      <c r="D113" s="2488"/>
      <c r="E113" s="2488"/>
      <c r="F113" s="2488"/>
      <c r="G113" s="2488"/>
      <c r="H113" s="2488"/>
      <c r="I113" s="2488"/>
      <c r="J113" s="2488"/>
      <c r="K113" s="2488"/>
      <c r="L113" s="2488"/>
      <c r="M113" s="2488"/>
      <c r="N113" s="2488"/>
      <c r="O113" s="2488"/>
      <c r="P113" s="2488"/>
      <c r="Q113" s="2488"/>
      <c r="R113" s="2488"/>
      <c r="S113" s="2488"/>
      <c r="T113" s="2488"/>
      <c r="U113" s="2488"/>
      <c r="V113" s="2488"/>
      <c r="W113" s="2488"/>
      <c r="X113" s="2490" t="s">
        <v>583</v>
      </c>
      <c r="Y113" s="2490"/>
      <c r="Z113" s="2490"/>
      <c r="AA113" s="2490"/>
      <c r="AB113" s="2490"/>
      <c r="AC113" s="2490"/>
      <c r="AD113" s="2490"/>
      <c r="AE113" s="2490"/>
      <c r="AF113" s="2490"/>
      <c r="AG113" s="2490"/>
      <c r="AH113" s="2490"/>
      <c r="AI113" s="2490"/>
      <c r="AJ113" s="2490"/>
      <c r="AK113" s="2490"/>
      <c r="AL113" s="2490"/>
      <c r="AM113" s="2490"/>
      <c r="AN113" s="2490"/>
      <c r="AO113" s="2490"/>
      <c r="AP113" s="2490"/>
      <c r="AQ113" s="2336"/>
      <c r="AR113" s="2336"/>
      <c r="AS113" s="2336"/>
      <c r="AT113" s="2336"/>
      <c r="AU113" s="2336"/>
      <c r="AV113" s="2336"/>
      <c r="AW113" s="2336"/>
      <c r="AX113" s="2491"/>
      <c r="AY113" s="94"/>
      <c r="AZ113" s="1227"/>
      <c r="BA113" s="1227"/>
      <c r="BB113" s="1227"/>
      <c r="BC113" s="1227"/>
      <c r="BD113" s="114"/>
      <c r="BE113" s="1227"/>
      <c r="BF113" s="1227"/>
      <c r="BG113" s="1227"/>
      <c r="BH113" s="1227"/>
      <c r="BI113" s="1241"/>
      <c r="BJ113" s="1241"/>
      <c r="BK113" s="1241"/>
      <c r="BL113" s="1241"/>
      <c r="BM113" s="1241"/>
      <c r="BN113" s="1189"/>
      <c r="BO113" s="1189"/>
      <c r="BP113" s="1189"/>
      <c r="BQ113" s="1974"/>
      <c r="BR113" s="109"/>
    </row>
    <row r="114" spans="1:70" s="2" customFormat="1" ht="14.85" customHeight="1">
      <c r="A114" s="103"/>
      <c r="B114" s="2466"/>
      <c r="C114" s="2488"/>
      <c r="D114" s="2488"/>
      <c r="E114" s="2488"/>
      <c r="F114" s="2488"/>
      <c r="G114" s="2488"/>
      <c r="H114" s="2488"/>
      <c r="I114" s="2488"/>
      <c r="J114" s="2488"/>
      <c r="K114" s="2488"/>
      <c r="L114" s="2488"/>
      <c r="M114" s="2488"/>
      <c r="N114" s="2488"/>
      <c r="O114" s="2488"/>
      <c r="P114" s="2488"/>
      <c r="Q114" s="2488"/>
      <c r="R114" s="2488"/>
      <c r="S114" s="2488"/>
      <c r="T114" s="2488"/>
      <c r="U114" s="2488"/>
      <c r="V114" s="2488"/>
      <c r="W114" s="2488"/>
      <c r="X114" s="2490"/>
      <c r="Y114" s="2490"/>
      <c r="Z114" s="2490"/>
      <c r="AA114" s="2490"/>
      <c r="AB114" s="2490"/>
      <c r="AC114" s="2490"/>
      <c r="AD114" s="2490"/>
      <c r="AE114" s="2490"/>
      <c r="AF114" s="2490"/>
      <c r="AG114" s="2490"/>
      <c r="AH114" s="2490"/>
      <c r="AI114" s="2490"/>
      <c r="AJ114" s="2490"/>
      <c r="AK114" s="2490"/>
      <c r="AL114" s="2490"/>
      <c r="AM114" s="2490"/>
      <c r="AN114" s="2490"/>
      <c r="AO114" s="2490"/>
      <c r="AP114" s="2490"/>
      <c r="AQ114" s="2336"/>
      <c r="AR114" s="2336"/>
      <c r="AS114" s="2336"/>
      <c r="AT114" s="2336"/>
      <c r="AU114" s="2336"/>
      <c r="AV114" s="2336"/>
      <c r="AW114" s="2336"/>
      <c r="AX114" s="2491"/>
      <c r="AY114" s="94"/>
      <c r="AZ114" s="1227"/>
      <c r="BA114" s="1227"/>
      <c r="BB114" s="1227"/>
      <c r="BC114" s="1227"/>
      <c r="BD114" s="114"/>
      <c r="BE114" s="1227"/>
      <c r="BF114" s="1227"/>
      <c r="BG114" s="1227"/>
      <c r="BH114" s="1227"/>
      <c r="BI114" s="1241"/>
      <c r="BJ114" s="1241"/>
      <c r="BK114" s="1241"/>
      <c r="BL114" s="1241"/>
      <c r="BM114" s="1241"/>
      <c r="BN114" s="1191"/>
      <c r="BO114" s="1191"/>
      <c r="BP114" s="1191"/>
      <c r="BQ114" s="1963"/>
      <c r="BR114" s="109"/>
    </row>
    <row r="115" spans="1:70" s="2" customFormat="1" ht="14.85" customHeight="1">
      <c r="A115" s="103"/>
      <c r="B115" s="2466">
        <v>9</v>
      </c>
      <c r="C115" s="2488" t="s">
        <v>562</v>
      </c>
      <c r="D115" s="2489"/>
      <c r="E115" s="2489"/>
      <c r="F115" s="2489"/>
      <c r="G115" s="2489"/>
      <c r="H115" s="2489"/>
      <c r="I115" s="2489"/>
      <c r="J115" s="2489"/>
      <c r="K115" s="2489"/>
      <c r="L115" s="2489"/>
      <c r="M115" s="2489"/>
      <c r="N115" s="2489"/>
      <c r="O115" s="2489"/>
      <c r="P115" s="2489"/>
      <c r="Q115" s="2489"/>
      <c r="R115" s="2489"/>
      <c r="S115" s="2489"/>
      <c r="T115" s="2489"/>
      <c r="U115" s="2489"/>
      <c r="V115" s="2489"/>
      <c r="W115" s="2489"/>
      <c r="X115" s="2490" t="s">
        <v>563</v>
      </c>
      <c r="Y115" s="2490"/>
      <c r="Z115" s="2490"/>
      <c r="AA115" s="2490"/>
      <c r="AB115" s="2490"/>
      <c r="AC115" s="2490"/>
      <c r="AD115" s="2490"/>
      <c r="AE115" s="2490" t="s">
        <v>564</v>
      </c>
      <c r="AF115" s="2490"/>
      <c r="AG115" s="2490"/>
      <c r="AH115" s="2490"/>
      <c r="AI115" s="2490"/>
      <c r="AJ115" s="2490"/>
      <c r="AK115" s="2490"/>
      <c r="AL115" s="2490"/>
      <c r="AM115" s="2490"/>
      <c r="AN115" s="2490"/>
      <c r="AO115" s="2490"/>
      <c r="AP115" s="2490"/>
      <c r="AQ115" s="2336"/>
      <c r="AR115" s="2336"/>
      <c r="AS115" s="2336"/>
      <c r="AT115" s="2336"/>
      <c r="AU115" s="2336"/>
      <c r="AV115" s="2336"/>
      <c r="AW115" s="2336"/>
      <c r="AX115" s="2491"/>
      <c r="AY115" s="94"/>
      <c r="AZ115" s="1227"/>
      <c r="BA115" s="1227"/>
      <c r="BB115" s="1227"/>
      <c r="BC115" s="1227"/>
      <c r="BD115" s="114"/>
      <c r="BE115" s="1227"/>
      <c r="BF115" s="1227"/>
      <c r="BG115" s="1227"/>
      <c r="BH115" s="1227"/>
      <c r="BI115" s="1241"/>
      <c r="BJ115" s="1241"/>
      <c r="BK115" s="1241"/>
      <c r="BL115" s="1241"/>
      <c r="BM115" s="1241"/>
      <c r="BN115" s="1191"/>
      <c r="BO115" s="1191"/>
      <c r="BP115" s="1191"/>
      <c r="BQ115" s="1963"/>
      <c r="BR115" s="109"/>
    </row>
    <row r="116" spans="1:70" s="2" customFormat="1" ht="14.85" customHeight="1">
      <c r="A116" s="103"/>
      <c r="B116" s="2466"/>
      <c r="C116" s="2489"/>
      <c r="D116" s="2489"/>
      <c r="E116" s="2489"/>
      <c r="F116" s="2489"/>
      <c r="G116" s="2489"/>
      <c r="H116" s="2489"/>
      <c r="I116" s="2489"/>
      <c r="J116" s="2489"/>
      <c r="K116" s="2489"/>
      <c r="L116" s="2489"/>
      <c r="M116" s="2489"/>
      <c r="N116" s="2489"/>
      <c r="O116" s="2489"/>
      <c r="P116" s="2489"/>
      <c r="Q116" s="2489"/>
      <c r="R116" s="2489"/>
      <c r="S116" s="2489"/>
      <c r="T116" s="2489"/>
      <c r="U116" s="2489"/>
      <c r="V116" s="2489"/>
      <c r="W116" s="2489"/>
      <c r="X116" s="2490"/>
      <c r="Y116" s="2490"/>
      <c r="Z116" s="2490"/>
      <c r="AA116" s="2490"/>
      <c r="AB116" s="2490"/>
      <c r="AC116" s="2490"/>
      <c r="AD116" s="2490"/>
      <c r="AE116" s="2490"/>
      <c r="AF116" s="2490"/>
      <c r="AG116" s="2490"/>
      <c r="AH116" s="2490"/>
      <c r="AI116" s="2490"/>
      <c r="AJ116" s="2490"/>
      <c r="AK116" s="2490"/>
      <c r="AL116" s="2490"/>
      <c r="AM116" s="2490"/>
      <c r="AN116" s="2490"/>
      <c r="AO116" s="2490"/>
      <c r="AP116" s="2490"/>
      <c r="AQ116" s="2336"/>
      <c r="AR116" s="2336"/>
      <c r="AS116" s="2336"/>
      <c r="AT116" s="2336"/>
      <c r="AU116" s="2336"/>
      <c r="AV116" s="2336"/>
      <c r="AW116" s="2336"/>
      <c r="AX116" s="2491"/>
      <c r="AY116" s="94"/>
      <c r="AZ116" s="1227"/>
      <c r="BA116" s="1227"/>
      <c r="BB116" s="1227"/>
      <c r="BC116" s="1227"/>
      <c r="BD116" s="114"/>
      <c r="BE116" s="1227"/>
      <c r="BF116" s="1227"/>
      <c r="BG116" s="1227"/>
      <c r="BH116" s="1227"/>
      <c r="BI116" s="1241"/>
      <c r="BJ116" s="1241"/>
      <c r="BK116" s="1241"/>
      <c r="BL116" s="1241"/>
      <c r="BM116" s="1241"/>
      <c r="BN116" s="1191"/>
      <c r="BO116" s="1191"/>
      <c r="BP116" s="1191"/>
      <c r="BQ116" s="1963"/>
      <c r="BR116" s="109"/>
    </row>
    <row r="117" spans="1:70" s="2" customFormat="1" ht="14.85" customHeight="1">
      <c r="A117" s="103"/>
      <c r="B117" s="2466">
        <v>10</v>
      </c>
      <c r="C117" s="2488" t="s">
        <v>565</v>
      </c>
      <c r="D117" s="2488"/>
      <c r="E117" s="2488"/>
      <c r="F117" s="2488"/>
      <c r="G117" s="2488"/>
      <c r="H117" s="2488"/>
      <c r="I117" s="2488"/>
      <c r="J117" s="2488"/>
      <c r="K117" s="2488"/>
      <c r="L117" s="2488"/>
      <c r="M117" s="2488"/>
      <c r="N117" s="2488"/>
      <c r="O117" s="2488"/>
      <c r="P117" s="2488"/>
      <c r="Q117" s="2488"/>
      <c r="R117" s="2488"/>
      <c r="S117" s="2488"/>
      <c r="T117" s="2488"/>
      <c r="U117" s="2488"/>
      <c r="V117" s="2488"/>
      <c r="W117" s="2488"/>
      <c r="X117" s="2490" t="s">
        <v>563</v>
      </c>
      <c r="Y117" s="2490"/>
      <c r="Z117" s="2490"/>
      <c r="AA117" s="2490"/>
      <c r="AB117" s="2490"/>
      <c r="AC117" s="2490"/>
      <c r="AD117" s="2490"/>
      <c r="AE117" s="2490" t="s">
        <v>566</v>
      </c>
      <c r="AF117" s="2490"/>
      <c r="AG117" s="2490"/>
      <c r="AH117" s="2490"/>
      <c r="AI117" s="2490"/>
      <c r="AJ117" s="2490"/>
      <c r="AK117" s="2490"/>
      <c r="AL117" s="2490"/>
      <c r="AM117" s="2490"/>
      <c r="AN117" s="2490"/>
      <c r="AO117" s="2490"/>
      <c r="AP117" s="2490"/>
      <c r="AQ117" s="2336"/>
      <c r="AR117" s="2336"/>
      <c r="AS117" s="2336"/>
      <c r="AT117" s="2336"/>
      <c r="AU117" s="2336"/>
      <c r="AV117" s="2336"/>
      <c r="AW117" s="2336"/>
      <c r="AX117" s="2491"/>
      <c r="AY117" s="94"/>
      <c r="AZ117" s="1227"/>
      <c r="BA117" s="1227"/>
      <c r="BB117" s="1227"/>
      <c r="BC117" s="1227"/>
      <c r="BD117" s="114"/>
      <c r="BE117" s="1227"/>
      <c r="BF117" s="1227"/>
      <c r="BG117" s="1227"/>
      <c r="BH117" s="1227"/>
      <c r="BI117" s="1241"/>
      <c r="BJ117" s="1241"/>
      <c r="BK117" s="1241"/>
      <c r="BL117" s="1241"/>
      <c r="BM117" s="1241"/>
      <c r="BN117" s="1191"/>
      <c r="BO117" s="1191"/>
      <c r="BP117" s="1191"/>
      <c r="BQ117" s="1963"/>
      <c r="BR117" s="109"/>
    </row>
    <row r="118" spans="1:70" s="2" customFormat="1" ht="14.85" customHeight="1">
      <c r="A118" s="103"/>
      <c r="B118" s="2466"/>
      <c r="C118" s="2488"/>
      <c r="D118" s="2488"/>
      <c r="E118" s="2488"/>
      <c r="F118" s="2488"/>
      <c r="G118" s="2488"/>
      <c r="H118" s="2488"/>
      <c r="I118" s="2488"/>
      <c r="J118" s="2488"/>
      <c r="K118" s="2488"/>
      <c r="L118" s="2488"/>
      <c r="M118" s="2488"/>
      <c r="N118" s="2488"/>
      <c r="O118" s="2488"/>
      <c r="P118" s="2488"/>
      <c r="Q118" s="2488"/>
      <c r="R118" s="2488"/>
      <c r="S118" s="2488"/>
      <c r="T118" s="2488"/>
      <c r="U118" s="2488"/>
      <c r="V118" s="2488"/>
      <c r="W118" s="2488"/>
      <c r="X118" s="2490"/>
      <c r="Y118" s="2490"/>
      <c r="Z118" s="2490"/>
      <c r="AA118" s="2490"/>
      <c r="AB118" s="2490"/>
      <c r="AC118" s="2490"/>
      <c r="AD118" s="2490"/>
      <c r="AE118" s="2490"/>
      <c r="AF118" s="2490"/>
      <c r="AG118" s="2490"/>
      <c r="AH118" s="2490"/>
      <c r="AI118" s="2490"/>
      <c r="AJ118" s="2490"/>
      <c r="AK118" s="2490"/>
      <c r="AL118" s="2490"/>
      <c r="AM118" s="2490"/>
      <c r="AN118" s="2490"/>
      <c r="AO118" s="2490"/>
      <c r="AP118" s="2490"/>
      <c r="AQ118" s="2336"/>
      <c r="AR118" s="2336"/>
      <c r="AS118" s="2336"/>
      <c r="AT118" s="2336"/>
      <c r="AU118" s="2336"/>
      <c r="AV118" s="2336"/>
      <c r="AW118" s="2336"/>
      <c r="AX118" s="2491"/>
      <c r="AY118" s="94"/>
      <c r="AZ118" s="1227"/>
      <c r="BA118" s="1227"/>
      <c r="BB118" s="1227"/>
      <c r="BC118" s="1227"/>
      <c r="BD118" s="114"/>
      <c r="BE118" s="1227"/>
      <c r="BF118" s="1227"/>
      <c r="BG118" s="1227"/>
      <c r="BH118" s="1227"/>
      <c r="BI118" s="1241"/>
      <c r="BJ118" s="1241"/>
      <c r="BK118" s="1241"/>
      <c r="BL118" s="1241"/>
      <c r="BM118" s="1241"/>
      <c r="BN118" s="1191"/>
      <c r="BO118" s="1191"/>
      <c r="BP118" s="1191"/>
      <c r="BQ118" s="1963"/>
      <c r="BR118" s="109"/>
    </row>
    <row r="119" spans="1:70" s="2" customFormat="1" ht="14.85" customHeight="1">
      <c r="A119" s="103"/>
      <c r="B119" s="2466">
        <v>11</v>
      </c>
      <c r="C119" s="2488" t="s">
        <v>597</v>
      </c>
      <c r="D119" s="2489"/>
      <c r="E119" s="2489"/>
      <c r="F119" s="2489"/>
      <c r="G119" s="2489"/>
      <c r="H119" s="2489"/>
      <c r="I119" s="2489"/>
      <c r="J119" s="2489"/>
      <c r="K119" s="2489"/>
      <c r="L119" s="2489"/>
      <c r="M119" s="2489"/>
      <c r="N119" s="2489"/>
      <c r="O119" s="2489"/>
      <c r="P119" s="2489"/>
      <c r="Q119" s="2489"/>
      <c r="R119" s="2489"/>
      <c r="S119" s="2489"/>
      <c r="T119" s="2489"/>
      <c r="U119" s="2489"/>
      <c r="V119" s="2489"/>
      <c r="W119" s="2489"/>
      <c r="X119" s="2490" t="s">
        <v>545</v>
      </c>
      <c r="Y119" s="2490"/>
      <c r="Z119" s="2490"/>
      <c r="AA119" s="2490"/>
      <c r="AB119" s="2490"/>
      <c r="AC119" s="2490"/>
      <c r="AD119" s="2490"/>
      <c r="AE119" s="2490"/>
      <c r="AF119" s="2490"/>
      <c r="AG119" s="2490"/>
      <c r="AH119" s="2490"/>
      <c r="AI119" s="2490"/>
      <c r="AJ119" s="2490"/>
      <c r="AK119" s="2490"/>
      <c r="AL119" s="2490"/>
      <c r="AM119" s="2490"/>
      <c r="AN119" s="2490"/>
      <c r="AO119" s="2490"/>
      <c r="AP119" s="2490"/>
      <c r="AQ119" s="2336"/>
      <c r="AR119" s="2336"/>
      <c r="AS119" s="2336"/>
      <c r="AT119" s="2336"/>
      <c r="AU119" s="2336"/>
      <c r="AV119" s="2336"/>
      <c r="AW119" s="2336"/>
      <c r="AX119" s="2491"/>
      <c r="AY119" s="94"/>
      <c r="AZ119" s="2467"/>
      <c r="BA119" s="2467"/>
      <c r="BB119" s="2467"/>
      <c r="BC119" s="2467"/>
      <c r="BD119" s="686"/>
      <c r="BE119" s="2467"/>
      <c r="BF119" s="2467"/>
      <c r="BG119" s="2467"/>
      <c r="BH119" s="2467"/>
      <c r="BI119" s="2468"/>
      <c r="BJ119" s="2468"/>
      <c r="BK119" s="2468"/>
      <c r="BL119" s="2468"/>
      <c r="BM119" s="2468"/>
      <c r="BN119" s="1191"/>
      <c r="BO119" s="1191"/>
      <c r="BP119" s="1191"/>
      <c r="BQ119" s="1963"/>
      <c r="BR119" s="109"/>
    </row>
    <row r="120" spans="1:70" s="2" customFormat="1" ht="14.85" customHeight="1">
      <c r="A120" s="103"/>
      <c r="B120" s="2466"/>
      <c r="C120" s="2489"/>
      <c r="D120" s="2489"/>
      <c r="E120" s="2489"/>
      <c r="F120" s="2489"/>
      <c r="G120" s="2489"/>
      <c r="H120" s="2489"/>
      <c r="I120" s="2489"/>
      <c r="J120" s="2489"/>
      <c r="K120" s="2489"/>
      <c r="L120" s="2489"/>
      <c r="M120" s="2489"/>
      <c r="N120" s="2489"/>
      <c r="O120" s="2489"/>
      <c r="P120" s="2489"/>
      <c r="Q120" s="2489"/>
      <c r="R120" s="2489"/>
      <c r="S120" s="2489"/>
      <c r="T120" s="2489"/>
      <c r="U120" s="2489"/>
      <c r="V120" s="2489"/>
      <c r="W120" s="2489"/>
      <c r="X120" s="2490"/>
      <c r="Y120" s="2490"/>
      <c r="Z120" s="2490"/>
      <c r="AA120" s="2490"/>
      <c r="AB120" s="2490"/>
      <c r="AC120" s="2490"/>
      <c r="AD120" s="2490"/>
      <c r="AE120" s="2490"/>
      <c r="AF120" s="2490"/>
      <c r="AG120" s="2490"/>
      <c r="AH120" s="2490"/>
      <c r="AI120" s="2490"/>
      <c r="AJ120" s="2490"/>
      <c r="AK120" s="2490"/>
      <c r="AL120" s="2490"/>
      <c r="AM120" s="2490"/>
      <c r="AN120" s="2490"/>
      <c r="AO120" s="2490"/>
      <c r="AP120" s="2490"/>
      <c r="AQ120" s="2336"/>
      <c r="AR120" s="2336"/>
      <c r="AS120" s="2336"/>
      <c r="AT120" s="2336"/>
      <c r="AU120" s="2336"/>
      <c r="AV120" s="2336"/>
      <c r="AW120" s="2336"/>
      <c r="AX120" s="2491"/>
      <c r="AY120" s="94"/>
      <c r="AZ120" s="2467"/>
      <c r="BA120" s="2467"/>
      <c r="BB120" s="2467"/>
      <c r="BC120" s="2467"/>
      <c r="BD120" s="686"/>
      <c r="BE120" s="2467"/>
      <c r="BF120" s="2467"/>
      <c r="BG120" s="2467"/>
      <c r="BH120" s="2467"/>
      <c r="BI120" s="2468"/>
      <c r="BJ120" s="2468"/>
      <c r="BK120" s="2468"/>
      <c r="BL120" s="2468"/>
      <c r="BM120" s="2468"/>
      <c r="BN120" s="1191"/>
      <c r="BO120" s="1191"/>
      <c r="BP120" s="1191"/>
      <c r="BQ120" s="1963"/>
      <c r="BR120" s="109"/>
    </row>
    <row r="121" spans="1:70" s="2" customFormat="1" ht="14.85" customHeight="1">
      <c r="A121" s="103"/>
      <c r="B121" s="2466">
        <v>12</v>
      </c>
      <c r="C121" s="2488" t="s">
        <v>568</v>
      </c>
      <c r="D121" s="2488"/>
      <c r="E121" s="2488"/>
      <c r="F121" s="2488"/>
      <c r="G121" s="2488"/>
      <c r="H121" s="2488"/>
      <c r="I121" s="2488"/>
      <c r="J121" s="2488"/>
      <c r="K121" s="2488"/>
      <c r="L121" s="2488"/>
      <c r="M121" s="2488"/>
      <c r="N121" s="2488"/>
      <c r="O121" s="2488"/>
      <c r="P121" s="2488"/>
      <c r="Q121" s="2488"/>
      <c r="R121" s="2488"/>
      <c r="S121" s="2488"/>
      <c r="T121" s="2488"/>
      <c r="U121" s="2488"/>
      <c r="V121" s="2488"/>
      <c r="W121" s="2488"/>
      <c r="X121" s="2490" t="s">
        <v>569</v>
      </c>
      <c r="Y121" s="2490"/>
      <c r="Z121" s="2490"/>
      <c r="AA121" s="2490"/>
      <c r="AB121" s="2490"/>
      <c r="AC121" s="2490"/>
      <c r="AD121" s="2490"/>
      <c r="AE121" s="2490"/>
      <c r="AF121" s="2490"/>
      <c r="AG121" s="2490"/>
      <c r="AH121" s="2490"/>
      <c r="AI121" s="2490"/>
      <c r="AJ121" s="2490"/>
      <c r="AK121" s="2490"/>
      <c r="AL121" s="2490"/>
      <c r="AM121" s="2490"/>
      <c r="AN121" s="2490"/>
      <c r="AO121" s="2490"/>
      <c r="AP121" s="2490"/>
      <c r="AQ121" s="2336"/>
      <c r="AR121" s="2336"/>
      <c r="AS121" s="2336"/>
      <c r="AT121" s="2336"/>
      <c r="AU121" s="2336"/>
      <c r="AV121" s="2336"/>
      <c r="AW121" s="2336"/>
      <c r="AX121" s="2491"/>
      <c r="AY121" s="94"/>
      <c r="AZ121" s="1227"/>
      <c r="BA121" s="1227"/>
      <c r="BB121" s="1227"/>
      <c r="BC121" s="1227"/>
      <c r="BD121" s="114"/>
      <c r="BE121" s="1227"/>
      <c r="BF121" s="1227"/>
      <c r="BG121" s="1227"/>
      <c r="BH121" s="1227"/>
      <c r="BI121" s="1241"/>
      <c r="BJ121" s="1241"/>
      <c r="BK121" s="1241"/>
      <c r="BL121" s="1241"/>
      <c r="BM121" s="1241"/>
      <c r="BN121" s="2469"/>
      <c r="BO121" s="2469"/>
      <c r="BP121" s="2469"/>
      <c r="BQ121" s="2470"/>
      <c r="BR121" s="109"/>
    </row>
    <row r="122" spans="1:70" s="2" customFormat="1" ht="14.85" customHeight="1">
      <c r="A122" s="103"/>
      <c r="B122" s="2466"/>
      <c r="C122" s="2488"/>
      <c r="D122" s="2488"/>
      <c r="E122" s="2488"/>
      <c r="F122" s="2488"/>
      <c r="G122" s="2488"/>
      <c r="H122" s="2488"/>
      <c r="I122" s="2488"/>
      <c r="J122" s="2488"/>
      <c r="K122" s="2488"/>
      <c r="L122" s="2488"/>
      <c r="M122" s="2488"/>
      <c r="N122" s="2488"/>
      <c r="O122" s="2488"/>
      <c r="P122" s="2488"/>
      <c r="Q122" s="2488"/>
      <c r="R122" s="2488"/>
      <c r="S122" s="2488"/>
      <c r="T122" s="2488"/>
      <c r="U122" s="2488"/>
      <c r="V122" s="2488"/>
      <c r="W122" s="2488"/>
      <c r="X122" s="2490"/>
      <c r="Y122" s="2490"/>
      <c r="Z122" s="2490"/>
      <c r="AA122" s="2490"/>
      <c r="AB122" s="2490"/>
      <c r="AC122" s="2490"/>
      <c r="AD122" s="2490"/>
      <c r="AE122" s="2490"/>
      <c r="AF122" s="2490"/>
      <c r="AG122" s="2490"/>
      <c r="AH122" s="2490"/>
      <c r="AI122" s="2490"/>
      <c r="AJ122" s="2490"/>
      <c r="AK122" s="2490"/>
      <c r="AL122" s="2490"/>
      <c r="AM122" s="2490"/>
      <c r="AN122" s="2490"/>
      <c r="AO122" s="2490"/>
      <c r="AP122" s="2490"/>
      <c r="AQ122" s="2336"/>
      <c r="AR122" s="2336"/>
      <c r="AS122" s="2336"/>
      <c r="AT122" s="2336"/>
      <c r="AU122" s="2336"/>
      <c r="AV122" s="2336"/>
      <c r="AW122" s="2336"/>
      <c r="AX122" s="2491"/>
      <c r="AY122" s="94"/>
      <c r="AZ122" s="69"/>
      <c r="BA122" s="69"/>
      <c r="BB122" s="69"/>
      <c r="BC122" s="69"/>
      <c r="BD122" s="69"/>
      <c r="BE122" s="69"/>
      <c r="BF122" s="69"/>
      <c r="BG122" s="69"/>
      <c r="BH122" s="69"/>
      <c r="BI122" s="69"/>
      <c r="BJ122" s="69"/>
      <c r="BK122" s="69"/>
      <c r="BL122" s="69"/>
      <c r="BM122" s="69"/>
      <c r="BN122" s="69"/>
      <c r="BO122" s="635"/>
      <c r="BP122" s="274"/>
      <c r="BQ122" s="687"/>
      <c r="BR122" s="109"/>
    </row>
    <row r="123" spans="1:70" s="2" customFormat="1" ht="14.85" customHeight="1">
      <c r="A123" s="103"/>
      <c r="B123" s="2466">
        <v>13</v>
      </c>
      <c r="C123" s="2488" t="s">
        <v>570</v>
      </c>
      <c r="D123" s="2489"/>
      <c r="E123" s="2489"/>
      <c r="F123" s="2489"/>
      <c r="G123" s="2489"/>
      <c r="H123" s="2489"/>
      <c r="I123" s="2489"/>
      <c r="J123" s="2489"/>
      <c r="K123" s="2489"/>
      <c r="L123" s="2489"/>
      <c r="M123" s="2489"/>
      <c r="N123" s="2489"/>
      <c r="O123" s="2489"/>
      <c r="P123" s="2489"/>
      <c r="Q123" s="2489"/>
      <c r="R123" s="2489"/>
      <c r="S123" s="2489"/>
      <c r="T123" s="2489"/>
      <c r="U123" s="2489"/>
      <c r="V123" s="2489"/>
      <c r="W123" s="2489"/>
      <c r="X123" s="2490" t="s">
        <v>584</v>
      </c>
      <c r="Y123" s="2490"/>
      <c r="Z123" s="2490"/>
      <c r="AA123" s="2490"/>
      <c r="AB123" s="2490"/>
      <c r="AC123" s="2490"/>
      <c r="AD123" s="2490"/>
      <c r="AE123" s="2490"/>
      <c r="AF123" s="2490"/>
      <c r="AG123" s="2490"/>
      <c r="AH123" s="2490"/>
      <c r="AI123" s="2490"/>
      <c r="AJ123" s="2490"/>
      <c r="AK123" s="2490"/>
      <c r="AL123" s="2490"/>
      <c r="AM123" s="2490"/>
      <c r="AN123" s="2490"/>
      <c r="AO123" s="2490"/>
      <c r="AP123" s="2490"/>
      <c r="AQ123" s="2336"/>
      <c r="AR123" s="2336"/>
      <c r="AS123" s="2336"/>
      <c r="AT123" s="2336"/>
      <c r="AU123" s="2336"/>
      <c r="AV123" s="2336"/>
      <c r="AW123" s="2336"/>
      <c r="AX123" s="2491"/>
      <c r="AY123" s="94"/>
      <c r="AZ123" s="69"/>
      <c r="BA123" s="69"/>
      <c r="BB123" s="69"/>
      <c r="BC123" s="69"/>
      <c r="BD123" s="69"/>
      <c r="BE123" s="69"/>
      <c r="BF123" s="69"/>
      <c r="BG123" s="69"/>
      <c r="BH123" s="69"/>
      <c r="BI123" s="69"/>
      <c r="BJ123" s="69"/>
      <c r="BK123" s="69"/>
      <c r="BL123" s="69"/>
      <c r="BM123" s="69"/>
      <c r="BN123" s="69"/>
      <c r="BO123" s="635"/>
      <c r="BP123" s="274"/>
      <c r="BQ123" s="687"/>
      <c r="BR123" s="109"/>
    </row>
    <row r="124" spans="1:70" s="2" customFormat="1" ht="14.85" customHeight="1">
      <c r="A124" s="103"/>
      <c r="B124" s="2466"/>
      <c r="C124" s="2489"/>
      <c r="D124" s="2489"/>
      <c r="E124" s="2489"/>
      <c r="F124" s="2489"/>
      <c r="G124" s="2489"/>
      <c r="H124" s="2489"/>
      <c r="I124" s="2489"/>
      <c r="J124" s="2489"/>
      <c r="K124" s="2489"/>
      <c r="L124" s="2489"/>
      <c r="M124" s="2489"/>
      <c r="N124" s="2489"/>
      <c r="O124" s="2489"/>
      <c r="P124" s="2489"/>
      <c r="Q124" s="2489"/>
      <c r="R124" s="2489"/>
      <c r="S124" s="2489"/>
      <c r="T124" s="2489"/>
      <c r="U124" s="2489"/>
      <c r="V124" s="2489"/>
      <c r="W124" s="2489"/>
      <c r="X124" s="2490"/>
      <c r="Y124" s="2490"/>
      <c r="Z124" s="2490"/>
      <c r="AA124" s="2490"/>
      <c r="AB124" s="2490"/>
      <c r="AC124" s="2490"/>
      <c r="AD124" s="2490"/>
      <c r="AE124" s="2490"/>
      <c r="AF124" s="2490"/>
      <c r="AG124" s="2490"/>
      <c r="AH124" s="2490"/>
      <c r="AI124" s="2490"/>
      <c r="AJ124" s="2490"/>
      <c r="AK124" s="2490"/>
      <c r="AL124" s="2490"/>
      <c r="AM124" s="2490"/>
      <c r="AN124" s="2490"/>
      <c r="AO124" s="2490"/>
      <c r="AP124" s="2490"/>
      <c r="AQ124" s="2336"/>
      <c r="AR124" s="2336"/>
      <c r="AS124" s="2336"/>
      <c r="AT124" s="2336"/>
      <c r="AU124" s="2336"/>
      <c r="AV124" s="2336"/>
      <c r="AW124" s="2336"/>
      <c r="AX124" s="2491"/>
      <c r="AY124" s="94"/>
      <c r="AZ124" s="69"/>
      <c r="BA124" s="69"/>
      <c r="BB124" s="69"/>
      <c r="BC124" s="69"/>
      <c r="BD124" s="69"/>
      <c r="BE124" s="69"/>
      <c r="BF124" s="69"/>
      <c r="BG124" s="69"/>
      <c r="BH124" s="69"/>
      <c r="BI124" s="69"/>
      <c r="BJ124" s="69"/>
      <c r="BK124" s="69"/>
      <c r="BL124" s="69"/>
      <c r="BM124" s="69"/>
      <c r="BN124" s="69"/>
      <c r="BO124" s="635"/>
      <c r="BP124" s="274"/>
      <c r="BQ124" s="687"/>
      <c r="BR124" s="109"/>
    </row>
    <row r="125" spans="1:70" s="2" customFormat="1" ht="14.85" customHeight="1">
      <c r="A125" s="103"/>
      <c r="B125" s="2466">
        <v>14</v>
      </c>
      <c r="C125" s="2488" t="s">
        <v>585</v>
      </c>
      <c r="D125" s="2488"/>
      <c r="E125" s="2488"/>
      <c r="F125" s="2488"/>
      <c r="G125" s="2488"/>
      <c r="H125" s="2488"/>
      <c r="I125" s="2488"/>
      <c r="J125" s="2488"/>
      <c r="K125" s="2488"/>
      <c r="L125" s="2488"/>
      <c r="M125" s="2488"/>
      <c r="N125" s="2488"/>
      <c r="O125" s="2488"/>
      <c r="P125" s="2488"/>
      <c r="Q125" s="2488"/>
      <c r="R125" s="2488"/>
      <c r="S125" s="2488"/>
      <c r="T125" s="2488"/>
      <c r="U125" s="2488"/>
      <c r="V125" s="2488"/>
      <c r="W125" s="2488"/>
      <c r="X125" s="2490"/>
      <c r="Y125" s="2490"/>
      <c r="Z125" s="2490"/>
      <c r="AA125" s="2490"/>
      <c r="AB125" s="2490"/>
      <c r="AC125" s="2490"/>
      <c r="AD125" s="2490"/>
      <c r="AE125" s="2490"/>
      <c r="AF125" s="2490"/>
      <c r="AG125" s="2490"/>
      <c r="AH125" s="2490"/>
      <c r="AI125" s="2490"/>
      <c r="AJ125" s="2490"/>
      <c r="AK125" s="2490"/>
      <c r="AL125" s="2490"/>
      <c r="AM125" s="2490"/>
      <c r="AN125" s="2490"/>
      <c r="AO125" s="2490"/>
      <c r="AP125" s="2490"/>
      <c r="AQ125" s="2336"/>
      <c r="AR125" s="2336"/>
      <c r="AS125" s="2336"/>
      <c r="AT125" s="2336"/>
      <c r="AU125" s="2336"/>
      <c r="AV125" s="2336"/>
      <c r="AW125" s="2336"/>
      <c r="AX125" s="2491"/>
      <c r="AY125" s="94"/>
      <c r="AZ125" s="69"/>
      <c r="BA125" s="69"/>
      <c r="BB125" s="69"/>
      <c r="BC125" s="69"/>
      <c r="BD125" s="69"/>
      <c r="BE125" s="69"/>
      <c r="BF125" s="69"/>
      <c r="BG125" s="69"/>
      <c r="BH125" s="69"/>
      <c r="BI125" s="69"/>
      <c r="BJ125" s="69"/>
      <c r="BK125" s="69"/>
      <c r="BL125" s="69"/>
      <c r="BM125" s="69"/>
      <c r="BN125" s="69"/>
      <c r="BO125" s="635"/>
      <c r="BP125" s="274"/>
      <c r="BQ125" s="687"/>
      <c r="BR125" s="109"/>
    </row>
    <row r="126" spans="1:70" s="2" customFormat="1" ht="14.85" customHeight="1">
      <c r="A126" s="103"/>
      <c r="B126" s="2466"/>
      <c r="C126" s="2488"/>
      <c r="D126" s="2488"/>
      <c r="E126" s="2488"/>
      <c r="F126" s="2488"/>
      <c r="G126" s="2488"/>
      <c r="H126" s="2488"/>
      <c r="I126" s="2488"/>
      <c r="J126" s="2488"/>
      <c r="K126" s="2488"/>
      <c r="L126" s="2488"/>
      <c r="M126" s="2488"/>
      <c r="N126" s="2488"/>
      <c r="O126" s="2488"/>
      <c r="P126" s="2488"/>
      <c r="Q126" s="2488"/>
      <c r="R126" s="2488"/>
      <c r="S126" s="2488"/>
      <c r="T126" s="2488"/>
      <c r="U126" s="2488"/>
      <c r="V126" s="2488"/>
      <c r="W126" s="2488"/>
      <c r="X126" s="2490"/>
      <c r="Y126" s="2490"/>
      <c r="Z126" s="2490"/>
      <c r="AA126" s="2490"/>
      <c r="AB126" s="2490"/>
      <c r="AC126" s="2490"/>
      <c r="AD126" s="2490"/>
      <c r="AE126" s="2490"/>
      <c r="AF126" s="2490"/>
      <c r="AG126" s="2490"/>
      <c r="AH126" s="2490"/>
      <c r="AI126" s="2490"/>
      <c r="AJ126" s="2490"/>
      <c r="AK126" s="2490"/>
      <c r="AL126" s="2490"/>
      <c r="AM126" s="2490"/>
      <c r="AN126" s="2490"/>
      <c r="AO126" s="2490"/>
      <c r="AP126" s="2490"/>
      <c r="AQ126" s="2336"/>
      <c r="AR126" s="2336"/>
      <c r="AS126" s="2336"/>
      <c r="AT126" s="2336"/>
      <c r="AU126" s="2336"/>
      <c r="AV126" s="2336"/>
      <c r="AW126" s="2336"/>
      <c r="AX126" s="2491"/>
      <c r="AY126" s="94"/>
      <c r="AZ126" s="69"/>
      <c r="BA126" s="69"/>
      <c r="BB126" s="69"/>
      <c r="BC126" s="69"/>
      <c r="BD126" s="69"/>
      <c r="BE126" s="69"/>
      <c r="BF126" s="69"/>
      <c r="BG126" s="69"/>
      <c r="BH126" s="69"/>
      <c r="BI126" s="69"/>
      <c r="BJ126" s="69"/>
      <c r="BK126" s="69"/>
      <c r="BL126" s="69"/>
      <c r="BM126" s="69"/>
      <c r="BN126" s="69"/>
      <c r="BO126" s="635"/>
      <c r="BP126" s="274"/>
      <c r="BQ126" s="687"/>
      <c r="BR126" s="109"/>
    </row>
    <row r="127" spans="1:70" s="2" customFormat="1" ht="14.85" customHeight="1">
      <c r="A127" s="103"/>
      <c r="B127" s="2466">
        <v>15</v>
      </c>
      <c r="C127" s="2488" t="s">
        <v>598</v>
      </c>
      <c r="D127" s="2488"/>
      <c r="E127" s="2488"/>
      <c r="F127" s="2488"/>
      <c r="G127" s="2488"/>
      <c r="H127" s="2488"/>
      <c r="I127" s="2488"/>
      <c r="J127" s="2488"/>
      <c r="K127" s="2488"/>
      <c r="L127" s="2488"/>
      <c r="M127" s="2488"/>
      <c r="N127" s="2488"/>
      <c r="O127" s="2488"/>
      <c r="P127" s="2488"/>
      <c r="Q127" s="2488"/>
      <c r="R127" s="2488"/>
      <c r="S127" s="2488"/>
      <c r="T127" s="2488"/>
      <c r="U127" s="2488"/>
      <c r="V127" s="2488"/>
      <c r="W127" s="2488"/>
      <c r="X127" s="2490"/>
      <c r="Y127" s="2490"/>
      <c r="Z127" s="2490"/>
      <c r="AA127" s="2490"/>
      <c r="AB127" s="2490"/>
      <c r="AC127" s="2490"/>
      <c r="AD127" s="2490"/>
      <c r="AE127" s="2490"/>
      <c r="AF127" s="2490"/>
      <c r="AG127" s="2490"/>
      <c r="AH127" s="2490"/>
      <c r="AI127" s="2490"/>
      <c r="AJ127" s="2490"/>
      <c r="AK127" s="2490"/>
      <c r="AL127" s="2490"/>
      <c r="AM127" s="2490"/>
      <c r="AN127" s="2490"/>
      <c r="AO127" s="2490"/>
      <c r="AP127" s="2490"/>
      <c r="AQ127" s="2336"/>
      <c r="AR127" s="2336"/>
      <c r="AS127" s="2336"/>
      <c r="AT127" s="2336"/>
      <c r="AU127" s="2336"/>
      <c r="AV127" s="2336"/>
      <c r="AW127" s="2336"/>
      <c r="AX127" s="2491"/>
      <c r="AY127" s="94"/>
      <c r="AZ127" s="69"/>
      <c r="BA127" s="69"/>
      <c r="BB127" s="69"/>
      <c r="BC127" s="69"/>
      <c r="BD127" s="69"/>
      <c r="BE127" s="69"/>
      <c r="BF127" s="69"/>
      <c r="BG127" s="69"/>
      <c r="BH127" s="69"/>
      <c r="BI127" s="69"/>
      <c r="BJ127" s="69"/>
      <c r="BK127" s="69"/>
      <c r="BL127" s="69"/>
      <c r="BM127" s="69"/>
      <c r="BN127" s="69"/>
      <c r="BO127" s="635"/>
      <c r="BP127" s="274"/>
      <c r="BQ127" s="687"/>
      <c r="BR127" s="109"/>
    </row>
    <row r="128" spans="1:70" s="2" customFormat="1" ht="14.85" customHeight="1">
      <c r="A128" s="103"/>
      <c r="B128" s="2466"/>
      <c r="C128" s="2488"/>
      <c r="D128" s="2488"/>
      <c r="E128" s="2488"/>
      <c r="F128" s="2488"/>
      <c r="G128" s="2488"/>
      <c r="H128" s="2488"/>
      <c r="I128" s="2488"/>
      <c r="J128" s="2488"/>
      <c r="K128" s="2488"/>
      <c r="L128" s="2488"/>
      <c r="M128" s="2488"/>
      <c r="N128" s="2488"/>
      <c r="O128" s="2488"/>
      <c r="P128" s="2488"/>
      <c r="Q128" s="2488"/>
      <c r="R128" s="2488"/>
      <c r="S128" s="2488"/>
      <c r="T128" s="2488"/>
      <c r="U128" s="2488"/>
      <c r="V128" s="2488"/>
      <c r="W128" s="2488"/>
      <c r="X128" s="2490"/>
      <c r="Y128" s="2490"/>
      <c r="Z128" s="2490"/>
      <c r="AA128" s="2490"/>
      <c r="AB128" s="2490"/>
      <c r="AC128" s="2490"/>
      <c r="AD128" s="2490"/>
      <c r="AE128" s="2490"/>
      <c r="AF128" s="2490"/>
      <c r="AG128" s="2490"/>
      <c r="AH128" s="2490"/>
      <c r="AI128" s="2490"/>
      <c r="AJ128" s="2490"/>
      <c r="AK128" s="2490"/>
      <c r="AL128" s="2490"/>
      <c r="AM128" s="2490"/>
      <c r="AN128" s="2490"/>
      <c r="AO128" s="2490"/>
      <c r="AP128" s="2490"/>
      <c r="AQ128" s="2336"/>
      <c r="AR128" s="2336"/>
      <c r="AS128" s="2336"/>
      <c r="AT128" s="2336"/>
      <c r="AU128" s="2336"/>
      <c r="AV128" s="2336"/>
      <c r="AW128" s="2336"/>
      <c r="AX128" s="2491"/>
      <c r="AY128" s="94"/>
      <c r="AZ128" s="69"/>
      <c r="BA128" s="69"/>
      <c r="BB128" s="69"/>
      <c r="BC128" s="69"/>
      <c r="BD128" s="69"/>
      <c r="BE128" s="69"/>
      <c r="BF128" s="69"/>
      <c r="BG128" s="69"/>
      <c r="BH128" s="69"/>
      <c r="BI128" s="69"/>
      <c r="BJ128" s="69"/>
      <c r="BK128" s="69"/>
      <c r="BL128" s="69"/>
      <c r="BM128" s="69"/>
      <c r="BN128" s="69"/>
      <c r="BO128" s="635"/>
      <c r="BP128" s="274"/>
      <c r="BQ128" s="687"/>
      <c r="BR128" s="109"/>
    </row>
    <row r="129" spans="1:72" s="2" customFormat="1" ht="14.85" customHeight="1">
      <c r="A129" s="103"/>
      <c r="B129" s="2466">
        <v>16</v>
      </c>
      <c r="C129" s="2488" t="s">
        <v>599</v>
      </c>
      <c r="D129" s="2489"/>
      <c r="E129" s="2489"/>
      <c r="F129" s="2489"/>
      <c r="G129" s="2489"/>
      <c r="H129" s="2489"/>
      <c r="I129" s="2489"/>
      <c r="J129" s="2489"/>
      <c r="K129" s="2489"/>
      <c r="L129" s="2489"/>
      <c r="M129" s="2489"/>
      <c r="N129" s="2489"/>
      <c r="O129" s="2489"/>
      <c r="P129" s="2489"/>
      <c r="Q129" s="2489"/>
      <c r="R129" s="2489"/>
      <c r="S129" s="2489"/>
      <c r="T129" s="2489"/>
      <c r="U129" s="2489"/>
      <c r="V129" s="2489"/>
      <c r="W129" s="2489"/>
      <c r="X129" s="2490"/>
      <c r="Y129" s="2490"/>
      <c r="Z129" s="2490"/>
      <c r="AA129" s="2490"/>
      <c r="AB129" s="2490"/>
      <c r="AC129" s="2490"/>
      <c r="AD129" s="2490"/>
      <c r="AE129" s="2490"/>
      <c r="AF129" s="2490"/>
      <c r="AG129" s="2490"/>
      <c r="AH129" s="2490"/>
      <c r="AI129" s="2490"/>
      <c r="AJ129" s="2490"/>
      <c r="AK129" s="2490"/>
      <c r="AL129" s="2490"/>
      <c r="AM129" s="2490"/>
      <c r="AN129" s="2490"/>
      <c r="AO129" s="2490"/>
      <c r="AP129" s="2490"/>
      <c r="AQ129" s="2336"/>
      <c r="AR129" s="2336"/>
      <c r="AS129" s="2336"/>
      <c r="AT129" s="2336"/>
      <c r="AU129" s="2336"/>
      <c r="AV129" s="2336"/>
      <c r="AW129" s="2336"/>
      <c r="AX129" s="2491"/>
      <c r="AY129" s="94"/>
      <c r="AZ129" s="69"/>
      <c r="BA129" s="69"/>
      <c r="BB129" s="69"/>
      <c r="BC129" s="69"/>
      <c r="BD129" s="69"/>
      <c r="BE129" s="69"/>
      <c r="BF129" s="69"/>
      <c r="BG129" s="69"/>
      <c r="BH129" s="69"/>
      <c r="BI129" s="69"/>
      <c r="BJ129" s="69"/>
      <c r="BK129" s="69"/>
      <c r="BL129" s="69"/>
      <c r="BM129" s="69"/>
      <c r="BN129" s="69"/>
      <c r="BO129" s="635"/>
      <c r="BP129" s="274"/>
      <c r="BQ129" s="687"/>
      <c r="BR129" s="109"/>
    </row>
    <row r="130" spans="1:72" s="2" customFormat="1" ht="14.85" customHeight="1">
      <c r="A130" s="103"/>
      <c r="B130" s="2466"/>
      <c r="C130" s="2489"/>
      <c r="D130" s="2489"/>
      <c r="E130" s="2489"/>
      <c r="F130" s="2489"/>
      <c r="G130" s="2489"/>
      <c r="H130" s="2489"/>
      <c r="I130" s="2489"/>
      <c r="J130" s="2489"/>
      <c r="K130" s="2489"/>
      <c r="L130" s="2489"/>
      <c r="M130" s="2489"/>
      <c r="N130" s="2489"/>
      <c r="O130" s="2489"/>
      <c r="P130" s="2489"/>
      <c r="Q130" s="2489"/>
      <c r="R130" s="2489"/>
      <c r="S130" s="2489"/>
      <c r="T130" s="2489"/>
      <c r="U130" s="2489"/>
      <c r="V130" s="2489"/>
      <c r="W130" s="2489"/>
      <c r="X130" s="2490"/>
      <c r="Y130" s="2490"/>
      <c r="Z130" s="2490"/>
      <c r="AA130" s="2490"/>
      <c r="AB130" s="2490"/>
      <c r="AC130" s="2490"/>
      <c r="AD130" s="2490"/>
      <c r="AE130" s="2490"/>
      <c r="AF130" s="2490"/>
      <c r="AG130" s="2490"/>
      <c r="AH130" s="2490"/>
      <c r="AI130" s="2490"/>
      <c r="AJ130" s="2490"/>
      <c r="AK130" s="2490"/>
      <c r="AL130" s="2490"/>
      <c r="AM130" s="2490"/>
      <c r="AN130" s="2490"/>
      <c r="AO130" s="2490"/>
      <c r="AP130" s="2490"/>
      <c r="AQ130" s="2336"/>
      <c r="AR130" s="2336"/>
      <c r="AS130" s="2336"/>
      <c r="AT130" s="2336"/>
      <c r="AU130" s="2336"/>
      <c r="AV130" s="2336"/>
      <c r="AW130" s="2336"/>
      <c r="AX130" s="2491"/>
      <c r="AY130" s="94"/>
      <c r="AZ130" s="69"/>
      <c r="BA130" s="69"/>
      <c r="BB130" s="69"/>
      <c r="BC130" s="69"/>
      <c r="BD130" s="69"/>
      <c r="BE130" s="69"/>
      <c r="BF130" s="69"/>
      <c r="BG130" s="69"/>
      <c r="BH130" s="69"/>
      <c r="BI130" s="69"/>
      <c r="BJ130" s="69"/>
      <c r="BK130" s="69"/>
      <c r="BL130" s="69"/>
      <c r="BM130" s="69"/>
      <c r="BN130" s="69"/>
      <c r="BO130" s="635"/>
      <c r="BP130" s="274"/>
      <c r="BQ130" s="687"/>
      <c r="BR130" s="109"/>
    </row>
    <row r="131" spans="1:72" s="2" customFormat="1" ht="14.85" customHeight="1">
      <c r="A131" s="103"/>
      <c r="B131" s="2434"/>
      <c r="C131" s="2492"/>
      <c r="D131" s="2492"/>
      <c r="E131" s="2492"/>
      <c r="F131" s="2492"/>
      <c r="G131" s="2492"/>
      <c r="H131" s="2492"/>
      <c r="I131" s="2492"/>
      <c r="J131" s="2492"/>
      <c r="K131" s="2492"/>
      <c r="L131" s="2492"/>
      <c r="M131" s="2492"/>
      <c r="N131" s="2492"/>
      <c r="O131" s="2492"/>
      <c r="P131" s="2492"/>
      <c r="Q131" s="2492"/>
      <c r="R131" s="2492"/>
      <c r="S131" s="2492"/>
      <c r="T131" s="2492"/>
      <c r="U131" s="2492"/>
      <c r="V131" s="2492"/>
      <c r="W131" s="2492"/>
      <c r="X131" s="2490"/>
      <c r="Y131" s="2490"/>
      <c r="Z131" s="2490"/>
      <c r="AA131" s="2490"/>
      <c r="AB131" s="2490"/>
      <c r="AC131" s="2490"/>
      <c r="AD131" s="2490"/>
      <c r="AE131" s="2490"/>
      <c r="AF131" s="2490"/>
      <c r="AG131" s="2490"/>
      <c r="AH131" s="2490"/>
      <c r="AI131" s="2490"/>
      <c r="AJ131" s="2490"/>
      <c r="AK131" s="2490"/>
      <c r="AL131" s="2490"/>
      <c r="AM131" s="2490"/>
      <c r="AN131" s="2490"/>
      <c r="AO131" s="2490"/>
      <c r="AP131" s="2490"/>
      <c r="AQ131" s="2336"/>
      <c r="AR131" s="2336"/>
      <c r="AS131" s="2336"/>
      <c r="AT131" s="2336"/>
      <c r="AU131" s="2336"/>
      <c r="AV131" s="2336"/>
      <c r="AW131" s="2336"/>
      <c r="AX131" s="2491"/>
      <c r="AY131" s="94"/>
      <c r="AZ131" s="69"/>
      <c r="BA131" s="69"/>
      <c r="BB131" s="69"/>
      <c r="BC131" s="69"/>
      <c r="BD131" s="69"/>
      <c r="BE131" s="69"/>
      <c r="BF131" s="69"/>
      <c r="BG131" s="69"/>
      <c r="BH131" s="69"/>
      <c r="BI131" s="69"/>
      <c r="BJ131" s="69"/>
      <c r="BK131" s="69"/>
      <c r="BL131" s="69"/>
      <c r="BM131" s="69"/>
      <c r="BN131" s="69"/>
      <c r="BO131" s="635"/>
      <c r="BP131" s="274"/>
      <c r="BQ131" s="687"/>
      <c r="BR131" s="109"/>
    </row>
    <row r="132" spans="1:72" s="2" customFormat="1" ht="14.85" customHeight="1">
      <c r="A132" s="103"/>
      <c r="B132" s="2449"/>
      <c r="C132" s="2493"/>
      <c r="D132" s="2493"/>
      <c r="E132" s="2493"/>
      <c r="F132" s="2493"/>
      <c r="G132" s="2493"/>
      <c r="H132" s="2493"/>
      <c r="I132" s="2493"/>
      <c r="J132" s="2493"/>
      <c r="K132" s="2493"/>
      <c r="L132" s="2493"/>
      <c r="M132" s="2493"/>
      <c r="N132" s="2493"/>
      <c r="O132" s="2493"/>
      <c r="P132" s="2493"/>
      <c r="Q132" s="2493"/>
      <c r="R132" s="2493"/>
      <c r="S132" s="2493"/>
      <c r="T132" s="2493"/>
      <c r="U132" s="2493"/>
      <c r="V132" s="2493"/>
      <c r="W132" s="2493"/>
      <c r="X132" s="2494"/>
      <c r="Y132" s="2494"/>
      <c r="Z132" s="2494"/>
      <c r="AA132" s="2494"/>
      <c r="AB132" s="2494"/>
      <c r="AC132" s="2494"/>
      <c r="AD132" s="2494"/>
      <c r="AE132" s="2494"/>
      <c r="AF132" s="2494"/>
      <c r="AG132" s="2494"/>
      <c r="AH132" s="2494"/>
      <c r="AI132" s="2494"/>
      <c r="AJ132" s="2494"/>
      <c r="AK132" s="2494"/>
      <c r="AL132" s="2494"/>
      <c r="AM132" s="2494"/>
      <c r="AN132" s="2494"/>
      <c r="AO132" s="2494"/>
      <c r="AP132" s="2494"/>
      <c r="AQ132" s="2054"/>
      <c r="AR132" s="2054"/>
      <c r="AS132" s="2054"/>
      <c r="AT132" s="2054"/>
      <c r="AU132" s="2054"/>
      <c r="AV132" s="2054"/>
      <c r="AW132" s="2054"/>
      <c r="AX132" s="2296"/>
      <c r="AY132" s="93"/>
      <c r="AZ132" s="76"/>
      <c r="BA132" s="76"/>
      <c r="BB132" s="76"/>
      <c r="BC132" s="76"/>
      <c r="BD132" s="76"/>
      <c r="BE132" s="76"/>
      <c r="BF132" s="76"/>
      <c r="BG132" s="76"/>
      <c r="BH132" s="76"/>
      <c r="BI132" s="76"/>
      <c r="BJ132" s="76"/>
      <c r="BK132" s="76"/>
      <c r="BL132" s="76"/>
      <c r="BM132" s="76"/>
      <c r="BN132" s="76"/>
      <c r="BO132" s="688"/>
      <c r="BP132" s="271"/>
      <c r="BQ132" s="689"/>
      <c r="BR132" s="109"/>
    </row>
    <row r="133" spans="1:72" s="89" customFormat="1" ht="20.100000000000001" customHeight="1">
      <c r="A133" s="95"/>
      <c r="B133" s="151" t="s">
        <v>118</v>
      </c>
      <c r="C133" s="93"/>
      <c r="D133" s="93"/>
      <c r="E133" s="93"/>
      <c r="F133" s="93"/>
      <c r="G133" s="93"/>
      <c r="H133" s="680"/>
      <c r="I133" s="93"/>
      <c r="J133" s="93"/>
      <c r="K133" s="93"/>
      <c r="L133" s="93"/>
      <c r="M133" s="93"/>
      <c r="N133" s="93"/>
      <c r="O133" s="93"/>
      <c r="P133" s="93"/>
      <c r="Q133" s="93"/>
      <c r="R133" s="93"/>
      <c r="S133" s="93"/>
      <c r="T133" s="93"/>
      <c r="U133" s="93"/>
      <c r="V133" s="93"/>
      <c r="W133" s="93"/>
      <c r="X133" s="93"/>
      <c r="Y133" s="93"/>
      <c r="Z133" s="93"/>
      <c r="AA133" s="93"/>
      <c r="AB133" s="93"/>
      <c r="AC133" s="93"/>
      <c r="AD133" s="93"/>
      <c r="AE133" s="456"/>
      <c r="AF133" s="456" t="s">
        <v>64</v>
      </c>
      <c r="AG133" s="456"/>
      <c r="AH133" s="456"/>
      <c r="AI133" s="456"/>
      <c r="AJ133" s="456"/>
      <c r="AK133" s="456"/>
      <c r="AL133" s="456"/>
      <c r="AM133" s="456"/>
      <c r="AN133" s="363"/>
      <c r="AO133" s="363"/>
      <c r="AP133" s="93"/>
      <c r="AQ133" s="363"/>
      <c r="AR133" s="93"/>
      <c r="AS133" s="93"/>
      <c r="AT133" s="93"/>
      <c r="AU133" s="363"/>
      <c r="AV133" s="93"/>
      <c r="AW133" s="93"/>
      <c r="AX133" s="93"/>
      <c r="AY133" s="93"/>
      <c r="AZ133" s="93"/>
      <c r="BA133" s="93"/>
      <c r="BB133" s="93"/>
      <c r="BC133" s="93"/>
      <c r="BD133" s="93"/>
      <c r="BE133" s="93"/>
      <c r="BF133" s="93"/>
      <c r="BG133" s="93"/>
      <c r="BH133" s="93"/>
      <c r="BI133" s="93" t="str">
        <f>BI88</f>
        <v>COMPILER: LIÊN/A-KT-WQ826</v>
      </c>
      <c r="BJ133" s="93"/>
      <c r="BK133" s="363"/>
      <c r="BL133" s="93"/>
      <c r="BM133" s="363"/>
      <c r="BN133" s="93"/>
      <c r="BO133" s="454"/>
      <c r="BP133" s="151"/>
      <c r="BQ133" s="151"/>
      <c r="BR133" s="98"/>
    </row>
    <row r="134" spans="1:72" s="2" customFormat="1" ht="20.100000000000001" customHeight="1">
      <c r="A134" s="99"/>
      <c r="B134" s="1056" t="str">
        <f>B89</f>
        <v>{{ModelType}}</v>
      </c>
      <c r="C134" s="1317"/>
      <c r="D134" s="1317"/>
      <c r="E134" s="1317"/>
      <c r="F134" s="1317"/>
      <c r="G134" s="1317"/>
      <c r="H134" s="1317"/>
      <c r="I134" s="1317"/>
      <c r="J134" s="1317"/>
      <c r="K134" s="1317"/>
      <c r="L134" s="1317"/>
      <c r="M134" s="1317"/>
      <c r="N134" s="1317"/>
      <c r="O134" s="1317"/>
      <c r="P134" s="1317"/>
      <c r="Q134" s="1058"/>
      <c r="R134" s="1829" t="s">
        <v>600</v>
      </c>
      <c r="S134" s="1829"/>
      <c r="T134" s="1829"/>
      <c r="U134" s="1829"/>
      <c r="V134" s="1829"/>
      <c r="W134" s="1829"/>
      <c r="X134" s="1829"/>
      <c r="Y134" s="1829"/>
      <c r="Z134" s="1829"/>
      <c r="AA134" s="1829"/>
      <c r="AB134" s="1829"/>
      <c r="AC134" s="1829"/>
      <c r="AD134" s="1829"/>
      <c r="AE134" s="1829"/>
      <c r="AF134" s="1829"/>
      <c r="AG134" s="1829"/>
      <c r="AH134" s="1829"/>
      <c r="AI134" s="1829"/>
      <c r="AJ134" s="1829"/>
      <c r="AK134" s="1829"/>
      <c r="AL134" s="1829"/>
      <c r="AM134" s="1829"/>
      <c r="AN134" s="1829"/>
      <c r="AO134" s="1829"/>
      <c r="AP134" s="1829"/>
      <c r="AQ134" s="1829"/>
      <c r="AR134" s="1829"/>
      <c r="AS134" s="1829"/>
      <c r="AT134" s="1829"/>
      <c r="AU134" s="1829"/>
      <c r="AV134" s="1829"/>
      <c r="AW134" s="1829"/>
      <c r="AX134" s="1829"/>
      <c r="AY134" s="1829"/>
      <c r="AZ134" s="1829"/>
      <c r="BA134" s="1829"/>
      <c r="BB134" s="1830"/>
      <c r="BC134" s="1830"/>
      <c r="BD134" s="1830"/>
      <c r="BE134" s="1830"/>
      <c r="BF134" s="225"/>
      <c r="BG134" s="225"/>
      <c r="BH134" s="225"/>
      <c r="BI134" s="225"/>
      <c r="BJ134" s="225"/>
      <c r="BK134" s="225"/>
      <c r="BL134" s="227"/>
      <c r="BM134" s="227"/>
      <c r="BN134" s="227"/>
      <c r="BO134" s="227"/>
      <c r="BP134" s="227"/>
      <c r="BQ134" s="227"/>
      <c r="BR134" s="685"/>
    </row>
    <row r="135" spans="1:72" s="2" customFormat="1" ht="19.5" customHeight="1">
      <c r="A135" s="103"/>
      <c r="B135" s="310" t="s">
        <v>69</v>
      </c>
      <c r="C135" s="311"/>
      <c r="D135" s="311"/>
      <c r="E135" s="311"/>
      <c r="F135" s="311"/>
      <c r="G135" s="311"/>
      <c r="H135" s="67" t="str">
        <f>H90</f>
        <v>{{ModelName}}</v>
      </c>
      <c r="I135" s="67"/>
      <c r="J135" s="67"/>
      <c r="K135" s="67"/>
      <c r="L135" s="67"/>
      <c r="M135" s="67"/>
      <c r="N135" s="67"/>
      <c r="O135" s="67"/>
      <c r="P135" s="67"/>
      <c r="Q135" s="68"/>
      <c r="R135" s="1904"/>
      <c r="S135" s="1904"/>
      <c r="T135" s="1904"/>
      <c r="U135" s="1904"/>
      <c r="V135" s="1904"/>
      <c r="W135" s="1904"/>
      <c r="X135" s="1904"/>
      <c r="Y135" s="1904"/>
      <c r="Z135" s="1904"/>
      <c r="AA135" s="1904"/>
      <c r="AB135" s="1904"/>
      <c r="AC135" s="1904"/>
      <c r="AD135" s="1904"/>
      <c r="AE135" s="1904"/>
      <c r="AF135" s="1904"/>
      <c r="AG135" s="1904"/>
      <c r="AH135" s="1904"/>
      <c r="AI135" s="1904"/>
      <c r="AJ135" s="1904"/>
      <c r="AK135" s="1904"/>
      <c r="AL135" s="1904"/>
      <c r="AM135" s="1904"/>
      <c r="AN135" s="1904"/>
      <c r="AO135" s="1904"/>
      <c r="AP135" s="1904"/>
      <c r="AQ135" s="1904"/>
      <c r="AR135" s="1904"/>
      <c r="AS135" s="1904"/>
      <c r="AT135" s="1904"/>
      <c r="AU135" s="1904"/>
      <c r="AV135" s="1904"/>
      <c r="AW135" s="1904"/>
      <c r="AX135" s="1904"/>
      <c r="AY135" s="1904"/>
      <c r="AZ135" s="1904"/>
      <c r="BA135" s="1904"/>
      <c r="BB135" s="1178"/>
      <c r="BC135" s="1178"/>
      <c r="BD135" s="1178"/>
      <c r="BE135" s="1178"/>
      <c r="BF135" s="232"/>
      <c r="BG135" s="232"/>
      <c r="BH135" s="232"/>
      <c r="BI135" s="232"/>
      <c r="BJ135" s="232"/>
      <c r="BK135" s="232"/>
      <c r="BL135" s="1693" t="s">
        <v>122</v>
      </c>
      <c r="BM135" s="1322"/>
      <c r="BN135" s="1322"/>
      <c r="BO135" s="2497">
        <f>BO90</f>
        <v>19</v>
      </c>
      <c r="BP135" s="1419">
        <f>BP90-1</f>
        <v>-4</v>
      </c>
      <c r="BQ135" s="2495"/>
      <c r="BR135" s="109"/>
    </row>
    <row r="136" spans="1:72" s="2" customFormat="1" ht="15.95" customHeight="1">
      <c r="A136" s="103"/>
      <c r="B136" s="73" t="s">
        <v>70</v>
      </c>
      <c r="C136" s="74"/>
      <c r="D136" s="74"/>
      <c r="E136" s="74"/>
      <c r="F136" s="74"/>
      <c r="G136" s="74"/>
      <c r="H136" s="74"/>
      <c r="I136" s="74"/>
      <c r="J136" s="74" t="str">
        <f>J91</f>
        <v>{{MaterialNumber}}</v>
      </c>
      <c r="K136" s="74"/>
      <c r="L136" s="74"/>
      <c r="M136" s="74"/>
      <c r="N136" s="74"/>
      <c r="O136" s="74"/>
      <c r="P136" s="74"/>
      <c r="Q136" s="75"/>
      <c r="R136" s="1904"/>
      <c r="S136" s="1904"/>
      <c r="T136" s="1904"/>
      <c r="U136" s="1904"/>
      <c r="V136" s="1904"/>
      <c r="W136" s="1904"/>
      <c r="X136" s="1904"/>
      <c r="Y136" s="1904"/>
      <c r="Z136" s="1904"/>
      <c r="AA136" s="1904"/>
      <c r="AB136" s="1904"/>
      <c r="AC136" s="1904"/>
      <c r="AD136" s="1904"/>
      <c r="AE136" s="1904"/>
      <c r="AF136" s="1904"/>
      <c r="AG136" s="1904"/>
      <c r="AH136" s="1904"/>
      <c r="AI136" s="1904"/>
      <c r="AJ136" s="1904"/>
      <c r="AK136" s="1904"/>
      <c r="AL136" s="1904"/>
      <c r="AM136" s="1904"/>
      <c r="AN136" s="1904"/>
      <c r="AO136" s="1904"/>
      <c r="AP136" s="1904"/>
      <c r="AQ136" s="1904"/>
      <c r="AR136" s="1904"/>
      <c r="AS136" s="1904"/>
      <c r="AT136" s="1904"/>
      <c r="AU136" s="1904"/>
      <c r="AV136" s="1904"/>
      <c r="AW136" s="1904"/>
      <c r="AX136" s="1904"/>
      <c r="AY136" s="1904"/>
      <c r="AZ136" s="1904"/>
      <c r="BA136" s="1904"/>
      <c r="BB136" s="1179"/>
      <c r="BC136" s="1179"/>
      <c r="BD136" s="1179"/>
      <c r="BE136" s="1179"/>
      <c r="BF136" s="232"/>
      <c r="BG136" s="232"/>
      <c r="BH136" s="232"/>
      <c r="BI136" s="232"/>
      <c r="BJ136" s="232"/>
      <c r="BK136" s="232"/>
      <c r="BL136" s="2364"/>
      <c r="BM136" s="1972"/>
      <c r="BN136" s="1972"/>
      <c r="BO136" s="1583"/>
      <c r="BP136" s="1583"/>
      <c r="BQ136" s="2496"/>
      <c r="BR136" s="109"/>
    </row>
    <row r="137" spans="1:72" s="2" customFormat="1" ht="15.95" customHeight="1">
      <c r="A137" s="103"/>
      <c r="B137" s="230"/>
      <c r="C137" s="71"/>
      <c r="D137" s="71"/>
      <c r="E137" s="71"/>
      <c r="F137" s="71"/>
      <c r="G137" s="71"/>
      <c r="H137" s="71"/>
      <c r="I137" s="71"/>
      <c r="J137" s="71"/>
      <c r="K137" s="71"/>
      <c r="L137" s="71"/>
      <c r="M137" s="71"/>
      <c r="N137" s="71"/>
      <c r="O137" s="71"/>
      <c r="P137" s="71"/>
      <c r="Q137" s="71"/>
      <c r="R137" s="70"/>
      <c r="S137" s="70"/>
      <c r="T137" s="70"/>
      <c r="U137" s="70"/>
      <c r="V137" s="70"/>
      <c r="W137" s="70"/>
      <c r="X137" s="70"/>
      <c r="Y137" s="70"/>
      <c r="Z137" s="70"/>
      <c r="AA137" s="70"/>
      <c r="AB137" s="70"/>
      <c r="AC137" s="70"/>
      <c r="AD137" s="70"/>
      <c r="AE137" s="70"/>
      <c r="AF137" s="70"/>
      <c r="AG137" s="70"/>
      <c r="AH137" s="70"/>
      <c r="AI137" s="70"/>
      <c r="AJ137" s="70"/>
      <c r="AK137" s="70"/>
      <c r="AL137" s="70"/>
      <c r="AM137" s="70"/>
      <c r="AN137" s="70"/>
      <c r="AO137" s="70"/>
      <c r="AP137" s="70"/>
      <c r="AQ137" s="70"/>
      <c r="AR137" s="70"/>
      <c r="AS137" s="70"/>
      <c r="AT137" s="70"/>
      <c r="AU137" s="70"/>
      <c r="AV137" s="70"/>
      <c r="AW137" s="70"/>
      <c r="AX137" s="70"/>
      <c r="AY137" s="2498" t="s">
        <v>601</v>
      </c>
      <c r="AZ137" s="1785"/>
      <c r="BA137" s="1785"/>
      <c r="BB137" s="1785"/>
      <c r="BC137" s="1785"/>
      <c r="BD137" s="1785"/>
      <c r="BE137" s="1785"/>
      <c r="BF137" s="1785"/>
      <c r="BG137" s="1785"/>
      <c r="BH137" s="1785"/>
      <c r="BI137" s="1785"/>
      <c r="BJ137" s="1785"/>
      <c r="BK137" s="1785"/>
      <c r="BL137" s="1785"/>
      <c r="BM137" s="1785"/>
      <c r="BN137" s="1785"/>
      <c r="BO137" s="1785"/>
      <c r="BP137" s="1785"/>
      <c r="BQ137" s="2452"/>
      <c r="BR137" s="109"/>
    </row>
    <row r="138" spans="1:72" s="2" customFormat="1" ht="30" customHeight="1">
      <c r="A138" s="103"/>
      <c r="B138" s="2499" t="str">
        <f>B93</f>
        <v>Component
部件名称Tên chi tiết</v>
      </c>
      <c r="C138" s="2500"/>
      <c r="D138" s="2500"/>
      <c r="E138" s="2500"/>
      <c r="F138" s="2500"/>
      <c r="G138" s="2500"/>
      <c r="H138" s="2500"/>
      <c r="I138" s="2455"/>
      <c r="J138" s="2373" t="s">
        <v>602</v>
      </c>
      <c r="K138" s="2374"/>
      <c r="L138" s="2374"/>
      <c r="M138" s="2374"/>
      <c r="N138" s="2374"/>
      <c r="O138" s="2374"/>
      <c r="P138" s="2374"/>
      <c r="Q138" s="2374"/>
      <c r="R138" s="2374"/>
      <c r="S138" s="2374"/>
      <c r="T138" s="2374"/>
      <c r="U138" s="2374"/>
      <c r="V138" s="2374"/>
      <c r="W138" s="2374"/>
      <c r="X138" s="2374"/>
      <c r="Y138" s="2374"/>
      <c r="Z138" s="2374"/>
      <c r="AA138" s="2374"/>
      <c r="AB138" s="2375"/>
      <c r="AC138" s="70"/>
      <c r="AD138" s="70"/>
      <c r="AE138" s="70"/>
      <c r="AF138" s="70"/>
      <c r="AG138" s="70"/>
      <c r="AH138" s="2501" t="s">
        <v>603</v>
      </c>
      <c r="AI138" s="2221"/>
      <c r="AJ138" s="2221"/>
      <c r="AK138" s="2221"/>
      <c r="AL138" s="2221"/>
      <c r="AM138" s="2502"/>
      <c r="AN138" s="2381" t="s">
        <v>590</v>
      </c>
      <c r="AO138" s="2382"/>
      <c r="AP138" s="2382"/>
      <c r="AQ138" s="2382"/>
      <c r="AR138" s="2382"/>
      <c r="AS138" s="2382"/>
      <c r="AT138" s="2382"/>
      <c r="AU138" s="2382"/>
      <c r="AV138" s="2382"/>
      <c r="AW138" s="2383"/>
      <c r="AX138" s="70"/>
      <c r="AY138" s="1831"/>
      <c r="AZ138" s="1832"/>
      <c r="BA138" s="1832"/>
      <c r="BB138" s="1832"/>
      <c r="BC138" s="1832"/>
      <c r="BD138" s="1832"/>
      <c r="BE138" s="1832"/>
      <c r="BF138" s="1832"/>
      <c r="BG138" s="1832"/>
      <c r="BH138" s="1832"/>
      <c r="BI138" s="1832"/>
      <c r="BJ138" s="1832"/>
      <c r="BK138" s="1832"/>
      <c r="BL138" s="1832"/>
      <c r="BM138" s="1832"/>
      <c r="BN138" s="1832"/>
      <c r="BO138" s="1832"/>
      <c r="BP138" s="1832"/>
      <c r="BQ138" s="2369"/>
      <c r="BR138" s="109"/>
    </row>
    <row r="139" spans="1:72" s="2" customFormat="1" ht="30" customHeight="1">
      <c r="A139" s="103"/>
      <c r="B139" s="2456" t="str">
        <f>B94</f>
        <v>Material材料 Vật tư</v>
      </c>
      <c r="C139" s="2043"/>
      <c r="D139" s="2043"/>
      <c r="E139" s="2043"/>
      <c r="F139" s="2043"/>
      <c r="G139" s="2043"/>
      <c r="H139" s="2043"/>
      <c r="I139" s="2044"/>
      <c r="J139" s="2506" t="s">
        <v>604</v>
      </c>
      <c r="K139" s="2507"/>
      <c r="L139" s="2507"/>
      <c r="M139" s="2507"/>
      <c r="N139" s="2507"/>
      <c r="O139" s="2507"/>
      <c r="P139" s="2507"/>
      <c r="Q139" s="2507"/>
      <c r="R139" s="2507"/>
      <c r="S139" s="2507"/>
      <c r="T139" s="2507"/>
      <c r="U139" s="2507"/>
      <c r="V139" s="2507"/>
      <c r="W139" s="2507"/>
      <c r="X139" s="2507"/>
      <c r="Y139" s="2507"/>
      <c r="Z139" s="2507"/>
      <c r="AA139" s="2507"/>
      <c r="AB139" s="2508"/>
      <c r="AC139" s="70"/>
      <c r="AD139" s="70"/>
      <c r="AE139" s="70"/>
      <c r="AF139" s="70"/>
      <c r="AG139" s="70"/>
      <c r="AH139" s="2503"/>
      <c r="AI139" s="2504"/>
      <c r="AJ139" s="2504"/>
      <c r="AK139" s="2504"/>
      <c r="AL139" s="2504"/>
      <c r="AM139" s="2505"/>
      <c r="AN139" s="2384"/>
      <c r="AO139" s="1590"/>
      <c r="AP139" s="1590"/>
      <c r="AQ139" s="1590"/>
      <c r="AR139" s="1590"/>
      <c r="AS139" s="1590"/>
      <c r="AT139" s="1590"/>
      <c r="AU139" s="1590"/>
      <c r="AV139" s="1590"/>
      <c r="AW139" s="1591"/>
      <c r="AX139" s="70"/>
      <c r="AY139" s="370"/>
      <c r="AZ139" s="232"/>
      <c r="BA139" s="232"/>
      <c r="BB139" s="232"/>
      <c r="BC139" s="232"/>
      <c r="BD139" s="232"/>
      <c r="BE139" s="232"/>
      <c r="BF139" s="232"/>
      <c r="BG139" s="232"/>
      <c r="BH139" s="232"/>
      <c r="BI139" s="232"/>
      <c r="BJ139" s="232"/>
      <c r="BK139" s="232"/>
      <c r="BL139" s="232"/>
      <c r="BM139" s="232"/>
      <c r="BN139" s="1203" t="s">
        <v>167</v>
      </c>
      <c r="BO139" s="1204"/>
      <c r="BP139" s="1204"/>
      <c r="BQ139" s="2460"/>
      <c r="BR139" s="109"/>
    </row>
    <row r="140" spans="1:72" s="2" customFormat="1" ht="15.95" customHeight="1">
      <c r="A140" s="103"/>
      <c r="B140" s="230"/>
      <c r="C140" s="71"/>
      <c r="D140" s="71"/>
      <c r="E140" s="71"/>
      <c r="F140" s="71"/>
      <c r="G140" s="71"/>
      <c r="H140" s="71"/>
      <c r="I140" s="71"/>
      <c r="J140" s="71"/>
      <c r="K140" s="71"/>
      <c r="L140" s="71"/>
      <c r="M140" s="71"/>
      <c r="N140" s="71"/>
      <c r="O140" s="71"/>
      <c r="P140" s="71"/>
      <c r="Q140" s="71"/>
      <c r="R140" s="70"/>
      <c r="S140" s="70"/>
      <c r="T140" s="70"/>
      <c r="U140" s="70"/>
      <c r="V140" s="70"/>
      <c r="W140" s="70"/>
      <c r="X140" s="70"/>
      <c r="Y140" s="70"/>
      <c r="Z140" s="70"/>
      <c r="AA140" s="70"/>
      <c r="AB140" s="70"/>
      <c r="AC140" s="70"/>
      <c r="AD140" s="70"/>
      <c r="AE140" s="70"/>
      <c r="AF140" s="70"/>
      <c r="AG140" s="70"/>
      <c r="AH140" s="70"/>
      <c r="AI140" s="70"/>
      <c r="AJ140" s="70"/>
      <c r="AK140" s="70"/>
      <c r="AL140" s="70"/>
      <c r="AM140" s="70"/>
      <c r="AN140" s="70"/>
      <c r="AO140" s="70"/>
      <c r="AP140" s="70"/>
      <c r="AQ140" s="70"/>
      <c r="AR140" s="70"/>
      <c r="AS140" s="70"/>
      <c r="AT140" s="70"/>
      <c r="AU140" s="70"/>
      <c r="AV140" s="70"/>
      <c r="AW140" s="70"/>
      <c r="AX140" s="70"/>
      <c r="AY140" s="370"/>
      <c r="AZ140" s="232"/>
      <c r="BA140" s="232"/>
      <c r="BB140" s="232"/>
      <c r="BC140" s="232"/>
      <c r="BD140" s="232"/>
      <c r="BE140" s="232"/>
      <c r="BF140" s="232"/>
      <c r="BG140" s="232"/>
      <c r="BH140" s="232"/>
      <c r="BI140" s="232"/>
      <c r="BJ140" s="232"/>
      <c r="BK140" s="232"/>
      <c r="BL140" s="232"/>
      <c r="BM140" s="232"/>
      <c r="BN140" s="1973" t="s">
        <v>605</v>
      </c>
      <c r="BO140" s="1189"/>
      <c r="BP140" s="1189"/>
      <c r="BQ140" s="1974"/>
      <c r="BR140" s="109"/>
    </row>
    <row r="141" spans="1:72" s="2" customFormat="1" ht="15.95" customHeight="1">
      <c r="A141" s="103"/>
      <c r="B141" s="230"/>
      <c r="C141" s="71"/>
      <c r="D141" s="71"/>
      <c r="E141" s="71"/>
      <c r="F141" s="71"/>
      <c r="G141" s="71"/>
      <c r="H141" s="71"/>
      <c r="I141" s="71"/>
      <c r="J141" s="71"/>
      <c r="K141" s="71"/>
      <c r="L141" s="71"/>
      <c r="M141" s="71"/>
      <c r="N141" s="71"/>
      <c r="O141" s="71"/>
      <c r="P141" s="71"/>
      <c r="Q141" s="71"/>
      <c r="R141" s="70"/>
      <c r="S141" s="70"/>
      <c r="T141" s="70"/>
      <c r="U141" s="70"/>
      <c r="V141" s="70"/>
      <c r="W141" s="70"/>
      <c r="X141" s="70"/>
      <c r="Y141" s="70"/>
      <c r="Z141" s="70"/>
      <c r="AA141" s="70"/>
      <c r="AB141" s="70"/>
      <c r="AC141" s="70"/>
      <c r="AD141" s="70"/>
      <c r="AE141" s="70"/>
      <c r="AF141" s="70"/>
      <c r="AG141" s="70"/>
      <c r="AH141" s="70"/>
      <c r="AI141" s="70"/>
      <c r="AJ141" s="70"/>
      <c r="AK141" s="70"/>
      <c r="AL141" s="70"/>
      <c r="AM141" s="70"/>
      <c r="AN141" s="70"/>
      <c r="AO141" s="70"/>
      <c r="AP141" s="70"/>
      <c r="AQ141" s="70"/>
      <c r="AR141" s="70"/>
      <c r="AS141" s="70"/>
      <c r="AT141" s="70"/>
      <c r="AU141" s="70"/>
      <c r="AV141" s="70"/>
      <c r="AW141" s="70"/>
      <c r="AX141" s="70"/>
      <c r="AY141" s="370"/>
      <c r="AZ141" s="232"/>
      <c r="BA141" s="232"/>
      <c r="BB141" s="232"/>
      <c r="BC141" s="232"/>
      <c r="BD141" s="232"/>
      <c r="BE141" s="232"/>
      <c r="BF141" s="232"/>
      <c r="BG141" s="232"/>
      <c r="BH141" s="232"/>
      <c r="BI141" s="232"/>
      <c r="BJ141" s="232"/>
      <c r="BK141" s="232"/>
      <c r="BL141" s="232"/>
      <c r="BM141" s="232"/>
      <c r="BN141" s="2391"/>
      <c r="BO141" s="2392"/>
      <c r="BP141" s="2392"/>
      <c r="BQ141" s="2393"/>
      <c r="BR141" s="109"/>
    </row>
    <row r="142" spans="1:72" s="2" customFormat="1" ht="30" customHeight="1">
      <c r="A142" s="103"/>
      <c r="B142" s="2406" t="s">
        <v>523</v>
      </c>
      <c r="C142" s="2484" t="s">
        <v>606</v>
      </c>
      <c r="D142" s="2484"/>
      <c r="E142" s="2484"/>
      <c r="F142" s="2484"/>
      <c r="G142" s="2484"/>
      <c r="H142" s="2484"/>
      <c r="I142" s="2484"/>
      <c r="J142" s="2484"/>
      <c r="K142" s="2484"/>
      <c r="L142" s="2484"/>
      <c r="M142" s="2484"/>
      <c r="N142" s="2484"/>
      <c r="O142" s="2484"/>
      <c r="P142" s="2484"/>
      <c r="Q142" s="2484"/>
      <c r="R142" s="2484"/>
      <c r="S142" s="2484"/>
      <c r="T142" s="2484"/>
      <c r="U142" s="2484"/>
      <c r="V142" s="2484"/>
      <c r="W142" s="2484"/>
      <c r="X142" s="2484" t="s">
        <v>593</v>
      </c>
      <c r="Y142" s="2484"/>
      <c r="Z142" s="2484"/>
      <c r="AA142" s="2484"/>
      <c r="AB142" s="2484"/>
      <c r="AC142" s="2484"/>
      <c r="AD142" s="2484"/>
      <c r="AE142" s="2484"/>
      <c r="AF142" s="2484"/>
      <c r="AG142" s="2484"/>
      <c r="AH142" s="2484"/>
      <c r="AI142" s="2484"/>
      <c r="AJ142" s="2484"/>
      <c r="AK142" s="2484"/>
      <c r="AL142" s="2484"/>
      <c r="AM142" s="2484"/>
      <c r="AN142" s="2484"/>
      <c r="AO142" s="2484"/>
      <c r="AP142" s="2484"/>
      <c r="AQ142" s="2483" t="s">
        <v>574</v>
      </c>
      <c r="AR142" s="2483"/>
      <c r="AS142" s="2483"/>
      <c r="AT142" s="2483"/>
      <c r="AU142" s="2483"/>
      <c r="AV142" s="2483"/>
      <c r="AW142" s="2483"/>
      <c r="AX142" s="2485"/>
      <c r="AY142" s="94"/>
      <c r="AZ142" s="1962"/>
      <c r="BA142" s="1962"/>
      <c r="BB142" s="1962"/>
      <c r="BC142" s="1962"/>
      <c r="BD142" s="1962"/>
      <c r="BE142" s="1962"/>
      <c r="BF142" s="1962"/>
      <c r="BG142" s="1962"/>
      <c r="BH142" s="1962"/>
      <c r="BI142" s="1962"/>
      <c r="BJ142" s="1962"/>
      <c r="BK142" s="1962"/>
      <c r="BL142" s="1962"/>
      <c r="BM142" s="1962"/>
      <c r="BN142" s="1180"/>
      <c r="BO142" s="1943"/>
      <c r="BP142" s="1943"/>
      <c r="BQ142" s="2509"/>
      <c r="BR142" s="242"/>
      <c r="BS142" s="335"/>
      <c r="BT142" s="335"/>
    </row>
    <row r="143" spans="1:72" s="2" customFormat="1" ht="30" customHeight="1">
      <c r="A143" s="103"/>
      <c r="B143" s="2429"/>
      <c r="C143" s="2336"/>
      <c r="D143" s="2336"/>
      <c r="E143" s="2336"/>
      <c r="F143" s="2336"/>
      <c r="G143" s="2336"/>
      <c r="H143" s="2336"/>
      <c r="I143" s="2336"/>
      <c r="J143" s="2336"/>
      <c r="K143" s="2336"/>
      <c r="L143" s="2336"/>
      <c r="M143" s="2336"/>
      <c r="N143" s="2336"/>
      <c r="O143" s="2336"/>
      <c r="P143" s="2336"/>
      <c r="Q143" s="2336"/>
      <c r="R143" s="2336"/>
      <c r="S143" s="2336"/>
      <c r="T143" s="2336"/>
      <c r="U143" s="2336"/>
      <c r="V143" s="2336"/>
      <c r="W143" s="2336"/>
      <c r="X143" s="2486" t="s">
        <v>528</v>
      </c>
      <c r="Y143" s="2336"/>
      <c r="Z143" s="2336"/>
      <c r="AA143" s="2336"/>
      <c r="AB143" s="2336"/>
      <c r="AC143" s="2336"/>
      <c r="AD143" s="2336"/>
      <c r="AE143" s="2486" t="s">
        <v>529</v>
      </c>
      <c r="AF143" s="2336"/>
      <c r="AG143" s="2336"/>
      <c r="AH143" s="2336"/>
      <c r="AI143" s="2336"/>
      <c r="AJ143" s="2336"/>
      <c r="AK143" s="2486" t="s">
        <v>530</v>
      </c>
      <c r="AL143" s="2336"/>
      <c r="AM143" s="2336"/>
      <c r="AN143" s="2336"/>
      <c r="AO143" s="2336"/>
      <c r="AP143" s="2336"/>
      <c r="AQ143" s="2486"/>
      <c r="AR143" s="2486"/>
      <c r="AS143" s="2486"/>
      <c r="AT143" s="2486"/>
      <c r="AU143" s="2486"/>
      <c r="AV143" s="2486"/>
      <c r="AW143" s="2486"/>
      <c r="AX143" s="2487"/>
      <c r="AY143" s="94"/>
      <c r="AZ143" s="1962"/>
      <c r="BA143" s="1962"/>
      <c r="BB143" s="1962"/>
      <c r="BC143" s="1962"/>
      <c r="BD143" s="1962"/>
      <c r="BE143" s="1962"/>
      <c r="BF143" s="1962"/>
      <c r="BG143" s="1962"/>
      <c r="BH143" s="1962"/>
      <c r="BI143" s="1962"/>
      <c r="BJ143" s="1962"/>
      <c r="BK143" s="1962"/>
      <c r="BL143" s="1962"/>
      <c r="BM143" s="1962"/>
      <c r="BN143" s="1180"/>
      <c r="BO143" s="1943"/>
      <c r="BP143" s="1943"/>
      <c r="BQ143" s="2509"/>
      <c r="BR143" s="242"/>
      <c r="BS143" s="335"/>
      <c r="BT143" s="335"/>
    </row>
    <row r="144" spans="1:72" s="2" customFormat="1" ht="13.5" customHeight="1">
      <c r="A144" s="103"/>
      <c r="B144" s="690">
        <v>1</v>
      </c>
      <c r="C144" s="2510" t="s">
        <v>607</v>
      </c>
      <c r="D144" s="2511"/>
      <c r="E144" s="2511"/>
      <c r="F144" s="2511"/>
      <c r="G144" s="2511"/>
      <c r="H144" s="2511"/>
      <c r="I144" s="2511"/>
      <c r="J144" s="2511"/>
      <c r="K144" s="2511"/>
      <c r="L144" s="2511"/>
      <c r="M144" s="2511"/>
      <c r="N144" s="2511"/>
      <c r="O144" s="2511"/>
      <c r="P144" s="2511"/>
      <c r="Q144" s="2511"/>
      <c r="R144" s="2511"/>
      <c r="S144" s="2511"/>
      <c r="T144" s="2511"/>
      <c r="U144" s="2511"/>
      <c r="V144" s="2511"/>
      <c r="W144" s="2512"/>
      <c r="X144" s="2516" t="s">
        <v>61</v>
      </c>
      <c r="Y144" s="2517"/>
      <c r="Z144" s="2517"/>
      <c r="AA144" s="2517"/>
      <c r="AB144" s="2517"/>
      <c r="AC144" s="2517"/>
      <c r="AD144" s="2518"/>
      <c r="AE144" s="2516"/>
      <c r="AF144" s="2517"/>
      <c r="AG144" s="2517"/>
      <c r="AH144" s="2517"/>
      <c r="AI144" s="2517"/>
      <c r="AJ144" s="2518"/>
      <c r="AK144" s="2516"/>
      <c r="AL144" s="2517"/>
      <c r="AM144" s="2517"/>
      <c r="AN144" s="2517"/>
      <c r="AO144" s="2517"/>
      <c r="AP144" s="2518"/>
      <c r="AQ144" s="2522"/>
      <c r="AR144" s="1191"/>
      <c r="AS144" s="1191"/>
      <c r="AT144" s="1191"/>
      <c r="AU144" s="1191"/>
      <c r="AV144" s="1191"/>
      <c r="AW144" s="1191"/>
      <c r="AX144" s="1963"/>
      <c r="AY144" s="94"/>
      <c r="AZ144" s="1191"/>
      <c r="BA144" s="1191"/>
      <c r="BB144" s="1191"/>
      <c r="BC144" s="1191"/>
      <c r="BD144" s="81"/>
      <c r="BE144" s="1191"/>
      <c r="BF144" s="1191"/>
      <c r="BG144" s="1191"/>
      <c r="BH144" s="1191"/>
      <c r="BI144" s="2517"/>
      <c r="BJ144" s="2517"/>
      <c r="BK144" s="2517"/>
      <c r="BL144" s="2517"/>
      <c r="BM144" s="2517"/>
      <c r="BN144" s="2523"/>
      <c r="BO144" s="2523"/>
      <c r="BP144" s="2523"/>
      <c r="BQ144" s="2524"/>
      <c r="BR144" s="242"/>
      <c r="BS144" s="335"/>
      <c r="BT144" s="335"/>
    </row>
    <row r="145" spans="1:72" s="2" customFormat="1" ht="13.5" customHeight="1">
      <c r="A145" s="103"/>
      <c r="B145" s="672"/>
      <c r="C145" s="2513"/>
      <c r="D145" s="2514"/>
      <c r="E145" s="2514"/>
      <c r="F145" s="2514"/>
      <c r="G145" s="2514"/>
      <c r="H145" s="2514"/>
      <c r="I145" s="2514"/>
      <c r="J145" s="2514"/>
      <c r="K145" s="2514"/>
      <c r="L145" s="2514"/>
      <c r="M145" s="2514"/>
      <c r="N145" s="2514"/>
      <c r="O145" s="2514"/>
      <c r="P145" s="2514"/>
      <c r="Q145" s="2514"/>
      <c r="R145" s="2514"/>
      <c r="S145" s="2514"/>
      <c r="T145" s="2514"/>
      <c r="U145" s="2514"/>
      <c r="V145" s="2514"/>
      <c r="W145" s="2515"/>
      <c r="X145" s="2519"/>
      <c r="Y145" s="2520"/>
      <c r="Z145" s="2520"/>
      <c r="AA145" s="2520"/>
      <c r="AB145" s="2520"/>
      <c r="AC145" s="2520"/>
      <c r="AD145" s="2521"/>
      <c r="AE145" s="2519"/>
      <c r="AF145" s="2520"/>
      <c r="AG145" s="2520"/>
      <c r="AH145" s="2520"/>
      <c r="AI145" s="2520"/>
      <c r="AJ145" s="2521"/>
      <c r="AK145" s="2519"/>
      <c r="AL145" s="2520"/>
      <c r="AM145" s="2520"/>
      <c r="AN145" s="2520"/>
      <c r="AO145" s="2520"/>
      <c r="AP145" s="2521"/>
      <c r="AQ145" s="2424"/>
      <c r="AR145" s="2346"/>
      <c r="AS145" s="2346"/>
      <c r="AT145" s="2346"/>
      <c r="AU145" s="2346"/>
      <c r="AV145" s="2346"/>
      <c r="AW145" s="2346"/>
      <c r="AX145" s="2390"/>
      <c r="AY145" s="94"/>
      <c r="AZ145" s="1191"/>
      <c r="BA145" s="1191"/>
      <c r="BB145" s="1191"/>
      <c r="BC145" s="1191"/>
      <c r="BD145" s="81"/>
      <c r="BE145" s="1191"/>
      <c r="BF145" s="1191"/>
      <c r="BG145" s="1191"/>
      <c r="BH145" s="1191"/>
      <c r="BI145" s="2517"/>
      <c r="BJ145" s="2517"/>
      <c r="BK145" s="2517"/>
      <c r="BL145" s="2517"/>
      <c r="BM145" s="2517"/>
      <c r="BN145" s="2523"/>
      <c r="BO145" s="2523"/>
      <c r="BP145" s="2523"/>
      <c r="BQ145" s="2524"/>
      <c r="BR145" s="242"/>
      <c r="BS145" s="335"/>
      <c r="BT145" s="335"/>
    </row>
    <row r="146" spans="1:72" s="2" customFormat="1" ht="13.5" customHeight="1">
      <c r="A146" s="103"/>
      <c r="B146" s="690">
        <v>2</v>
      </c>
      <c r="C146" s="2525" t="s">
        <v>608</v>
      </c>
      <c r="D146" s="2526"/>
      <c r="E146" s="2526"/>
      <c r="F146" s="2526"/>
      <c r="G146" s="2526"/>
      <c r="H146" s="2526"/>
      <c r="I146" s="2526"/>
      <c r="J146" s="2526"/>
      <c r="K146" s="2526"/>
      <c r="L146" s="2526"/>
      <c r="M146" s="2526"/>
      <c r="N146" s="2526"/>
      <c r="O146" s="2526"/>
      <c r="P146" s="2526"/>
      <c r="Q146" s="2526"/>
      <c r="R146" s="2526"/>
      <c r="S146" s="2526"/>
      <c r="T146" s="2526"/>
      <c r="U146" s="2526"/>
      <c r="V146" s="2526"/>
      <c r="W146" s="2527"/>
      <c r="X146" s="2528" t="s">
        <v>538</v>
      </c>
      <c r="Y146" s="2529"/>
      <c r="Z146" s="2529"/>
      <c r="AA146" s="2529"/>
      <c r="AB146" s="2529"/>
      <c r="AC146" s="2529"/>
      <c r="AD146" s="2530"/>
      <c r="AE146" s="2528" t="s">
        <v>539</v>
      </c>
      <c r="AF146" s="2529"/>
      <c r="AG146" s="2529"/>
      <c r="AH146" s="2529"/>
      <c r="AI146" s="2529"/>
      <c r="AJ146" s="2530"/>
      <c r="AK146" s="2528" t="s">
        <v>609</v>
      </c>
      <c r="AL146" s="2529"/>
      <c r="AM146" s="2529"/>
      <c r="AN146" s="2529"/>
      <c r="AO146" s="2529"/>
      <c r="AP146" s="2530"/>
      <c r="AQ146" s="2433"/>
      <c r="AR146" s="1671"/>
      <c r="AS146" s="1671"/>
      <c r="AT146" s="1671"/>
      <c r="AU146" s="1671"/>
      <c r="AV146" s="1671"/>
      <c r="AW146" s="1671"/>
      <c r="AX146" s="2427"/>
      <c r="AY146" s="94"/>
      <c r="AZ146" s="1191"/>
      <c r="BA146" s="1191"/>
      <c r="BB146" s="1191"/>
      <c r="BC146" s="1191"/>
      <c r="BD146" s="81"/>
      <c r="BE146" s="1191"/>
      <c r="BF146" s="1191"/>
      <c r="BG146" s="1191"/>
      <c r="BH146" s="1191"/>
      <c r="BI146" s="2517"/>
      <c r="BJ146" s="2517"/>
      <c r="BK146" s="2517"/>
      <c r="BL146" s="2517"/>
      <c r="BM146" s="2517"/>
      <c r="BN146" s="2523"/>
      <c r="BO146" s="2523"/>
      <c r="BP146" s="2523"/>
      <c r="BQ146" s="2524"/>
      <c r="BR146" s="242"/>
      <c r="BS146" s="335"/>
      <c r="BT146" s="335"/>
    </row>
    <row r="147" spans="1:72" s="2" customFormat="1" ht="13.5" customHeight="1">
      <c r="A147" s="103"/>
      <c r="B147" s="672"/>
      <c r="C147" s="2513"/>
      <c r="D147" s="2514"/>
      <c r="E147" s="2514"/>
      <c r="F147" s="2514"/>
      <c r="G147" s="2514"/>
      <c r="H147" s="2514"/>
      <c r="I147" s="2514"/>
      <c r="J147" s="2514"/>
      <c r="K147" s="2514"/>
      <c r="L147" s="2514"/>
      <c r="M147" s="2514"/>
      <c r="N147" s="2514"/>
      <c r="O147" s="2514"/>
      <c r="P147" s="2514"/>
      <c r="Q147" s="2514"/>
      <c r="R147" s="2514"/>
      <c r="S147" s="2514"/>
      <c r="T147" s="2514"/>
      <c r="U147" s="2514"/>
      <c r="V147" s="2514"/>
      <c r="W147" s="2515"/>
      <c r="X147" s="2519"/>
      <c r="Y147" s="2520"/>
      <c r="Z147" s="2520"/>
      <c r="AA147" s="2520"/>
      <c r="AB147" s="2520"/>
      <c r="AC147" s="2520"/>
      <c r="AD147" s="2521"/>
      <c r="AE147" s="2519"/>
      <c r="AF147" s="2520"/>
      <c r="AG147" s="2520"/>
      <c r="AH147" s="2520"/>
      <c r="AI147" s="2520"/>
      <c r="AJ147" s="2521"/>
      <c r="AK147" s="2519"/>
      <c r="AL147" s="2520"/>
      <c r="AM147" s="2520"/>
      <c r="AN147" s="2520"/>
      <c r="AO147" s="2520"/>
      <c r="AP147" s="2521"/>
      <c r="AQ147" s="2424"/>
      <c r="AR147" s="2346"/>
      <c r="AS147" s="2346"/>
      <c r="AT147" s="2346"/>
      <c r="AU147" s="2346"/>
      <c r="AV147" s="2346"/>
      <c r="AW147" s="2346"/>
      <c r="AX147" s="2390"/>
      <c r="AY147" s="94"/>
      <c r="AZ147" s="1191"/>
      <c r="BA147" s="1191"/>
      <c r="BB147" s="1191"/>
      <c r="BC147" s="1191"/>
      <c r="BD147" s="81"/>
      <c r="BE147" s="1191"/>
      <c r="BF147" s="1191"/>
      <c r="BG147" s="1191"/>
      <c r="BH147" s="1191"/>
      <c r="BI147" s="2517"/>
      <c r="BJ147" s="2517"/>
      <c r="BK147" s="2517"/>
      <c r="BL147" s="2517"/>
      <c r="BM147" s="2517"/>
      <c r="BN147" s="2523"/>
      <c r="BO147" s="2523"/>
      <c r="BP147" s="2523"/>
      <c r="BQ147" s="2524"/>
      <c r="BR147" s="242"/>
      <c r="BS147" s="335"/>
      <c r="BT147" s="335"/>
    </row>
    <row r="148" spans="1:72" s="2" customFormat="1" ht="13.5" customHeight="1">
      <c r="A148" s="103"/>
      <c r="B148" s="690">
        <v>3</v>
      </c>
      <c r="C148" s="2531" t="s">
        <v>610</v>
      </c>
      <c r="D148" s="2532"/>
      <c r="E148" s="2532"/>
      <c r="F148" s="2532"/>
      <c r="G148" s="2532"/>
      <c r="H148" s="2532"/>
      <c r="I148" s="2532"/>
      <c r="J148" s="2532"/>
      <c r="K148" s="2532"/>
      <c r="L148" s="2532"/>
      <c r="M148" s="2532"/>
      <c r="N148" s="2532"/>
      <c r="O148" s="2532"/>
      <c r="P148" s="2532"/>
      <c r="Q148" s="2532"/>
      <c r="R148" s="2532"/>
      <c r="S148" s="2532"/>
      <c r="T148" s="2532"/>
      <c r="U148" s="2532"/>
      <c r="V148" s="2532"/>
      <c r="W148" s="2533"/>
      <c r="X148" s="2528" t="s">
        <v>545</v>
      </c>
      <c r="Y148" s="2529"/>
      <c r="Z148" s="2529"/>
      <c r="AA148" s="2529"/>
      <c r="AB148" s="2529"/>
      <c r="AC148" s="2529"/>
      <c r="AD148" s="2530"/>
      <c r="AE148" s="2528" t="s">
        <v>546</v>
      </c>
      <c r="AF148" s="2529"/>
      <c r="AG148" s="2529"/>
      <c r="AH148" s="2529"/>
      <c r="AI148" s="2529"/>
      <c r="AJ148" s="2530"/>
      <c r="AK148" s="2528"/>
      <c r="AL148" s="2529"/>
      <c r="AM148" s="2529"/>
      <c r="AN148" s="2529"/>
      <c r="AO148" s="2529"/>
      <c r="AP148" s="2530"/>
      <c r="AQ148" s="2433"/>
      <c r="AR148" s="1671"/>
      <c r="AS148" s="1671"/>
      <c r="AT148" s="1671"/>
      <c r="AU148" s="1671"/>
      <c r="AV148" s="1671"/>
      <c r="AW148" s="1671"/>
      <c r="AX148" s="2427"/>
      <c r="AY148" s="94"/>
      <c r="AZ148" s="1191"/>
      <c r="BA148" s="1191"/>
      <c r="BB148" s="1191"/>
      <c r="BC148" s="1191"/>
      <c r="BD148" s="81"/>
      <c r="BE148" s="1191"/>
      <c r="BF148" s="1191"/>
      <c r="BG148" s="1191"/>
      <c r="BH148" s="1191"/>
      <c r="BI148" s="2517"/>
      <c r="BJ148" s="2517"/>
      <c r="BK148" s="2517"/>
      <c r="BL148" s="2517"/>
      <c r="BM148" s="2517"/>
      <c r="BN148" s="2523"/>
      <c r="BO148" s="2523"/>
      <c r="BP148" s="2523"/>
      <c r="BQ148" s="2524"/>
      <c r="BR148" s="242"/>
      <c r="BS148" s="335"/>
      <c r="BT148" s="335"/>
    </row>
    <row r="149" spans="1:72" s="2" customFormat="1" ht="13.5" customHeight="1">
      <c r="A149" s="103"/>
      <c r="B149" s="672"/>
      <c r="C149" s="2534"/>
      <c r="D149" s="2535"/>
      <c r="E149" s="2535"/>
      <c r="F149" s="2535"/>
      <c r="G149" s="2535"/>
      <c r="H149" s="2535"/>
      <c r="I149" s="2535"/>
      <c r="J149" s="2535"/>
      <c r="K149" s="2535"/>
      <c r="L149" s="2535"/>
      <c r="M149" s="2535"/>
      <c r="N149" s="2535"/>
      <c r="O149" s="2535"/>
      <c r="P149" s="2535"/>
      <c r="Q149" s="2535"/>
      <c r="R149" s="2535"/>
      <c r="S149" s="2535"/>
      <c r="T149" s="2535"/>
      <c r="U149" s="2535"/>
      <c r="V149" s="2535"/>
      <c r="W149" s="2536"/>
      <c r="X149" s="2519"/>
      <c r="Y149" s="2520"/>
      <c r="Z149" s="2520"/>
      <c r="AA149" s="2520"/>
      <c r="AB149" s="2520"/>
      <c r="AC149" s="2520"/>
      <c r="AD149" s="2521"/>
      <c r="AE149" s="2519"/>
      <c r="AF149" s="2520"/>
      <c r="AG149" s="2520"/>
      <c r="AH149" s="2520"/>
      <c r="AI149" s="2520"/>
      <c r="AJ149" s="2521"/>
      <c r="AK149" s="2519"/>
      <c r="AL149" s="2520"/>
      <c r="AM149" s="2520"/>
      <c r="AN149" s="2520"/>
      <c r="AO149" s="2520"/>
      <c r="AP149" s="2521"/>
      <c r="AQ149" s="2424"/>
      <c r="AR149" s="2346"/>
      <c r="AS149" s="2346"/>
      <c r="AT149" s="2346"/>
      <c r="AU149" s="2346"/>
      <c r="AV149" s="2346"/>
      <c r="AW149" s="2346"/>
      <c r="AX149" s="2390"/>
      <c r="AY149" s="94"/>
      <c r="AZ149" s="1191"/>
      <c r="BA149" s="1191"/>
      <c r="BB149" s="1191"/>
      <c r="BC149" s="1191"/>
      <c r="BD149" s="81"/>
      <c r="BE149" s="1191"/>
      <c r="BF149" s="1191"/>
      <c r="BG149" s="1191"/>
      <c r="BH149" s="1191"/>
      <c r="BI149" s="2517"/>
      <c r="BJ149" s="2517"/>
      <c r="BK149" s="2517"/>
      <c r="BL149" s="2517"/>
      <c r="BM149" s="2517"/>
      <c r="BN149" s="2523"/>
      <c r="BO149" s="2523"/>
      <c r="BP149" s="2523"/>
      <c r="BQ149" s="2524"/>
      <c r="BR149" s="242"/>
      <c r="BS149" s="335"/>
      <c r="BT149" s="335"/>
    </row>
    <row r="150" spans="1:72" s="2" customFormat="1" ht="13.5" customHeight="1">
      <c r="A150" s="103"/>
      <c r="B150" s="690">
        <v>4</v>
      </c>
      <c r="C150" s="2525" t="s">
        <v>611</v>
      </c>
      <c r="D150" s="2526"/>
      <c r="E150" s="2526"/>
      <c r="F150" s="2526"/>
      <c r="G150" s="2526"/>
      <c r="H150" s="2526"/>
      <c r="I150" s="2526"/>
      <c r="J150" s="2526"/>
      <c r="K150" s="2526"/>
      <c r="L150" s="2526"/>
      <c r="M150" s="2526"/>
      <c r="N150" s="2526"/>
      <c r="O150" s="2526"/>
      <c r="P150" s="2526"/>
      <c r="Q150" s="2526"/>
      <c r="R150" s="2526"/>
      <c r="S150" s="2526"/>
      <c r="T150" s="2526"/>
      <c r="U150" s="2526"/>
      <c r="V150" s="2526"/>
      <c r="W150" s="2527"/>
      <c r="X150" s="2528" t="s">
        <v>550</v>
      </c>
      <c r="Y150" s="2529"/>
      <c r="Z150" s="2529"/>
      <c r="AA150" s="2529"/>
      <c r="AB150" s="2529"/>
      <c r="AC150" s="2529"/>
      <c r="AD150" s="2530"/>
      <c r="AE150" s="2528"/>
      <c r="AF150" s="2529"/>
      <c r="AG150" s="2529"/>
      <c r="AH150" s="2529"/>
      <c r="AI150" s="2529"/>
      <c r="AJ150" s="2530"/>
      <c r="AK150" s="2528"/>
      <c r="AL150" s="2529"/>
      <c r="AM150" s="2529"/>
      <c r="AN150" s="2529"/>
      <c r="AO150" s="2529"/>
      <c r="AP150" s="2530"/>
      <c r="AQ150" s="2433"/>
      <c r="AR150" s="1671"/>
      <c r="AS150" s="1671"/>
      <c r="AT150" s="1671"/>
      <c r="AU150" s="1671"/>
      <c r="AV150" s="1671"/>
      <c r="AW150" s="1671"/>
      <c r="AX150" s="2427"/>
      <c r="AY150" s="94"/>
      <c r="AZ150" s="1191"/>
      <c r="BA150" s="1191"/>
      <c r="BB150" s="1191"/>
      <c r="BC150" s="1191"/>
      <c r="BD150" s="81"/>
      <c r="BE150" s="1191"/>
      <c r="BF150" s="1191"/>
      <c r="BG150" s="1191"/>
      <c r="BH150" s="1191"/>
      <c r="BI150" s="2517"/>
      <c r="BJ150" s="2517"/>
      <c r="BK150" s="2517"/>
      <c r="BL150" s="2517"/>
      <c r="BM150" s="2517"/>
      <c r="BN150" s="2523"/>
      <c r="BO150" s="2523"/>
      <c r="BP150" s="2523"/>
      <c r="BQ150" s="2524"/>
      <c r="BR150" s="242"/>
      <c r="BS150" s="335"/>
      <c r="BT150" s="335"/>
    </row>
    <row r="151" spans="1:72" s="2" customFormat="1" ht="13.5" customHeight="1">
      <c r="A151" s="103"/>
      <c r="B151" s="672"/>
      <c r="C151" s="2513"/>
      <c r="D151" s="2514"/>
      <c r="E151" s="2514"/>
      <c r="F151" s="2514"/>
      <c r="G151" s="2514"/>
      <c r="H151" s="2514"/>
      <c r="I151" s="2514"/>
      <c r="J151" s="2514"/>
      <c r="K151" s="2514"/>
      <c r="L151" s="2514"/>
      <c r="M151" s="2514"/>
      <c r="N151" s="2514"/>
      <c r="O151" s="2514"/>
      <c r="P151" s="2514"/>
      <c r="Q151" s="2514"/>
      <c r="R151" s="2514"/>
      <c r="S151" s="2514"/>
      <c r="T151" s="2514"/>
      <c r="U151" s="2514"/>
      <c r="V151" s="2514"/>
      <c r="W151" s="2515"/>
      <c r="X151" s="2519"/>
      <c r="Y151" s="2520"/>
      <c r="Z151" s="2520"/>
      <c r="AA151" s="2520"/>
      <c r="AB151" s="2520"/>
      <c r="AC151" s="2520"/>
      <c r="AD151" s="2521"/>
      <c r="AE151" s="2519"/>
      <c r="AF151" s="2520"/>
      <c r="AG151" s="2520"/>
      <c r="AH151" s="2520"/>
      <c r="AI151" s="2520"/>
      <c r="AJ151" s="2521"/>
      <c r="AK151" s="2519"/>
      <c r="AL151" s="2520"/>
      <c r="AM151" s="2520"/>
      <c r="AN151" s="2520"/>
      <c r="AO151" s="2520"/>
      <c r="AP151" s="2521"/>
      <c r="AQ151" s="2424"/>
      <c r="AR151" s="2346"/>
      <c r="AS151" s="2346"/>
      <c r="AT151" s="2346"/>
      <c r="AU151" s="2346"/>
      <c r="AV151" s="2346"/>
      <c r="AW151" s="2346"/>
      <c r="AX151" s="2390"/>
      <c r="AY151" s="94"/>
      <c r="AZ151" s="1191"/>
      <c r="BA151" s="1191"/>
      <c r="BB151" s="1191"/>
      <c r="BC151" s="1191"/>
      <c r="BD151" s="81"/>
      <c r="BE151" s="1191"/>
      <c r="BF151" s="1191"/>
      <c r="BG151" s="1191"/>
      <c r="BH151" s="1191"/>
      <c r="BI151" s="2517"/>
      <c r="BJ151" s="2517"/>
      <c r="BK151" s="2517"/>
      <c r="BL151" s="2517"/>
      <c r="BM151" s="2517"/>
      <c r="BN151" s="2523"/>
      <c r="BO151" s="2523"/>
      <c r="BP151" s="2523"/>
      <c r="BQ151" s="2524"/>
      <c r="BR151" s="242"/>
      <c r="BS151" s="335"/>
      <c r="BT151" s="335"/>
    </row>
    <row r="152" spans="1:72" s="2" customFormat="1" ht="13.5" customHeight="1">
      <c r="A152" s="103"/>
      <c r="B152" s="690">
        <v>5</v>
      </c>
      <c r="C152" s="2531" t="s">
        <v>612</v>
      </c>
      <c r="D152" s="2532"/>
      <c r="E152" s="2532"/>
      <c r="F152" s="2532"/>
      <c r="G152" s="2532"/>
      <c r="H152" s="2532"/>
      <c r="I152" s="2532"/>
      <c r="J152" s="2532"/>
      <c r="K152" s="2532"/>
      <c r="L152" s="2532"/>
      <c r="M152" s="2532"/>
      <c r="N152" s="2532"/>
      <c r="O152" s="2532"/>
      <c r="P152" s="2532"/>
      <c r="Q152" s="2532"/>
      <c r="R152" s="2532"/>
      <c r="S152" s="2532"/>
      <c r="T152" s="2532"/>
      <c r="U152" s="2532"/>
      <c r="V152" s="2532"/>
      <c r="W152" s="2533"/>
      <c r="X152" s="2528"/>
      <c r="Y152" s="2529"/>
      <c r="Z152" s="2529"/>
      <c r="AA152" s="2529"/>
      <c r="AB152" s="2529"/>
      <c r="AC152" s="2529"/>
      <c r="AD152" s="2530"/>
      <c r="AE152" s="2528"/>
      <c r="AF152" s="2529"/>
      <c r="AG152" s="2529"/>
      <c r="AH152" s="2529"/>
      <c r="AI152" s="2529"/>
      <c r="AJ152" s="2530"/>
      <c r="AK152" s="2528"/>
      <c r="AL152" s="2529"/>
      <c r="AM152" s="2529"/>
      <c r="AN152" s="2529"/>
      <c r="AO152" s="2529"/>
      <c r="AP152" s="2530"/>
      <c r="AQ152" s="2433"/>
      <c r="AR152" s="1671"/>
      <c r="AS152" s="1671"/>
      <c r="AT152" s="1671"/>
      <c r="AU152" s="1671"/>
      <c r="AV152" s="1671"/>
      <c r="AW152" s="1671"/>
      <c r="AX152" s="2427"/>
      <c r="AY152" s="94"/>
      <c r="AZ152" s="1191"/>
      <c r="BA152" s="1191"/>
      <c r="BB152" s="1191"/>
      <c r="BC152" s="1191"/>
      <c r="BD152" s="81"/>
      <c r="BE152" s="1191"/>
      <c r="BF152" s="1191"/>
      <c r="BG152" s="1191"/>
      <c r="BH152" s="1191"/>
      <c r="BI152" s="2517"/>
      <c r="BJ152" s="2517"/>
      <c r="BK152" s="2517"/>
      <c r="BL152" s="2517"/>
      <c r="BM152" s="2517"/>
      <c r="BN152" s="2523"/>
      <c r="BO152" s="2523"/>
      <c r="BP152" s="2523"/>
      <c r="BQ152" s="2524"/>
      <c r="BR152" s="242"/>
      <c r="BS152" s="335"/>
      <c r="BT152" s="335"/>
    </row>
    <row r="153" spans="1:72" s="2" customFormat="1" ht="13.5" customHeight="1">
      <c r="A153" s="103"/>
      <c r="B153" s="672"/>
      <c r="C153" s="2534"/>
      <c r="D153" s="2535"/>
      <c r="E153" s="2535"/>
      <c r="F153" s="2535"/>
      <c r="G153" s="2535"/>
      <c r="H153" s="2535"/>
      <c r="I153" s="2535"/>
      <c r="J153" s="2535"/>
      <c r="K153" s="2535"/>
      <c r="L153" s="2535"/>
      <c r="M153" s="2535"/>
      <c r="N153" s="2535"/>
      <c r="O153" s="2535"/>
      <c r="P153" s="2535"/>
      <c r="Q153" s="2535"/>
      <c r="R153" s="2535"/>
      <c r="S153" s="2535"/>
      <c r="T153" s="2535"/>
      <c r="U153" s="2535"/>
      <c r="V153" s="2535"/>
      <c r="W153" s="2536"/>
      <c r="X153" s="2519"/>
      <c r="Y153" s="2520"/>
      <c r="Z153" s="2520"/>
      <c r="AA153" s="2520"/>
      <c r="AB153" s="2520"/>
      <c r="AC153" s="2520"/>
      <c r="AD153" s="2521"/>
      <c r="AE153" s="2519"/>
      <c r="AF153" s="2520"/>
      <c r="AG153" s="2520"/>
      <c r="AH153" s="2520"/>
      <c r="AI153" s="2520"/>
      <c r="AJ153" s="2521"/>
      <c r="AK153" s="2519"/>
      <c r="AL153" s="2520"/>
      <c r="AM153" s="2520"/>
      <c r="AN153" s="2520"/>
      <c r="AO153" s="2520"/>
      <c r="AP153" s="2521"/>
      <c r="AQ153" s="2424"/>
      <c r="AR153" s="2346"/>
      <c r="AS153" s="2346"/>
      <c r="AT153" s="2346"/>
      <c r="AU153" s="2346"/>
      <c r="AV153" s="2346"/>
      <c r="AW153" s="2346"/>
      <c r="AX153" s="2390"/>
      <c r="AY153" s="94"/>
      <c r="AZ153" s="1191"/>
      <c r="BA153" s="1191"/>
      <c r="BB153" s="1191"/>
      <c r="BC153" s="1191"/>
      <c r="BD153" s="81"/>
      <c r="BE153" s="1191"/>
      <c r="BF153" s="1191"/>
      <c r="BG153" s="1191"/>
      <c r="BH153" s="1191"/>
      <c r="BI153" s="2517"/>
      <c r="BJ153" s="2517"/>
      <c r="BK153" s="2517"/>
      <c r="BL153" s="2517"/>
      <c r="BM153" s="2517"/>
      <c r="BN153" s="2523"/>
      <c r="BO153" s="2523"/>
      <c r="BP153" s="2523"/>
      <c r="BQ153" s="2524"/>
      <c r="BR153" s="242"/>
      <c r="BS153" s="335"/>
      <c r="BT153" s="335"/>
    </row>
    <row r="154" spans="1:72" s="2" customFormat="1" ht="13.5" customHeight="1">
      <c r="A154" s="103"/>
      <c r="B154" s="690">
        <v>6</v>
      </c>
      <c r="C154" s="2525" t="s">
        <v>613</v>
      </c>
      <c r="D154" s="2526"/>
      <c r="E154" s="2526"/>
      <c r="F154" s="2526"/>
      <c r="G154" s="2526"/>
      <c r="H154" s="2526"/>
      <c r="I154" s="2526"/>
      <c r="J154" s="2526"/>
      <c r="K154" s="2526"/>
      <c r="L154" s="2526"/>
      <c r="M154" s="2526"/>
      <c r="N154" s="2526"/>
      <c r="O154" s="2526"/>
      <c r="P154" s="2526"/>
      <c r="Q154" s="2526"/>
      <c r="R154" s="2526"/>
      <c r="S154" s="2526"/>
      <c r="T154" s="2526"/>
      <c r="U154" s="2526"/>
      <c r="V154" s="2526"/>
      <c r="W154" s="2527"/>
      <c r="X154" s="2528"/>
      <c r="Y154" s="2529"/>
      <c r="Z154" s="2529"/>
      <c r="AA154" s="2529"/>
      <c r="AB154" s="2529"/>
      <c r="AC154" s="2529"/>
      <c r="AD154" s="2530"/>
      <c r="AE154" s="2528" t="s">
        <v>557</v>
      </c>
      <c r="AF154" s="2529"/>
      <c r="AG154" s="2529"/>
      <c r="AH154" s="2529"/>
      <c r="AI154" s="2529"/>
      <c r="AJ154" s="2530"/>
      <c r="AK154" s="2528"/>
      <c r="AL154" s="2529"/>
      <c r="AM154" s="2529"/>
      <c r="AN154" s="2529"/>
      <c r="AO154" s="2529"/>
      <c r="AP154" s="2530"/>
      <c r="AQ154" s="2433"/>
      <c r="AR154" s="1671"/>
      <c r="AS154" s="1671"/>
      <c r="AT154" s="1671"/>
      <c r="AU154" s="1671"/>
      <c r="AV154" s="1671"/>
      <c r="AW154" s="1671"/>
      <c r="AX154" s="2427"/>
      <c r="AY154" s="94"/>
      <c r="AZ154" s="1191"/>
      <c r="BA154" s="1191"/>
      <c r="BB154" s="1191"/>
      <c r="BC154" s="1191"/>
      <c r="BD154" s="81"/>
      <c r="BE154" s="1191"/>
      <c r="BF154" s="1191"/>
      <c r="BG154" s="1191"/>
      <c r="BH154" s="1191"/>
      <c r="BI154" s="2517"/>
      <c r="BJ154" s="2517"/>
      <c r="BK154" s="2517"/>
      <c r="BL154" s="2517"/>
      <c r="BM154" s="2517"/>
      <c r="BN154" s="2523"/>
      <c r="BO154" s="2523"/>
      <c r="BP154" s="2523"/>
      <c r="BQ154" s="2524"/>
      <c r="BR154" s="242"/>
      <c r="BS154" s="335"/>
      <c r="BT154" s="335"/>
    </row>
    <row r="155" spans="1:72" s="2" customFormat="1" ht="13.5" customHeight="1">
      <c r="A155" s="103"/>
      <c r="B155" s="672"/>
      <c r="C155" s="2513"/>
      <c r="D155" s="2514"/>
      <c r="E155" s="2514"/>
      <c r="F155" s="2514"/>
      <c r="G155" s="2514"/>
      <c r="H155" s="2514"/>
      <c r="I155" s="2514"/>
      <c r="J155" s="2514"/>
      <c r="K155" s="2514"/>
      <c r="L155" s="2514"/>
      <c r="M155" s="2514"/>
      <c r="N155" s="2514"/>
      <c r="O155" s="2514"/>
      <c r="P155" s="2514"/>
      <c r="Q155" s="2514"/>
      <c r="R155" s="2514"/>
      <c r="S155" s="2514"/>
      <c r="T155" s="2514"/>
      <c r="U155" s="2514"/>
      <c r="V155" s="2514"/>
      <c r="W155" s="2515"/>
      <c r="X155" s="2519"/>
      <c r="Y155" s="2520"/>
      <c r="Z155" s="2520"/>
      <c r="AA155" s="2520"/>
      <c r="AB155" s="2520"/>
      <c r="AC155" s="2520"/>
      <c r="AD155" s="2521"/>
      <c r="AE155" s="2519"/>
      <c r="AF155" s="2520"/>
      <c r="AG155" s="2520"/>
      <c r="AH155" s="2520"/>
      <c r="AI155" s="2520"/>
      <c r="AJ155" s="2521"/>
      <c r="AK155" s="2519"/>
      <c r="AL155" s="2520"/>
      <c r="AM155" s="2520"/>
      <c r="AN155" s="2520"/>
      <c r="AO155" s="2520"/>
      <c r="AP155" s="2521"/>
      <c r="AQ155" s="2424"/>
      <c r="AR155" s="2346"/>
      <c r="AS155" s="2346"/>
      <c r="AT155" s="2346"/>
      <c r="AU155" s="2346"/>
      <c r="AV155" s="2346"/>
      <c r="AW155" s="2346"/>
      <c r="AX155" s="2390"/>
      <c r="AY155" s="94"/>
      <c r="AZ155" s="1191"/>
      <c r="BA155" s="1191"/>
      <c r="BB155" s="1191"/>
      <c r="BC155" s="1191"/>
      <c r="BD155" s="81"/>
      <c r="BE155" s="1191"/>
      <c r="BF155" s="1191"/>
      <c r="BG155" s="1191"/>
      <c r="BH155" s="1191"/>
      <c r="BI155" s="2517"/>
      <c r="BJ155" s="2517"/>
      <c r="BK155" s="2517"/>
      <c r="BL155" s="2517"/>
      <c r="BM155" s="2517"/>
      <c r="BN155" s="2523"/>
      <c r="BO155" s="2523"/>
      <c r="BP155" s="2523"/>
      <c r="BQ155" s="2524"/>
      <c r="BR155" s="242"/>
      <c r="BS155" s="335"/>
      <c r="BT155" s="335"/>
    </row>
    <row r="156" spans="1:72" s="2" customFormat="1" ht="13.5" customHeight="1">
      <c r="A156" s="103"/>
      <c r="B156" s="690">
        <v>7</v>
      </c>
      <c r="C156" s="2531" t="s">
        <v>614</v>
      </c>
      <c r="D156" s="2532"/>
      <c r="E156" s="2532"/>
      <c r="F156" s="2532"/>
      <c r="G156" s="2532"/>
      <c r="H156" s="2532"/>
      <c r="I156" s="2532"/>
      <c r="J156" s="2532"/>
      <c r="K156" s="2532"/>
      <c r="L156" s="2532"/>
      <c r="M156" s="2532"/>
      <c r="N156" s="2532"/>
      <c r="O156" s="2532"/>
      <c r="P156" s="2532"/>
      <c r="Q156" s="2532"/>
      <c r="R156" s="2532"/>
      <c r="S156" s="2532"/>
      <c r="T156" s="2532"/>
      <c r="U156" s="2532"/>
      <c r="V156" s="2532"/>
      <c r="W156" s="2533"/>
      <c r="X156" s="2528" t="s">
        <v>582</v>
      </c>
      <c r="Y156" s="2529"/>
      <c r="Z156" s="2529"/>
      <c r="AA156" s="2529"/>
      <c r="AB156" s="2529"/>
      <c r="AC156" s="2529"/>
      <c r="AD156" s="2530"/>
      <c r="AE156" s="2528"/>
      <c r="AF156" s="2529"/>
      <c r="AG156" s="2529"/>
      <c r="AH156" s="2529"/>
      <c r="AI156" s="2529"/>
      <c r="AJ156" s="2530"/>
      <c r="AK156" s="2528"/>
      <c r="AL156" s="2529"/>
      <c r="AM156" s="2529"/>
      <c r="AN156" s="2529"/>
      <c r="AO156" s="2529"/>
      <c r="AP156" s="2530"/>
      <c r="AQ156" s="2433"/>
      <c r="AR156" s="1671"/>
      <c r="AS156" s="1671"/>
      <c r="AT156" s="1671"/>
      <c r="AU156" s="1671"/>
      <c r="AV156" s="1671"/>
      <c r="AW156" s="1671"/>
      <c r="AX156" s="2427"/>
      <c r="AY156" s="94"/>
      <c r="AZ156" s="1191"/>
      <c r="BA156" s="1191"/>
      <c r="BB156" s="1191"/>
      <c r="BC156" s="1191"/>
      <c r="BD156" s="81"/>
      <c r="BE156" s="1191"/>
      <c r="BF156" s="1191"/>
      <c r="BG156" s="1191"/>
      <c r="BH156" s="1191"/>
      <c r="BI156" s="2517"/>
      <c r="BJ156" s="2517"/>
      <c r="BK156" s="2517"/>
      <c r="BL156" s="2517"/>
      <c r="BM156" s="2517"/>
      <c r="BN156" s="2523"/>
      <c r="BO156" s="2523"/>
      <c r="BP156" s="2523"/>
      <c r="BQ156" s="2524"/>
      <c r="BR156" s="242"/>
      <c r="BS156" s="335"/>
      <c r="BT156" s="335"/>
    </row>
    <row r="157" spans="1:72" s="2" customFormat="1" ht="13.5" customHeight="1">
      <c r="A157" s="103"/>
      <c r="B157" s="672"/>
      <c r="C157" s="2534"/>
      <c r="D157" s="2535"/>
      <c r="E157" s="2535"/>
      <c r="F157" s="2535"/>
      <c r="G157" s="2535"/>
      <c r="H157" s="2535"/>
      <c r="I157" s="2535"/>
      <c r="J157" s="2535"/>
      <c r="K157" s="2535"/>
      <c r="L157" s="2535"/>
      <c r="M157" s="2535"/>
      <c r="N157" s="2535"/>
      <c r="O157" s="2535"/>
      <c r="P157" s="2535"/>
      <c r="Q157" s="2535"/>
      <c r="R157" s="2535"/>
      <c r="S157" s="2535"/>
      <c r="T157" s="2535"/>
      <c r="U157" s="2535"/>
      <c r="V157" s="2535"/>
      <c r="W157" s="2536"/>
      <c r="X157" s="2519"/>
      <c r="Y157" s="2520"/>
      <c r="Z157" s="2520"/>
      <c r="AA157" s="2520"/>
      <c r="AB157" s="2520"/>
      <c r="AC157" s="2520"/>
      <c r="AD157" s="2521"/>
      <c r="AE157" s="2519"/>
      <c r="AF157" s="2520"/>
      <c r="AG157" s="2520"/>
      <c r="AH157" s="2520"/>
      <c r="AI157" s="2520"/>
      <c r="AJ157" s="2521"/>
      <c r="AK157" s="2519"/>
      <c r="AL157" s="2520"/>
      <c r="AM157" s="2520"/>
      <c r="AN157" s="2520"/>
      <c r="AO157" s="2520"/>
      <c r="AP157" s="2521"/>
      <c r="AQ157" s="2424"/>
      <c r="AR157" s="2346"/>
      <c r="AS157" s="2346"/>
      <c r="AT157" s="2346"/>
      <c r="AU157" s="2346"/>
      <c r="AV157" s="2346"/>
      <c r="AW157" s="2346"/>
      <c r="AX157" s="2390"/>
      <c r="AY157" s="94"/>
      <c r="AZ157" s="1191"/>
      <c r="BA157" s="1191"/>
      <c r="BB157" s="1191"/>
      <c r="BC157" s="1191"/>
      <c r="BD157" s="81"/>
      <c r="BE157" s="1191"/>
      <c r="BF157" s="1191"/>
      <c r="BG157" s="1191"/>
      <c r="BH157" s="1191"/>
      <c r="BI157" s="2517"/>
      <c r="BJ157" s="2517"/>
      <c r="BK157" s="2517"/>
      <c r="BL157" s="2517"/>
      <c r="BM157" s="2517"/>
      <c r="BN157" s="2523"/>
      <c r="BO157" s="2523"/>
      <c r="BP157" s="2523"/>
      <c r="BQ157" s="2524"/>
      <c r="BR157" s="242"/>
      <c r="BS157" s="335"/>
      <c r="BT157" s="335"/>
    </row>
    <row r="158" spans="1:72" s="2" customFormat="1" ht="13.5" customHeight="1">
      <c r="A158" s="103"/>
      <c r="B158" s="690">
        <v>8</v>
      </c>
      <c r="C158" s="2525" t="s">
        <v>615</v>
      </c>
      <c r="D158" s="2526"/>
      <c r="E158" s="2526"/>
      <c r="F158" s="2526"/>
      <c r="G158" s="2526"/>
      <c r="H158" s="2526"/>
      <c r="I158" s="2526"/>
      <c r="J158" s="2526"/>
      <c r="K158" s="2526"/>
      <c r="L158" s="2526"/>
      <c r="M158" s="2526"/>
      <c r="N158" s="2526"/>
      <c r="O158" s="2526"/>
      <c r="P158" s="2526"/>
      <c r="Q158" s="2526"/>
      <c r="R158" s="2526"/>
      <c r="S158" s="2526"/>
      <c r="T158" s="2526"/>
      <c r="U158" s="2526"/>
      <c r="V158" s="2526"/>
      <c r="W158" s="2527"/>
      <c r="X158" s="2528" t="s">
        <v>583</v>
      </c>
      <c r="Y158" s="2529"/>
      <c r="Z158" s="2529"/>
      <c r="AA158" s="2529"/>
      <c r="AB158" s="2529"/>
      <c r="AC158" s="2529"/>
      <c r="AD158" s="2530"/>
      <c r="AE158" s="2528"/>
      <c r="AF158" s="2529"/>
      <c r="AG158" s="2529"/>
      <c r="AH158" s="2529"/>
      <c r="AI158" s="2529"/>
      <c r="AJ158" s="2530"/>
      <c r="AK158" s="2528"/>
      <c r="AL158" s="2529"/>
      <c r="AM158" s="2529"/>
      <c r="AN158" s="2529"/>
      <c r="AO158" s="2529"/>
      <c r="AP158" s="2530"/>
      <c r="AQ158" s="2433"/>
      <c r="AR158" s="1671"/>
      <c r="AS158" s="1671"/>
      <c r="AT158" s="1671"/>
      <c r="AU158" s="1671"/>
      <c r="AV158" s="1671"/>
      <c r="AW158" s="1671"/>
      <c r="AX158" s="2427"/>
      <c r="AY158" s="94"/>
      <c r="AZ158" s="1191"/>
      <c r="BA158" s="1191"/>
      <c r="BB158" s="1191"/>
      <c r="BC158" s="1191"/>
      <c r="BD158" s="81"/>
      <c r="BE158" s="1191"/>
      <c r="BF158" s="1191"/>
      <c r="BG158" s="1191"/>
      <c r="BH158" s="1191"/>
      <c r="BI158" s="2517"/>
      <c r="BJ158" s="2517"/>
      <c r="BK158" s="2517"/>
      <c r="BL158" s="2517"/>
      <c r="BM158" s="2517"/>
      <c r="BN158" s="2523"/>
      <c r="BO158" s="2523"/>
      <c r="BP158" s="2523"/>
      <c r="BQ158" s="2524"/>
      <c r="BR158" s="242"/>
      <c r="BS158" s="335"/>
      <c r="BT158" s="335"/>
    </row>
    <row r="159" spans="1:72" s="2" customFormat="1" ht="13.5" customHeight="1">
      <c r="A159" s="103"/>
      <c r="B159" s="672"/>
      <c r="C159" s="2513"/>
      <c r="D159" s="2514"/>
      <c r="E159" s="2514"/>
      <c r="F159" s="2514"/>
      <c r="G159" s="2514"/>
      <c r="H159" s="2514"/>
      <c r="I159" s="2514"/>
      <c r="J159" s="2514"/>
      <c r="K159" s="2514"/>
      <c r="L159" s="2514"/>
      <c r="M159" s="2514"/>
      <c r="N159" s="2514"/>
      <c r="O159" s="2514"/>
      <c r="P159" s="2514"/>
      <c r="Q159" s="2514"/>
      <c r="R159" s="2514"/>
      <c r="S159" s="2514"/>
      <c r="T159" s="2514"/>
      <c r="U159" s="2514"/>
      <c r="V159" s="2514"/>
      <c r="W159" s="2515"/>
      <c r="X159" s="2519"/>
      <c r="Y159" s="2520"/>
      <c r="Z159" s="2520"/>
      <c r="AA159" s="2520"/>
      <c r="AB159" s="2520"/>
      <c r="AC159" s="2520"/>
      <c r="AD159" s="2521"/>
      <c r="AE159" s="2519"/>
      <c r="AF159" s="2520"/>
      <c r="AG159" s="2520"/>
      <c r="AH159" s="2520"/>
      <c r="AI159" s="2520"/>
      <c r="AJ159" s="2521"/>
      <c r="AK159" s="2519"/>
      <c r="AL159" s="2520"/>
      <c r="AM159" s="2520"/>
      <c r="AN159" s="2520"/>
      <c r="AO159" s="2520"/>
      <c r="AP159" s="2521"/>
      <c r="AQ159" s="2424"/>
      <c r="AR159" s="2346"/>
      <c r="AS159" s="2346"/>
      <c r="AT159" s="2346"/>
      <c r="AU159" s="2346"/>
      <c r="AV159" s="2346"/>
      <c r="AW159" s="2346"/>
      <c r="AX159" s="2390"/>
      <c r="AY159" s="94"/>
      <c r="AZ159" s="1191"/>
      <c r="BA159" s="1191"/>
      <c r="BB159" s="1191"/>
      <c r="BC159" s="1191"/>
      <c r="BD159" s="81"/>
      <c r="BE159" s="1191"/>
      <c r="BF159" s="1191"/>
      <c r="BG159" s="1191"/>
      <c r="BH159" s="1191"/>
      <c r="BI159" s="2517"/>
      <c r="BJ159" s="2517"/>
      <c r="BK159" s="2517"/>
      <c r="BL159" s="2517"/>
      <c r="BM159" s="2517"/>
      <c r="BN159" s="2523"/>
      <c r="BO159" s="2523"/>
      <c r="BP159" s="2523"/>
      <c r="BQ159" s="2524"/>
      <c r="BR159" s="242"/>
      <c r="BS159" s="335"/>
      <c r="BT159" s="335"/>
    </row>
    <row r="160" spans="1:72" s="2" customFormat="1" ht="13.5" customHeight="1">
      <c r="A160" s="103"/>
      <c r="B160" s="690">
        <v>9</v>
      </c>
      <c r="C160" s="2531" t="s">
        <v>616</v>
      </c>
      <c r="D160" s="2532"/>
      <c r="E160" s="2532"/>
      <c r="F160" s="2532"/>
      <c r="G160" s="2532"/>
      <c r="H160" s="2532"/>
      <c r="I160" s="2532"/>
      <c r="J160" s="2532"/>
      <c r="K160" s="2532"/>
      <c r="L160" s="2532"/>
      <c r="M160" s="2532"/>
      <c r="N160" s="2532"/>
      <c r="O160" s="2532"/>
      <c r="P160" s="2532"/>
      <c r="Q160" s="2532"/>
      <c r="R160" s="2532"/>
      <c r="S160" s="2532"/>
      <c r="T160" s="2532"/>
      <c r="U160" s="2532"/>
      <c r="V160" s="2532"/>
      <c r="W160" s="2533"/>
      <c r="X160" s="2528" t="s">
        <v>563</v>
      </c>
      <c r="Y160" s="2529"/>
      <c r="Z160" s="2529"/>
      <c r="AA160" s="2529"/>
      <c r="AB160" s="2529"/>
      <c r="AC160" s="2529"/>
      <c r="AD160" s="2530"/>
      <c r="AE160" s="2528" t="s">
        <v>564</v>
      </c>
      <c r="AF160" s="2529"/>
      <c r="AG160" s="2529"/>
      <c r="AH160" s="2529"/>
      <c r="AI160" s="2529"/>
      <c r="AJ160" s="2530"/>
      <c r="AK160" s="2528"/>
      <c r="AL160" s="2529"/>
      <c r="AM160" s="2529"/>
      <c r="AN160" s="2529"/>
      <c r="AO160" s="2529"/>
      <c r="AP160" s="2530"/>
      <c r="AQ160" s="2433"/>
      <c r="AR160" s="1671"/>
      <c r="AS160" s="1671"/>
      <c r="AT160" s="1671"/>
      <c r="AU160" s="1671"/>
      <c r="AV160" s="1671"/>
      <c r="AW160" s="1671"/>
      <c r="AX160" s="2427"/>
      <c r="AY160" s="94"/>
      <c r="AZ160" s="1191"/>
      <c r="BA160" s="1191"/>
      <c r="BB160" s="1191"/>
      <c r="BC160" s="1191"/>
      <c r="BD160" s="81"/>
      <c r="BE160" s="1191"/>
      <c r="BF160" s="1191"/>
      <c r="BG160" s="1191"/>
      <c r="BH160" s="1191"/>
      <c r="BI160" s="2517"/>
      <c r="BJ160" s="2517"/>
      <c r="BK160" s="2517"/>
      <c r="BL160" s="2517"/>
      <c r="BM160" s="2517"/>
      <c r="BN160" s="2523"/>
      <c r="BO160" s="2523"/>
      <c r="BP160" s="2523"/>
      <c r="BQ160" s="2524"/>
      <c r="BR160" s="242"/>
      <c r="BS160" s="335"/>
      <c r="BT160" s="335"/>
    </row>
    <row r="161" spans="1:72" s="2" customFormat="1" ht="13.5" customHeight="1">
      <c r="A161" s="103"/>
      <c r="B161" s="672"/>
      <c r="C161" s="2534"/>
      <c r="D161" s="2535"/>
      <c r="E161" s="2535"/>
      <c r="F161" s="2535"/>
      <c r="G161" s="2535"/>
      <c r="H161" s="2535"/>
      <c r="I161" s="2535"/>
      <c r="J161" s="2535"/>
      <c r="K161" s="2535"/>
      <c r="L161" s="2535"/>
      <c r="M161" s="2535"/>
      <c r="N161" s="2535"/>
      <c r="O161" s="2535"/>
      <c r="P161" s="2535"/>
      <c r="Q161" s="2535"/>
      <c r="R161" s="2535"/>
      <c r="S161" s="2535"/>
      <c r="T161" s="2535"/>
      <c r="U161" s="2535"/>
      <c r="V161" s="2535"/>
      <c r="W161" s="2536"/>
      <c r="X161" s="2519"/>
      <c r="Y161" s="2520"/>
      <c r="Z161" s="2520"/>
      <c r="AA161" s="2520"/>
      <c r="AB161" s="2520"/>
      <c r="AC161" s="2520"/>
      <c r="AD161" s="2521"/>
      <c r="AE161" s="2519"/>
      <c r="AF161" s="2520"/>
      <c r="AG161" s="2520"/>
      <c r="AH161" s="2520"/>
      <c r="AI161" s="2520"/>
      <c r="AJ161" s="2521"/>
      <c r="AK161" s="2519"/>
      <c r="AL161" s="2520"/>
      <c r="AM161" s="2520"/>
      <c r="AN161" s="2520"/>
      <c r="AO161" s="2520"/>
      <c r="AP161" s="2521"/>
      <c r="AQ161" s="2424"/>
      <c r="AR161" s="2346"/>
      <c r="AS161" s="2346"/>
      <c r="AT161" s="2346"/>
      <c r="AU161" s="2346"/>
      <c r="AV161" s="2346"/>
      <c r="AW161" s="2346"/>
      <c r="AX161" s="2390"/>
      <c r="AY161" s="94"/>
      <c r="AZ161" s="1191"/>
      <c r="BA161" s="1191"/>
      <c r="BB161" s="1191"/>
      <c r="BC161" s="1191"/>
      <c r="BD161" s="81"/>
      <c r="BE161" s="1191"/>
      <c r="BF161" s="1191"/>
      <c r="BG161" s="1191"/>
      <c r="BH161" s="1191"/>
      <c r="BI161" s="2517"/>
      <c r="BJ161" s="2517"/>
      <c r="BK161" s="2517"/>
      <c r="BL161" s="2517"/>
      <c r="BM161" s="2517"/>
      <c r="BN161" s="2523"/>
      <c r="BO161" s="2523"/>
      <c r="BP161" s="2523"/>
      <c r="BQ161" s="2524"/>
      <c r="BR161" s="242"/>
      <c r="BS161" s="335"/>
      <c r="BT161" s="335"/>
    </row>
    <row r="162" spans="1:72" s="2" customFormat="1" ht="13.5" customHeight="1">
      <c r="A162" s="103"/>
      <c r="B162" s="690">
        <v>10</v>
      </c>
      <c r="C162" s="2531" t="s">
        <v>617</v>
      </c>
      <c r="D162" s="2532"/>
      <c r="E162" s="2532"/>
      <c r="F162" s="2532"/>
      <c r="G162" s="2532"/>
      <c r="H162" s="2532"/>
      <c r="I162" s="2532"/>
      <c r="J162" s="2532"/>
      <c r="K162" s="2532"/>
      <c r="L162" s="2532"/>
      <c r="M162" s="2532"/>
      <c r="N162" s="2532"/>
      <c r="O162" s="2532"/>
      <c r="P162" s="2532"/>
      <c r="Q162" s="2532"/>
      <c r="R162" s="2532"/>
      <c r="S162" s="2532"/>
      <c r="T162" s="2532"/>
      <c r="U162" s="2532"/>
      <c r="V162" s="2532"/>
      <c r="W162" s="2533"/>
      <c r="X162" s="2528" t="s">
        <v>563</v>
      </c>
      <c r="Y162" s="2529"/>
      <c r="Z162" s="2529"/>
      <c r="AA162" s="2529"/>
      <c r="AB162" s="2529"/>
      <c r="AC162" s="2529"/>
      <c r="AD162" s="2530"/>
      <c r="AE162" s="2528" t="s">
        <v>566</v>
      </c>
      <c r="AF162" s="2529"/>
      <c r="AG162" s="2529"/>
      <c r="AH162" s="2529"/>
      <c r="AI162" s="2529"/>
      <c r="AJ162" s="2530"/>
      <c r="AK162" s="2528"/>
      <c r="AL162" s="2529"/>
      <c r="AM162" s="2529"/>
      <c r="AN162" s="2529"/>
      <c r="AO162" s="2529"/>
      <c r="AP162" s="2530"/>
      <c r="AQ162" s="2433"/>
      <c r="AR162" s="1671"/>
      <c r="AS162" s="1671"/>
      <c r="AT162" s="1671"/>
      <c r="AU162" s="1671"/>
      <c r="AV162" s="1671"/>
      <c r="AW162" s="1671"/>
      <c r="AX162" s="2427"/>
      <c r="AY162" s="94"/>
      <c r="AZ162" s="1191"/>
      <c r="BA162" s="1191"/>
      <c r="BB162" s="1191"/>
      <c r="BC162" s="1191"/>
      <c r="BD162" s="81"/>
      <c r="BE162" s="1191"/>
      <c r="BF162" s="1191"/>
      <c r="BG162" s="1191"/>
      <c r="BH162" s="1191"/>
      <c r="BI162" s="2517"/>
      <c r="BJ162" s="2517"/>
      <c r="BK162" s="2517"/>
      <c r="BL162" s="2517"/>
      <c r="BM162" s="2517"/>
      <c r="BN162" s="2523"/>
      <c r="BO162" s="2523"/>
      <c r="BP162" s="2523"/>
      <c r="BQ162" s="2524"/>
      <c r="BR162" s="242"/>
      <c r="BS162" s="335"/>
      <c r="BT162" s="335"/>
    </row>
    <row r="163" spans="1:72" s="2" customFormat="1" ht="13.5" customHeight="1">
      <c r="A163" s="103"/>
      <c r="B163" s="672"/>
      <c r="C163" s="2534"/>
      <c r="D163" s="2535"/>
      <c r="E163" s="2535"/>
      <c r="F163" s="2535"/>
      <c r="G163" s="2535"/>
      <c r="H163" s="2535"/>
      <c r="I163" s="2535"/>
      <c r="J163" s="2535"/>
      <c r="K163" s="2535"/>
      <c r="L163" s="2535"/>
      <c r="M163" s="2535"/>
      <c r="N163" s="2535"/>
      <c r="O163" s="2535"/>
      <c r="P163" s="2535"/>
      <c r="Q163" s="2535"/>
      <c r="R163" s="2535"/>
      <c r="S163" s="2535"/>
      <c r="T163" s="2535"/>
      <c r="U163" s="2535"/>
      <c r="V163" s="2535"/>
      <c r="W163" s="2536"/>
      <c r="X163" s="2519"/>
      <c r="Y163" s="2520"/>
      <c r="Z163" s="2520"/>
      <c r="AA163" s="2520"/>
      <c r="AB163" s="2520"/>
      <c r="AC163" s="2520"/>
      <c r="AD163" s="2521"/>
      <c r="AE163" s="2519"/>
      <c r="AF163" s="2520"/>
      <c r="AG163" s="2520"/>
      <c r="AH163" s="2520"/>
      <c r="AI163" s="2520"/>
      <c r="AJ163" s="2521"/>
      <c r="AK163" s="2519"/>
      <c r="AL163" s="2520"/>
      <c r="AM163" s="2520"/>
      <c r="AN163" s="2520"/>
      <c r="AO163" s="2520"/>
      <c r="AP163" s="2521"/>
      <c r="AQ163" s="2424"/>
      <c r="AR163" s="2346"/>
      <c r="AS163" s="2346"/>
      <c r="AT163" s="2346"/>
      <c r="AU163" s="2346"/>
      <c r="AV163" s="2346"/>
      <c r="AW163" s="2346"/>
      <c r="AX163" s="2390"/>
      <c r="AY163" s="94"/>
      <c r="AZ163" s="1191"/>
      <c r="BA163" s="1191"/>
      <c r="BB163" s="1191"/>
      <c r="BC163" s="1191"/>
      <c r="BD163" s="81"/>
      <c r="BE163" s="1191"/>
      <c r="BF163" s="1191"/>
      <c r="BG163" s="1191"/>
      <c r="BH163" s="1191"/>
      <c r="BI163" s="2517"/>
      <c r="BJ163" s="2517"/>
      <c r="BK163" s="2517"/>
      <c r="BL163" s="2517"/>
      <c r="BM163" s="2517"/>
      <c r="BN163" s="2523"/>
      <c r="BO163" s="2523"/>
      <c r="BP163" s="2523"/>
      <c r="BQ163" s="2524"/>
      <c r="BR163" s="242"/>
      <c r="BS163" s="335"/>
      <c r="BT163" s="335"/>
    </row>
    <row r="164" spans="1:72" s="2" customFormat="1" ht="13.5" customHeight="1">
      <c r="A164" s="103"/>
      <c r="B164" s="690">
        <v>11</v>
      </c>
      <c r="C164" s="2531" t="s">
        <v>618</v>
      </c>
      <c r="D164" s="2532"/>
      <c r="E164" s="2532"/>
      <c r="F164" s="2532"/>
      <c r="G164" s="2532"/>
      <c r="H164" s="2532"/>
      <c r="I164" s="2532"/>
      <c r="J164" s="2532"/>
      <c r="K164" s="2532"/>
      <c r="L164" s="2532"/>
      <c r="M164" s="2532"/>
      <c r="N164" s="2532"/>
      <c r="O164" s="2532"/>
      <c r="P164" s="2532"/>
      <c r="Q164" s="2532"/>
      <c r="R164" s="2532"/>
      <c r="S164" s="2532"/>
      <c r="T164" s="2532"/>
      <c r="U164" s="2532"/>
      <c r="V164" s="2532"/>
      <c r="W164" s="2533"/>
      <c r="X164" s="2528" t="s">
        <v>619</v>
      </c>
      <c r="Y164" s="2529"/>
      <c r="Z164" s="2529"/>
      <c r="AA164" s="2529"/>
      <c r="AB164" s="2529"/>
      <c r="AC164" s="2529"/>
      <c r="AD164" s="2530"/>
      <c r="AE164" s="2528"/>
      <c r="AF164" s="2529"/>
      <c r="AG164" s="2529"/>
      <c r="AH164" s="2529"/>
      <c r="AI164" s="2529"/>
      <c r="AJ164" s="2530"/>
      <c r="AK164" s="2528"/>
      <c r="AL164" s="2529"/>
      <c r="AM164" s="2529"/>
      <c r="AN164" s="2529"/>
      <c r="AO164" s="2529"/>
      <c r="AP164" s="2530"/>
      <c r="AQ164" s="2433"/>
      <c r="AR164" s="1671"/>
      <c r="AS164" s="1671"/>
      <c r="AT164" s="1671"/>
      <c r="AU164" s="1671"/>
      <c r="AV164" s="1671"/>
      <c r="AW164" s="1671"/>
      <c r="AX164" s="2427"/>
      <c r="AY164" s="94"/>
      <c r="AZ164" s="2537"/>
      <c r="BA164" s="2537"/>
      <c r="BB164" s="2537"/>
      <c r="BC164" s="2537"/>
      <c r="BD164" s="692"/>
      <c r="BE164" s="2537"/>
      <c r="BF164" s="2537"/>
      <c r="BG164" s="2537"/>
      <c r="BH164" s="2537"/>
      <c r="BI164" s="2538"/>
      <c r="BJ164" s="2538"/>
      <c r="BK164" s="2538"/>
      <c r="BL164" s="2538"/>
      <c r="BM164" s="2538"/>
      <c r="BN164" s="2539"/>
      <c r="BO164" s="2539"/>
      <c r="BP164" s="2539"/>
      <c r="BQ164" s="2540"/>
      <c r="BR164" s="242"/>
      <c r="BS164" s="335"/>
      <c r="BT164" s="335"/>
    </row>
    <row r="165" spans="1:72" s="2" customFormat="1" ht="13.5" customHeight="1">
      <c r="A165" s="103"/>
      <c r="B165" s="672"/>
      <c r="C165" s="2534"/>
      <c r="D165" s="2535"/>
      <c r="E165" s="2535"/>
      <c r="F165" s="2535"/>
      <c r="G165" s="2535"/>
      <c r="H165" s="2535"/>
      <c r="I165" s="2535"/>
      <c r="J165" s="2535"/>
      <c r="K165" s="2535"/>
      <c r="L165" s="2535"/>
      <c r="M165" s="2535"/>
      <c r="N165" s="2535"/>
      <c r="O165" s="2535"/>
      <c r="P165" s="2535"/>
      <c r="Q165" s="2535"/>
      <c r="R165" s="2535"/>
      <c r="S165" s="2535"/>
      <c r="T165" s="2535"/>
      <c r="U165" s="2535"/>
      <c r="V165" s="2535"/>
      <c r="W165" s="2536"/>
      <c r="X165" s="2519"/>
      <c r="Y165" s="2520"/>
      <c r="Z165" s="2520"/>
      <c r="AA165" s="2520"/>
      <c r="AB165" s="2520"/>
      <c r="AC165" s="2520"/>
      <c r="AD165" s="2521"/>
      <c r="AE165" s="2519"/>
      <c r="AF165" s="2520"/>
      <c r="AG165" s="2520"/>
      <c r="AH165" s="2520"/>
      <c r="AI165" s="2520"/>
      <c r="AJ165" s="2521"/>
      <c r="AK165" s="2519"/>
      <c r="AL165" s="2520"/>
      <c r="AM165" s="2520"/>
      <c r="AN165" s="2520"/>
      <c r="AO165" s="2520"/>
      <c r="AP165" s="2521"/>
      <c r="AQ165" s="2424"/>
      <c r="AR165" s="2346"/>
      <c r="AS165" s="2346"/>
      <c r="AT165" s="2346"/>
      <c r="AU165" s="2346"/>
      <c r="AV165" s="2346"/>
      <c r="AW165" s="2346"/>
      <c r="AX165" s="2390"/>
      <c r="AY165" s="94"/>
      <c r="AZ165" s="2537"/>
      <c r="BA165" s="2537"/>
      <c r="BB165" s="2537"/>
      <c r="BC165" s="2537"/>
      <c r="BD165" s="692"/>
      <c r="BE165" s="2537"/>
      <c r="BF165" s="2537"/>
      <c r="BG165" s="2537"/>
      <c r="BH165" s="2537"/>
      <c r="BI165" s="2538"/>
      <c r="BJ165" s="2538"/>
      <c r="BK165" s="2538"/>
      <c r="BL165" s="2538"/>
      <c r="BM165" s="2538"/>
      <c r="BN165" s="2539"/>
      <c r="BO165" s="2539"/>
      <c r="BP165" s="2539"/>
      <c r="BQ165" s="2540"/>
      <c r="BR165" s="242"/>
      <c r="BS165" s="335"/>
      <c r="BT165" s="335"/>
    </row>
    <row r="166" spans="1:72" s="2" customFormat="1" ht="13.5" customHeight="1">
      <c r="A166" s="103"/>
      <c r="B166" s="690">
        <v>12</v>
      </c>
      <c r="C166" s="2525" t="s">
        <v>620</v>
      </c>
      <c r="D166" s="2526"/>
      <c r="E166" s="2526"/>
      <c r="F166" s="2526"/>
      <c r="G166" s="2526"/>
      <c r="H166" s="2526"/>
      <c r="I166" s="2526"/>
      <c r="J166" s="2526"/>
      <c r="K166" s="2526"/>
      <c r="L166" s="2526"/>
      <c r="M166" s="2526"/>
      <c r="N166" s="2526"/>
      <c r="O166" s="2526"/>
      <c r="P166" s="2526"/>
      <c r="Q166" s="2526"/>
      <c r="R166" s="2526"/>
      <c r="S166" s="2526"/>
      <c r="T166" s="2526"/>
      <c r="U166" s="2526"/>
      <c r="V166" s="2526"/>
      <c r="W166" s="2527"/>
      <c r="X166" s="2528" t="s">
        <v>584</v>
      </c>
      <c r="Y166" s="2529"/>
      <c r="Z166" s="2529"/>
      <c r="AA166" s="2529"/>
      <c r="AB166" s="2529"/>
      <c r="AC166" s="2529"/>
      <c r="AD166" s="2530"/>
      <c r="AE166" s="2528"/>
      <c r="AF166" s="2529"/>
      <c r="AG166" s="2529"/>
      <c r="AH166" s="2529"/>
      <c r="AI166" s="2529"/>
      <c r="AJ166" s="2530"/>
      <c r="AK166" s="2528"/>
      <c r="AL166" s="2529"/>
      <c r="AM166" s="2529"/>
      <c r="AN166" s="2529"/>
      <c r="AO166" s="2529"/>
      <c r="AP166" s="2530"/>
      <c r="AQ166" s="2433"/>
      <c r="AR166" s="1671"/>
      <c r="AS166" s="1671"/>
      <c r="AT166" s="1671"/>
      <c r="AU166" s="1671"/>
      <c r="AV166" s="1671"/>
      <c r="AW166" s="1671"/>
      <c r="AX166" s="2427"/>
      <c r="AY166" s="94"/>
      <c r="AZ166" s="1191"/>
      <c r="BA166" s="1191"/>
      <c r="BB166" s="1191"/>
      <c r="BC166" s="1191"/>
      <c r="BD166" s="81"/>
      <c r="BE166" s="1191"/>
      <c r="BF166" s="1191"/>
      <c r="BG166" s="1191"/>
      <c r="BH166" s="1191"/>
      <c r="BI166" s="2517"/>
      <c r="BJ166" s="2517"/>
      <c r="BK166" s="2517"/>
      <c r="BL166" s="2517"/>
      <c r="BM166" s="2517"/>
      <c r="BN166" s="2523"/>
      <c r="BO166" s="2523"/>
      <c r="BP166" s="2523"/>
      <c r="BQ166" s="2524"/>
      <c r="BR166" s="242"/>
      <c r="BS166" s="335"/>
      <c r="BT166" s="335"/>
    </row>
    <row r="167" spans="1:72" s="2" customFormat="1" ht="13.5" customHeight="1">
      <c r="A167" s="103"/>
      <c r="B167" s="672"/>
      <c r="C167" s="2513"/>
      <c r="D167" s="2514"/>
      <c r="E167" s="2514"/>
      <c r="F167" s="2514"/>
      <c r="G167" s="2514"/>
      <c r="H167" s="2514"/>
      <c r="I167" s="2514"/>
      <c r="J167" s="2514"/>
      <c r="K167" s="2514"/>
      <c r="L167" s="2514"/>
      <c r="M167" s="2514"/>
      <c r="N167" s="2514"/>
      <c r="O167" s="2514"/>
      <c r="P167" s="2514"/>
      <c r="Q167" s="2514"/>
      <c r="R167" s="2514"/>
      <c r="S167" s="2514"/>
      <c r="T167" s="2514"/>
      <c r="U167" s="2514"/>
      <c r="V167" s="2514"/>
      <c r="W167" s="2515"/>
      <c r="X167" s="2519"/>
      <c r="Y167" s="2520"/>
      <c r="Z167" s="2520"/>
      <c r="AA167" s="2520"/>
      <c r="AB167" s="2520"/>
      <c r="AC167" s="2520"/>
      <c r="AD167" s="2521"/>
      <c r="AE167" s="2519"/>
      <c r="AF167" s="2520"/>
      <c r="AG167" s="2520"/>
      <c r="AH167" s="2520"/>
      <c r="AI167" s="2520"/>
      <c r="AJ167" s="2521"/>
      <c r="AK167" s="2519"/>
      <c r="AL167" s="2520"/>
      <c r="AM167" s="2520"/>
      <c r="AN167" s="2520"/>
      <c r="AO167" s="2520"/>
      <c r="AP167" s="2521"/>
      <c r="AQ167" s="2424"/>
      <c r="AR167" s="2346"/>
      <c r="AS167" s="2346"/>
      <c r="AT167" s="2346"/>
      <c r="AU167" s="2346"/>
      <c r="AV167" s="2346"/>
      <c r="AW167" s="2346"/>
      <c r="AX167" s="2390"/>
      <c r="AY167" s="94"/>
      <c r="AZ167" s="94"/>
      <c r="BA167" s="94"/>
      <c r="BB167" s="94"/>
      <c r="BC167" s="94"/>
      <c r="BD167" s="94"/>
      <c r="BE167" s="94"/>
      <c r="BF167" s="94"/>
      <c r="BG167" s="94"/>
      <c r="BH167" s="94"/>
      <c r="BI167" s="94"/>
      <c r="BJ167" s="94"/>
      <c r="BK167" s="94"/>
      <c r="BL167" s="94"/>
      <c r="BM167" s="94"/>
      <c r="BN167" s="94"/>
      <c r="BO167" s="94"/>
      <c r="BP167" s="94"/>
      <c r="BQ167" s="77"/>
      <c r="BR167" s="242"/>
      <c r="BS167" s="335"/>
      <c r="BT167" s="335"/>
    </row>
    <row r="168" spans="1:72" s="2" customFormat="1" ht="13.5" customHeight="1">
      <c r="A168" s="103"/>
      <c r="B168" s="690">
        <v>13</v>
      </c>
      <c r="C168" s="2531" t="s">
        <v>621</v>
      </c>
      <c r="D168" s="2532"/>
      <c r="E168" s="2532"/>
      <c r="F168" s="2532"/>
      <c r="G168" s="2532"/>
      <c r="H168" s="2532"/>
      <c r="I168" s="2532"/>
      <c r="J168" s="2532"/>
      <c r="K168" s="2532"/>
      <c r="L168" s="2532"/>
      <c r="M168" s="2532"/>
      <c r="N168" s="2532"/>
      <c r="O168" s="2532"/>
      <c r="P168" s="2532"/>
      <c r="Q168" s="2532"/>
      <c r="R168" s="2532"/>
      <c r="S168" s="2532"/>
      <c r="T168" s="2532"/>
      <c r="U168" s="2532"/>
      <c r="V168" s="2532"/>
      <c r="W168" s="2533"/>
      <c r="X168" s="2528" t="s">
        <v>584</v>
      </c>
      <c r="Y168" s="2529"/>
      <c r="Z168" s="2529"/>
      <c r="AA168" s="2529"/>
      <c r="AB168" s="2529"/>
      <c r="AC168" s="2529"/>
      <c r="AD168" s="2530"/>
      <c r="AE168" s="2528"/>
      <c r="AF168" s="2529"/>
      <c r="AG168" s="2529"/>
      <c r="AH168" s="2529"/>
      <c r="AI168" s="2529"/>
      <c r="AJ168" s="2530"/>
      <c r="AK168" s="2528"/>
      <c r="AL168" s="2529"/>
      <c r="AM168" s="2529"/>
      <c r="AN168" s="2529"/>
      <c r="AO168" s="2529"/>
      <c r="AP168" s="2530"/>
      <c r="AQ168" s="2433"/>
      <c r="AR168" s="1671"/>
      <c r="AS168" s="1671"/>
      <c r="AT168" s="1671"/>
      <c r="AU168" s="1671"/>
      <c r="AV168" s="1671"/>
      <c r="AW168" s="1671"/>
      <c r="AX168" s="2427"/>
      <c r="AY168" s="94"/>
      <c r="AZ168" s="94"/>
      <c r="BA168" s="94"/>
      <c r="BB168" s="94"/>
      <c r="BC168" s="94"/>
      <c r="BD168" s="94"/>
      <c r="BE168" s="94"/>
      <c r="BF168" s="94"/>
      <c r="BG168" s="94"/>
      <c r="BH168" s="94"/>
      <c r="BI168" s="94"/>
      <c r="BJ168" s="94"/>
      <c r="BK168" s="94"/>
      <c r="BL168" s="94"/>
      <c r="BM168" s="94"/>
      <c r="BN168" s="94"/>
      <c r="BO168" s="94"/>
      <c r="BP168" s="94"/>
      <c r="BQ168" s="77"/>
      <c r="BR168" s="242"/>
      <c r="BS168" s="335"/>
      <c r="BT168" s="335"/>
    </row>
    <row r="169" spans="1:72" s="2" customFormat="1" ht="13.5" customHeight="1">
      <c r="A169" s="103"/>
      <c r="B169" s="672"/>
      <c r="C169" s="2534"/>
      <c r="D169" s="2535"/>
      <c r="E169" s="2535"/>
      <c r="F169" s="2535"/>
      <c r="G169" s="2535"/>
      <c r="H169" s="2535"/>
      <c r="I169" s="2535"/>
      <c r="J169" s="2535"/>
      <c r="K169" s="2535"/>
      <c r="L169" s="2535"/>
      <c r="M169" s="2535"/>
      <c r="N169" s="2535"/>
      <c r="O169" s="2535"/>
      <c r="P169" s="2535"/>
      <c r="Q169" s="2535"/>
      <c r="R169" s="2535"/>
      <c r="S169" s="2535"/>
      <c r="T169" s="2535"/>
      <c r="U169" s="2535"/>
      <c r="V169" s="2535"/>
      <c r="W169" s="2536"/>
      <c r="X169" s="2519"/>
      <c r="Y169" s="2520"/>
      <c r="Z169" s="2520"/>
      <c r="AA169" s="2520"/>
      <c r="AB169" s="2520"/>
      <c r="AC169" s="2520"/>
      <c r="AD169" s="2521"/>
      <c r="AE169" s="2519"/>
      <c r="AF169" s="2520"/>
      <c r="AG169" s="2520"/>
      <c r="AH169" s="2520"/>
      <c r="AI169" s="2520"/>
      <c r="AJ169" s="2521"/>
      <c r="AK169" s="2519"/>
      <c r="AL169" s="2520"/>
      <c r="AM169" s="2520"/>
      <c r="AN169" s="2520"/>
      <c r="AO169" s="2520"/>
      <c r="AP169" s="2521"/>
      <c r="AQ169" s="2424"/>
      <c r="AR169" s="2346"/>
      <c r="AS169" s="2346"/>
      <c r="AT169" s="2346"/>
      <c r="AU169" s="2346"/>
      <c r="AV169" s="2346"/>
      <c r="AW169" s="2346"/>
      <c r="AX169" s="2390"/>
      <c r="AY169" s="94"/>
      <c r="AZ169" s="94"/>
      <c r="BA169" s="94"/>
      <c r="BB169" s="94"/>
      <c r="BC169" s="94"/>
      <c r="BD169" s="94"/>
      <c r="BE169" s="94"/>
      <c r="BF169" s="94"/>
      <c r="BG169" s="94"/>
      <c r="BH169" s="94"/>
      <c r="BI169" s="94"/>
      <c r="BJ169" s="94"/>
      <c r="BK169" s="94"/>
      <c r="BL169" s="94"/>
      <c r="BM169" s="94"/>
      <c r="BN169" s="94"/>
      <c r="BO169" s="94"/>
      <c r="BP169" s="94"/>
      <c r="BQ169" s="77"/>
      <c r="BR169" s="242"/>
      <c r="BS169" s="335"/>
      <c r="BT169" s="335"/>
    </row>
    <row r="170" spans="1:72" s="2" customFormat="1" ht="13.5" customHeight="1">
      <c r="A170" s="103"/>
      <c r="B170" s="690">
        <v>14</v>
      </c>
      <c r="C170" s="2525" t="s">
        <v>622</v>
      </c>
      <c r="D170" s="2526"/>
      <c r="E170" s="2526"/>
      <c r="F170" s="2526"/>
      <c r="G170" s="2526"/>
      <c r="H170" s="2526"/>
      <c r="I170" s="2526"/>
      <c r="J170" s="2526"/>
      <c r="K170" s="2526"/>
      <c r="L170" s="2526"/>
      <c r="M170" s="2526"/>
      <c r="N170" s="2526"/>
      <c r="O170" s="2526"/>
      <c r="P170" s="2526"/>
      <c r="Q170" s="2526"/>
      <c r="R170" s="2526"/>
      <c r="S170" s="2526"/>
      <c r="T170" s="2526"/>
      <c r="U170" s="2526"/>
      <c r="V170" s="2526"/>
      <c r="W170" s="2527"/>
      <c r="X170" s="2528"/>
      <c r="Y170" s="2529"/>
      <c r="Z170" s="2529"/>
      <c r="AA170" s="2529"/>
      <c r="AB170" s="2529"/>
      <c r="AC170" s="2529"/>
      <c r="AD170" s="2530"/>
      <c r="AE170" s="2528"/>
      <c r="AF170" s="2529"/>
      <c r="AG170" s="2529"/>
      <c r="AH170" s="2529"/>
      <c r="AI170" s="2529"/>
      <c r="AJ170" s="2530"/>
      <c r="AK170" s="2528"/>
      <c r="AL170" s="2529"/>
      <c r="AM170" s="2529"/>
      <c r="AN170" s="2529"/>
      <c r="AO170" s="2529"/>
      <c r="AP170" s="2530"/>
      <c r="AQ170" s="2433"/>
      <c r="AR170" s="1671"/>
      <c r="AS170" s="1671"/>
      <c r="AT170" s="1671"/>
      <c r="AU170" s="1671"/>
      <c r="AV170" s="1671"/>
      <c r="AW170" s="1671"/>
      <c r="AX170" s="2427"/>
      <c r="AY170" s="94"/>
      <c r="AZ170" s="94"/>
      <c r="BA170" s="94"/>
      <c r="BB170" s="94"/>
      <c r="BC170" s="94"/>
      <c r="BD170" s="94"/>
      <c r="BE170" s="94"/>
      <c r="BF170" s="94"/>
      <c r="BG170" s="94"/>
      <c r="BH170" s="94"/>
      <c r="BI170" s="94"/>
      <c r="BJ170" s="94"/>
      <c r="BK170" s="94"/>
      <c r="BL170" s="94"/>
      <c r="BM170" s="94"/>
      <c r="BN170" s="94"/>
      <c r="BO170" s="94"/>
      <c r="BP170" s="94"/>
      <c r="BQ170" s="77"/>
      <c r="BR170" s="242"/>
      <c r="BS170" s="335"/>
      <c r="BT170" s="335"/>
    </row>
    <row r="171" spans="1:72" s="2" customFormat="1" ht="13.5" customHeight="1">
      <c r="A171" s="103"/>
      <c r="B171" s="672"/>
      <c r="C171" s="2513"/>
      <c r="D171" s="2514"/>
      <c r="E171" s="2514"/>
      <c r="F171" s="2514"/>
      <c r="G171" s="2514"/>
      <c r="H171" s="2514"/>
      <c r="I171" s="2514"/>
      <c r="J171" s="2514"/>
      <c r="K171" s="2514"/>
      <c r="L171" s="2514"/>
      <c r="M171" s="2514"/>
      <c r="N171" s="2514"/>
      <c r="O171" s="2514"/>
      <c r="P171" s="2514"/>
      <c r="Q171" s="2514"/>
      <c r="R171" s="2514"/>
      <c r="S171" s="2514"/>
      <c r="T171" s="2514"/>
      <c r="U171" s="2514"/>
      <c r="V171" s="2514"/>
      <c r="W171" s="2515"/>
      <c r="X171" s="2519"/>
      <c r="Y171" s="2520"/>
      <c r="Z171" s="2520"/>
      <c r="AA171" s="2520"/>
      <c r="AB171" s="2520"/>
      <c r="AC171" s="2520"/>
      <c r="AD171" s="2521"/>
      <c r="AE171" s="2519"/>
      <c r="AF171" s="2520"/>
      <c r="AG171" s="2520"/>
      <c r="AH171" s="2520"/>
      <c r="AI171" s="2520"/>
      <c r="AJ171" s="2521"/>
      <c r="AK171" s="2519"/>
      <c r="AL171" s="2520"/>
      <c r="AM171" s="2520"/>
      <c r="AN171" s="2520"/>
      <c r="AO171" s="2520"/>
      <c r="AP171" s="2521"/>
      <c r="AQ171" s="2424"/>
      <c r="AR171" s="2346"/>
      <c r="AS171" s="2346"/>
      <c r="AT171" s="2346"/>
      <c r="AU171" s="2346"/>
      <c r="AV171" s="2346"/>
      <c r="AW171" s="2346"/>
      <c r="AX171" s="2390"/>
      <c r="AY171" s="94"/>
      <c r="AZ171" s="94"/>
      <c r="BA171" s="94"/>
      <c r="BB171" s="94"/>
      <c r="BC171" s="94"/>
      <c r="BD171" s="94"/>
      <c r="BE171" s="94"/>
      <c r="BF171" s="94"/>
      <c r="BG171" s="94"/>
      <c r="BH171" s="94"/>
      <c r="BI171" s="94"/>
      <c r="BJ171" s="94"/>
      <c r="BK171" s="94"/>
      <c r="BL171" s="94"/>
      <c r="BM171" s="94"/>
      <c r="BN171" s="94"/>
      <c r="BO171" s="94"/>
      <c r="BP171" s="94"/>
      <c r="BQ171" s="77"/>
      <c r="BR171" s="242"/>
      <c r="BS171" s="335"/>
      <c r="BT171" s="335"/>
    </row>
    <row r="172" spans="1:72" s="2" customFormat="1" ht="13.5" customHeight="1">
      <c r="A172" s="103"/>
      <c r="B172" s="690">
        <v>15</v>
      </c>
      <c r="C172" s="2531" t="s">
        <v>623</v>
      </c>
      <c r="D172" s="2532"/>
      <c r="E172" s="2532"/>
      <c r="F172" s="2532"/>
      <c r="G172" s="2532"/>
      <c r="H172" s="2532"/>
      <c r="I172" s="2532"/>
      <c r="J172" s="2532"/>
      <c r="K172" s="2532"/>
      <c r="L172" s="2532"/>
      <c r="M172" s="2532"/>
      <c r="N172" s="2532"/>
      <c r="O172" s="2532"/>
      <c r="P172" s="2532"/>
      <c r="Q172" s="2532"/>
      <c r="R172" s="2532"/>
      <c r="S172" s="2532"/>
      <c r="T172" s="2532"/>
      <c r="U172" s="2532"/>
      <c r="V172" s="2532"/>
      <c r="W172" s="2533"/>
      <c r="X172" s="2528"/>
      <c r="Y172" s="2529"/>
      <c r="Z172" s="2529"/>
      <c r="AA172" s="2529"/>
      <c r="AB172" s="2529"/>
      <c r="AC172" s="2529"/>
      <c r="AD172" s="2530"/>
      <c r="AE172" s="2528"/>
      <c r="AF172" s="2529"/>
      <c r="AG172" s="2529"/>
      <c r="AH172" s="2529"/>
      <c r="AI172" s="2529"/>
      <c r="AJ172" s="2530"/>
      <c r="AK172" s="2528"/>
      <c r="AL172" s="2529"/>
      <c r="AM172" s="2529"/>
      <c r="AN172" s="2529"/>
      <c r="AO172" s="2529"/>
      <c r="AP172" s="2530"/>
      <c r="AQ172" s="2433"/>
      <c r="AR172" s="1671"/>
      <c r="AS172" s="1671"/>
      <c r="AT172" s="1671"/>
      <c r="AU172" s="1671"/>
      <c r="AV172" s="1671"/>
      <c r="AW172" s="1671"/>
      <c r="AX172" s="2427"/>
      <c r="AY172" s="94"/>
      <c r="AZ172" s="94"/>
      <c r="BA172" s="94"/>
      <c r="BB172" s="94"/>
      <c r="BC172" s="94"/>
      <c r="BD172" s="94"/>
      <c r="BE172" s="94"/>
      <c r="BF172" s="94"/>
      <c r="BG172" s="94"/>
      <c r="BH172" s="94"/>
      <c r="BI172" s="94"/>
      <c r="BJ172" s="94"/>
      <c r="BK172" s="94"/>
      <c r="BL172" s="94"/>
      <c r="BM172" s="94"/>
      <c r="BN172" s="94"/>
      <c r="BO172" s="94"/>
      <c r="BP172" s="94"/>
      <c r="BQ172" s="77"/>
      <c r="BR172" s="242"/>
      <c r="BS172" s="335"/>
      <c r="BT172" s="335"/>
    </row>
    <row r="173" spans="1:72" s="2" customFormat="1" ht="13.5" customHeight="1">
      <c r="A173" s="103"/>
      <c r="B173" s="672"/>
      <c r="C173" s="2534"/>
      <c r="D173" s="2535"/>
      <c r="E173" s="2535"/>
      <c r="F173" s="2535"/>
      <c r="G173" s="2535"/>
      <c r="H173" s="2535"/>
      <c r="I173" s="2535"/>
      <c r="J173" s="2535"/>
      <c r="K173" s="2535"/>
      <c r="L173" s="2535"/>
      <c r="M173" s="2535"/>
      <c r="N173" s="2535"/>
      <c r="O173" s="2535"/>
      <c r="P173" s="2535"/>
      <c r="Q173" s="2535"/>
      <c r="R173" s="2535"/>
      <c r="S173" s="2535"/>
      <c r="T173" s="2535"/>
      <c r="U173" s="2535"/>
      <c r="V173" s="2535"/>
      <c r="W173" s="2536"/>
      <c r="X173" s="2519"/>
      <c r="Y173" s="2520"/>
      <c r="Z173" s="2520"/>
      <c r="AA173" s="2520"/>
      <c r="AB173" s="2520"/>
      <c r="AC173" s="2520"/>
      <c r="AD173" s="2521"/>
      <c r="AE173" s="2519"/>
      <c r="AF173" s="2520"/>
      <c r="AG173" s="2520"/>
      <c r="AH173" s="2520"/>
      <c r="AI173" s="2520"/>
      <c r="AJ173" s="2521"/>
      <c r="AK173" s="2519"/>
      <c r="AL173" s="2520"/>
      <c r="AM173" s="2520"/>
      <c r="AN173" s="2520"/>
      <c r="AO173" s="2520"/>
      <c r="AP173" s="2521"/>
      <c r="AQ173" s="2424"/>
      <c r="AR173" s="2346"/>
      <c r="AS173" s="2346"/>
      <c r="AT173" s="2346"/>
      <c r="AU173" s="2346"/>
      <c r="AV173" s="2346"/>
      <c r="AW173" s="2346"/>
      <c r="AX173" s="2390"/>
      <c r="AY173" s="94"/>
      <c r="AZ173" s="94"/>
      <c r="BA173" s="94"/>
      <c r="BB173" s="94"/>
      <c r="BC173" s="94"/>
      <c r="BD173" s="94"/>
      <c r="BE173" s="94"/>
      <c r="BF173" s="94"/>
      <c r="BG173" s="94"/>
      <c r="BH173" s="94"/>
      <c r="BI173" s="94"/>
      <c r="BJ173" s="94"/>
      <c r="BK173" s="94"/>
      <c r="BL173" s="94"/>
      <c r="BM173" s="94"/>
      <c r="BN173" s="94"/>
      <c r="BO173" s="94"/>
      <c r="BP173" s="94"/>
      <c r="BQ173" s="77"/>
      <c r="BR173" s="242"/>
      <c r="BS173" s="335"/>
      <c r="BT173" s="335"/>
    </row>
    <row r="174" spans="1:72" s="2" customFormat="1" ht="13.5" customHeight="1">
      <c r="A174" s="103"/>
      <c r="B174" s="2434">
        <f>B172+1</f>
        <v>16</v>
      </c>
      <c r="C174" s="2531" t="s">
        <v>624</v>
      </c>
      <c r="D174" s="2532"/>
      <c r="E174" s="2532"/>
      <c r="F174" s="2532"/>
      <c r="G174" s="2532"/>
      <c r="H174" s="2532"/>
      <c r="I174" s="2532"/>
      <c r="J174" s="2532"/>
      <c r="K174" s="2532"/>
      <c r="L174" s="2532"/>
      <c r="M174" s="2532"/>
      <c r="N174" s="2532"/>
      <c r="O174" s="2532"/>
      <c r="P174" s="2532"/>
      <c r="Q174" s="2532"/>
      <c r="R174" s="2532"/>
      <c r="S174" s="2532"/>
      <c r="T174" s="2532"/>
      <c r="U174" s="2532"/>
      <c r="V174" s="2532"/>
      <c r="W174" s="2533"/>
      <c r="X174" s="2528"/>
      <c r="Y174" s="2529"/>
      <c r="Z174" s="2529"/>
      <c r="AA174" s="2529"/>
      <c r="AB174" s="2529"/>
      <c r="AC174" s="2529"/>
      <c r="AD174" s="2530"/>
      <c r="AE174" s="2528"/>
      <c r="AF174" s="2529"/>
      <c r="AG174" s="2529"/>
      <c r="AH174" s="2529"/>
      <c r="AI174" s="2529"/>
      <c r="AJ174" s="2530"/>
      <c r="AK174" s="2528"/>
      <c r="AL174" s="2529"/>
      <c r="AM174" s="2529"/>
      <c r="AN174" s="2529"/>
      <c r="AO174" s="2529"/>
      <c r="AP174" s="2530"/>
      <c r="AQ174" s="2433"/>
      <c r="AR174" s="1671"/>
      <c r="AS174" s="1671"/>
      <c r="AT174" s="1671"/>
      <c r="AU174" s="1671"/>
      <c r="AV174" s="1671"/>
      <c r="AW174" s="1671"/>
      <c r="AX174" s="2427"/>
      <c r="AY174" s="94"/>
      <c r="AZ174" s="94"/>
      <c r="BA174" s="94"/>
      <c r="BB174" s="94"/>
      <c r="BC174" s="94"/>
      <c r="BD174" s="94"/>
      <c r="BE174" s="94"/>
      <c r="BF174" s="94"/>
      <c r="BG174" s="94"/>
      <c r="BH174" s="94"/>
      <c r="BI174" s="94"/>
      <c r="BJ174" s="94"/>
      <c r="BK174" s="94"/>
      <c r="BL174" s="94"/>
      <c r="BM174" s="94"/>
      <c r="BN174" s="94"/>
      <c r="BO174" s="94"/>
      <c r="BP174" s="94"/>
      <c r="BQ174" s="77"/>
      <c r="BR174" s="242"/>
      <c r="BS174" s="335"/>
      <c r="BT174" s="335"/>
    </row>
    <row r="175" spans="1:72" s="2" customFormat="1" ht="13.5" customHeight="1">
      <c r="A175" s="103"/>
      <c r="B175" s="2429"/>
      <c r="C175" s="2534"/>
      <c r="D175" s="2535"/>
      <c r="E175" s="2535"/>
      <c r="F175" s="2535"/>
      <c r="G175" s="2535"/>
      <c r="H175" s="2535"/>
      <c r="I175" s="2535"/>
      <c r="J175" s="2535"/>
      <c r="K175" s="2535"/>
      <c r="L175" s="2535"/>
      <c r="M175" s="2535"/>
      <c r="N175" s="2535"/>
      <c r="O175" s="2535"/>
      <c r="P175" s="2535"/>
      <c r="Q175" s="2535"/>
      <c r="R175" s="2535"/>
      <c r="S175" s="2535"/>
      <c r="T175" s="2535"/>
      <c r="U175" s="2535"/>
      <c r="V175" s="2535"/>
      <c r="W175" s="2536"/>
      <c r="X175" s="2519"/>
      <c r="Y175" s="2520"/>
      <c r="Z175" s="2520"/>
      <c r="AA175" s="2520"/>
      <c r="AB175" s="2520"/>
      <c r="AC175" s="2520"/>
      <c r="AD175" s="2521"/>
      <c r="AE175" s="2519"/>
      <c r="AF175" s="2520"/>
      <c r="AG175" s="2520"/>
      <c r="AH175" s="2520"/>
      <c r="AI175" s="2520"/>
      <c r="AJ175" s="2521"/>
      <c r="AK175" s="2519"/>
      <c r="AL175" s="2520"/>
      <c r="AM175" s="2520"/>
      <c r="AN175" s="2520"/>
      <c r="AO175" s="2520"/>
      <c r="AP175" s="2521"/>
      <c r="AQ175" s="2424"/>
      <c r="AR175" s="2346"/>
      <c r="AS175" s="2346"/>
      <c r="AT175" s="2346"/>
      <c r="AU175" s="2346"/>
      <c r="AV175" s="2346"/>
      <c r="AW175" s="2346"/>
      <c r="AX175" s="2390"/>
      <c r="AY175" s="94"/>
      <c r="AZ175" s="94"/>
      <c r="BA175" s="94"/>
      <c r="BB175" s="94"/>
      <c r="BC175" s="94"/>
      <c r="BD175" s="94"/>
      <c r="BE175" s="94"/>
      <c r="BF175" s="94"/>
      <c r="BG175" s="94"/>
      <c r="BH175" s="94"/>
      <c r="BI175" s="94"/>
      <c r="BJ175" s="94"/>
      <c r="BK175" s="94"/>
      <c r="BL175" s="94"/>
      <c r="BM175" s="94"/>
      <c r="BN175" s="94"/>
      <c r="BO175" s="94"/>
      <c r="BP175" s="94"/>
      <c r="BQ175" s="77"/>
      <c r="BR175" s="242"/>
      <c r="BS175" s="335"/>
      <c r="BT175" s="335"/>
    </row>
    <row r="176" spans="1:72" s="2" customFormat="1" ht="13.5" customHeight="1">
      <c r="A176" s="103"/>
      <c r="B176" s="2434">
        <f>B174+1</f>
        <v>17</v>
      </c>
      <c r="C176" s="2531" t="s">
        <v>625</v>
      </c>
      <c r="D176" s="2532"/>
      <c r="E176" s="2532"/>
      <c r="F176" s="2532"/>
      <c r="G176" s="2532"/>
      <c r="H176" s="2532"/>
      <c r="I176" s="2532"/>
      <c r="J176" s="2532"/>
      <c r="K176" s="2532"/>
      <c r="L176" s="2532"/>
      <c r="M176" s="2532"/>
      <c r="N176" s="2532"/>
      <c r="O176" s="2532"/>
      <c r="P176" s="2532"/>
      <c r="Q176" s="2532"/>
      <c r="R176" s="2532"/>
      <c r="S176" s="2532"/>
      <c r="T176" s="2532"/>
      <c r="U176" s="2532"/>
      <c r="V176" s="2532"/>
      <c r="W176" s="2533"/>
      <c r="X176" s="2528"/>
      <c r="Y176" s="2529"/>
      <c r="Z176" s="2529"/>
      <c r="AA176" s="2529"/>
      <c r="AB176" s="2529"/>
      <c r="AC176" s="2529"/>
      <c r="AD176" s="2530"/>
      <c r="AE176" s="2528"/>
      <c r="AF176" s="2529"/>
      <c r="AG176" s="2529"/>
      <c r="AH176" s="2529"/>
      <c r="AI176" s="2529"/>
      <c r="AJ176" s="2530"/>
      <c r="AK176" s="2528"/>
      <c r="AL176" s="2529"/>
      <c r="AM176" s="2529"/>
      <c r="AN176" s="2529"/>
      <c r="AO176" s="2529"/>
      <c r="AP176" s="2530"/>
      <c r="AQ176" s="2433"/>
      <c r="AR176" s="1671"/>
      <c r="AS176" s="1671"/>
      <c r="AT176" s="1671"/>
      <c r="AU176" s="1671"/>
      <c r="AV176" s="1671"/>
      <c r="AW176" s="1671"/>
      <c r="AX176" s="2427"/>
      <c r="AY176" s="94"/>
      <c r="AZ176" s="94"/>
      <c r="BA176" s="94"/>
      <c r="BB176" s="94"/>
      <c r="BC176" s="94"/>
      <c r="BD176" s="94"/>
      <c r="BE176" s="94"/>
      <c r="BF176" s="94"/>
      <c r="BG176" s="94"/>
      <c r="BH176" s="94"/>
      <c r="BI176" s="94"/>
      <c r="BJ176" s="94"/>
      <c r="BK176" s="94"/>
      <c r="BL176" s="94"/>
      <c r="BM176" s="94"/>
      <c r="BN176" s="94"/>
      <c r="BO176" s="94"/>
      <c r="BP176" s="94"/>
      <c r="BQ176" s="77"/>
      <c r="BR176" s="242"/>
      <c r="BS176" s="335"/>
      <c r="BT176" s="335"/>
    </row>
    <row r="177" spans="1:72" s="2" customFormat="1" ht="13.5" customHeight="1">
      <c r="A177" s="103"/>
      <c r="B177" s="2429"/>
      <c r="C177" s="2534"/>
      <c r="D177" s="2535"/>
      <c r="E177" s="2535"/>
      <c r="F177" s="2535"/>
      <c r="G177" s="2535"/>
      <c r="H177" s="2535"/>
      <c r="I177" s="2535"/>
      <c r="J177" s="2535"/>
      <c r="K177" s="2535"/>
      <c r="L177" s="2535"/>
      <c r="M177" s="2535"/>
      <c r="N177" s="2535"/>
      <c r="O177" s="2535"/>
      <c r="P177" s="2535"/>
      <c r="Q177" s="2535"/>
      <c r="R177" s="2535"/>
      <c r="S177" s="2535"/>
      <c r="T177" s="2535"/>
      <c r="U177" s="2535"/>
      <c r="V177" s="2535"/>
      <c r="W177" s="2536"/>
      <c r="X177" s="2519"/>
      <c r="Y177" s="2520"/>
      <c r="Z177" s="2520"/>
      <c r="AA177" s="2520"/>
      <c r="AB177" s="2520"/>
      <c r="AC177" s="2520"/>
      <c r="AD177" s="2521"/>
      <c r="AE177" s="2519"/>
      <c r="AF177" s="2520"/>
      <c r="AG177" s="2520"/>
      <c r="AH177" s="2520"/>
      <c r="AI177" s="2520"/>
      <c r="AJ177" s="2521"/>
      <c r="AK177" s="2519"/>
      <c r="AL177" s="2520"/>
      <c r="AM177" s="2520"/>
      <c r="AN177" s="2520"/>
      <c r="AO177" s="2520"/>
      <c r="AP177" s="2521"/>
      <c r="AQ177" s="2424"/>
      <c r="AR177" s="2346"/>
      <c r="AS177" s="2346"/>
      <c r="AT177" s="2346"/>
      <c r="AU177" s="2346"/>
      <c r="AV177" s="2346"/>
      <c r="AW177" s="2346"/>
      <c r="AX177" s="2390"/>
      <c r="AY177" s="94"/>
      <c r="AZ177" s="94"/>
      <c r="BA177" s="94"/>
      <c r="BB177" s="94"/>
      <c r="BC177" s="94"/>
      <c r="BD177" s="94"/>
      <c r="BE177" s="94"/>
      <c r="BF177" s="94"/>
      <c r="BG177" s="94"/>
      <c r="BH177" s="94"/>
      <c r="BI177" s="94"/>
      <c r="BJ177" s="94"/>
      <c r="BK177" s="94"/>
      <c r="BL177" s="94"/>
      <c r="BM177" s="94"/>
      <c r="BN177" s="94"/>
      <c r="BO177" s="94"/>
      <c r="BP177" s="94"/>
      <c r="BQ177" s="77"/>
      <c r="BR177" s="242"/>
      <c r="BS177" s="335"/>
      <c r="BT177" s="335"/>
    </row>
    <row r="178" spans="1:72" s="2" customFormat="1" ht="13.5" customHeight="1">
      <c r="A178" s="103"/>
      <c r="B178" s="673"/>
      <c r="C178" s="2541"/>
      <c r="D178" s="2542"/>
      <c r="E178" s="2542"/>
      <c r="F178" s="2542"/>
      <c r="G178" s="2542"/>
      <c r="H178" s="2542"/>
      <c r="I178" s="2542"/>
      <c r="J178" s="2542"/>
      <c r="K178" s="2542"/>
      <c r="L178" s="2542"/>
      <c r="M178" s="2542"/>
      <c r="N178" s="2542"/>
      <c r="O178" s="2542"/>
      <c r="P178" s="2542"/>
      <c r="Q178" s="2542"/>
      <c r="R178" s="2542"/>
      <c r="S178" s="2542"/>
      <c r="T178" s="2542"/>
      <c r="U178" s="2542"/>
      <c r="V178" s="2542"/>
      <c r="W178" s="2543"/>
      <c r="X178" s="2528"/>
      <c r="Y178" s="2529"/>
      <c r="Z178" s="2529"/>
      <c r="AA178" s="2529"/>
      <c r="AB178" s="2529"/>
      <c r="AC178" s="2529"/>
      <c r="AD178" s="2530"/>
      <c r="AE178" s="2528"/>
      <c r="AF178" s="2529"/>
      <c r="AG178" s="2529"/>
      <c r="AH178" s="2529"/>
      <c r="AI178" s="2529"/>
      <c r="AJ178" s="2530"/>
      <c r="AK178" s="2528"/>
      <c r="AL178" s="2529"/>
      <c r="AM178" s="2529"/>
      <c r="AN178" s="2529"/>
      <c r="AO178" s="2529"/>
      <c r="AP178" s="2530"/>
      <c r="AQ178" s="2433"/>
      <c r="AR178" s="1671"/>
      <c r="AS178" s="1671"/>
      <c r="AT178" s="1671"/>
      <c r="AU178" s="1671"/>
      <c r="AV178" s="1671"/>
      <c r="AW178" s="1671"/>
      <c r="AX178" s="2427"/>
      <c r="AY178" s="94"/>
      <c r="AZ178" s="94"/>
      <c r="BA178" s="94"/>
      <c r="BB178" s="94"/>
      <c r="BC178" s="94"/>
      <c r="BD178" s="94"/>
      <c r="BE178" s="94"/>
      <c r="BF178" s="94"/>
      <c r="BG178" s="94"/>
      <c r="BH178" s="94"/>
      <c r="BI178" s="94"/>
      <c r="BJ178" s="94"/>
      <c r="BK178" s="94"/>
      <c r="BL178" s="94"/>
      <c r="BM178" s="94"/>
      <c r="BN178" s="94"/>
      <c r="BO178" s="94"/>
      <c r="BP178" s="94"/>
      <c r="BQ178" s="77"/>
      <c r="BR178" s="242"/>
      <c r="BS178" s="335"/>
      <c r="BT178" s="335"/>
    </row>
    <row r="179" spans="1:72" s="2" customFormat="1" ht="13.5" customHeight="1">
      <c r="A179" s="103"/>
      <c r="B179" s="679"/>
      <c r="C179" s="2544"/>
      <c r="D179" s="2545"/>
      <c r="E179" s="2545"/>
      <c r="F179" s="2545"/>
      <c r="G179" s="2545"/>
      <c r="H179" s="2545"/>
      <c r="I179" s="2545"/>
      <c r="J179" s="2545"/>
      <c r="K179" s="2545"/>
      <c r="L179" s="2545"/>
      <c r="M179" s="2545"/>
      <c r="N179" s="2545"/>
      <c r="O179" s="2545"/>
      <c r="P179" s="2545"/>
      <c r="Q179" s="2545"/>
      <c r="R179" s="2545"/>
      <c r="S179" s="2545"/>
      <c r="T179" s="2545"/>
      <c r="U179" s="2545"/>
      <c r="V179" s="2545"/>
      <c r="W179" s="2546"/>
      <c r="X179" s="2279"/>
      <c r="Y179" s="2547"/>
      <c r="Z179" s="2547"/>
      <c r="AA179" s="2547"/>
      <c r="AB179" s="2547"/>
      <c r="AC179" s="2547"/>
      <c r="AD179" s="2548"/>
      <c r="AE179" s="2279"/>
      <c r="AF179" s="2547"/>
      <c r="AG179" s="2547"/>
      <c r="AH179" s="2547"/>
      <c r="AI179" s="2547"/>
      <c r="AJ179" s="2548"/>
      <c r="AK179" s="2279"/>
      <c r="AL179" s="2547"/>
      <c r="AM179" s="2547"/>
      <c r="AN179" s="2547"/>
      <c r="AO179" s="2547"/>
      <c r="AP179" s="2548"/>
      <c r="AQ179" s="2282"/>
      <c r="AR179" s="2392"/>
      <c r="AS179" s="2392"/>
      <c r="AT179" s="2392"/>
      <c r="AU179" s="2392"/>
      <c r="AV179" s="2392"/>
      <c r="AW179" s="2392"/>
      <c r="AX179" s="1975"/>
      <c r="AY179" s="695"/>
      <c r="AZ179" s="695"/>
      <c r="BA179" s="695"/>
      <c r="BB179" s="695"/>
      <c r="BC179" s="695"/>
      <c r="BD179" s="695"/>
      <c r="BE179" s="695"/>
      <c r="BF179" s="695"/>
      <c r="BG179" s="695"/>
      <c r="BH179" s="695"/>
      <c r="BI179" s="695"/>
      <c r="BJ179" s="695"/>
      <c r="BK179" s="695"/>
      <c r="BL179" s="695"/>
      <c r="BM179" s="695"/>
      <c r="BN179" s="695"/>
      <c r="BO179" s="695"/>
      <c r="BP179" s="695"/>
      <c r="BQ179" s="98"/>
      <c r="BR179" s="242"/>
      <c r="BS179" s="335"/>
      <c r="BT179" s="335"/>
    </row>
    <row r="180" spans="1:72" s="2" customFormat="1" ht="20.100000000000001" customHeight="1">
      <c r="A180" s="265"/>
      <c r="B180" s="258" t="s">
        <v>118</v>
      </c>
      <c r="C180" s="695"/>
      <c r="D180" s="695"/>
      <c r="E180" s="695"/>
      <c r="F180" s="695"/>
      <c r="G180" s="695"/>
      <c r="H180" s="695"/>
      <c r="I180" s="695"/>
      <c r="J180" s="695"/>
      <c r="K180" s="695"/>
      <c r="L180" s="695"/>
      <c r="M180" s="695"/>
      <c r="N180" s="695"/>
      <c r="O180" s="695"/>
      <c r="P180" s="695"/>
      <c r="Q180" s="695"/>
      <c r="R180" s="695"/>
      <c r="S180" s="695"/>
      <c r="T180" s="695"/>
      <c r="U180" s="695"/>
      <c r="V180" s="695"/>
      <c r="W180" s="695"/>
      <c r="X180" s="695"/>
      <c r="Y180" s="695"/>
      <c r="Z180" s="695"/>
      <c r="AA180" s="695"/>
      <c r="AB180" s="695"/>
      <c r="AC180" s="695"/>
      <c r="AD180" s="695"/>
      <c r="AE180" s="456"/>
      <c r="AF180" s="456" t="s">
        <v>64</v>
      </c>
      <c r="AG180" s="456"/>
      <c r="AH180" s="456"/>
      <c r="AI180" s="456"/>
      <c r="AJ180" s="456"/>
      <c r="AK180" s="456"/>
      <c r="AL180" s="456"/>
      <c r="AM180" s="456"/>
      <c r="AN180" s="693"/>
      <c r="AO180" s="693"/>
      <c r="AP180" s="695"/>
      <c r="AQ180" s="693"/>
      <c r="AR180" s="695"/>
      <c r="AS180" s="695"/>
      <c r="AT180" s="695"/>
      <c r="AU180" s="693"/>
      <c r="AV180" s="695"/>
      <c r="AW180" s="695"/>
      <c r="AX180" s="695"/>
      <c r="AY180" s="695"/>
      <c r="AZ180" s="695"/>
      <c r="BA180" s="695"/>
      <c r="BB180" s="695"/>
      <c r="BC180" s="695"/>
      <c r="BD180" s="695"/>
      <c r="BE180" s="695"/>
      <c r="BF180" s="695"/>
      <c r="BG180" s="695"/>
      <c r="BH180" s="695"/>
      <c r="BI180" s="695" t="str">
        <f>BI133</f>
        <v>COMPILER: LIÊN/A-KT-WQ826</v>
      </c>
      <c r="BJ180" s="695"/>
      <c r="BK180" s="693"/>
      <c r="BL180" s="695"/>
      <c r="BM180" s="693"/>
      <c r="BN180" s="695"/>
      <c r="BO180" s="695"/>
      <c r="BP180" s="695"/>
      <c r="BQ180" s="695"/>
      <c r="BR180" s="253"/>
      <c r="BS180" s="335"/>
      <c r="BT180" s="335"/>
    </row>
    <row r="181" spans="1:72" s="2" customFormat="1" ht="20.100000000000001" customHeight="1">
      <c r="A181" s="99"/>
      <c r="B181" s="1894" t="str">
        <f>B89</f>
        <v>{{ModelType}}</v>
      </c>
      <c r="C181" s="1895"/>
      <c r="D181" s="1895"/>
      <c r="E181" s="1895"/>
      <c r="F181" s="1895"/>
      <c r="G181" s="1895"/>
      <c r="H181" s="1895"/>
      <c r="I181" s="1895"/>
      <c r="J181" s="1895"/>
      <c r="K181" s="1895"/>
      <c r="L181" s="1895"/>
      <c r="M181" s="1895"/>
      <c r="N181" s="1895"/>
      <c r="O181" s="1895"/>
      <c r="P181" s="1895"/>
      <c r="Q181" s="1578"/>
      <c r="R181" s="1829" t="s">
        <v>626</v>
      </c>
      <c r="S181" s="1829"/>
      <c r="T181" s="1829"/>
      <c r="U181" s="1829"/>
      <c r="V181" s="1829"/>
      <c r="W181" s="1829"/>
      <c r="X181" s="1829"/>
      <c r="Y181" s="1829"/>
      <c r="Z181" s="1829"/>
      <c r="AA181" s="1829"/>
      <c r="AB181" s="1829"/>
      <c r="AC181" s="1829"/>
      <c r="AD181" s="1829"/>
      <c r="AE181" s="1829"/>
      <c r="AF181" s="1829"/>
      <c r="AG181" s="1829"/>
      <c r="AH181" s="1829"/>
      <c r="AI181" s="1829"/>
      <c r="AJ181" s="1829"/>
      <c r="AK181" s="1829"/>
      <c r="AL181" s="1829"/>
      <c r="AM181" s="1829"/>
      <c r="AN181" s="1829"/>
      <c r="AO181" s="1829"/>
      <c r="AP181" s="1829"/>
      <c r="AQ181" s="1829"/>
      <c r="AR181" s="1829"/>
      <c r="AS181" s="1829"/>
      <c r="AT181" s="1829"/>
      <c r="AU181" s="1829"/>
      <c r="AV181" s="1829"/>
      <c r="AW181" s="1829"/>
      <c r="AX181" s="1829"/>
      <c r="AY181" s="1829"/>
      <c r="AZ181" s="1829"/>
      <c r="BA181" s="1829"/>
      <c r="BB181" s="1830"/>
      <c r="BC181" s="1830"/>
      <c r="BD181" s="1830"/>
      <c r="BE181" s="1830"/>
      <c r="BF181" s="225"/>
      <c r="BG181" s="225"/>
      <c r="BH181" s="225"/>
      <c r="BI181" s="225"/>
      <c r="BJ181" s="225"/>
      <c r="BK181" s="225"/>
      <c r="BL181" s="227"/>
      <c r="BM181" s="227"/>
      <c r="BN181" s="227"/>
      <c r="BO181" s="584"/>
      <c r="BP181" s="585"/>
      <c r="BQ181" s="585"/>
      <c r="BR181" s="685"/>
    </row>
    <row r="182" spans="1:72" s="2" customFormat="1" ht="19.5" customHeight="1">
      <c r="A182" s="103"/>
      <c r="B182" s="445" t="s">
        <v>69</v>
      </c>
      <c r="C182" s="288"/>
      <c r="D182" s="288"/>
      <c r="E182" s="288"/>
      <c r="F182" s="288"/>
      <c r="G182" s="288"/>
      <c r="H182" s="67" t="str">
        <f>H90</f>
        <v>{{ModelName}}</v>
      </c>
      <c r="I182" s="71"/>
      <c r="J182" s="71"/>
      <c r="K182" s="71"/>
      <c r="L182" s="71"/>
      <c r="M182" s="71"/>
      <c r="N182" s="71"/>
      <c r="O182" s="71"/>
      <c r="P182" s="71"/>
      <c r="Q182" s="233"/>
      <c r="R182" s="1904"/>
      <c r="S182" s="1904"/>
      <c r="T182" s="1904"/>
      <c r="U182" s="1904"/>
      <c r="V182" s="1904"/>
      <c r="W182" s="1904"/>
      <c r="X182" s="1904"/>
      <c r="Y182" s="1904"/>
      <c r="Z182" s="1904"/>
      <c r="AA182" s="1904"/>
      <c r="AB182" s="1904"/>
      <c r="AC182" s="1904"/>
      <c r="AD182" s="1904"/>
      <c r="AE182" s="1904"/>
      <c r="AF182" s="1904"/>
      <c r="AG182" s="1904"/>
      <c r="AH182" s="1904"/>
      <c r="AI182" s="1904"/>
      <c r="AJ182" s="1904"/>
      <c r="AK182" s="1904"/>
      <c r="AL182" s="1904"/>
      <c r="AM182" s="1904"/>
      <c r="AN182" s="1904"/>
      <c r="AO182" s="1904"/>
      <c r="AP182" s="1904"/>
      <c r="AQ182" s="1904"/>
      <c r="AR182" s="1904"/>
      <c r="AS182" s="1904"/>
      <c r="AT182" s="1904"/>
      <c r="AU182" s="1904"/>
      <c r="AV182" s="1904"/>
      <c r="AW182" s="1904"/>
      <c r="AX182" s="1904"/>
      <c r="AY182" s="1904"/>
      <c r="AZ182" s="1904"/>
      <c r="BA182" s="1904"/>
      <c r="BB182" s="1178"/>
      <c r="BC182" s="1178"/>
      <c r="BD182" s="1178"/>
      <c r="BE182" s="1178"/>
      <c r="BF182" s="232"/>
      <c r="BG182" s="232"/>
      <c r="BH182" s="232"/>
      <c r="BI182" s="232"/>
      <c r="BJ182" s="232"/>
      <c r="BK182" s="232"/>
      <c r="BL182" s="1693" t="s">
        <v>122</v>
      </c>
      <c r="BM182" s="1322"/>
      <c r="BN182" s="1322"/>
      <c r="BO182" s="2450">
        <f>BO90</f>
        <v>19</v>
      </c>
      <c r="BP182" s="1322">
        <f>BP90-1</f>
        <v>-4</v>
      </c>
      <c r="BQ182" s="1586"/>
      <c r="BR182" s="109"/>
    </row>
    <row r="183" spans="1:72" s="2" customFormat="1" ht="15.95" customHeight="1">
      <c r="A183" s="103"/>
      <c r="B183" s="267" t="s">
        <v>70</v>
      </c>
      <c r="C183" s="413"/>
      <c r="D183" s="413"/>
      <c r="E183" s="413"/>
      <c r="F183" s="413"/>
      <c r="G183" s="413"/>
      <c r="H183" s="343"/>
      <c r="I183" s="413"/>
      <c r="J183" s="413" t="str">
        <f>J91</f>
        <v>{{MaterialNumber}}</v>
      </c>
      <c r="K183" s="413"/>
      <c r="L183" s="413"/>
      <c r="M183" s="413"/>
      <c r="N183" s="413"/>
      <c r="O183" s="413"/>
      <c r="P183" s="413"/>
      <c r="Q183" s="238"/>
      <c r="R183" s="1904"/>
      <c r="S183" s="1904"/>
      <c r="T183" s="1904"/>
      <c r="U183" s="1904"/>
      <c r="V183" s="1904"/>
      <c r="W183" s="1904"/>
      <c r="X183" s="1904"/>
      <c r="Y183" s="1904"/>
      <c r="Z183" s="1904"/>
      <c r="AA183" s="1904"/>
      <c r="AB183" s="1904"/>
      <c r="AC183" s="1904"/>
      <c r="AD183" s="1904"/>
      <c r="AE183" s="1904"/>
      <c r="AF183" s="1904"/>
      <c r="AG183" s="1904"/>
      <c r="AH183" s="1904"/>
      <c r="AI183" s="1904"/>
      <c r="AJ183" s="1904"/>
      <c r="AK183" s="1904"/>
      <c r="AL183" s="1904"/>
      <c r="AM183" s="1904"/>
      <c r="AN183" s="1904"/>
      <c r="AO183" s="1904"/>
      <c r="AP183" s="1904"/>
      <c r="AQ183" s="1904"/>
      <c r="AR183" s="1904"/>
      <c r="AS183" s="1904"/>
      <c r="AT183" s="1904"/>
      <c r="AU183" s="1904"/>
      <c r="AV183" s="1904"/>
      <c r="AW183" s="1904"/>
      <c r="AX183" s="1904"/>
      <c r="AY183" s="1904"/>
      <c r="AZ183" s="1904"/>
      <c r="BA183" s="1904"/>
      <c r="BB183" s="2363"/>
      <c r="BC183" s="2363"/>
      <c r="BD183" s="2363"/>
      <c r="BE183" s="2363"/>
      <c r="BF183" s="232"/>
      <c r="BG183" s="232"/>
      <c r="BH183" s="232"/>
      <c r="BI183" s="232"/>
      <c r="BJ183" s="232"/>
      <c r="BK183" s="232"/>
      <c r="BL183" s="2364"/>
      <c r="BM183" s="1972"/>
      <c r="BN183" s="1972"/>
      <c r="BO183" s="2366"/>
      <c r="BP183" s="2365"/>
      <c r="BQ183" s="1467"/>
      <c r="BR183" s="109"/>
    </row>
    <row r="184" spans="1:72" s="2" customFormat="1" ht="15.95" customHeight="1">
      <c r="A184" s="103"/>
      <c r="B184" s="230"/>
      <c r="C184" s="71"/>
      <c r="D184" s="71"/>
      <c r="E184" s="71"/>
      <c r="F184" s="71"/>
      <c r="G184" s="71"/>
      <c r="H184" s="67"/>
      <c r="I184" s="71"/>
      <c r="J184" s="71"/>
      <c r="K184" s="71"/>
      <c r="L184" s="71"/>
      <c r="M184" s="71"/>
      <c r="N184" s="71"/>
      <c r="O184" s="71"/>
      <c r="P184" s="71"/>
      <c r="Q184" s="71"/>
      <c r="R184" s="70"/>
      <c r="S184" s="70"/>
      <c r="T184" s="70"/>
      <c r="U184" s="70"/>
      <c r="V184" s="70"/>
      <c r="W184" s="70"/>
      <c r="X184" s="70"/>
      <c r="Y184" s="70"/>
      <c r="Z184" s="70"/>
      <c r="AA184" s="70"/>
      <c r="AB184" s="70"/>
      <c r="AC184" s="70"/>
      <c r="AD184" s="70"/>
      <c r="AE184" s="70"/>
      <c r="AF184" s="70"/>
      <c r="AG184" s="70"/>
      <c r="AH184" s="70"/>
      <c r="AI184" s="70"/>
      <c r="AJ184" s="70"/>
      <c r="AK184" s="70"/>
      <c r="AL184" s="70"/>
      <c r="AM184" s="70"/>
      <c r="AN184" s="70"/>
      <c r="AO184" s="70"/>
      <c r="AP184" s="70"/>
      <c r="AQ184" s="70"/>
      <c r="AR184" s="70"/>
      <c r="AS184" s="70"/>
      <c r="AT184" s="70"/>
      <c r="AU184" s="70"/>
      <c r="AV184" s="70"/>
      <c r="AW184" s="70"/>
      <c r="AX184" s="70"/>
      <c r="AY184" s="2549" t="s">
        <v>627</v>
      </c>
      <c r="AZ184" s="2550"/>
      <c r="BA184" s="2550"/>
      <c r="BB184" s="2550"/>
      <c r="BC184" s="2550"/>
      <c r="BD184" s="2550"/>
      <c r="BE184" s="2550"/>
      <c r="BF184" s="2550"/>
      <c r="BG184" s="2550"/>
      <c r="BH184" s="2550"/>
      <c r="BI184" s="2550"/>
      <c r="BJ184" s="2550"/>
      <c r="BK184" s="2550"/>
      <c r="BL184" s="2550"/>
      <c r="BM184" s="2550"/>
      <c r="BN184" s="2550"/>
      <c r="BO184" s="2550"/>
      <c r="BP184" s="2550"/>
      <c r="BQ184" s="2551"/>
      <c r="BR184" s="109"/>
    </row>
    <row r="185" spans="1:72" s="2" customFormat="1" ht="30" customHeight="1">
      <c r="A185" s="103"/>
      <c r="B185" s="2555" t="s">
        <v>628</v>
      </c>
      <c r="C185" s="2556"/>
      <c r="D185" s="2556"/>
      <c r="E185" s="2556"/>
      <c r="F185" s="2556"/>
      <c r="G185" s="2556"/>
      <c r="H185" s="2556"/>
      <c r="I185" s="2556"/>
      <c r="J185" s="2556"/>
      <c r="K185" s="2556"/>
      <c r="L185" s="2556"/>
      <c r="M185" s="2557"/>
      <c r="N185" s="2558" t="s">
        <v>629</v>
      </c>
      <c r="O185" s="2559"/>
      <c r="P185" s="2559"/>
      <c r="Q185" s="2559"/>
      <c r="R185" s="2559"/>
      <c r="S185" s="2559"/>
      <c r="T185" s="2559"/>
      <c r="U185" s="2559"/>
      <c r="V185" s="2559"/>
      <c r="W185" s="2559"/>
      <c r="X185" s="2559"/>
      <c r="Y185" s="2559"/>
      <c r="Z185" s="2559"/>
      <c r="AA185" s="2559"/>
      <c r="AB185" s="2560"/>
      <c r="AC185" s="70"/>
      <c r="AD185" s="70"/>
      <c r="AE185" s="70"/>
      <c r="AF185" s="70"/>
      <c r="AG185" s="70"/>
      <c r="AH185" s="2501" t="s">
        <v>630</v>
      </c>
      <c r="AI185" s="2221"/>
      <c r="AJ185" s="2221"/>
      <c r="AK185" s="2221"/>
      <c r="AL185" s="2221"/>
      <c r="AM185" s="2502"/>
      <c r="AN185" s="2561" t="s">
        <v>590</v>
      </c>
      <c r="AO185" s="2562"/>
      <c r="AP185" s="2562"/>
      <c r="AQ185" s="2562"/>
      <c r="AR185" s="2562"/>
      <c r="AS185" s="2562"/>
      <c r="AT185" s="2562"/>
      <c r="AU185" s="2562"/>
      <c r="AV185" s="2562"/>
      <c r="AW185" s="2563"/>
      <c r="AX185" s="70"/>
      <c r="AY185" s="2552"/>
      <c r="AZ185" s="2553"/>
      <c r="BA185" s="2553"/>
      <c r="BB185" s="2553"/>
      <c r="BC185" s="2553"/>
      <c r="BD185" s="2553"/>
      <c r="BE185" s="2553"/>
      <c r="BF185" s="2553"/>
      <c r="BG185" s="2553"/>
      <c r="BH185" s="2553"/>
      <c r="BI185" s="2553"/>
      <c r="BJ185" s="2553"/>
      <c r="BK185" s="2553"/>
      <c r="BL185" s="2553"/>
      <c r="BM185" s="2553"/>
      <c r="BN185" s="2553"/>
      <c r="BO185" s="2553"/>
      <c r="BP185" s="2553"/>
      <c r="BQ185" s="2554"/>
      <c r="BR185" s="109"/>
    </row>
    <row r="186" spans="1:72" s="2" customFormat="1" ht="30" customHeight="1">
      <c r="A186" s="103"/>
      <c r="B186" s="696" t="s">
        <v>631</v>
      </c>
      <c r="C186" s="669"/>
      <c r="D186" s="669"/>
      <c r="E186" s="669"/>
      <c r="F186" s="669"/>
      <c r="G186" s="669"/>
      <c r="H186" s="669"/>
      <c r="I186" s="669"/>
      <c r="J186" s="669"/>
      <c r="K186" s="669"/>
      <c r="L186" s="669"/>
      <c r="M186" s="669"/>
      <c r="N186" s="2567" t="s">
        <v>632</v>
      </c>
      <c r="O186" s="2568"/>
      <c r="P186" s="2568"/>
      <c r="Q186" s="2568"/>
      <c r="R186" s="2568"/>
      <c r="S186" s="2568"/>
      <c r="T186" s="2568"/>
      <c r="U186" s="2568"/>
      <c r="V186" s="2568"/>
      <c r="W186" s="2568"/>
      <c r="X186" s="2568"/>
      <c r="Y186" s="2568"/>
      <c r="Z186" s="2568"/>
      <c r="AA186" s="2568"/>
      <c r="AB186" s="2569"/>
      <c r="AC186" s="70"/>
      <c r="AD186" s="70"/>
      <c r="AE186" s="70"/>
      <c r="AF186" s="70"/>
      <c r="AG186" s="70"/>
      <c r="AH186" s="2503"/>
      <c r="AI186" s="2504"/>
      <c r="AJ186" s="2504"/>
      <c r="AK186" s="2504"/>
      <c r="AL186" s="2504"/>
      <c r="AM186" s="2505"/>
      <c r="AN186" s="2564"/>
      <c r="AO186" s="2565"/>
      <c r="AP186" s="2565"/>
      <c r="AQ186" s="2565"/>
      <c r="AR186" s="2565"/>
      <c r="AS186" s="2565"/>
      <c r="AT186" s="2565"/>
      <c r="AU186" s="2565"/>
      <c r="AV186" s="2565"/>
      <c r="AW186" s="2566"/>
      <c r="AX186" s="70"/>
      <c r="AY186" s="370"/>
      <c r="AZ186" s="232"/>
      <c r="BA186" s="232"/>
      <c r="BB186" s="232"/>
      <c r="BC186" s="232"/>
      <c r="BD186" s="232"/>
      <c r="BE186" s="232"/>
      <c r="BF186" s="232"/>
      <c r="BG186" s="232"/>
      <c r="BH186" s="232"/>
      <c r="BI186" s="232"/>
      <c r="BJ186" s="232"/>
      <c r="BK186" s="232"/>
      <c r="BL186" s="232"/>
      <c r="BM186" s="232"/>
      <c r="BN186" s="1203" t="s">
        <v>167</v>
      </c>
      <c r="BO186" s="1204"/>
      <c r="BP186" s="1204"/>
      <c r="BQ186" s="2460"/>
      <c r="BR186" s="109"/>
    </row>
    <row r="187" spans="1:72" s="2" customFormat="1" ht="15.95" customHeight="1">
      <c r="A187" s="103"/>
      <c r="B187" s="230"/>
      <c r="C187" s="71"/>
      <c r="D187" s="71"/>
      <c r="E187" s="71"/>
      <c r="F187" s="71"/>
      <c r="G187" s="71"/>
      <c r="H187" s="67"/>
      <c r="I187" s="71"/>
      <c r="J187" s="71"/>
      <c r="K187" s="71"/>
      <c r="L187" s="71"/>
      <c r="M187" s="71"/>
      <c r="N187" s="71"/>
      <c r="O187" s="71"/>
      <c r="P187" s="71"/>
      <c r="Q187" s="71"/>
      <c r="R187" s="70"/>
      <c r="S187" s="70"/>
      <c r="T187" s="70"/>
      <c r="U187" s="70"/>
      <c r="V187" s="70"/>
      <c r="W187" s="70"/>
      <c r="X187" s="70"/>
      <c r="Y187" s="70"/>
      <c r="Z187" s="70"/>
      <c r="AA187" s="70"/>
      <c r="AB187" s="70"/>
      <c r="AC187" s="70"/>
      <c r="AD187" s="70"/>
      <c r="AE187" s="70"/>
      <c r="AF187" s="70"/>
      <c r="AG187" s="70"/>
      <c r="AH187" s="70"/>
      <c r="AI187" s="70"/>
      <c r="AJ187" s="70"/>
      <c r="AK187" s="70"/>
      <c r="AL187" s="70"/>
      <c r="AM187" s="70"/>
      <c r="AN187" s="70"/>
      <c r="AO187" s="70"/>
      <c r="AP187" s="70"/>
      <c r="AQ187" s="70"/>
      <c r="AR187" s="70"/>
      <c r="AS187" s="70"/>
      <c r="AT187" s="70"/>
      <c r="AU187" s="70"/>
      <c r="AV187" s="70"/>
      <c r="AW187" s="70"/>
      <c r="AX187" s="70"/>
      <c r="AY187" s="370"/>
      <c r="AZ187" s="232"/>
      <c r="BA187" s="232"/>
      <c r="BB187" s="232"/>
      <c r="BC187" s="232"/>
      <c r="BD187" s="232"/>
      <c r="BE187" s="232"/>
      <c r="BF187" s="232"/>
      <c r="BG187" s="232"/>
      <c r="BH187" s="232"/>
      <c r="BI187" s="232"/>
      <c r="BJ187" s="232"/>
      <c r="BK187" s="232"/>
      <c r="BL187" s="232"/>
      <c r="BM187" s="232"/>
      <c r="BN187" s="1973" t="s">
        <v>605</v>
      </c>
      <c r="BO187" s="1189"/>
      <c r="BP187" s="1189"/>
      <c r="BQ187" s="1974"/>
      <c r="BR187" s="109"/>
    </row>
    <row r="188" spans="1:72" s="2" customFormat="1" ht="15.95" customHeight="1">
      <c r="A188" s="103"/>
      <c r="B188" s="230"/>
      <c r="C188" s="71"/>
      <c r="D188" s="71"/>
      <c r="E188" s="71"/>
      <c r="F188" s="71"/>
      <c r="G188" s="71"/>
      <c r="H188" s="67"/>
      <c r="I188" s="71"/>
      <c r="J188" s="71"/>
      <c r="K188" s="71"/>
      <c r="L188" s="71"/>
      <c r="M188" s="71"/>
      <c r="N188" s="71"/>
      <c r="O188" s="71"/>
      <c r="P188" s="71"/>
      <c r="Q188" s="71"/>
      <c r="R188" s="70"/>
      <c r="S188" s="70"/>
      <c r="T188" s="70"/>
      <c r="U188" s="70"/>
      <c r="V188" s="70"/>
      <c r="W188" s="70"/>
      <c r="X188" s="70"/>
      <c r="Y188" s="70"/>
      <c r="Z188" s="70"/>
      <c r="AA188" s="70"/>
      <c r="AB188" s="70"/>
      <c r="AC188" s="70"/>
      <c r="AD188" s="70"/>
      <c r="AE188" s="70"/>
      <c r="AF188" s="70"/>
      <c r="AG188" s="70"/>
      <c r="AH188" s="70"/>
      <c r="AI188" s="70"/>
      <c r="AJ188" s="70"/>
      <c r="AK188" s="70"/>
      <c r="AL188" s="70"/>
      <c r="AM188" s="70"/>
      <c r="AN188" s="70"/>
      <c r="AO188" s="70"/>
      <c r="AP188" s="70"/>
      <c r="AQ188" s="70"/>
      <c r="AR188" s="70"/>
      <c r="AS188" s="70"/>
      <c r="AT188" s="70"/>
      <c r="AU188" s="70"/>
      <c r="AV188" s="70"/>
      <c r="AW188" s="70"/>
      <c r="AX188" s="70"/>
      <c r="AY188" s="370"/>
      <c r="AZ188" s="232"/>
      <c r="BA188" s="232"/>
      <c r="BB188" s="232"/>
      <c r="BC188" s="232"/>
      <c r="BD188" s="232"/>
      <c r="BE188" s="232"/>
      <c r="BF188" s="232"/>
      <c r="BG188" s="232"/>
      <c r="BH188" s="232"/>
      <c r="BI188" s="232"/>
      <c r="BJ188" s="232"/>
      <c r="BK188" s="232"/>
      <c r="BL188" s="232"/>
      <c r="BM188" s="232"/>
      <c r="BN188" s="2570"/>
      <c r="BO188" s="2392"/>
      <c r="BP188" s="2392"/>
      <c r="BQ188" s="2571"/>
      <c r="BR188" s="109"/>
    </row>
    <row r="189" spans="1:72" s="2" customFormat="1" ht="39.950000000000003" customHeight="1">
      <c r="A189" s="103"/>
      <c r="B189" s="2584" t="s">
        <v>523</v>
      </c>
      <c r="C189" s="2572" t="s">
        <v>633</v>
      </c>
      <c r="D189" s="1224"/>
      <c r="E189" s="1224"/>
      <c r="F189" s="1224"/>
      <c r="G189" s="1224"/>
      <c r="H189" s="1224"/>
      <c r="I189" s="1224"/>
      <c r="J189" s="1224"/>
      <c r="K189" s="1224"/>
      <c r="L189" s="1224"/>
      <c r="M189" s="1224"/>
      <c r="N189" s="1224"/>
      <c r="O189" s="1224"/>
      <c r="P189" s="1224"/>
      <c r="Q189" s="1224"/>
      <c r="R189" s="1224"/>
      <c r="S189" s="1224"/>
      <c r="T189" s="1224"/>
      <c r="U189" s="1224"/>
      <c r="V189" s="1224"/>
      <c r="W189" s="2573"/>
      <c r="X189" s="1086" t="s">
        <v>634</v>
      </c>
      <c r="Y189" s="2577"/>
      <c r="Z189" s="2577"/>
      <c r="AA189" s="2577"/>
      <c r="AB189" s="2577"/>
      <c r="AC189" s="2577"/>
      <c r="AD189" s="2577"/>
      <c r="AE189" s="2577"/>
      <c r="AF189" s="2577"/>
      <c r="AG189" s="2577"/>
      <c r="AH189" s="2577"/>
      <c r="AI189" s="2577"/>
      <c r="AJ189" s="2577"/>
      <c r="AK189" s="2577"/>
      <c r="AL189" s="2577"/>
      <c r="AM189" s="2577"/>
      <c r="AN189" s="2577"/>
      <c r="AO189" s="2577"/>
      <c r="AP189" s="2578"/>
      <c r="AQ189" s="2579" t="s">
        <v>635</v>
      </c>
      <c r="AR189" s="1207"/>
      <c r="AS189" s="1207"/>
      <c r="AT189" s="1207"/>
      <c r="AU189" s="1207"/>
      <c r="AV189" s="1207"/>
      <c r="AW189" s="1207"/>
      <c r="AX189" s="2580"/>
      <c r="AY189" s="69"/>
      <c r="AZ189" s="1139"/>
      <c r="BA189" s="1139"/>
      <c r="BB189" s="1139"/>
      <c r="BC189" s="1139"/>
      <c r="BD189" s="1139"/>
      <c r="BE189" s="1139"/>
      <c r="BF189" s="1139"/>
      <c r="BG189" s="1139"/>
      <c r="BH189" s="1139"/>
      <c r="BI189" s="1139"/>
      <c r="BJ189" s="1139"/>
      <c r="BK189" s="1139"/>
      <c r="BL189" s="1139"/>
      <c r="BM189" s="1139"/>
      <c r="BN189" s="1180"/>
      <c r="BO189" s="1943"/>
      <c r="BP189" s="1943"/>
      <c r="BQ189" s="2509"/>
      <c r="BR189" s="109"/>
    </row>
    <row r="190" spans="1:72" s="2" customFormat="1" ht="39.950000000000003" customHeight="1">
      <c r="A190" s="103"/>
      <c r="B190" s="2585"/>
      <c r="C190" s="2574"/>
      <c r="D190" s="2575"/>
      <c r="E190" s="2575"/>
      <c r="F190" s="2575"/>
      <c r="G190" s="2575"/>
      <c r="H190" s="2575"/>
      <c r="I190" s="2575"/>
      <c r="J190" s="2575"/>
      <c r="K190" s="2575"/>
      <c r="L190" s="2575"/>
      <c r="M190" s="2575"/>
      <c r="N190" s="2575"/>
      <c r="O190" s="2575"/>
      <c r="P190" s="2575"/>
      <c r="Q190" s="2575"/>
      <c r="R190" s="2575"/>
      <c r="S190" s="2575"/>
      <c r="T190" s="2575"/>
      <c r="U190" s="2575"/>
      <c r="V190" s="2575"/>
      <c r="W190" s="2576"/>
      <c r="X190" s="2586" t="s">
        <v>636</v>
      </c>
      <c r="Y190" s="2587"/>
      <c r="Z190" s="2587"/>
      <c r="AA190" s="2587"/>
      <c r="AB190" s="2587"/>
      <c r="AC190" s="2587"/>
      <c r="AD190" s="2588"/>
      <c r="AE190" s="2586" t="s">
        <v>637</v>
      </c>
      <c r="AF190" s="2587"/>
      <c r="AG190" s="2587"/>
      <c r="AH190" s="2587"/>
      <c r="AI190" s="2587"/>
      <c r="AJ190" s="2588"/>
      <c r="AK190" s="2586" t="s">
        <v>638</v>
      </c>
      <c r="AL190" s="2587"/>
      <c r="AM190" s="2587"/>
      <c r="AN190" s="2587"/>
      <c r="AO190" s="2587"/>
      <c r="AP190" s="2588"/>
      <c r="AQ190" s="2581"/>
      <c r="AR190" s="2582"/>
      <c r="AS190" s="2582"/>
      <c r="AT190" s="2582"/>
      <c r="AU190" s="2582"/>
      <c r="AV190" s="2582"/>
      <c r="AW190" s="2582"/>
      <c r="AX190" s="2583"/>
      <c r="AY190" s="69"/>
      <c r="AZ190" s="1139"/>
      <c r="BA190" s="1139"/>
      <c r="BB190" s="1139"/>
      <c r="BC190" s="1139"/>
      <c r="BD190" s="1139"/>
      <c r="BE190" s="1139"/>
      <c r="BF190" s="1139"/>
      <c r="BG190" s="1139"/>
      <c r="BH190" s="1139"/>
      <c r="BI190" s="1139"/>
      <c r="BJ190" s="1139"/>
      <c r="BK190" s="1139"/>
      <c r="BL190" s="1139"/>
      <c r="BM190" s="1139"/>
      <c r="BN190" s="1180"/>
      <c r="BO190" s="1943"/>
      <c r="BP190" s="1943"/>
      <c r="BQ190" s="2509"/>
      <c r="BR190" s="109"/>
    </row>
    <row r="191" spans="1:72" s="2" customFormat="1" ht="14.1" customHeight="1">
      <c r="A191" s="103"/>
      <c r="B191" s="307">
        <v>1</v>
      </c>
      <c r="C191" s="2589" t="s">
        <v>639</v>
      </c>
      <c r="D191" s="2590"/>
      <c r="E191" s="2590"/>
      <c r="F191" s="2590"/>
      <c r="G191" s="2590"/>
      <c r="H191" s="2590"/>
      <c r="I191" s="2590"/>
      <c r="J191" s="2590"/>
      <c r="K191" s="2590"/>
      <c r="L191" s="2590"/>
      <c r="M191" s="2590"/>
      <c r="N191" s="2590"/>
      <c r="O191" s="2590"/>
      <c r="P191" s="2590"/>
      <c r="Q191" s="2590"/>
      <c r="R191" s="2590"/>
      <c r="S191" s="2590"/>
      <c r="T191" s="2590"/>
      <c r="U191" s="2590"/>
      <c r="V191" s="2590"/>
      <c r="W191" s="2591"/>
      <c r="X191" s="2528" t="s">
        <v>61</v>
      </c>
      <c r="Y191" s="2529"/>
      <c r="Z191" s="2529"/>
      <c r="AA191" s="2529"/>
      <c r="AB191" s="2529"/>
      <c r="AC191" s="2529"/>
      <c r="AD191" s="2530"/>
      <c r="AE191" s="2528"/>
      <c r="AF191" s="2529"/>
      <c r="AG191" s="2529"/>
      <c r="AH191" s="2529"/>
      <c r="AI191" s="2529"/>
      <c r="AJ191" s="2530"/>
      <c r="AK191" s="2528"/>
      <c r="AL191" s="2529"/>
      <c r="AM191" s="2529"/>
      <c r="AN191" s="2529"/>
      <c r="AO191" s="2529"/>
      <c r="AP191" s="2530"/>
      <c r="AQ191" s="697"/>
      <c r="AR191" s="698"/>
      <c r="AS191" s="698"/>
      <c r="AT191" s="698"/>
      <c r="AU191" s="698"/>
      <c r="AV191" s="698"/>
      <c r="AW191" s="698"/>
      <c r="AX191" s="699"/>
      <c r="AY191" s="94"/>
      <c r="AZ191" s="1227"/>
      <c r="BA191" s="1227"/>
      <c r="BB191" s="1227"/>
      <c r="BC191" s="1227"/>
      <c r="BD191" s="114"/>
      <c r="BE191" s="1227"/>
      <c r="BF191" s="1227"/>
      <c r="BG191" s="1227"/>
      <c r="BH191" s="1227"/>
      <c r="BI191" s="1241"/>
      <c r="BJ191" s="1241"/>
      <c r="BK191" s="1241"/>
      <c r="BL191" s="1241"/>
      <c r="BM191" s="1241"/>
      <c r="BN191" s="2469"/>
      <c r="BO191" s="2469"/>
      <c r="BP191" s="2469"/>
      <c r="BQ191" s="2470"/>
      <c r="BR191" s="109"/>
    </row>
    <row r="192" spans="1:72" s="2" customFormat="1" ht="14.1" customHeight="1">
      <c r="A192" s="103"/>
      <c r="B192" s="700"/>
      <c r="C192" s="2513"/>
      <c r="D192" s="2514"/>
      <c r="E192" s="2514"/>
      <c r="F192" s="2514"/>
      <c r="G192" s="2514"/>
      <c r="H192" s="2514"/>
      <c r="I192" s="2514"/>
      <c r="J192" s="2514"/>
      <c r="K192" s="2514"/>
      <c r="L192" s="2514"/>
      <c r="M192" s="2514"/>
      <c r="N192" s="2514"/>
      <c r="O192" s="2514"/>
      <c r="P192" s="2514"/>
      <c r="Q192" s="2514"/>
      <c r="R192" s="2514"/>
      <c r="S192" s="2514"/>
      <c r="T192" s="2514"/>
      <c r="U192" s="2514"/>
      <c r="V192" s="2514"/>
      <c r="W192" s="2515"/>
      <c r="X192" s="2519"/>
      <c r="Y192" s="2520"/>
      <c r="Z192" s="2520"/>
      <c r="AA192" s="2520"/>
      <c r="AB192" s="2520"/>
      <c r="AC192" s="2520"/>
      <c r="AD192" s="2521"/>
      <c r="AE192" s="2519"/>
      <c r="AF192" s="2520"/>
      <c r="AG192" s="2520"/>
      <c r="AH192" s="2520"/>
      <c r="AI192" s="2520"/>
      <c r="AJ192" s="2521"/>
      <c r="AK192" s="2519"/>
      <c r="AL192" s="2520"/>
      <c r="AM192" s="2520"/>
      <c r="AN192" s="2520"/>
      <c r="AO192" s="2520"/>
      <c r="AP192" s="2521"/>
      <c r="AQ192" s="701"/>
      <c r="AR192" s="702"/>
      <c r="AS192" s="702"/>
      <c r="AT192" s="702"/>
      <c r="AU192" s="702"/>
      <c r="AV192" s="702"/>
      <c r="AW192" s="702"/>
      <c r="AX192" s="703"/>
      <c r="AY192" s="94"/>
      <c r="AZ192" s="1227"/>
      <c r="BA192" s="1227"/>
      <c r="BB192" s="1227"/>
      <c r="BC192" s="1227"/>
      <c r="BD192" s="114"/>
      <c r="BE192" s="1227"/>
      <c r="BF192" s="1227"/>
      <c r="BG192" s="1227"/>
      <c r="BH192" s="1227"/>
      <c r="BI192" s="1241"/>
      <c r="BJ192" s="1241"/>
      <c r="BK192" s="1241"/>
      <c r="BL192" s="1241"/>
      <c r="BM192" s="1241"/>
      <c r="BN192" s="2469"/>
      <c r="BO192" s="2469"/>
      <c r="BP192" s="2469"/>
      <c r="BQ192" s="2470"/>
      <c r="BR192" s="109"/>
    </row>
    <row r="193" spans="1:70" s="2" customFormat="1" ht="14.1" customHeight="1">
      <c r="A193" s="103"/>
      <c r="B193" s="307">
        <v>2</v>
      </c>
      <c r="C193" s="2525" t="s">
        <v>640</v>
      </c>
      <c r="D193" s="2526"/>
      <c r="E193" s="2526"/>
      <c r="F193" s="2526"/>
      <c r="G193" s="2526"/>
      <c r="H193" s="2526"/>
      <c r="I193" s="2526"/>
      <c r="J193" s="2526"/>
      <c r="K193" s="2526"/>
      <c r="L193" s="2526"/>
      <c r="M193" s="2526"/>
      <c r="N193" s="2526"/>
      <c r="O193" s="2526"/>
      <c r="P193" s="2526"/>
      <c r="Q193" s="2526"/>
      <c r="R193" s="2526"/>
      <c r="S193" s="2526"/>
      <c r="T193" s="2526"/>
      <c r="U193" s="2526"/>
      <c r="V193" s="2526"/>
      <c r="W193" s="2527"/>
      <c r="X193" s="2528" t="s">
        <v>538</v>
      </c>
      <c r="Y193" s="2529"/>
      <c r="Z193" s="2529"/>
      <c r="AA193" s="2529"/>
      <c r="AB193" s="2529"/>
      <c r="AC193" s="2529"/>
      <c r="AD193" s="2530"/>
      <c r="AE193" s="2528" t="s">
        <v>539</v>
      </c>
      <c r="AF193" s="2529"/>
      <c r="AG193" s="2529"/>
      <c r="AH193" s="2529"/>
      <c r="AI193" s="2529"/>
      <c r="AJ193" s="2530"/>
      <c r="AK193" s="2528" t="s">
        <v>609</v>
      </c>
      <c r="AL193" s="2529"/>
      <c r="AM193" s="2529"/>
      <c r="AN193" s="2529"/>
      <c r="AO193" s="2529"/>
      <c r="AP193" s="2530"/>
      <c r="AQ193" s="697"/>
      <c r="AR193" s="698"/>
      <c r="AS193" s="698"/>
      <c r="AT193" s="698"/>
      <c r="AU193" s="698"/>
      <c r="AV193" s="698"/>
      <c r="AW193" s="698"/>
      <c r="AX193" s="699"/>
      <c r="AY193" s="94"/>
      <c r="AZ193" s="1227"/>
      <c r="BA193" s="1227"/>
      <c r="BB193" s="1227"/>
      <c r="BC193" s="1227"/>
      <c r="BD193" s="114"/>
      <c r="BE193" s="1227"/>
      <c r="BF193" s="1227"/>
      <c r="BG193" s="1227"/>
      <c r="BH193" s="1227"/>
      <c r="BI193" s="1241"/>
      <c r="BJ193" s="1241"/>
      <c r="BK193" s="1241"/>
      <c r="BL193" s="1241"/>
      <c r="BM193" s="1241"/>
      <c r="BN193" s="2469"/>
      <c r="BO193" s="2469"/>
      <c r="BP193" s="2469"/>
      <c r="BQ193" s="2470"/>
      <c r="BR193" s="109"/>
    </row>
    <row r="194" spans="1:70" s="2" customFormat="1" ht="14.1" customHeight="1">
      <c r="A194" s="103"/>
      <c r="B194" s="700"/>
      <c r="C194" s="2513"/>
      <c r="D194" s="2514"/>
      <c r="E194" s="2514"/>
      <c r="F194" s="2514"/>
      <c r="G194" s="2514"/>
      <c r="H194" s="2514"/>
      <c r="I194" s="2514"/>
      <c r="J194" s="2514"/>
      <c r="K194" s="2514"/>
      <c r="L194" s="2514"/>
      <c r="M194" s="2514"/>
      <c r="N194" s="2514"/>
      <c r="O194" s="2514"/>
      <c r="P194" s="2514"/>
      <c r="Q194" s="2514"/>
      <c r="R194" s="2514"/>
      <c r="S194" s="2514"/>
      <c r="T194" s="2514"/>
      <c r="U194" s="2514"/>
      <c r="V194" s="2514"/>
      <c r="W194" s="2515"/>
      <c r="X194" s="2519"/>
      <c r="Y194" s="2520"/>
      <c r="Z194" s="2520"/>
      <c r="AA194" s="2520"/>
      <c r="AB194" s="2520"/>
      <c r="AC194" s="2520"/>
      <c r="AD194" s="2521"/>
      <c r="AE194" s="2519"/>
      <c r="AF194" s="2520"/>
      <c r="AG194" s="2520"/>
      <c r="AH194" s="2520"/>
      <c r="AI194" s="2520"/>
      <c r="AJ194" s="2521"/>
      <c r="AK194" s="2519"/>
      <c r="AL194" s="2520"/>
      <c r="AM194" s="2520"/>
      <c r="AN194" s="2520"/>
      <c r="AO194" s="2520"/>
      <c r="AP194" s="2521"/>
      <c r="AQ194" s="701"/>
      <c r="AR194" s="702"/>
      <c r="AS194" s="702"/>
      <c r="AT194" s="702"/>
      <c r="AU194" s="702"/>
      <c r="AV194" s="702"/>
      <c r="AW194" s="702"/>
      <c r="AX194" s="703"/>
      <c r="AY194" s="94"/>
      <c r="AZ194" s="1227"/>
      <c r="BA194" s="1227"/>
      <c r="BB194" s="1227"/>
      <c r="BC194" s="1227"/>
      <c r="BD194" s="114"/>
      <c r="BE194" s="1227"/>
      <c r="BF194" s="1227"/>
      <c r="BG194" s="1227"/>
      <c r="BH194" s="1227"/>
      <c r="BI194" s="1241"/>
      <c r="BJ194" s="1241"/>
      <c r="BK194" s="1241"/>
      <c r="BL194" s="1241"/>
      <c r="BM194" s="1241"/>
      <c r="BN194" s="2469"/>
      <c r="BO194" s="2469"/>
      <c r="BP194" s="2469"/>
      <c r="BQ194" s="2470"/>
      <c r="BR194" s="109"/>
    </row>
    <row r="195" spans="1:70" s="2" customFormat="1" ht="14.1" customHeight="1">
      <c r="A195" s="103"/>
      <c r="B195" s="307">
        <v>3</v>
      </c>
      <c r="C195" s="2531" t="s">
        <v>641</v>
      </c>
      <c r="D195" s="2532"/>
      <c r="E195" s="2532"/>
      <c r="F195" s="2532"/>
      <c r="G195" s="2532"/>
      <c r="H195" s="2532"/>
      <c r="I195" s="2532"/>
      <c r="J195" s="2532"/>
      <c r="K195" s="2532"/>
      <c r="L195" s="2532"/>
      <c r="M195" s="2532"/>
      <c r="N195" s="2532"/>
      <c r="O195" s="2532"/>
      <c r="P195" s="2532"/>
      <c r="Q195" s="2532"/>
      <c r="R195" s="2532"/>
      <c r="S195" s="2532"/>
      <c r="T195" s="2532"/>
      <c r="U195" s="2532"/>
      <c r="V195" s="2532"/>
      <c r="W195" s="2533"/>
      <c r="X195" s="2528" t="s">
        <v>545</v>
      </c>
      <c r="Y195" s="2529"/>
      <c r="Z195" s="2529"/>
      <c r="AA195" s="2529"/>
      <c r="AB195" s="2529"/>
      <c r="AC195" s="2529"/>
      <c r="AD195" s="2530"/>
      <c r="AE195" s="2528" t="s">
        <v>546</v>
      </c>
      <c r="AF195" s="2529"/>
      <c r="AG195" s="2529"/>
      <c r="AH195" s="2529"/>
      <c r="AI195" s="2529"/>
      <c r="AJ195" s="2530"/>
      <c r="AK195" s="2528"/>
      <c r="AL195" s="2529"/>
      <c r="AM195" s="2529"/>
      <c r="AN195" s="2529"/>
      <c r="AO195" s="2529"/>
      <c r="AP195" s="2530"/>
      <c r="AQ195" s="697"/>
      <c r="AR195" s="698"/>
      <c r="AS195" s="698"/>
      <c r="AT195" s="698"/>
      <c r="AU195" s="698"/>
      <c r="AV195" s="698"/>
      <c r="AW195" s="698"/>
      <c r="AX195" s="699"/>
      <c r="AY195" s="94"/>
      <c r="AZ195" s="1227"/>
      <c r="BA195" s="1227"/>
      <c r="BB195" s="1227"/>
      <c r="BC195" s="1227"/>
      <c r="BD195" s="114"/>
      <c r="BE195" s="1227"/>
      <c r="BF195" s="1227"/>
      <c r="BG195" s="1227"/>
      <c r="BH195" s="1227"/>
      <c r="BI195" s="1241"/>
      <c r="BJ195" s="1241"/>
      <c r="BK195" s="1241"/>
      <c r="BL195" s="1241"/>
      <c r="BM195" s="1241"/>
      <c r="BN195" s="2469"/>
      <c r="BO195" s="2469"/>
      <c r="BP195" s="2469"/>
      <c r="BQ195" s="2470"/>
      <c r="BR195" s="109"/>
    </row>
    <row r="196" spans="1:70" s="2" customFormat="1" ht="14.1" customHeight="1">
      <c r="A196" s="103"/>
      <c r="B196" s="700"/>
      <c r="C196" s="2534"/>
      <c r="D196" s="2535"/>
      <c r="E196" s="2535"/>
      <c r="F196" s="2535"/>
      <c r="G196" s="2535"/>
      <c r="H196" s="2535"/>
      <c r="I196" s="2535"/>
      <c r="J196" s="2535"/>
      <c r="K196" s="2535"/>
      <c r="L196" s="2535"/>
      <c r="M196" s="2535"/>
      <c r="N196" s="2535"/>
      <c r="O196" s="2535"/>
      <c r="P196" s="2535"/>
      <c r="Q196" s="2535"/>
      <c r="R196" s="2535"/>
      <c r="S196" s="2535"/>
      <c r="T196" s="2535"/>
      <c r="U196" s="2535"/>
      <c r="V196" s="2535"/>
      <c r="W196" s="2536"/>
      <c r="X196" s="2519"/>
      <c r="Y196" s="2520"/>
      <c r="Z196" s="2520"/>
      <c r="AA196" s="2520"/>
      <c r="AB196" s="2520"/>
      <c r="AC196" s="2520"/>
      <c r="AD196" s="2521"/>
      <c r="AE196" s="2519"/>
      <c r="AF196" s="2520"/>
      <c r="AG196" s="2520"/>
      <c r="AH196" s="2520"/>
      <c r="AI196" s="2520"/>
      <c r="AJ196" s="2521"/>
      <c r="AK196" s="2519"/>
      <c r="AL196" s="2520"/>
      <c r="AM196" s="2520"/>
      <c r="AN196" s="2520"/>
      <c r="AO196" s="2520"/>
      <c r="AP196" s="2521"/>
      <c r="AQ196" s="701"/>
      <c r="AR196" s="702"/>
      <c r="AS196" s="702"/>
      <c r="AT196" s="702"/>
      <c r="AU196" s="702"/>
      <c r="AV196" s="702"/>
      <c r="AW196" s="702"/>
      <c r="AX196" s="703"/>
      <c r="AY196" s="94"/>
      <c r="AZ196" s="1227"/>
      <c r="BA196" s="1227"/>
      <c r="BB196" s="1227"/>
      <c r="BC196" s="1227"/>
      <c r="BD196" s="114"/>
      <c r="BE196" s="1227"/>
      <c r="BF196" s="1227"/>
      <c r="BG196" s="1227"/>
      <c r="BH196" s="1227"/>
      <c r="BI196" s="1241"/>
      <c r="BJ196" s="1241"/>
      <c r="BK196" s="1241"/>
      <c r="BL196" s="1241"/>
      <c r="BM196" s="1241"/>
      <c r="BN196" s="2469"/>
      <c r="BO196" s="2469"/>
      <c r="BP196" s="2469"/>
      <c r="BQ196" s="2470"/>
      <c r="BR196" s="109"/>
    </row>
    <row r="197" spans="1:70" s="2" customFormat="1" ht="14.1" customHeight="1">
      <c r="A197" s="103"/>
      <c r="B197" s="307">
        <v>4</v>
      </c>
      <c r="C197" s="2525" t="s">
        <v>642</v>
      </c>
      <c r="D197" s="2526"/>
      <c r="E197" s="2526"/>
      <c r="F197" s="2526"/>
      <c r="G197" s="2526"/>
      <c r="H197" s="2526"/>
      <c r="I197" s="2526"/>
      <c r="J197" s="2526"/>
      <c r="K197" s="2526"/>
      <c r="L197" s="2526"/>
      <c r="M197" s="2526"/>
      <c r="N197" s="2526"/>
      <c r="O197" s="2526"/>
      <c r="P197" s="2526"/>
      <c r="Q197" s="2526"/>
      <c r="R197" s="2526"/>
      <c r="S197" s="2526"/>
      <c r="T197" s="2526"/>
      <c r="U197" s="2526"/>
      <c r="V197" s="2526"/>
      <c r="W197" s="2527"/>
      <c r="X197" s="2528" t="s">
        <v>550</v>
      </c>
      <c r="Y197" s="2529"/>
      <c r="Z197" s="2529"/>
      <c r="AA197" s="2529"/>
      <c r="AB197" s="2529"/>
      <c r="AC197" s="2529"/>
      <c r="AD197" s="2530"/>
      <c r="AE197" s="2528"/>
      <c r="AF197" s="2529"/>
      <c r="AG197" s="2529"/>
      <c r="AH197" s="2529"/>
      <c r="AI197" s="2529"/>
      <c r="AJ197" s="2530"/>
      <c r="AK197" s="2528"/>
      <c r="AL197" s="2529"/>
      <c r="AM197" s="2529"/>
      <c r="AN197" s="2529"/>
      <c r="AO197" s="2529"/>
      <c r="AP197" s="2530"/>
      <c r="AQ197" s="697"/>
      <c r="AR197" s="698"/>
      <c r="AS197" s="698"/>
      <c r="AT197" s="698"/>
      <c r="AU197" s="698"/>
      <c r="AV197" s="698"/>
      <c r="AW197" s="698"/>
      <c r="AX197" s="699"/>
      <c r="AY197" s="94"/>
      <c r="AZ197" s="1227"/>
      <c r="BA197" s="1227"/>
      <c r="BB197" s="1227"/>
      <c r="BC197" s="1227"/>
      <c r="BD197" s="114"/>
      <c r="BE197" s="1227"/>
      <c r="BF197" s="1227"/>
      <c r="BG197" s="1227"/>
      <c r="BH197" s="1227"/>
      <c r="BI197" s="1241"/>
      <c r="BJ197" s="1241"/>
      <c r="BK197" s="1241"/>
      <c r="BL197" s="1241"/>
      <c r="BM197" s="1241"/>
      <c r="BN197" s="2469"/>
      <c r="BO197" s="2469"/>
      <c r="BP197" s="2469"/>
      <c r="BQ197" s="2470"/>
      <c r="BR197" s="109"/>
    </row>
    <row r="198" spans="1:70" s="2" customFormat="1" ht="14.1" customHeight="1">
      <c r="A198" s="103"/>
      <c r="B198" s="700"/>
      <c r="C198" s="2513"/>
      <c r="D198" s="2514"/>
      <c r="E198" s="2514"/>
      <c r="F198" s="2514"/>
      <c r="G198" s="2514"/>
      <c r="H198" s="2514"/>
      <c r="I198" s="2514"/>
      <c r="J198" s="2514"/>
      <c r="K198" s="2514"/>
      <c r="L198" s="2514"/>
      <c r="M198" s="2514"/>
      <c r="N198" s="2514"/>
      <c r="O198" s="2514"/>
      <c r="P198" s="2514"/>
      <c r="Q198" s="2514"/>
      <c r="R198" s="2514"/>
      <c r="S198" s="2514"/>
      <c r="T198" s="2514"/>
      <c r="U198" s="2514"/>
      <c r="V198" s="2514"/>
      <c r="W198" s="2515"/>
      <c r="X198" s="2519"/>
      <c r="Y198" s="2520"/>
      <c r="Z198" s="2520"/>
      <c r="AA198" s="2520"/>
      <c r="AB198" s="2520"/>
      <c r="AC198" s="2520"/>
      <c r="AD198" s="2521"/>
      <c r="AE198" s="2519"/>
      <c r="AF198" s="2520"/>
      <c r="AG198" s="2520"/>
      <c r="AH198" s="2520"/>
      <c r="AI198" s="2520"/>
      <c r="AJ198" s="2521"/>
      <c r="AK198" s="2519"/>
      <c r="AL198" s="2520"/>
      <c r="AM198" s="2520"/>
      <c r="AN198" s="2520"/>
      <c r="AO198" s="2520"/>
      <c r="AP198" s="2521"/>
      <c r="AQ198" s="701"/>
      <c r="AR198" s="702"/>
      <c r="AS198" s="702"/>
      <c r="AT198" s="702"/>
      <c r="AU198" s="702"/>
      <c r="AV198" s="702"/>
      <c r="AW198" s="702"/>
      <c r="AX198" s="703"/>
      <c r="AY198" s="94"/>
      <c r="AZ198" s="1227"/>
      <c r="BA198" s="1227"/>
      <c r="BB198" s="1227"/>
      <c r="BC198" s="1227"/>
      <c r="BD198" s="114"/>
      <c r="BE198" s="1227"/>
      <c r="BF198" s="1227"/>
      <c r="BG198" s="1227"/>
      <c r="BH198" s="1227"/>
      <c r="BI198" s="1241"/>
      <c r="BJ198" s="1241"/>
      <c r="BK198" s="1241"/>
      <c r="BL198" s="1241"/>
      <c r="BM198" s="1241"/>
      <c r="BN198" s="2469"/>
      <c r="BO198" s="2469"/>
      <c r="BP198" s="2469"/>
      <c r="BQ198" s="2470"/>
      <c r="BR198" s="109"/>
    </row>
    <row r="199" spans="1:70" s="2" customFormat="1" ht="14.1" customHeight="1">
      <c r="A199" s="103"/>
      <c r="B199" s="307">
        <v>5</v>
      </c>
      <c r="C199" s="2531" t="s">
        <v>643</v>
      </c>
      <c r="D199" s="2532"/>
      <c r="E199" s="2532"/>
      <c r="F199" s="2532"/>
      <c r="G199" s="2532"/>
      <c r="H199" s="2532"/>
      <c r="I199" s="2532"/>
      <c r="J199" s="2532"/>
      <c r="K199" s="2532"/>
      <c r="L199" s="2532"/>
      <c r="M199" s="2532"/>
      <c r="N199" s="2532"/>
      <c r="O199" s="2532"/>
      <c r="P199" s="2532"/>
      <c r="Q199" s="2532"/>
      <c r="R199" s="2532"/>
      <c r="S199" s="2532"/>
      <c r="T199" s="2532"/>
      <c r="U199" s="2532"/>
      <c r="V199" s="2532"/>
      <c r="W199" s="2533"/>
      <c r="X199" s="2528"/>
      <c r="Y199" s="2529"/>
      <c r="Z199" s="2529"/>
      <c r="AA199" s="2529"/>
      <c r="AB199" s="2529"/>
      <c r="AC199" s="2529"/>
      <c r="AD199" s="2530"/>
      <c r="AE199" s="2528"/>
      <c r="AF199" s="2529"/>
      <c r="AG199" s="2529"/>
      <c r="AH199" s="2529"/>
      <c r="AI199" s="2529"/>
      <c r="AJ199" s="2530"/>
      <c r="AK199" s="2528"/>
      <c r="AL199" s="2529"/>
      <c r="AM199" s="2529"/>
      <c r="AN199" s="2529"/>
      <c r="AO199" s="2529"/>
      <c r="AP199" s="2530"/>
      <c r="AQ199" s="697"/>
      <c r="AR199" s="698"/>
      <c r="AS199" s="698"/>
      <c r="AT199" s="698"/>
      <c r="AU199" s="698"/>
      <c r="AV199" s="698"/>
      <c r="AW199" s="698"/>
      <c r="AX199" s="699"/>
      <c r="AY199" s="94"/>
      <c r="AZ199" s="1227"/>
      <c r="BA199" s="1227"/>
      <c r="BB199" s="1227"/>
      <c r="BC199" s="1227"/>
      <c r="BD199" s="114"/>
      <c r="BE199" s="1227"/>
      <c r="BF199" s="1227"/>
      <c r="BG199" s="1227"/>
      <c r="BH199" s="1227"/>
      <c r="BI199" s="1241"/>
      <c r="BJ199" s="1241"/>
      <c r="BK199" s="1241"/>
      <c r="BL199" s="1241"/>
      <c r="BM199" s="1241"/>
      <c r="BN199" s="2469"/>
      <c r="BO199" s="2469"/>
      <c r="BP199" s="2469"/>
      <c r="BQ199" s="2470"/>
      <c r="BR199" s="109"/>
    </row>
    <row r="200" spans="1:70" s="2" customFormat="1" ht="14.1" customHeight="1">
      <c r="A200" s="103"/>
      <c r="B200" s="700"/>
      <c r="C200" s="2534"/>
      <c r="D200" s="2535"/>
      <c r="E200" s="2535"/>
      <c r="F200" s="2535"/>
      <c r="G200" s="2535"/>
      <c r="H200" s="2535"/>
      <c r="I200" s="2535"/>
      <c r="J200" s="2535"/>
      <c r="K200" s="2535"/>
      <c r="L200" s="2535"/>
      <c r="M200" s="2535"/>
      <c r="N200" s="2535"/>
      <c r="O200" s="2535"/>
      <c r="P200" s="2535"/>
      <c r="Q200" s="2535"/>
      <c r="R200" s="2535"/>
      <c r="S200" s="2535"/>
      <c r="T200" s="2535"/>
      <c r="U200" s="2535"/>
      <c r="V200" s="2535"/>
      <c r="W200" s="2536"/>
      <c r="X200" s="2519"/>
      <c r="Y200" s="2520"/>
      <c r="Z200" s="2520"/>
      <c r="AA200" s="2520"/>
      <c r="AB200" s="2520"/>
      <c r="AC200" s="2520"/>
      <c r="AD200" s="2521"/>
      <c r="AE200" s="2519"/>
      <c r="AF200" s="2520"/>
      <c r="AG200" s="2520"/>
      <c r="AH200" s="2520"/>
      <c r="AI200" s="2520"/>
      <c r="AJ200" s="2521"/>
      <c r="AK200" s="2519"/>
      <c r="AL200" s="2520"/>
      <c r="AM200" s="2520"/>
      <c r="AN200" s="2520"/>
      <c r="AO200" s="2520"/>
      <c r="AP200" s="2521"/>
      <c r="AQ200" s="701"/>
      <c r="AR200" s="702"/>
      <c r="AS200" s="702"/>
      <c r="AT200" s="702"/>
      <c r="AU200" s="702"/>
      <c r="AV200" s="702"/>
      <c r="AW200" s="702"/>
      <c r="AX200" s="703"/>
      <c r="AY200" s="94"/>
      <c r="AZ200" s="1227"/>
      <c r="BA200" s="1227"/>
      <c r="BB200" s="1227"/>
      <c r="BC200" s="1227"/>
      <c r="BD200" s="114"/>
      <c r="BE200" s="1227"/>
      <c r="BF200" s="1227"/>
      <c r="BG200" s="1227"/>
      <c r="BH200" s="1227"/>
      <c r="BI200" s="1241"/>
      <c r="BJ200" s="1241"/>
      <c r="BK200" s="1241"/>
      <c r="BL200" s="1241"/>
      <c r="BM200" s="1241"/>
      <c r="BN200" s="2469"/>
      <c r="BO200" s="2469"/>
      <c r="BP200" s="2469"/>
      <c r="BQ200" s="2470"/>
      <c r="BR200" s="109"/>
    </row>
    <row r="201" spans="1:70" s="2" customFormat="1" ht="14.1" customHeight="1">
      <c r="A201" s="103"/>
      <c r="B201" s="307">
        <v>6</v>
      </c>
      <c r="C201" s="2525" t="s">
        <v>644</v>
      </c>
      <c r="D201" s="2526"/>
      <c r="E201" s="2526"/>
      <c r="F201" s="2526"/>
      <c r="G201" s="2526"/>
      <c r="H201" s="2526"/>
      <c r="I201" s="2526"/>
      <c r="J201" s="2526"/>
      <c r="K201" s="2526"/>
      <c r="L201" s="2526"/>
      <c r="M201" s="2526"/>
      <c r="N201" s="2526"/>
      <c r="O201" s="2526"/>
      <c r="P201" s="2526"/>
      <c r="Q201" s="2526"/>
      <c r="R201" s="2526"/>
      <c r="S201" s="2526"/>
      <c r="T201" s="2526"/>
      <c r="U201" s="2526"/>
      <c r="V201" s="2526"/>
      <c r="W201" s="2527"/>
      <c r="X201" s="2528"/>
      <c r="Y201" s="2529"/>
      <c r="Z201" s="2529"/>
      <c r="AA201" s="2529"/>
      <c r="AB201" s="2529"/>
      <c r="AC201" s="2529"/>
      <c r="AD201" s="2530"/>
      <c r="AE201" s="2528" t="s">
        <v>557</v>
      </c>
      <c r="AF201" s="2529"/>
      <c r="AG201" s="2529"/>
      <c r="AH201" s="2529"/>
      <c r="AI201" s="2529"/>
      <c r="AJ201" s="2530"/>
      <c r="AK201" s="2528"/>
      <c r="AL201" s="2529"/>
      <c r="AM201" s="2529"/>
      <c r="AN201" s="2529"/>
      <c r="AO201" s="2529"/>
      <c r="AP201" s="2530"/>
      <c r="AQ201" s="697"/>
      <c r="AR201" s="698"/>
      <c r="AS201" s="698"/>
      <c r="AT201" s="698"/>
      <c r="AU201" s="698"/>
      <c r="AV201" s="698"/>
      <c r="AW201" s="698"/>
      <c r="AX201" s="699"/>
      <c r="AY201" s="94"/>
      <c r="AZ201" s="1227"/>
      <c r="BA201" s="1227"/>
      <c r="BB201" s="1227"/>
      <c r="BC201" s="1227"/>
      <c r="BD201" s="114"/>
      <c r="BE201" s="1227"/>
      <c r="BF201" s="1227"/>
      <c r="BG201" s="1227"/>
      <c r="BH201" s="1227"/>
      <c r="BI201" s="1241"/>
      <c r="BJ201" s="1241"/>
      <c r="BK201" s="1241"/>
      <c r="BL201" s="1241"/>
      <c r="BM201" s="1241"/>
      <c r="BN201" s="2469"/>
      <c r="BO201" s="2469"/>
      <c r="BP201" s="2469"/>
      <c r="BQ201" s="2470"/>
      <c r="BR201" s="109"/>
    </row>
    <row r="202" spans="1:70" s="2" customFormat="1" ht="14.1" customHeight="1">
      <c r="A202" s="103"/>
      <c r="B202" s="700"/>
      <c r="C202" s="2513"/>
      <c r="D202" s="2514"/>
      <c r="E202" s="2514"/>
      <c r="F202" s="2514"/>
      <c r="G202" s="2514"/>
      <c r="H202" s="2514"/>
      <c r="I202" s="2514"/>
      <c r="J202" s="2514"/>
      <c r="K202" s="2514"/>
      <c r="L202" s="2514"/>
      <c r="M202" s="2514"/>
      <c r="N202" s="2514"/>
      <c r="O202" s="2514"/>
      <c r="P202" s="2514"/>
      <c r="Q202" s="2514"/>
      <c r="R202" s="2514"/>
      <c r="S202" s="2514"/>
      <c r="T202" s="2514"/>
      <c r="U202" s="2514"/>
      <c r="V202" s="2514"/>
      <c r="W202" s="2515"/>
      <c r="X202" s="2519"/>
      <c r="Y202" s="2520"/>
      <c r="Z202" s="2520"/>
      <c r="AA202" s="2520"/>
      <c r="AB202" s="2520"/>
      <c r="AC202" s="2520"/>
      <c r="AD202" s="2521"/>
      <c r="AE202" s="2519"/>
      <c r="AF202" s="2520"/>
      <c r="AG202" s="2520"/>
      <c r="AH202" s="2520"/>
      <c r="AI202" s="2520"/>
      <c r="AJ202" s="2521"/>
      <c r="AK202" s="2519"/>
      <c r="AL202" s="2520"/>
      <c r="AM202" s="2520"/>
      <c r="AN202" s="2520"/>
      <c r="AO202" s="2520"/>
      <c r="AP202" s="2521"/>
      <c r="AQ202" s="701"/>
      <c r="AR202" s="702"/>
      <c r="AS202" s="702"/>
      <c r="AT202" s="702"/>
      <c r="AU202" s="702"/>
      <c r="AV202" s="702"/>
      <c r="AW202" s="702"/>
      <c r="AX202" s="703"/>
      <c r="AY202" s="94"/>
      <c r="AZ202" s="1227"/>
      <c r="BA202" s="1227"/>
      <c r="BB202" s="1227"/>
      <c r="BC202" s="1227"/>
      <c r="BD202" s="114"/>
      <c r="BE202" s="1227"/>
      <c r="BF202" s="1227"/>
      <c r="BG202" s="1227"/>
      <c r="BH202" s="1227"/>
      <c r="BI202" s="1241"/>
      <c r="BJ202" s="1241"/>
      <c r="BK202" s="1241"/>
      <c r="BL202" s="1241"/>
      <c r="BM202" s="1241"/>
      <c r="BN202" s="2469"/>
      <c r="BO202" s="2469"/>
      <c r="BP202" s="2469"/>
      <c r="BQ202" s="2470"/>
      <c r="BR202" s="109"/>
    </row>
    <row r="203" spans="1:70" s="2" customFormat="1" ht="14.1" customHeight="1">
      <c r="A203" s="103"/>
      <c r="B203" s="307">
        <v>7</v>
      </c>
      <c r="C203" s="2531" t="s">
        <v>645</v>
      </c>
      <c r="D203" s="2532"/>
      <c r="E203" s="2532"/>
      <c r="F203" s="2532"/>
      <c r="G203" s="2532"/>
      <c r="H203" s="2532"/>
      <c r="I203" s="2532"/>
      <c r="J203" s="2532"/>
      <c r="K203" s="2532"/>
      <c r="L203" s="2532"/>
      <c r="M203" s="2532"/>
      <c r="N203" s="2532"/>
      <c r="O203" s="2532"/>
      <c r="P203" s="2532"/>
      <c r="Q203" s="2532"/>
      <c r="R203" s="2532"/>
      <c r="S203" s="2532"/>
      <c r="T203" s="2532"/>
      <c r="U203" s="2532"/>
      <c r="V203" s="2532"/>
      <c r="W203" s="2533"/>
      <c r="X203" s="2528" t="s">
        <v>582</v>
      </c>
      <c r="Y203" s="2529"/>
      <c r="Z203" s="2529"/>
      <c r="AA203" s="2529"/>
      <c r="AB203" s="2529"/>
      <c r="AC203" s="2529"/>
      <c r="AD203" s="2530"/>
      <c r="AE203" s="2528"/>
      <c r="AF203" s="2529"/>
      <c r="AG203" s="2529"/>
      <c r="AH203" s="2529"/>
      <c r="AI203" s="2529"/>
      <c r="AJ203" s="2530"/>
      <c r="AK203" s="2528"/>
      <c r="AL203" s="2529"/>
      <c r="AM203" s="2529"/>
      <c r="AN203" s="2529"/>
      <c r="AO203" s="2529"/>
      <c r="AP203" s="2530"/>
      <c r="AQ203" s="697"/>
      <c r="AR203" s="698"/>
      <c r="AS203" s="698"/>
      <c r="AT203" s="698"/>
      <c r="AU203" s="698"/>
      <c r="AV203" s="698"/>
      <c r="AW203" s="698"/>
      <c r="AX203" s="699"/>
      <c r="AY203" s="94"/>
      <c r="AZ203" s="1227"/>
      <c r="BA203" s="1227"/>
      <c r="BB203" s="1227"/>
      <c r="BC203" s="1227"/>
      <c r="BD203" s="114"/>
      <c r="BE203" s="1227"/>
      <c r="BF203" s="1227"/>
      <c r="BG203" s="1227"/>
      <c r="BH203" s="1227"/>
      <c r="BI203" s="1241"/>
      <c r="BJ203" s="1241"/>
      <c r="BK203" s="1241"/>
      <c r="BL203" s="1241"/>
      <c r="BM203" s="1241"/>
      <c r="BN203" s="2469"/>
      <c r="BO203" s="2469"/>
      <c r="BP203" s="2469"/>
      <c r="BQ203" s="2470"/>
      <c r="BR203" s="109"/>
    </row>
    <row r="204" spans="1:70" s="2" customFormat="1" ht="14.1" customHeight="1">
      <c r="A204" s="103"/>
      <c r="B204" s="700"/>
      <c r="C204" s="2534"/>
      <c r="D204" s="2535"/>
      <c r="E204" s="2535"/>
      <c r="F204" s="2535"/>
      <c r="G204" s="2535"/>
      <c r="H204" s="2535"/>
      <c r="I204" s="2535"/>
      <c r="J204" s="2535"/>
      <c r="K204" s="2535"/>
      <c r="L204" s="2535"/>
      <c r="M204" s="2535"/>
      <c r="N204" s="2535"/>
      <c r="O204" s="2535"/>
      <c r="P204" s="2535"/>
      <c r="Q204" s="2535"/>
      <c r="R204" s="2535"/>
      <c r="S204" s="2535"/>
      <c r="T204" s="2535"/>
      <c r="U204" s="2535"/>
      <c r="V204" s="2535"/>
      <c r="W204" s="2536"/>
      <c r="X204" s="2519"/>
      <c r="Y204" s="2520"/>
      <c r="Z204" s="2520"/>
      <c r="AA204" s="2520"/>
      <c r="AB204" s="2520"/>
      <c r="AC204" s="2520"/>
      <c r="AD204" s="2521"/>
      <c r="AE204" s="2519"/>
      <c r="AF204" s="2520"/>
      <c r="AG204" s="2520"/>
      <c r="AH204" s="2520"/>
      <c r="AI204" s="2520"/>
      <c r="AJ204" s="2521"/>
      <c r="AK204" s="2519"/>
      <c r="AL204" s="2520"/>
      <c r="AM204" s="2520"/>
      <c r="AN204" s="2520"/>
      <c r="AO204" s="2520"/>
      <c r="AP204" s="2521"/>
      <c r="AQ204" s="701"/>
      <c r="AR204" s="702"/>
      <c r="AS204" s="702"/>
      <c r="AT204" s="702"/>
      <c r="AU204" s="702"/>
      <c r="AV204" s="702"/>
      <c r="AW204" s="702"/>
      <c r="AX204" s="703"/>
      <c r="AY204" s="94"/>
      <c r="AZ204" s="1227"/>
      <c r="BA204" s="1227"/>
      <c r="BB204" s="1227"/>
      <c r="BC204" s="1227"/>
      <c r="BD204" s="114"/>
      <c r="BE204" s="1227"/>
      <c r="BF204" s="1227"/>
      <c r="BG204" s="1227"/>
      <c r="BH204" s="1227"/>
      <c r="BI204" s="1241"/>
      <c r="BJ204" s="1241"/>
      <c r="BK204" s="1241"/>
      <c r="BL204" s="1241"/>
      <c r="BM204" s="1241"/>
      <c r="BN204" s="2469"/>
      <c r="BO204" s="2469"/>
      <c r="BP204" s="2469"/>
      <c r="BQ204" s="2470"/>
      <c r="BR204" s="109"/>
    </row>
    <row r="205" spans="1:70" s="2" customFormat="1" ht="14.1" customHeight="1">
      <c r="A205" s="103"/>
      <c r="B205" s="307">
        <v>8</v>
      </c>
      <c r="C205" s="2525" t="s">
        <v>642</v>
      </c>
      <c r="D205" s="2526"/>
      <c r="E205" s="2526"/>
      <c r="F205" s="2526"/>
      <c r="G205" s="2526"/>
      <c r="H205" s="2526"/>
      <c r="I205" s="2526"/>
      <c r="J205" s="2526"/>
      <c r="K205" s="2526"/>
      <c r="L205" s="2526"/>
      <c r="M205" s="2526"/>
      <c r="N205" s="2526"/>
      <c r="O205" s="2526"/>
      <c r="P205" s="2526"/>
      <c r="Q205" s="2526"/>
      <c r="R205" s="2526"/>
      <c r="S205" s="2526"/>
      <c r="T205" s="2526"/>
      <c r="U205" s="2526"/>
      <c r="V205" s="2526"/>
      <c r="W205" s="2527"/>
      <c r="X205" s="2528" t="s">
        <v>583</v>
      </c>
      <c r="Y205" s="2529"/>
      <c r="Z205" s="2529"/>
      <c r="AA205" s="2529"/>
      <c r="AB205" s="2529"/>
      <c r="AC205" s="2529"/>
      <c r="AD205" s="2530"/>
      <c r="AE205" s="2528"/>
      <c r="AF205" s="2529"/>
      <c r="AG205" s="2529"/>
      <c r="AH205" s="2529"/>
      <c r="AI205" s="2529"/>
      <c r="AJ205" s="2530"/>
      <c r="AK205" s="2528"/>
      <c r="AL205" s="2529"/>
      <c r="AM205" s="2529"/>
      <c r="AN205" s="2529"/>
      <c r="AO205" s="2529"/>
      <c r="AP205" s="2530"/>
      <c r="AQ205" s="697"/>
      <c r="AR205" s="698"/>
      <c r="AS205" s="698"/>
      <c r="AT205" s="698"/>
      <c r="AU205" s="698"/>
      <c r="AV205" s="698"/>
      <c r="AW205" s="698"/>
      <c r="AX205" s="699"/>
      <c r="AY205" s="94"/>
      <c r="AZ205" s="1227"/>
      <c r="BA205" s="1227"/>
      <c r="BB205" s="1227"/>
      <c r="BC205" s="1227"/>
      <c r="BD205" s="114"/>
      <c r="BE205" s="1227"/>
      <c r="BF205" s="1227"/>
      <c r="BG205" s="1227"/>
      <c r="BH205" s="1227"/>
      <c r="BI205" s="1241"/>
      <c r="BJ205" s="1241"/>
      <c r="BK205" s="1241"/>
      <c r="BL205" s="1241"/>
      <c r="BM205" s="1241"/>
      <c r="BN205" s="2469"/>
      <c r="BO205" s="2469"/>
      <c r="BP205" s="2469"/>
      <c r="BQ205" s="2470"/>
      <c r="BR205" s="109"/>
    </row>
    <row r="206" spans="1:70" s="2" customFormat="1" ht="14.1" customHeight="1">
      <c r="A206" s="103"/>
      <c r="B206" s="700"/>
      <c r="C206" s="2513"/>
      <c r="D206" s="2514"/>
      <c r="E206" s="2514"/>
      <c r="F206" s="2514"/>
      <c r="G206" s="2514"/>
      <c r="H206" s="2514"/>
      <c r="I206" s="2514"/>
      <c r="J206" s="2514"/>
      <c r="K206" s="2514"/>
      <c r="L206" s="2514"/>
      <c r="M206" s="2514"/>
      <c r="N206" s="2514"/>
      <c r="O206" s="2514"/>
      <c r="P206" s="2514"/>
      <c r="Q206" s="2514"/>
      <c r="R206" s="2514"/>
      <c r="S206" s="2514"/>
      <c r="T206" s="2514"/>
      <c r="U206" s="2514"/>
      <c r="V206" s="2514"/>
      <c r="W206" s="2515"/>
      <c r="X206" s="2519"/>
      <c r="Y206" s="2520"/>
      <c r="Z206" s="2520"/>
      <c r="AA206" s="2520"/>
      <c r="AB206" s="2520"/>
      <c r="AC206" s="2520"/>
      <c r="AD206" s="2521"/>
      <c r="AE206" s="2519"/>
      <c r="AF206" s="2520"/>
      <c r="AG206" s="2520"/>
      <c r="AH206" s="2520"/>
      <c r="AI206" s="2520"/>
      <c r="AJ206" s="2521"/>
      <c r="AK206" s="2519"/>
      <c r="AL206" s="2520"/>
      <c r="AM206" s="2520"/>
      <c r="AN206" s="2520"/>
      <c r="AO206" s="2520"/>
      <c r="AP206" s="2521"/>
      <c r="AQ206" s="701"/>
      <c r="AR206" s="702"/>
      <c r="AS206" s="702"/>
      <c r="AT206" s="702"/>
      <c r="AU206" s="702"/>
      <c r="AV206" s="702"/>
      <c r="AW206" s="702"/>
      <c r="AX206" s="703"/>
      <c r="AY206" s="94"/>
      <c r="AZ206" s="1227"/>
      <c r="BA206" s="1227"/>
      <c r="BB206" s="1227"/>
      <c r="BC206" s="1227"/>
      <c r="BD206" s="114"/>
      <c r="BE206" s="1227"/>
      <c r="BF206" s="1227"/>
      <c r="BG206" s="1227"/>
      <c r="BH206" s="1227"/>
      <c r="BI206" s="1241"/>
      <c r="BJ206" s="1241"/>
      <c r="BK206" s="1241"/>
      <c r="BL206" s="1241"/>
      <c r="BM206" s="1241"/>
      <c r="BN206" s="2469"/>
      <c r="BO206" s="2469"/>
      <c r="BP206" s="2469"/>
      <c r="BQ206" s="2470"/>
      <c r="BR206" s="109"/>
    </row>
    <row r="207" spans="1:70" s="2" customFormat="1" ht="14.1" customHeight="1">
      <c r="A207" s="103"/>
      <c r="B207" s="307">
        <v>9</v>
      </c>
      <c r="C207" s="2531" t="s">
        <v>646</v>
      </c>
      <c r="D207" s="2532"/>
      <c r="E207" s="2532"/>
      <c r="F207" s="2532"/>
      <c r="G207" s="2532"/>
      <c r="H207" s="2532"/>
      <c r="I207" s="2532"/>
      <c r="J207" s="2532"/>
      <c r="K207" s="2532"/>
      <c r="L207" s="2532"/>
      <c r="M207" s="2532"/>
      <c r="N207" s="2532"/>
      <c r="O207" s="2532"/>
      <c r="P207" s="2532"/>
      <c r="Q207" s="2532"/>
      <c r="R207" s="2532"/>
      <c r="S207" s="2532"/>
      <c r="T207" s="2532"/>
      <c r="U207" s="2532"/>
      <c r="V207" s="2532"/>
      <c r="W207" s="2533"/>
      <c r="X207" s="2528" t="s">
        <v>563</v>
      </c>
      <c r="Y207" s="2529"/>
      <c r="Z207" s="2529"/>
      <c r="AA207" s="2529"/>
      <c r="AB207" s="2529"/>
      <c r="AC207" s="2529"/>
      <c r="AD207" s="2530"/>
      <c r="AE207" s="2528" t="s">
        <v>564</v>
      </c>
      <c r="AF207" s="2529"/>
      <c r="AG207" s="2529"/>
      <c r="AH207" s="2529"/>
      <c r="AI207" s="2529"/>
      <c r="AJ207" s="2530"/>
      <c r="AK207" s="2528"/>
      <c r="AL207" s="2529"/>
      <c r="AM207" s="2529"/>
      <c r="AN207" s="2529"/>
      <c r="AO207" s="2529"/>
      <c r="AP207" s="2530"/>
      <c r="AQ207" s="697"/>
      <c r="AR207" s="698"/>
      <c r="AS207" s="698"/>
      <c r="AT207" s="698"/>
      <c r="AU207" s="698"/>
      <c r="AV207" s="698"/>
      <c r="AW207" s="698"/>
      <c r="AX207" s="699"/>
      <c r="AY207" s="94"/>
      <c r="AZ207" s="1227"/>
      <c r="BA207" s="1227"/>
      <c r="BB207" s="1227"/>
      <c r="BC207" s="1227"/>
      <c r="BD207" s="114"/>
      <c r="BE207" s="1227"/>
      <c r="BF207" s="1227"/>
      <c r="BG207" s="1227"/>
      <c r="BH207" s="1227"/>
      <c r="BI207" s="1241"/>
      <c r="BJ207" s="1241"/>
      <c r="BK207" s="1241"/>
      <c r="BL207" s="1241"/>
      <c r="BM207" s="1241"/>
      <c r="BN207" s="2469"/>
      <c r="BO207" s="2469"/>
      <c r="BP207" s="2469"/>
      <c r="BQ207" s="2470"/>
      <c r="BR207" s="109"/>
    </row>
    <row r="208" spans="1:70" s="2" customFormat="1" ht="14.1" customHeight="1">
      <c r="A208" s="103"/>
      <c r="B208" s="700"/>
      <c r="C208" s="2534"/>
      <c r="D208" s="2535"/>
      <c r="E208" s="2535"/>
      <c r="F208" s="2535"/>
      <c r="G208" s="2535"/>
      <c r="H208" s="2535"/>
      <c r="I208" s="2535"/>
      <c r="J208" s="2535"/>
      <c r="K208" s="2535"/>
      <c r="L208" s="2535"/>
      <c r="M208" s="2535"/>
      <c r="N208" s="2535"/>
      <c r="O208" s="2535"/>
      <c r="P208" s="2535"/>
      <c r="Q208" s="2535"/>
      <c r="R208" s="2535"/>
      <c r="S208" s="2535"/>
      <c r="T208" s="2535"/>
      <c r="U208" s="2535"/>
      <c r="V208" s="2535"/>
      <c r="W208" s="2536"/>
      <c r="X208" s="2519"/>
      <c r="Y208" s="2520"/>
      <c r="Z208" s="2520"/>
      <c r="AA208" s="2520"/>
      <c r="AB208" s="2520"/>
      <c r="AC208" s="2520"/>
      <c r="AD208" s="2521"/>
      <c r="AE208" s="2519"/>
      <c r="AF208" s="2520"/>
      <c r="AG208" s="2520"/>
      <c r="AH208" s="2520"/>
      <c r="AI208" s="2520"/>
      <c r="AJ208" s="2521"/>
      <c r="AK208" s="2519"/>
      <c r="AL208" s="2520"/>
      <c r="AM208" s="2520"/>
      <c r="AN208" s="2520"/>
      <c r="AO208" s="2520"/>
      <c r="AP208" s="2521"/>
      <c r="AQ208" s="701"/>
      <c r="AR208" s="702"/>
      <c r="AS208" s="702"/>
      <c r="AT208" s="702"/>
      <c r="AU208" s="702"/>
      <c r="AV208" s="702"/>
      <c r="AW208" s="702"/>
      <c r="AX208" s="703"/>
      <c r="AY208" s="94"/>
      <c r="AZ208" s="1227"/>
      <c r="BA208" s="1227"/>
      <c r="BB208" s="1227"/>
      <c r="BC208" s="1227"/>
      <c r="BD208" s="114"/>
      <c r="BE208" s="1227"/>
      <c r="BF208" s="1227"/>
      <c r="BG208" s="1227"/>
      <c r="BH208" s="1227"/>
      <c r="BI208" s="1241"/>
      <c r="BJ208" s="1241"/>
      <c r="BK208" s="1241"/>
      <c r="BL208" s="1241"/>
      <c r="BM208" s="1241"/>
      <c r="BN208" s="2469"/>
      <c r="BO208" s="2469"/>
      <c r="BP208" s="2469"/>
      <c r="BQ208" s="2470"/>
      <c r="BR208" s="109"/>
    </row>
    <row r="209" spans="1:70" s="2" customFormat="1" ht="14.1" customHeight="1">
      <c r="A209" s="103"/>
      <c r="B209" s="307">
        <v>10</v>
      </c>
      <c r="C209" s="2531" t="s">
        <v>647</v>
      </c>
      <c r="D209" s="2532"/>
      <c r="E209" s="2532"/>
      <c r="F209" s="2532"/>
      <c r="G209" s="2532"/>
      <c r="H209" s="2532"/>
      <c r="I209" s="2532"/>
      <c r="J209" s="2532"/>
      <c r="K209" s="2532"/>
      <c r="L209" s="2532"/>
      <c r="M209" s="2532"/>
      <c r="N209" s="2532"/>
      <c r="O209" s="2532"/>
      <c r="P209" s="2532"/>
      <c r="Q209" s="2532"/>
      <c r="R209" s="2532"/>
      <c r="S209" s="2532"/>
      <c r="T209" s="2532"/>
      <c r="U209" s="2532"/>
      <c r="V209" s="2532"/>
      <c r="W209" s="2533"/>
      <c r="X209" s="2528" t="s">
        <v>563</v>
      </c>
      <c r="Y209" s="2529"/>
      <c r="Z209" s="2529"/>
      <c r="AA209" s="2529"/>
      <c r="AB209" s="2529"/>
      <c r="AC209" s="2529"/>
      <c r="AD209" s="2530"/>
      <c r="AE209" s="2528" t="s">
        <v>566</v>
      </c>
      <c r="AF209" s="2529"/>
      <c r="AG209" s="2529"/>
      <c r="AH209" s="2529"/>
      <c r="AI209" s="2529"/>
      <c r="AJ209" s="2530"/>
      <c r="AK209" s="2528"/>
      <c r="AL209" s="2529"/>
      <c r="AM209" s="2529"/>
      <c r="AN209" s="2529"/>
      <c r="AO209" s="2529"/>
      <c r="AP209" s="2530"/>
      <c r="AQ209" s="697"/>
      <c r="AR209" s="698"/>
      <c r="AS209" s="698"/>
      <c r="AT209" s="698"/>
      <c r="AU209" s="698"/>
      <c r="AV209" s="698"/>
      <c r="AW209" s="698"/>
      <c r="AX209" s="699"/>
      <c r="AY209" s="94"/>
      <c r="AZ209" s="1227"/>
      <c r="BA209" s="1227"/>
      <c r="BB209" s="1227"/>
      <c r="BC209" s="1227"/>
      <c r="BD209" s="114"/>
      <c r="BE209" s="1227"/>
      <c r="BF209" s="1227"/>
      <c r="BG209" s="1227"/>
      <c r="BH209" s="1227"/>
      <c r="BI209" s="1241"/>
      <c r="BJ209" s="1241"/>
      <c r="BK209" s="1241"/>
      <c r="BL209" s="1241"/>
      <c r="BM209" s="1241"/>
      <c r="BN209" s="2469"/>
      <c r="BO209" s="2469"/>
      <c r="BP209" s="2469"/>
      <c r="BQ209" s="2470"/>
      <c r="BR209" s="109"/>
    </row>
    <row r="210" spans="1:70" s="2" customFormat="1" ht="14.1" customHeight="1">
      <c r="A210" s="103"/>
      <c r="B210" s="700"/>
      <c r="C210" s="2534"/>
      <c r="D210" s="2535"/>
      <c r="E210" s="2535"/>
      <c r="F210" s="2535"/>
      <c r="G210" s="2535"/>
      <c r="H210" s="2535"/>
      <c r="I210" s="2535"/>
      <c r="J210" s="2535"/>
      <c r="K210" s="2535"/>
      <c r="L210" s="2535"/>
      <c r="M210" s="2535"/>
      <c r="N210" s="2535"/>
      <c r="O210" s="2535"/>
      <c r="P210" s="2535"/>
      <c r="Q210" s="2535"/>
      <c r="R210" s="2535"/>
      <c r="S210" s="2535"/>
      <c r="T210" s="2535"/>
      <c r="U210" s="2535"/>
      <c r="V210" s="2535"/>
      <c r="W210" s="2536"/>
      <c r="X210" s="2519"/>
      <c r="Y210" s="2520"/>
      <c r="Z210" s="2520"/>
      <c r="AA210" s="2520"/>
      <c r="AB210" s="2520"/>
      <c r="AC210" s="2520"/>
      <c r="AD210" s="2521"/>
      <c r="AE210" s="2519"/>
      <c r="AF210" s="2520"/>
      <c r="AG210" s="2520"/>
      <c r="AH210" s="2520"/>
      <c r="AI210" s="2520"/>
      <c r="AJ210" s="2521"/>
      <c r="AK210" s="2519"/>
      <c r="AL210" s="2520"/>
      <c r="AM210" s="2520"/>
      <c r="AN210" s="2520"/>
      <c r="AO210" s="2520"/>
      <c r="AP210" s="2521"/>
      <c r="AQ210" s="701"/>
      <c r="AR210" s="702"/>
      <c r="AS210" s="702"/>
      <c r="AT210" s="702"/>
      <c r="AU210" s="702"/>
      <c r="AV210" s="702"/>
      <c r="AW210" s="702"/>
      <c r="AX210" s="703"/>
      <c r="AY210" s="94"/>
      <c r="AZ210" s="1227"/>
      <c r="BA210" s="1227"/>
      <c r="BB210" s="1227"/>
      <c r="BC210" s="1227"/>
      <c r="BD210" s="114"/>
      <c r="BE210" s="1227"/>
      <c r="BF210" s="1227"/>
      <c r="BG210" s="1227"/>
      <c r="BH210" s="1227"/>
      <c r="BI210" s="1241"/>
      <c r="BJ210" s="1241"/>
      <c r="BK210" s="1241"/>
      <c r="BL210" s="1241"/>
      <c r="BM210" s="1241"/>
      <c r="BN210" s="2469"/>
      <c r="BO210" s="2469"/>
      <c r="BP210" s="2469"/>
      <c r="BQ210" s="2470"/>
      <c r="BR210" s="109"/>
    </row>
    <row r="211" spans="1:70" s="2" customFormat="1" ht="14.1" customHeight="1">
      <c r="A211" s="103"/>
      <c r="B211" s="307">
        <v>11</v>
      </c>
      <c r="C211" s="2531" t="s">
        <v>648</v>
      </c>
      <c r="D211" s="2532"/>
      <c r="E211" s="2532"/>
      <c r="F211" s="2532"/>
      <c r="G211" s="2532"/>
      <c r="H211" s="2532"/>
      <c r="I211" s="2532"/>
      <c r="J211" s="2532"/>
      <c r="K211" s="2532"/>
      <c r="L211" s="2532"/>
      <c r="M211" s="2532"/>
      <c r="N211" s="2532"/>
      <c r="O211" s="2532"/>
      <c r="P211" s="2532"/>
      <c r="Q211" s="2532"/>
      <c r="R211" s="2532"/>
      <c r="S211" s="2532"/>
      <c r="T211" s="2532"/>
      <c r="U211" s="2532"/>
      <c r="V211" s="2532"/>
      <c r="W211" s="2533"/>
      <c r="X211" s="2528" t="s">
        <v>619</v>
      </c>
      <c r="Y211" s="2529"/>
      <c r="Z211" s="2529"/>
      <c r="AA211" s="2529"/>
      <c r="AB211" s="2529"/>
      <c r="AC211" s="2529"/>
      <c r="AD211" s="2530"/>
      <c r="AE211" s="2528"/>
      <c r="AF211" s="2529"/>
      <c r="AG211" s="2529"/>
      <c r="AH211" s="2529"/>
      <c r="AI211" s="2529"/>
      <c r="AJ211" s="2530"/>
      <c r="AK211" s="2528"/>
      <c r="AL211" s="2529"/>
      <c r="AM211" s="2529"/>
      <c r="AN211" s="2529"/>
      <c r="AO211" s="2529"/>
      <c r="AP211" s="2530"/>
      <c r="AQ211" s="697"/>
      <c r="AR211" s="698"/>
      <c r="AS211" s="698"/>
      <c r="AT211" s="698"/>
      <c r="AU211" s="698"/>
      <c r="AV211" s="698"/>
      <c r="AW211" s="698"/>
      <c r="AX211" s="699"/>
      <c r="AY211" s="94"/>
      <c r="AZ211" s="2467"/>
      <c r="BA211" s="2467"/>
      <c r="BB211" s="2467"/>
      <c r="BC211" s="2467"/>
      <c r="BD211" s="686"/>
      <c r="BE211" s="2467"/>
      <c r="BF211" s="2467"/>
      <c r="BG211" s="2467"/>
      <c r="BH211" s="2467"/>
      <c r="BI211" s="2468"/>
      <c r="BJ211" s="2468"/>
      <c r="BK211" s="2468"/>
      <c r="BL211" s="2468"/>
      <c r="BM211" s="2468"/>
      <c r="BN211" s="2592"/>
      <c r="BO211" s="2592"/>
      <c r="BP211" s="2592"/>
      <c r="BQ211" s="2593"/>
      <c r="BR211" s="109"/>
    </row>
    <row r="212" spans="1:70" s="2" customFormat="1" ht="14.1" customHeight="1">
      <c r="A212" s="103"/>
      <c r="B212" s="700"/>
      <c r="C212" s="2534"/>
      <c r="D212" s="2535"/>
      <c r="E212" s="2535"/>
      <c r="F212" s="2535"/>
      <c r="G212" s="2535"/>
      <c r="H212" s="2535"/>
      <c r="I212" s="2535"/>
      <c r="J212" s="2535"/>
      <c r="K212" s="2535"/>
      <c r="L212" s="2535"/>
      <c r="M212" s="2535"/>
      <c r="N212" s="2535"/>
      <c r="O212" s="2535"/>
      <c r="P212" s="2535"/>
      <c r="Q212" s="2535"/>
      <c r="R212" s="2535"/>
      <c r="S212" s="2535"/>
      <c r="T212" s="2535"/>
      <c r="U212" s="2535"/>
      <c r="V212" s="2535"/>
      <c r="W212" s="2536"/>
      <c r="X212" s="2519"/>
      <c r="Y212" s="2520"/>
      <c r="Z212" s="2520"/>
      <c r="AA212" s="2520"/>
      <c r="AB212" s="2520"/>
      <c r="AC212" s="2520"/>
      <c r="AD212" s="2521"/>
      <c r="AE212" s="2519"/>
      <c r="AF212" s="2520"/>
      <c r="AG212" s="2520"/>
      <c r="AH212" s="2520"/>
      <c r="AI212" s="2520"/>
      <c r="AJ212" s="2521"/>
      <c r="AK212" s="2519"/>
      <c r="AL212" s="2520"/>
      <c r="AM212" s="2520"/>
      <c r="AN212" s="2520"/>
      <c r="AO212" s="2520"/>
      <c r="AP212" s="2521"/>
      <c r="AQ212" s="701"/>
      <c r="AR212" s="702"/>
      <c r="AS212" s="702"/>
      <c r="AT212" s="702"/>
      <c r="AU212" s="702"/>
      <c r="AV212" s="702"/>
      <c r="AW212" s="702"/>
      <c r="AX212" s="703"/>
      <c r="AY212" s="94"/>
      <c r="AZ212" s="2467"/>
      <c r="BA212" s="2467"/>
      <c r="BB212" s="2467"/>
      <c r="BC212" s="2467"/>
      <c r="BD212" s="686"/>
      <c r="BE212" s="2467"/>
      <c r="BF212" s="2467"/>
      <c r="BG212" s="2467"/>
      <c r="BH212" s="2467"/>
      <c r="BI212" s="2468"/>
      <c r="BJ212" s="2468"/>
      <c r="BK212" s="2468"/>
      <c r="BL212" s="2468"/>
      <c r="BM212" s="2468"/>
      <c r="BN212" s="2592"/>
      <c r="BO212" s="2592"/>
      <c r="BP212" s="2592"/>
      <c r="BQ212" s="2593"/>
      <c r="BR212" s="109"/>
    </row>
    <row r="213" spans="1:70" s="2" customFormat="1" ht="14.1" customHeight="1">
      <c r="A213" s="103"/>
      <c r="B213" s="307">
        <v>12</v>
      </c>
      <c r="C213" s="2525" t="s">
        <v>649</v>
      </c>
      <c r="D213" s="2526"/>
      <c r="E213" s="2526"/>
      <c r="F213" s="2526"/>
      <c r="G213" s="2526"/>
      <c r="H213" s="2526"/>
      <c r="I213" s="2526"/>
      <c r="J213" s="2526"/>
      <c r="K213" s="2526"/>
      <c r="L213" s="2526"/>
      <c r="M213" s="2526"/>
      <c r="N213" s="2526"/>
      <c r="O213" s="2526"/>
      <c r="P213" s="2526"/>
      <c r="Q213" s="2526"/>
      <c r="R213" s="2526"/>
      <c r="S213" s="2526"/>
      <c r="T213" s="2526"/>
      <c r="U213" s="2526"/>
      <c r="V213" s="2526"/>
      <c r="W213" s="2527"/>
      <c r="X213" s="2528" t="s">
        <v>584</v>
      </c>
      <c r="Y213" s="2529"/>
      <c r="Z213" s="2529"/>
      <c r="AA213" s="2529"/>
      <c r="AB213" s="2529"/>
      <c r="AC213" s="2529"/>
      <c r="AD213" s="2530"/>
      <c r="AE213" s="2528"/>
      <c r="AF213" s="2529"/>
      <c r="AG213" s="2529"/>
      <c r="AH213" s="2529"/>
      <c r="AI213" s="2529"/>
      <c r="AJ213" s="2530"/>
      <c r="AK213" s="2528"/>
      <c r="AL213" s="2529"/>
      <c r="AM213" s="2529"/>
      <c r="AN213" s="2529"/>
      <c r="AO213" s="2529"/>
      <c r="AP213" s="2530"/>
      <c r="AQ213" s="697"/>
      <c r="AR213" s="698"/>
      <c r="AS213" s="698"/>
      <c r="AT213" s="698"/>
      <c r="AU213" s="698"/>
      <c r="AV213" s="698"/>
      <c r="AW213" s="698"/>
      <c r="AX213" s="699"/>
      <c r="AY213" s="94"/>
      <c r="AZ213" s="1227"/>
      <c r="BA213" s="1227"/>
      <c r="BB213" s="1227"/>
      <c r="BC213" s="1227"/>
      <c r="BD213" s="114"/>
      <c r="BE213" s="1227"/>
      <c r="BF213" s="1227"/>
      <c r="BG213" s="1227"/>
      <c r="BH213" s="1227"/>
      <c r="BI213" s="1241"/>
      <c r="BJ213" s="1241"/>
      <c r="BK213" s="1241"/>
      <c r="BL213" s="1241"/>
      <c r="BM213" s="1241"/>
      <c r="BN213" s="2469"/>
      <c r="BO213" s="2469"/>
      <c r="BP213" s="2469"/>
      <c r="BQ213" s="2470"/>
      <c r="BR213" s="109"/>
    </row>
    <row r="214" spans="1:70" s="2" customFormat="1" ht="14.1" customHeight="1">
      <c r="A214" s="103"/>
      <c r="B214" s="700"/>
      <c r="C214" s="2513"/>
      <c r="D214" s="2514"/>
      <c r="E214" s="2514"/>
      <c r="F214" s="2514"/>
      <c r="G214" s="2514"/>
      <c r="H214" s="2514"/>
      <c r="I214" s="2514"/>
      <c r="J214" s="2514"/>
      <c r="K214" s="2514"/>
      <c r="L214" s="2514"/>
      <c r="M214" s="2514"/>
      <c r="N214" s="2514"/>
      <c r="O214" s="2514"/>
      <c r="P214" s="2514"/>
      <c r="Q214" s="2514"/>
      <c r="R214" s="2514"/>
      <c r="S214" s="2514"/>
      <c r="T214" s="2514"/>
      <c r="U214" s="2514"/>
      <c r="V214" s="2514"/>
      <c r="W214" s="2515"/>
      <c r="X214" s="2519"/>
      <c r="Y214" s="2520"/>
      <c r="Z214" s="2520"/>
      <c r="AA214" s="2520"/>
      <c r="AB214" s="2520"/>
      <c r="AC214" s="2520"/>
      <c r="AD214" s="2521"/>
      <c r="AE214" s="2519"/>
      <c r="AF214" s="2520"/>
      <c r="AG214" s="2520"/>
      <c r="AH214" s="2520"/>
      <c r="AI214" s="2520"/>
      <c r="AJ214" s="2521"/>
      <c r="AK214" s="2519"/>
      <c r="AL214" s="2520"/>
      <c r="AM214" s="2520"/>
      <c r="AN214" s="2520"/>
      <c r="AO214" s="2520"/>
      <c r="AP214" s="2521"/>
      <c r="AQ214" s="701"/>
      <c r="AR214" s="702"/>
      <c r="AS214" s="702"/>
      <c r="AT214" s="702"/>
      <c r="AU214" s="702"/>
      <c r="AV214" s="702"/>
      <c r="AW214" s="702"/>
      <c r="AX214" s="703"/>
      <c r="AY214" s="94"/>
      <c r="AZ214" s="69"/>
      <c r="BA214" s="69"/>
      <c r="BB214" s="69"/>
      <c r="BC214" s="69"/>
      <c r="BD214" s="69"/>
      <c r="BE214" s="69"/>
      <c r="BF214" s="69"/>
      <c r="BG214" s="69"/>
      <c r="BH214" s="69"/>
      <c r="BI214" s="69"/>
      <c r="BJ214" s="69"/>
      <c r="BK214" s="69"/>
      <c r="BL214" s="69"/>
      <c r="BM214" s="69"/>
      <c r="BN214" s="69"/>
      <c r="BO214" s="635"/>
      <c r="BP214" s="274"/>
      <c r="BQ214" s="687"/>
      <c r="BR214" s="109"/>
    </row>
    <row r="215" spans="1:70" s="2" customFormat="1" ht="14.1" customHeight="1">
      <c r="A215" s="103"/>
      <c r="B215" s="307">
        <v>13</v>
      </c>
      <c r="C215" s="2531" t="s">
        <v>650</v>
      </c>
      <c r="D215" s="2532"/>
      <c r="E215" s="2532"/>
      <c r="F215" s="2532"/>
      <c r="G215" s="2532"/>
      <c r="H215" s="2532"/>
      <c r="I215" s="2532"/>
      <c r="J215" s="2532"/>
      <c r="K215" s="2532"/>
      <c r="L215" s="2532"/>
      <c r="M215" s="2532"/>
      <c r="N215" s="2532"/>
      <c r="O215" s="2532"/>
      <c r="P215" s="2532"/>
      <c r="Q215" s="2532"/>
      <c r="R215" s="2532"/>
      <c r="S215" s="2532"/>
      <c r="T215" s="2532"/>
      <c r="U215" s="2532"/>
      <c r="V215" s="2532"/>
      <c r="W215" s="2533"/>
      <c r="X215" s="2528" t="s">
        <v>584</v>
      </c>
      <c r="Y215" s="2529"/>
      <c r="Z215" s="2529"/>
      <c r="AA215" s="2529"/>
      <c r="AB215" s="2529"/>
      <c r="AC215" s="2529"/>
      <c r="AD215" s="2530"/>
      <c r="AE215" s="2528"/>
      <c r="AF215" s="2529"/>
      <c r="AG215" s="2529"/>
      <c r="AH215" s="2529"/>
      <c r="AI215" s="2529"/>
      <c r="AJ215" s="2530"/>
      <c r="AK215" s="2528"/>
      <c r="AL215" s="2529"/>
      <c r="AM215" s="2529"/>
      <c r="AN215" s="2529"/>
      <c r="AO215" s="2529"/>
      <c r="AP215" s="2530"/>
      <c r="AQ215" s="704"/>
      <c r="AR215" s="94"/>
      <c r="AS215" s="94"/>
      <c r="AT215" s="94"/>
      <c r="AU215" s="94"/>
      <c r="AV215" s="94"/>
      <c r="AW215" s="94"/>
      <c r="AX215" s="77"/>
      <c r="AY215" s="94"/>
      <c r="AZ215" s="69"/>
      <c r="BA215" s="69"/>
      <c r="BB215" s="69"/>
      <c r="BC215" s="69"/>
      <c r="BD215" s="69"/>
      <c r="BE215" s="69"/>
      <c r="BF215" s="69"/>
      <c r="BG215" s="69"/>
      <c r="BH215" s="69"/>
      <c r="BI215" s="69"/>
      <c r="BJ215" s="69"/>
      <c r="BK215" s="69"/>
      <c r="BL215" s="69"/>
      <c r="BM215" s="69"/>
      <c r="BN215" s="69"/>
      <c r="BO215" s="635"/>
      <c r="BP215" s="274"/>
      <c r="BQ215" s="687"/>
      <c r="BR215" s="109"/>
    </row>
    <row r="216" spans="1:70" s="2" customFormat="1" ht="14.1" customHeight="1">
      <c r="A216" s="103"/>
      <c r="B216" s="700"/>
      <c r="C216" s="2534"/>
      <c r="D216" s="2535"/>
      <c r="E216" s="2535"/>
      <c r="F216" s="2535"/>
      <c r="G216" s="2535"/>
      <c r="H216" s="2535"/>
      <c r="I216" s="2535"/>
      <c r="J216" s="2535"/>
      <c r="K216" s="2535"/>
      <c r="L216" s="2535"/>
      <c r="M216" s="2535"/>
      <c r="N216" s="2535"/>
      <c r="O216" s="2535"/>
      <c r="P216" s="2535"/>
      <c r="Q216" s="2535"/>
      <c r="R216" s="2535"/>
      <c r="S216" s="2535"/>
      <c r="T216" s="2535"/>
      <c r="U216" s="2535"/>
      <c r="V216" s="2535"/>
      <c r="W216" s="2536"/>
      <c r="X216" s="2519"/>
      <c r="Y216" s="2520"/>
      <c r="Z216" s="2520"/>
      <c r="AA216" s="2520"/>
      <c r="AB216" s="2520"/>
      <c r="AC216" s="2520"/>
      <c r="AD216" s="2521"/>
      <c r="AE216" s="2519"/>
      <c r="AF216" s="2520"/>
      <c r="AG216" s="2520"/>
      <c r="AH216" s="2520"/>
      <c r="AI216" s="2520"/>
      <c r="AJ216" s="2521"/>
      <c r="AK216" s="2519"/>
      <c r="AL216" s="2520"/>
      <c r="AM216" s="2520"/>
      <c r="AN216" s="2520"/>
      <c r="AO216" s="2520"/>
      <c r="AP216" s="2521"/>
      <c r="AQ216" s="704"/>
      <c r="AR216" s="94"/>
      <c r="AS216" s="94"/>
      <c r="AT216" s="94"/>
      <c r="AU216" s="94"/>
      <c r="AV216" s="94"/>
      <c r="AW216" s="94"/>
      <c r="AX216" s="77"/>
      <c r="AY216" s="94"/>
      <c r="AZ216" s="69"/>
      <c r="BA216" s="69"/>
      <c r="BB216" s="69"/>
      <c r="BC216" s="69"/>
      <c r="BD216" s="69"/>
      <c r="BE216" s="69"/>
      <c r="BF216" s="69"/>
      <c r="BG216" s="69"/>
      <c r="BH216" s="69"/>
      <c r="BI216" s="69"/>
      <c r="BJ216" s="69"/>
      <c r="BK216" s="69"/>
      <c r="BL216" s="69"/>
      <c r="BM216" s="69"/>
      <c r="BN216" s="69"/>
      <c r="BO216" s="635"/>
      <c r="BP216" s="274"/>
      <c r="BQ216" s="687"/>
      <c r="BR216" s="109"/>
    </row>
    <row r="217" spans="1:70" s="2" customFormat="1" ht="14.1" customHeight="1">
      <c r="A217" s="103"/>
      <c r="B217" s="307">
        <v>14</v>
      </c>
      <c r="C217" s="2525" t="s">
        <v>651</v>
      </c>
      <c r="D217" s="2526"/>
      <c r="E217" s="2526"/>
      <c r="F217" s="2526"/>
      <c r="G217" s="2526"/>
      <c r="H217" s="2526"/>
      <c r="I217" s="2526"/>
      <c r="J217" s="2526"/>
      <c r="K217" s="2526"/>
      <c r="L217" s="2526"/>
      <c r="M217" s="2526"/>
      <c r="N217" s="2526"/>
      <c r="O217" s="2526"/>
      <c r="P217" s="2526"/>
      <c r="Q217" s="2526"/>
      <c r="R217" s="2526"/>
      <c r="S217" s="2526"/>
      <c r="T217" s="2526"/>
      <c r="U217" s="2526"/>
      <c r="V217" s="2526"/>
      <c r="W217" s="2527"/>
      <c r="X217" s="2528"/>
      <c r="Y217" s="2529"/>
      <c r="Z217" s="2529"/>
      <c r="AA217" s="2529"/>
      <c r="AB217" s="2529"/>
      <c r="AC217" s="2529"/>
      <c r="AD217" s="2530"/>
      <c r="AE217" s="2528"/>
      <c r="AF217" s="2529"/>
      <c r="AG217" s="2529"/>
      <c r="AH217" s="2529"/>
      <c r="AI217" s="2529"/>
      <c r="AJ217" s="2530"/>
      <c r="AK217" s="2528"/>
      <c r="AL217" s="2529"/>
      <c r="AM217" s="2529"/>
      <c r="AN217" s="2529"/>
      <c r="AO217" s="2529"/>
      <c r="AP217" s="2530"/>
      <c r="AQ217" s="704"/>
      <c r="AR217" s="94"/>
      <c r="AS217" s="94"/>
      <c r="AT217" s="94"/>
      <c r="AU217" s="94"/>
      <c r="AV217" s="94"/>
      <c r="AW217" s="94"/>
      <c r="AX217" s="77"/>
      <c r="AY217" s="94"/>
      <c r="AZ217" s="69"/>
      <c r="BA217" s="69"/>
      <c r="BB217" s="69"/>
      <c r="BC217" s="69"/>
      <c r="BD217" s="69"/>
      <c r="BE217" s="69"/>
      <c r="BF217" s="69"/>
      <c r="BG217" s="69"/>
      <c r="BH217" s="69"/>
      <c r="BI217" s="69"/>
      <c r="BJ217" s="69"/>
      <c r="BK217" s="69"/>
      <c r="BL217" s="69"/>
      <c r="BM217" s="69"/>
      <c r="BN217" s="69"/>
      <c r="BO217" s="635"/>
      <c r="BP217" s="274"/>
      <c r="BQ217" s="687"/>
      <c r="BR217" s="109"/>
    </row>
    <row r="218" spans="1:70" s="2" customFormat="1" ht="14.1" customHeight="1">
      <c r="A218" s="103"/>
      <c r="B218" s="700"/>
      <c r="C218" s="2513"/>
      <c r="D218" s="2514"/>
      <c r="E218" s="2514"/>
      <c r="F218" s="2514"/>
      <c r="G218" s="2514"/>
      <c r="H218" s="2514"/>
      <c r="I218" s="2514"/>
      <c r="J218" s="2514"/>
      <c r="K218" s="2514"/>
      <c r="L218" s="2514"/>
      <c r="M218" s="2514"/>
      <c r="N218" s="2514"/>
      <c r="O218" s="2514"/>
      <c r="P218" s="2514"/>
      <c r="Q218" s="2514"/>
      <c r="R218" s="2514"/>
      <c r="S218" s="2514"/>
      <c r="T218" s="2514"/>
      <c r="U218" s="2514"/>
      <c r="V218" s="2514"/>
      <c r="W218" s="2515"/>
      <c r="X218" s="2519"/>
      <c r="Y218" s="2520"/>
      <c r="Z218" s="2520"/>
      <c r="AA218" s="2520"/>
      <c r="AB218" s="2520"/>
      <c r="AC218" s="2520"/>
      <c r="AD218" s="2521"/>
      <c r="AE218" s="2519"/>
      <c r="AF218" s="2520"/>
      <c r="AG218" s="2520"/>
      <c r="AH218" s="2520"/>
      <c r="AI218" s="2520"/>
      <c r="AJ218" s="2521"/>
      <c r="AK218" s="2519"/>
      <c r="AL218" s="2520"/>
      <c r="AM218" s="2520"/>
      <c r="AN218" s="2520"/>
      <c r="AO218" s="2520"/>
      <c r="AP218" s="2521"/>
      <c r="AQ218" s="704"/>
      <c r="AR218" s="94"/>
      <c r="AS218" s="94"/>
      <c r="AT218" s="94"/>
      <c r="AU218" s="94"/>
      <c r="AV218" s="94"/>
      <c r="AW218" s="94"/>
      <c r="AX218" s="77"/>
      <c r="AY218" s="94"/>
      <c r="AZ218" s="69"/>
      <c r="BA218" s="69"/>
      <c r="BB218" s="69"/>
      <c r="BC218" s="69"/>
      <c r="BD218" s="69"/>
      <c r="BE218" s="69"/>
      <c r="BF218" s="69"/>
      <c r="BG218" s="69"/>
      <c r="BH218" s="69"/>
      <c r="BI218" s="69"/>
      <c r="BJ218" s="69"/>
      <c r="BK218" s="69"/>
      <c r="BL218" s="69"/>
      <c r="BM218" s="69"/>
      <c r="BN218" s="69"/>
      <c r="BO218" s="635"/>
      <c r="BP218" s="274"/>
      <c r="BQ218" s="687"/>
      <c r="BR218" s="109"/>
    </row>
    <row r="219" spans="1:70" s="2" customFormat="1" ht="14.1" customHeight="1">
      <c r="A219" s="103"/>
      <c r="B219" s="307">
        <v>15</v>
      </c>
      <c r="C219" s="2531" t="s">
        <v>652</v>
      </c>
      <c r="D219" s="2532"/>
      <c r="E219" s="2532"/>
      <c r="F219" s="2532"/>
      <c r="G219" s="2532"/>
      <c r="H219" s="2532"/>
      <c r="I219" s="2532"/>
      <c r="J219" s="2532"/>
      <c r="K219" s="2532"/>
      <c r="L219" s="2532"/>
      <c r="M219" s="2532"/>
      <c r="N219" s="2532"/>
      <c r="O219" s="2532"/>
      <c r="P219" s="2532"/>
      <c r="Q219" s="2532"/>
      <c r="R219" s="2532"/>
      <c r="S219" s="2532"/>
      <c r="T219" s="2532"/>
      <c r="U219" s="2532"/>
      <c r="V219" s="2532"/>
      <c r="W219" s="2533"/>
      <c r="X219" s="2528"/>
      <c r="Y219" s="2529"/>
      <c r="Z219" s="2529"/>
      <c r="AA219" s="2529"/>
      <c r="AB219" s="2529"/>
      <c r="AC219" s="2529"/>
      <c r="AD219" s="2530"/>
      <c r="AE219" s="2528"/>
      <c r="AF219" s="2529"/>
      <c r="AG219" s="2529"/>
      <c r="AH219" s="2529"/>
      <c r="AI219" s="2529"/>
      <c r="AJ219" s="2530"/>
      <c r="AK219" s="2528"/>
      <c r="AL219" s="2529"/>
      <c r="AM219" s="2529"/>
      <c r="AN219" s="2529"/>
      <c r="AO219" s="2529"/>
      <c r="AP219" s="2530"/>
      <c r="AQ219" s="704"/>
      <c r="AR219" s="94"/>
      <c r="AS219" s="94"/>
      <c r="AT219" s="94"/>
      <c r="AU219" s="94"/>
      <c r="AV219" s="94"/>
      <c r="AW219" s="94"/>
      <c r="AX219" s="77"/>
      <c r="AY219" s="94"/>
      <c r="AZ219" s="69"/>
      <c r="BA219" s="69"/>
      <c r="BB219" s="69"/>
      <c r="BC219" s="69"/>
      <c r="BD219" s="69"/>
      <c r="BE219" s="69"/>
      <c r="BF219" s="69"/>
      <c r="BG219" s="69"/>
      <c r="BH219" s="69"/>
      <c r="BI219" s="69"/>
      <c r="BJ219" s="69"/>
      <c r="BK219" s="69"/>
      <c r="BL219" s="69"/>
      <c r="BM219" s="69"/>
      <c r="BN219" s="69"/>
      <c r="BO219" s="635"/>
      <c r="BP219" s="274"/>
      <c r="BQ219" s="687"/>
      <c r="BR219" s="109"/>
    </row>
    <row r="220" spans="1:70" s="2" customFormat="1" ht="14.1" customHeight="1">
      <c r="A220" s="103"/>
      <c r="B220" s="700"/>
      <c r="C220" s="2534"/>
      <c r="D220" s="2535"/>
      <c r="E220" s="2535"/>
      <c r="F220" s="2535"/>
      <c r="G220" s="2535"/>
      <c r="H220" s="2535"/>
      <c r="I220" s="2535"/>
      <c r="J220" s="2535"/>
      <c r="K220" s="2535"/>
      <c r="L220" s="2535"/>
      <c r="M220" s="2535"/>
      <c r="N220" s="2535"/>
      <c r="O220" s="2535"/>
      <c r="P220" s="2535"/>
      <c r="Q220" s="2535"/>
      <c r="R220" s="2535"/>
      <c r="S220" s="2535"/>
      <c r="T220" s="2535"/>
      <c r="U220" s="2535"/>
      <c r="V220" s="2535"/>
      <c r="W220" s="2536"/>
      <c r="X220" s="2519"/>
      <c r="Y220" s="2520"/>
      <c r="Z220" s="2520"/>
      <c r="AA220" s="2520"/>
      <c r="AB220" s="2520"/>
      <c r="AC220" s="2520"/>
      <c r="AD220" s="2521"/>
      <c r="AE220" s="2519"/>
      <c r="AF220" s="2520"/>
      <c r="AG220" s="2520"/>
      <c r="AH220" s="2520"/>
      <c r="AI220" s="2520"/>
      <c r="AJ220" s="2521"/>
      <c r="AK220" s="2519"/>
      <c r="AL220" s="2520"/>
      <c r="AM220" s="2520"/>
      <c r="AN220" s="2520"/>
      <c r="AO220" s="2520"/>
      <c r="AP220" s="2521"/>
      <c r="AQ220" s="704"/>
      <c r="AR220" s="94"/>
      <c r="AS220" s="94"/>
      <c r="AT220" s="94"/>
      <c r="AU220" s="94"/>
      <c r="AV220" s="94"/>
      <c r="AW220" s="94"/>
      <c r="AX220" s="77"/>
      <c r="AY220" s="94"/>
      <c r="AZ220" s="69"/>
      <c r="BA220" s="69"/>
      <c r="BB220" s="69"/>
      <c r="BC220" s="69"/>
      <c r="BD220" s="69"/>
      <c r="BE220" s="69"/>
      <c r="BF220" s="69"/>
      <c r="BG220" s="69"/>
      <c r="BH220" s="69"/>
      <c r="BI220" s="69"/>
      <c r="BJ220" s="69"/>
      <c r="BK220" s="69"/>
      <c r="BL220" s="69"/>
      <c r="BM220" s="69"/>
      <c r="BN220" s="69"/>
      <c r="BO220" s="635"/>
      <c r="BP220" s="274"/>
      <c r="BQ220" s="687"/>
      <c r="BR220" s="109"/>
    </row>
    <row r="221" spans="1:70" s="2" customFormat="1" ht="14.1" customHeight="1">
      <c r="A221" s="103"/>
      <c r="B221" s="1642">
        <f>B219+1</f>
        <v>16</v>
      </c>
      <c r="C221" s="2531" t="s">
        <v>653</v>
      </c>
      <c r="D221" s="2532"/>
      <c r="E221" s="2532"/>
      <c r="F221" s="2532"/>
      <c r="G221" s="2532"/>
      <c r="H221" s="2532"/>
      <c r="I221" s="2532"/>
      <c r="J221" s="2532"/>
      <c r="K221" s="2532"/>
      <c r="L221" s="2532"/>
      <c r="M221" s="2532"/>
      <c r="N221" s="2532"/>
      <c r="O221" s="2532"/>
      <c r="P221" s="2532"/>
      <c r="Q221" s="2532"/>
      <c r="R221" s="2532"/>
      <c r="S221" s="2532"/>
      <c r="T221" s="2532"/>
      <c r="U221" s="2532"/>
      <c r="V221" s="2532"/>
      <c r="W221" s="2533"/>
      <c r="X221" s="2528"/>
      <c r="Y221" s="2529"/>
      <c r="Z221" s="2529"/>
      <c r="AA221" s="2529"/>
      <c r="AB221" s="2529"/>
      <c r="AC221" s="2529"/>
      <c r="AD221" s="2530"/>
      <c r="AE221" s="2528"/>
      <c r="AF221" s="2529"/>
      <c r="AG221" s="2529"/>
      <c r="AH221" s="2529"/>
      <c r="AI221" s="2529"/>
      <c r="AJ221" s="2530"/>
      <c r="AK221" s="2528"/>
      <c r="AL221" s="2529"/>
      <c r="AM221" s="2529"/>
      <c r="AN221" s="2529"/>
      <c r="AO221" s="2529"/>
      <c r="AP221" s="2530"/>
      <c r="AQ221" s="704"/>
      <c r="AR221" s="94"/>
      <c r="AS221" s="94"/>
      <c r="AT221" s="94"/>
      <c r="AU221" s="94"/>
      <c r="AV221" s="94"/>
      <c r="AW221" s="94"/>
      <c r="AX221" s="77"/>
      <c r="AY221" s="94"/>
      <c r="AZ221" s="69"/>
      <c r="BA221" s="69"/>
      <c r="BB221" s="69"/>
      <c r="BC221" s="69"/>
      <c r="BD221" s="69"/>
      <c r="BE221" s="69"/>
      <c r="BF221" s="69"/>
      <c r="BG221" s="69"/>
      <c r="BH221" s="69"/>
      <c r="BI221" s="69"/>
      <c r="BJ221" s="69"/>
      <c r="BK221" s="69"/>
      <c r="BL221" s="69"/>
      <c r="BM221" s="69"/>
      <c r="BN221" s="69"/>
      <c r="BO221" s="635"/>
      <c r="BP221" s="274"/>
      <c r="BQ221" s="687"/>
      <c r="BR221" s="109"/>
    </row>
    <row r="222" spans="1:70" s="2" customFormat="1" ht="14.1" customHeight="1">
      <c r="A222" s="103"/>
      <c r="B222" s="2594"/>
      <c r="C222" s="2534"/>
      <c r="D222" s="2535"/>
      <c r="E222" s="2535"/>
      <c r="F222" s="2535"/>
      <c r="G222" s="2535"/>
      <c r="H222" s="2535"/>
      <c r="I222" s="2535"/>
      <c r="J222" s="2535"/>
      <c r="K222" s="2535"/>
      <c r="L222" s="2535"/>
      <c r="M222" s="2535"/>
      <c r="N222" s="2535"/>
      <c r="O222" s="2535"/>
      <c r="P222" s="2535"/>
      <c r="Q222" s="2535"/>
      <c r="R222" s="2535"/>
      <c r="S222" s="2535"/>
      <c r="T222" s="2535"/>
      <c r="U222" s="2535"/>
      <c r="V222" s="2535"/>
      <c r="W222" s="2536"/>
      <c r="X222" s="2519"/>
      <c r="Y222" s="2520"/>
      <c r="Z222" s="2520"/>
      <c r="AA222" s="2520"/>
      <c r="AB222" s="2520"/>
      <c r="AC222" s="2520"/>
      <c r="AD222" s="2521"/>
      <c r="AE222" s="2519"/>
      <c r="AF222" s="2520"/>
      <c r="AG222" s="2520"/>
      <c r="AH222" s="2520"/>
      <c r="AI222" s="2520"/>
      <c r="AJ222" s="2521"/>
      <c r="AK222" s="2519"/>
      <c r="AL222" s="2520"/>
      <c r="AM222" s="2520"/>
      <c r="AN222" s="2520"/>
      <c r="AO222" s="2520"/>
      <c r="AP222" s="2521"/>
      <c r="AQ222" s="704"/>
      <c r="AR222" s="94"/>
      <c r="AS222" s="94"/>
      <c r="AT222" s="94"/>
      <c r="AU222" s="94"/>
      <c r="AV222" s="94"/>
      <c r="AW222" s="94"/>
      <c r="AX222" s="77"/>
      <c r="AY222" s="94"/>
      <c r="AZ222" s="69"/>
      <c r="BA222" s="69"/>
      <c r="BB222" s="69"/>
      <c r="BC222" s="69"/>
      <c r="BD222" s="69"/>
      <c r="BE222" s="69"/>
      <c r="BF222" s="69"/>
      <c r="BG222" s="69"/>
      <c r="BH222" s="69"/>
      <c r="BI222" s="69"/>
      <c r="BJ222" s="69"/>
      <c r="BK222" s="69"/>
      <c r="BL222" s="69"/>
      <c r="BM222" s="69"/>
      <c r="BN222" s="69"/>
      <c r="BO222" s="635"/>
      <c r="BP222" s="274"/>
      <c r="BQ222" s="687"/>
      <c r="BR222" s="109"/>
    </row>
    <row r="223" spans="1:70" s="2" customFormat="1" ht="14.1" customHeight="1">
      <c r="A223" s="103"/>
      <c r="B223" s="307">
        <f>B221+1</f>
        <v>17</v>
      </c>
      <c r="C223" s="2531" t="s">
        <v>654</v>
      </c>
      <c r="D223" s="2532"/>
      <c r="E223" s="2532"/>
      <c r="F223" s="2532"/>
      <c r="G223" s="2532"/>
      <c r="H223" s="2532"/>
      <c r="I223" s="2532"/>
      <c r="J223" s="2532"/>
      <c r="K223" s="2532"/>
      <c r="L223" s="2532"/>
      <c r="M223" s="2532"/>
      <c r="N223" s="2532"/>
      <c r="O223" s="2532"/>
      <c r="P223" s="2532"/>
      <c r="Q223" s="2532"/>
      <c r="R223" s="2532"/>
      <c r="S223" s="2532"/>
      <c r="T223" s="2532"/>
      <c r="U223" s="2532"/>
      <c r="V223" s="2532"/>
      <c r="W223" s="2533"/>
      <c r="X223" s="2528"/>
      <c r="Y223" s="2529"/>
      <c r="Z223" s="2529"/>
      <c r="AA223" s="2529"/>
      <c r="AB223" s="2529"/>
      <c r="AC223" s="2529"/>
      <c r="AD223" s="2530"/>
      <c r="AE223" s="2528"/>
      <c r="AF223" s="2529"/>
      <c r="AG223" s="2529"/>
      <c r="AH223" s="2529"/>
      <c r="AI223" s="2529"/>
      <c r="AJ223" s="2530"/>
      <c r="AK223" s="2528"/>
      <c r="AL223" s="2529"/>
      <c r="AM223" s="2529"/>
      <c r="AN223" s="2529"/>
      <c r="AO223" s="2529"/>
      <c r="AP223" s="2530"/>
      <c r="AQ223" s="705"/>
      <c r="AR223" s="706"/>
      <c r="AS223" s="706"/>
      <c r="AT223" s="706"/>
      <c r="AU223" s="706"/>
      <c r="AV223" s="706"/>
      <c r="AW223" s="706"/>
      <c r="AX223" s="707"/>
      <c r="AY223" s="94"/>
      <c r="AZ223" s="69"/>
      <c r="BA223" s="69"/>
      <c r="BB223" s="69"/>
      <c r="BC223" s="69"/>
      <c r="BD223" s="69"/>
      <c r="BE223" s="69"/>
      <c r="BF223" s="69"/>
      <c r="BG223" s="69"/>
      <c r="BH223" s="69"/>
      <c r="BI223" s="69"/>
      <c r="BJ223" s="69"/>
      <c r="BK223" s="69"/>
      <c r="BL223" s="69"/>
      <c r="BM223" s="69"/>
      <c r="BN223" s="69"/>
      <c r="BO223" s="635"/>
      <c r="BP223" s="274"/>
      <c r="BQ223" s="687"/>
      <c r="BR223" s="109"/>
    </row>
    <row r="224" spans="1:70" s="2" customFormat="1" ht="14.1" customHeight="1">
      <c r="A224" s="103"/>
      <c r="B224" s="700"/>
      <c r="C224" s="2534"/>
      <c r="D224" s="2535"/>
      <c r="E224" s="2535"/>
      <c r="F224" s="2535"/>
      <c r="G224" s="2535"/>
      <c r="H224" s="2535"/>
      <c r="I224" s="2535"/>
      <c r="J224" s="2535"/>
      <c r="K224" s="2535"/>
      <c r="L224" s="2535"/>
      <c r="M224" s="2535"/>
      <c r="N224" s="2535"/>
      <c r="O224" s="2535"/>
      <c r="P224" s="2535"/>
      <c r="Q224" s="2535"/>
      <c r="R224" s="2535"/>
      <c r="S224" s="2535"/>
      <c r="T224" s="2535"/>
      <c r="U224" s="2535"/>
      <c r="V224" s="2535"/>
      <c r="W224" s="2536"/>
      <c r="X224" s="2519"/>
      <c r="Y224" s="2520"/>
      <c r="Z224" s="2520"/>
      <c r="AA224" s="2520"/>
      <c r="AB224" s="2520"/>
      <c r="AC224" s="2520"/>
      <c r="AD224" s="2521"/>
      <c r="AE224" s="2519"/>
      <c r="AF224" s="2520"/>
      <c r="AG224" s="2520"/>
      <c r="AH224" s="2520"/>
      <c r="AI224" s="2520"/>
      <c r="AJ224" s="2521"/>
      <c r="AK224" s="2519"/>
      <c r="AL224" s="2520"/>
      <c r="AM224" s="2520"/>
      <c r="AN224" s="2520"/>
      <c r="AO224" s="2520"/>
      <c r="AP224" s="2521"/>
      <c r="AQ224" s="701"/>
      <c r="AR224" s="702"/>
      <c r="AS224" s="702"/>
      <c r="AT224" s="702"/>
      <c r="AU224" s="702"/>
      <c r="AV224" s="702"/>
      <c r="AW224" s="702"/>
      <c r="AX224" s="703"/>
      <c r="AY224" s="94"/>
      <c r="AZ224" s="69"/>
      <c r="BA224" s="69"/>
      <c r="BB224" s="69"/>
      <c r="BC224" s="69"/>
      <c r="BD224" s="69"/>
      <c r="BE224" s="69"/>
      <c r="BF224" s="69"/>
      <c r="BG224" s="69"/>
      <c r="BH224" s="69"/>
      <c r="BI224" s="69"/>
      <c r="BJ224" s="69"/>
      <c r="BK224" s="69"/>
      <c r="BL224" s="69"/>
      <c r="BM224" s="69"/>
      <c r="BN224" s="69"/>
      <c r="BO224" s="635"/>
      <c r="BP224" s="274"/>
      <c r="BQ224" s="687"/>
      <c r="BR224" s="109"/>
    </row>
    <row r="225" spans="1:70" s="2" customFormat="1" ht="14.1" customHeight="1">
      <c r="A225" s="103"/>
      <c r="B225" s="306">
        <f>B223+1</f>
        <v>18</v>
      </c>
      <c r="C225" s="2541" t="s">
        <v>655</v>
      </c>
      <c r="D225" s="2542"/>
      <c r="E225" s="2542"/>
      <c r="F225" s="2542"/>
      <c r="G225" s="2542"/>
      <c r="H225" s="2542"/>
      <c r="I225" s="2542"/>
      <c r="J225" s="2542"/>
      <c r="K225" s="2542"/>
      <c r="L225" s="2542"/>
      <c r="M225" s="2542"/>
      <c r="N225" s="2542"/>
      <c r="O225" s="2542"/>
      <c r="P225" s="2542"/>
      <c r="Q225" s="2542"/>
      <c r="R225" s="2542"/>
      <c r="S225" s="2542"/>
      <c r="T225" s="2542"/>
      <c r="U225" s="2542"/>
      <c r="V225" s="2542"/>
      <c r="W225" s="2543"/>
      <c r="X225" s="2528"/>
      <c r="Y225" s="2529"/>
      <c r="Z225" s="2529"/>
      <c r="AA225" s="2529"/>
      <c r="AB225" s="2529"/>
      <c r="AC225" s="2529"/>
      <c r="AD225" s="2530"/>
      <c r="AE225" s="2528"/>
      <c r="AF225" s="2529"/>
      <c r="AG225" s="2529"/>
      <c r="AH225" s="2529"/>
      <c r="AI225" s="2529"/>
      <c r="AJ225" s="2530"/>
      <c r="AK225" s="2528"/>
      <c r="AL225" s="2529"/>
      <c r="AM225" s="2529"/>
      <c r="AN225" s="2529"/>
      <c r="AO225" s="2529"/>
      <c r="AP225" s="2530"/>
      <c r="AQ225" s="697"/>
      <c r="AR225" s="698"/>
      <c r="AS225" s="698"/>
      <c r="AT225" s="698"/>
      <c r="AU225" s="698"/>
      <c r="AV225" s="698"/>
      <c r="AW225" s="698"/>
      <c r="AX225" s="699"/>
      <c r="AY225" s="94"/>
      <c r="AZ225" s="69"/>
      <c r="BA225" s="69"/>
      <c r="BB225" s="69"/>
      <c r="BC225" s="69"/>
      <c r="BD225" s="69"/>
      <c r="BE225" s="69"/>
      <c r="BF225" s="69"/>
      <c r="BG225" s="69"/>
      <c r="BH225" s="69"/>
      <c r="BI225" s="69"/>
      <c r="BJ225" s="69"/>
      <c r="BK225" s="69"/>
      <c r="BL225" s="69"/>
      <c r="BM225" s="69"/>
      <c r="BN225" s="69"/>
      <c r="BO225" s="635"/>
      <c r="BP225" s="274"/>
      <c r="BQ225" s="687"/>
      <c r="BR225" s="109"/>
    </row>
    <row r="226" spans="1:70" s="2" customFormat="1" ht="14.1" customHeight="1">
      <c r="A226" s="103"/>
      <c r="B226" s="708"/>
      <c r="C226" s="2544"/>
      <c r="D226" s="2595"/>
      <c r="E226" s="2595"/>
      <c r="F226" s="2595"/>
      <c r="G226" s="2595"/>
      <c r="H226" s="2595"/>
      <c r="I226" s="2595"/>
      <c r="J226" s="2595"/>
      <c r="K226" s="2595"/>
      <c r="L226" s="2595"/>
      <c r="M226" s="2595"/>
      <c r="N226" s="2595"/>
      <c r="O226" s="2595"/>
      <c r="P226" s="2595"/>
      <c r="Q226" s="2595"/>
      <c r="R226" s="2595"/>
      <c r="S226" s="2595"/>
      <c r="T226" s="2595"/>
      <c r="U226" s="2595"/>
      <c r="V226" s="2595"/>
      <c r="W226" s="2596"/>
      <c r="X226" s="2279"/>
      <c r="Y226" s="2280"/>
      <c r="Z226" s="2280"/>
      <c r="AA226" s="2280"/>
      <c r="AB226" s="2280"/>
      <c r="AC226" s="2280"/>
      <c r="AD226" s="2281"/>
      <c r="AE226" s="2279"/>
      <c r="AF226" s="2280"/>
      <c r="AG226" s="2280"/>
      <c r="AH226" s="2280"/>
      <c r="AI226" s="2280"/>
      <c r="AJ226" s="2281"/>
      <c r="AK226" s="2279"/>
      <c r="AL226" s="2280"/>
      <c r="AM226" s="2280"/>
      <c r="AN226" s="2280"/>
      <c r="AO226" s="2280"/>
      <c r="AP226" s="2281"/>
      <c r="AQ226" s="710"/>
      <c r="AR226" s="93"/>
      <c r="AS226" s="93"/>
      <c r="AT226" s="93"/>
      <c r="AU226" s="93"/>
      <c r="AV226" s="93"/>
      <c r="AW226" s="93"/>
      <c r="AX226" s="98"/>
      <c r="AY226" s="93"/>
      <c r="AZ226" s="76"/>
      <c r="BA226" s="76"/>
      <c r="BB226" s="76"/>
      <c r="BC226" s="76"/>
      <c r="BD226" s="76"/>
      <c r="BE226" s="76"/>
      <c r="BF226" s="76"/>
      <c r="BG226" s="76"/>
      <c r="BH226" s="76"/>
      <c r="BI226" s="76"/>
      <c r="BJ226" s="76"/>
      <c r="BK226" s="76"/>
      <c r="BL226" s="76"/>
      <c r="BM226" s="76"/>
      <c r="BN226" s="76"/>
      <c r="BO226" s="688"/>
      <c r="BP226" s="271"/>
      <c r="BQ226" s="689"/>
      <c r="BR226" s="109"/>
    </row>
    <row r="227" spans="1:70" s="2" customFormat="1" ht="15.95" customHeight="1">
      <c r="A227" s="265"/>
      <c r="B227" s="151" t="s">
        <v>118</v>
      </c>
      <c r="C227" s="93"/>
      <c r="D227" s="93"/>
      <c r="E227" s="93"/>
      <c r="F227" s="93"/>
      <c r="G227" s="93"/>
      <c r="H227" s="680"/>
      <c r="I227" s="93"/>
      <c r="J227" s="93"/>
      <c r="K227" s="93"/>
      <c r="L227" s="93"/>
      <c r="M227" s="93"/>
      <c r="N227" s="93"/>
      <c r="O227" s="93"/>
      <c r="P227" s="93"/>
      <c r="Q227" s="93"/>
      <c r="R227" s="93"/>
      <c r="S227" s="93"/>
      <c r="T227" s="93"/>
      <c r="U227" s="93"/>
      <c r="V227" s="93"/>
      <c r="W227" s="251"/>
      <c r="X227" s="76"/>
      <c r="Y227" s="76"/>
      <c r="Z227" s="76"/>
      <c r="AA227" s="76"/>
      <c r="AB227" s="76"/>
      <c r="AC227" s="76"/>
      <c r="AD227" s="76"/>
      <c r="AE227" s="76"/>
      <c r="AF227" s="76"/>
      <c r="AG227" s="76"/>
      <c r="AH227" s="76"/>
      <c r="AI227" s="76"/>
      <c r="AJ227" s="76"/>
      <c r="AK227" s="363" t="s">
        <v>119</v>
      </c>
      <c r="AL227" s="363"/>
      <c r="AM227" s="363"/>
      <c r="AN227" s="363"/>
      <c r="AO227" s="711"/>
      <c r="AP227" s="76"/>
      <c r="AQ227" s="711"/>
      <c r="AR227" s="76"/>
      <c r="AS227" s="76"/>
      <c r="AT227" s="76"/>
      <c r="AU227" s="711"/>
      <c r="AV227" s="76"/>
      <c r="AW227" s="76"/>
      <c r="AX227" s="76"/>
      <c r="AY227" s="76"/>
      <c r="AZ227" s="76"/>
      <c r="BA227" s="76"/>
      <c r="BB227" s="76"/>
      <c r="BC227" s="76"/>
      <c r="BD227" s="76"/>
      <c r="BE227" s="76"/>
      <c r="BF227" s="76"/>
      <c r="BG227" s="93" t="str">
        <f>BI133</f>
        <v>COMPILER: LIÊN/A-KT-WQ826</v>
      </c>
      <c r="BH227" s="76"/>
      <c r="BI227" s="76"/>
      <c r="BJ227" s="76"/>
      <c r="BK227" s="363"/>
      <c r="BL227" s="76"/>
      <c r="BM227" s="711"/>
      <c r="BN227" s="76"/>
      <c r="BO227" s="688"/>
      <c r="BP227" s="271"/>
      <c r="BQ227" s="271"/>
      <c r="BR227" s="127"/>
    </row>
  </sheetData>
  <mergeCells count="1053">
    <mergeCell ref="C221:W222"/>
    <mergeCell ref="X221:AD222"/>
    <mergeCell ref="AE221:AJ222"/>
    <mergeCell ref="AK221:AP222"/>
    <mergeCell ref="B221:B222"/>
    <mergeCell ref="C223:W224"/>
    <mergeCell ref="X223:AD224"/>
    <mergeCell ref="AE223:AJ224"/>
    <mergeCell ref="AK223:AP224"/>
    <mergeCell ref="C225:W226"/>
    <mergeCell ref="X225:AD226"/>
    <mergeCell ref="AE225:AJ226"/>
    <mergeCell ref="AK225:AP226"/>
    <mergeCell ref="C213:W214"/>
    <mergeCell ref="X213:AD214"/>
    <mergeCell ref="AE213:AJ214"/>
    <mergeCell ref="AK213:AP214"/>
    <mergeCell ref="AZ213:BC213"/>
    <mergeCell ref="BE213:BH213"/>
    <mergeCell ref="BI213:BM213"/>
    <mergeCell ref="BN213:BQ213"/>
    <mergeCell ref="C215:W216"/>
    <mergeCell ref="X215:AD216"/>
    <mergeCell ref="AE215:AJ216"/>
    <mergeCell ref="AK215:AP216"/>
    <mergeCell ref="C217:W218"/>
    <mergeCell ref="X217:AD218"/>
    <mergeCell ref="AE217:AJ218"/>
    <mergeCell ref="AK217:AP218"/>
    <mergeCell ref="C219:W220"/>
    <mergeCell ref="X219:AD220"/>
    <mergeCell ref="AE219:AJ220"/>
    <mergeCell ref="AK219:AP220"/>
    <mergeCell ref="C209:W210"/>
    <mergeCell ref="X209:AD210"/>
    <mergeCell ref="AE209:AJ210"/>
    <mergeCell ref="AK209:AP210"/>
    <mergeCell ref="AZ209:BC209"/>
    <mergeCell ref="BE209:BH209"/>
    <mergeCell ref="BI209:BM209"/>
    <mergeCell ref="BN209:BQ209"/>
    <mergeCell ref="AZ210:BC210"/>
    <mergeCell ref="BE210:BH210"/>
    <mergeCell ref="BI210:BM210"/>
    <mergeCell ref="BN210:BQ210"/>
    <mergeCell ref="C211:W212"/>
    <mergeCell ref="X211:AD212"/>
    <mergeCell ref="AE211:AJ212"/>
    <mergeCell ref="AK211:AP212"/>
    <mergeCell ref="AZ211:BC211"/>
    <mergeCell ref="BE211:BH211"/>
    <mergeCell ref="BI211:BM211"/>
    <mergeCell ref="BN211:BQ211"/>
    <mergeCell ref="AZ212:BC212"/>
    <mergeCell ref="BE212:BH212"/>
    <mergeCell ref="BI212:BM212"/>
    <mergeCell ref="BN212:BQ212"/>
    <mergeCell ref="C205:W206"/>
    <mergeCell ref="X205:AD206"/>
    <mergeCell ref="AE205:AJ206"/>
    <mergeCell ref="AK205:AP206"/>
    <mergeCell ref="AZ205:BC205"/>
    <mergeCell ref="BE205:BH205"/>
    <mergeCell ref="BI205:BM205"/>
    <mergeCell ref="BN205:BQ205"/>
    <mergeCell ref="AZ206:BC206"/>
    <mergeCell ref="BE206:BH206"/>
    <mergeCell ref="BI206:BM206"/>
    <mergeCell ref="BN206:BQ206"/>
    <mergeCell ref="C207:W208"/>
    <mergeCell ref="X207:AD208"/>
    <mergeCell ref="AE207:AJ208"/>
    <mergeCell ref="AK207:AP208"/>
    <mergeCell ref="AZ207:BC207"/>
    <mergeCell ref="BE207:BH207"/>
    <mergeCell ref="BI207:BM207"/>
    <mergeCell ref="BN207:BQ207"/>
    <mergeCell ref="AZ208:BC208"/>
    <mergeCell ref="BE208:BH208"/>
    <mergeCell ref="BI208:BM208"/>
    <mergeCell ref="BN208:BQ208"/>
    <mergeCell ref="C201:W202"/>
    <mergeCell ref="X201:AD202"/>
    <mergeCell ref="AE201:AJ202"/>
    <mergeCell ref="AK201:AP202"/>
    <mergeCell ref="AZ201:BC201"/>
    <mergeCell ref="BE201:BH201"/>
    <mergeCell ref="BI201:BM201"/>
    <mergeCell ref="BN201:BQ201"/>
    <mergeCell ref="AZ202:BC202"/>
    <mergeCell ref="BE202:BH202"/>
    <mergeCell ref="BI202:BM202"/>
    <mergeCell ref="BN202:BQ202"/>
    <mergeCell ref="C203:W204"/>
    <mergeCell ref="X203:AD204"/>
    <mergeCell ref="AE203:AJ204"/>
    <mergeCell ref="AK203:AP204"/>
    <mergeCell ref="AZ203:BC203"/>
    <mergeCell ref="BE203:BH203"/>
    <mergeCell ref="BI203:BM203"/>
    <mergeCell ref="BN203:BQ203"/>
    <mergeCell ref="AZ204:BC204"/>
    <mergeCell ref="BE204:BH204"/>
    <mergeCell ref="BI204:BM204"/>
    <mergeCell ref="BN204:BQ204"/>
    <mergeCell ref="C197:W198"/>
    <mergeCell ref="X197:AD198"/>
    <mergeCell ref="AE197:AJ198"/>
    <mergeCell ref="AK197:AP198"/>
    <mergeCell ref="AZ197:BC197"/>
    <mergeCell ref="BE197:BH197"/>
    <mergeCell ref="BI197:BM197"/>
    <mergeCell ref="BN197:BQ197"/>
    <mergeCell ref="AZ198:BC198"/>
    <mergeCell ref="BE198:BH198"/>
    <mergeCell ref="BI198:BM198"/>
    <mergeCell ref="BN198:BQ198"/>
    <mergeCell ref="C199:W200"/>
    <mergeCell ref="X199:AD200"/>
    <mergeCell ref="AE199:AJ200"/>
    <mergeCell ref="AK199:AP200"/>
    <mergeCell ref="AZ199:BC199"/>
    <mergeCell ref="BE199:BH199"/>
    <mergeCell ref="BI199:BM199"/>
    <mergeCell ref="BN199:BQ199"/>
    <mergeCell ref="AZ200:BC200"/>
    <mergeCell ref="BE200:BH200"/>
    <mergeCell ref="BI200:BM200"/>
    <mergeCell ref="BN200:BQ200"/>
    <mergeCell ref="C193:W194"/>
    <mergeCell ref="X193:AD194"/>
    <mergeCell ref="AE193:AJ194"/>
    <mergeCell ref="AK193:AP194"/>
    <mergeCell ref="AZ193:BC193"/>
    <mergeCell ref="BE193:BH193"/>
    <mergeCell ref="BI193:BM193"/>
    <mergeCell ref="BN193:BQ193"/>
    <mergeCell ref="AZ194:BC194"/>
    <mergeCell ref="BE194:BH194"/>
    <mergeCell ref="BI194:BM194"/>
    <mergeCell ref="BN194:BQ194"/>
    <mergeCell ref="C195:W196"/>
    <mergeCell ref="X195:AD196"/>
    <mergeCell ref="AE195:AJ196"/>
    <mergeCell ref="AK195:AP196"/>
    <mergeCell ref="AZ195:BC195"/>
    <mergeCell ref="BE195:BH195"/>
    <mergeCell ref="BI195:BM195"/>
    <mergeCell ref="BN195:BQ195"/>
    <mergeCell ref="AZ196:BC196"/>
    <mergeCell ref="BE196:BH196"/>
    <mergeCell ref="BI196:BM196"/>
    <mergeCell ref="BN196:BQ196"/>
    <mergeCell ref="BN187:BQ188"/>
    <mergeCell ref="C189:W190"/>
    <mergeCell ref="X189:AP189"/>
    <mergeCell ref="AQ189:AX190"/>
    <mergeCell ref="AZ189:BC190"/>
    <mergeCell ref="BE189:BH190"/>
    <mergeCell ref="BI189:BM190"/>
    <mergeCell ref="BN189:BQ189"/>
    <mergeCell ref="B189:B190"/>
    <mergeCell ref="X190:AD190"/>
    <mergeCell ref="AE190:AJ190"/>
    <mergeCell ref="AK190:AP190"/>
    <mergeCell ref="BD189:BD190"/>
    <mergeCell ref="BN190:BQ190"/>
    <mergeCell ref="C191:W192"/>
    <mergeCell ref="X191:AD192"/>
    <mergeCell ref="AE191:AJ192"/>
    <mergeCell ref="AK191:AP192"/>
    <mergeCell ref="AZ191:BC191"/>
    <mergeCell ref="BE191:BH191"/>
    <mergeCell ref="BI191:BM191"/>
    <mergeCell ref="BN191:BQ191"/>
    <mergeCell ref="AZ192:BC192"/>
    <mergeCell ref="BE192:BH192"/>
    <mergeCell ref="BI192:BM192"/>
    <mergeCell ref="BN192:BQ192"/>
    <mergeCell ref="C178:W179"/>
    <mergeCell ref="X178:AD179"/>
    <mergeCell ref="AE178:AJ179"/>
    <mergeCell ref="AK178:AP179"/>
    <mergeCell ref="AQ178:AX179"/>
    <mergeCell ref="B181:Q181"/>
    <mergeCell ref="R181:BA183"/>
    <mergeCell ref="BC181:BD183"/>
    <mergeCell ref="BB181:BB183"/>
    <mergeCell ref="BE181:BE183"/>
    <mergeCell ref="BL182:BN183"/>
    <mergeCell ref="BP182:BQ183"/>
    <mergeCell ref="BO182:BO183"/>
    <mergeCell ref="AY184:BQ185"/>
    <mergeCell ref="B185:M185"/>
    <mergeCell ref="N185:AB185"/>
    <mergeCell ref="AH185:AM186"/>
    <mergeCell ref="AN185:AW186"/>
    <mergeCell ref="N186:AB186"/>
    <mergeCell ref="BN186:BQ186"/>
    <mergeCell ref="C172:W173"/>
    <mergeCell ref="X172:AD173"/>
    <mergeCell ref="AE172:AJ173"/>
    <mergeCell ref="AK172:AP173"/>
    <mergeCell ref="AQ172:AX173"/>
    <mergeCell ref="C174:W175"/>
    <mergeCell ref="X174:AD175"/>
    <mergeCell ref="AE174:AJ175"/>
    <mergeCell ref="AK174:AP175"/>
    <mergeCell ref="AQ174:AX175"/>
    <mergeCell ref="B174:B175"/>
    <mergeCell ref="C176:W177"/>
    <mergeCell ref="X176:AD177"/>
    <mergeCell ref="AE176:AJ177"/>
    <mergeCell ref="AK176:AP177"/>
    <mergeCell ref="AQ176:AX177"/>
    <mergeCell ref="B176:B177"/>
    <mergeCell ref="C166:W167"/>
    <mergeCell ref="X166:AD167"/>
    <mergeCell ref="AE166:AJ167"/>
    <mergeCell ref="AK166:AP167"/>
    <mergeCell ref="AQ166:AX167"/>
    <mergeCell ref="AZ166:BC166"/>
    <mergeCell ref="BE166:BH166"/>
    <mergeCell ref="BI166:BM166"/>
    <mergeCell ref="BN166:BQ166"/>
    <mergeCell ref="C168:W169"/>
    <mergeCell ref="X168:AD169"/>
    <mergeCell ref="AE168:AJ169"/>
    <mergeCell ref="AK168:AP169"/>
    <mergeCell ref="AQ168:AX169"/>
    <mergeCell ref="C170:W171"/>
    <mergeCell ref="X170:AD171"/>
    <mergeCell ref="AE170:AJ171"/>
    <mergeCell ref="AK170:AP171"/>
    <mergeCell ref="AQ170:AX171"/>
    <mergeCell ref="C162:W163"/>
    <mergeCell ref="X162:AD163"/>
    <mergeCell ref="AE162:AJ163"/>
    <mergeCell ref="AK162:AP163"/>
    <mergeCell ref="AQ162:AX163"/>
    <mergeCell ref="AZ162:BC162"/>
    <mergeCell ref="BE162:BH162"/>
    <mergeCell ref="BI162:BM162"/>
    <mergeCell ref="BN162:BQ162"/>
    <mergeCell ref="AZ163:BC163"/>
    <mergeCell ref="BE163:BH163"/>
    <mergeCell ref="BI163:BM163"/>
    <mergeCell ref="BN163:BQ163"/>
    <mergeCell ref="C164:W165"/>
    <mergeCell ref="X164:AD165"/>
    <mergeCell ref="AE164:AJ165"/>
    <mergeCell ref="AK164:AP165"/>
    <mergeCell ref="AQ164:AX165"/>
    <mergeCell ref="AZ164:BC164"/>
    <mergeCell ref="BE164:BH164"/>
    <mergeCell ref="BI164:BM164"/>
    <mergeCell ref="BN164:BQ164"/>
    <mergeCell ref="AZ165:BC165"/>
    <mergeCell ref="BE165:BH165"/>
    <mergeCell ref="BI165:BM165"/>
    <mergeCell ref="BN165:BQ165"/>
    <mergeCell ref="C158:W159"/>
    <mergeCell ref="X158:AD159"/>
    <mergeCell ref="AE158:AJ159"/>
    <mergeCell ref="AK158:AP159"/>
    <mergeCell ref="AQ158:AX159"/>
    <mergeCell ref="AZ158:BC158"/>
    <mergeCell ref="BE158:BH158"/>
    <mergeCell ref="BI158:BM158"/>
    <mergeCell ref="BN158:BQ158"/>
    <mergeCell ref="AZ159:BC159"/>
    <mergeCell ref="BE159:BH159"/>
    <mergeCell ref="BI159:BM159"/>
    <mergeCell ref="BN159:BQ159"/>
    <mergeCell ref="C160:W161"/>
    <mergeCell ref="X160:AD161"/>
    <mergeCell ref="AE160:AJ161"/>
    <mergeCell ref="AK160:AP161"/>
    <mergeCell ref="AQ160:AX161"/>
    <mergeCell ref="AZ160:BC160"/>
    <mergeCell ref="BE160:BH160"/>
    <mergeCell ref="BI160:BM160"/>
    <mergeCell ref="BN160:BQ160"/>
    <mergeCell ref="AZ161:BC161"/>
    <mergeCell ref="BE161:BH161"/>
    <mergeCell ref="BI161:BM161"/>
    <mergeCell ref="BN161:BQ161"/>
    <mergeCell ref="C154:W155"/>
    <mergeCell ref="X154:AD155"/>
    <mergeCell ref="AE154:AJ155"/>
    <mergeCell ref="AK154:AP155"/>
    <mergeCell ref="AQ154:AX155"/>
    <mergeCell ref="AZ154:BC154"/>
    <mergeCell ref="BE154:BH154"/>
    <mergeCell ref="BI154:BM154"/>
    <mergeCell ref="BN154:BQ154"/>
    <mergeCell ref="AZ155:BC155"/>
    <mergeCell ref="BE155:BH155"/>
    <mergeCell ref="BI155:BM155"/>
    <mergeCell ref="BN155:BQ155"/>
    <mergeCell ref="C156:W157"/>
    <mergeCell ref="X156:AD157"/>
    <mergeCell ref="AE156:AJ157"/>
    <mergeCell ref="AK156:AP157"/>
    <mergeCell ref="AQ156:AX157"/>
    <mergeCell ref="AZ156:BC156"/>
    <mergeCell ref="BE156:BH156"/>
    <mergeCell ref="BI156:BM156"/>
    <mergeCell ref="BN156:BQ156"/>
    <mergeCell ref="AZ157:BC157"/>
    <mergeCell ref="BE157:BH157"/>
    <mergeCell ref="BI157:BM157"/>
    <mergeCell ref="BN157:BQ157"/>
    <mergeCell ref="C150:W151"/>
    <mergeCell ref="X150:AD151"/>
    <mergeCell ref="AE150:AJ151"/>
    <mergeCell ref="AK150:AP151"/>
    <mergeCell ref="AQ150:AX151"/>
    <mergeCell ref="AZ150:BC150"/>
    <mergeCell ref="BE150:BH150"/>
    <mergeCell ref="BI150:BM150"/>
    <mergeCell ref="BN150:BQ150"/>
    <mergeCell ref="AZ151:BC151"/>
    <mergeCell ref="BE151:BH151"/>
    <mergeCell ref="BI151:BM151"/>
    <mergeCell ref="BN151:BQ151"/>
    <mergeCell ref="C152:W153"/>
    <mergeCell ref="X152:AD153"/>
    <mergeCell ref="AE152:AJ153"/>
    <mergeCell ref="AK152:AP153"/>
    <mergeCell ref="AQ152:AX153"/>
    <mergeCell ref="AZ152:BC152"/>
    <mergeCell ref="BE152:BH152"/>
    <mergeCell ref="BI152:BM152"/>
    <mergeCell ref="BN152:BQ152"/>
    <mergeCell ref="AZ153:BC153"/>
    <mergeCell ref="BE153:BH153"/>
    <mergeCell ref="BI153:BM153"/>
    <mergeCell ref="BN153:BQ153"/>
    <mergeCell ref="C146:W147"/>
    <mergeCell ref="X146:AD147"/>
    <mergeCell ref="AE146:AJ147"/>
    <mergeCell ref="AK146:AP147"/>
    <mergeCell ref="AQ146:AX147"/>
    <mergeCell ref="AZ146:BC146"/>
    <mergeCell ref="BE146:BH146"/>
    <mergeCell ref="BI146:BM146"/>
    <mergeCell ref="BN146:BQ146"/>
    <mergeCell ref="AZ147:BC147"/>
    <mergeCell ref="BE147:BH147"/>
    <mergeCell ref="BI147:BM147"/>
    <mergeCell ref="BN147:BQ147"/>
    <mergeCell ref="C148:W149"/>
    <mergeCell ref="X148:AD149"/>
    <mergeCell ref="AE148:AJ149"/>
    <mergeCell ref="AK148:AP149"/>
    <mergeCell ref="AQ148:AX149"/>
    <mergeCell ref="AZ148:BC148"/>
    <mergeCell ref="BE148:BH148"/>
    <mergeCell ref="BI148:BM148"/>
    <mergeCell ref="BN148:BQ148"/>
    <mergeCell ref="AZ149:BC149"/>
    <mergeCell ref="BE149:BH149"/>
    <mergeCell ref="BI149:BM149"/>
    <mergeCell ref="BN149:BQ149"/>
    <mergeCell ref="C142:W143"/>
    <mergeCell ref="X142:AP142"/>
    <mergeCell ref="AQ142:AX143"/>
    <mergeCell ref="AZ142:BC143"/>
    <mergeCell ref="BE142:BH143"/>
    <mergeCell ref="BI142:BM143"/>
    <mergeCell ref="BN142:BQ142"/>
    <mergeCell ref="B142:B143"/>
    <mergeCell ref="X143:AD143"/>
    <mergeCell ref="AE143:AJ143"/>
    <mergeCell ref="AK143:AP143"/>
    <mergeCell ref="BD142:BD143"/>
    <mergeCell ref="BN143:BQ143"/>
    <mergeCell ref="C144:W145"/>
    <mergeCell ref="X144:AD145"/>
    <mergeCell ref="AE144:AJ145"/>
    <mergeCell ref="AK144:AP145"/>
    <mergeCell ref="AQ144:AX145"/>
    <mergeCell ref="AZ144:BC144"/>
    <mergeCell ref="BE144:BH144"/>
    <mergeCell ref="BI144:BM144"/>
    <mergeCell ref="BN144:BQ144"/>
    <mergeCell ref="AZ145:BC145"/>
    <mergeCell ref="BE145:BH145"/>
    <mergeCell ref="BI145:BM145"/>
    <mergeCell ref="BN145:BQ145"/>
    <mergeCell ref="B134:Q134"/>
    <mergeCell ref="R134:BA136"/>
    <mergeCell ref="BC134:BD136"/>
    <mergeCell ref="BB134:BB136"/>
    <mergeCell ref="BE134:BE136"/>
    <mergeCell ref="BL135:BN136"/>
    <mergeCell ref="BP135:BQ136"/>
    <mergeCell ref="BO135:BO136"/>
    <mergeCell ref="AY137:BQ138"/>
    <mergeCell ref="B138:I138"/>
    <mergeCell ref="J138:AB138"/>
    <mergeCell ref="AH138:AM139"/>
    <mergeCell ref="AN138:AW139"/>
    <mergeCell ref="B139:I139"/>
    <mergeCell ref="J139:AB139"/>
    <mergeCell ref="BN139:BQ139"/>
    <mergeCell ref="BN140:BQ141"/>
    <mergeCell ref="C127:W128"/>
    <mergeCell ref="X127:AD128"/>
    <mergeCell ref="AE127:AJ128"/>
    <mergeCell ref="AK127:AP128"/>
    <mergeCell ref="AQ127:AX128"/>
    <mergeCell ref="B127:B128"/>
    <mergeCell ref="C129:W130"/>
    <mergeCell ref="X129:AD130"/>
    <mergeCell ref="AE129:AJ130"/>
    <mergeCell ref="AK129:AP130"/>
    <mergeCell ref="AQ129:AX130"/>
    <mergeCell ref="B129:B130"/>
    <mergeCell ref="C131:W132"/>
    <mergeCell ref="X131:AD132"/>
    <mergeCell ref="AE131:AJ132"/>
    <mergeCell ref="AK131:AP132"/>
    <mergeCell ref="AQ131:AX132"/>
    <mergeCell ref="B131:B132"/>
    <mergeCell ref="C121:W122"/>
    <mergeCell ref="X121:AD122"/>
    <mergeCell ref="AE121:AJ122"/>
    <mergeCell ref="AK121:AP122"/>
    <mergeCell ref="AQ121:AX122"/>
    <mergeCell ref="AZ121:BC121"/>
    <mergeCell ref="BE121:BH121"/>
    <mergeCell ref="BI121:BM121"/>
    <mergeCell ref="BN121:BQ121"/>
    <mergeCell ref="B121:B122"/>
    <mergeCell ref="C123:W124"/>
    <mergeCell ref="X123:AD124"/>
    <mergeCell ref="AE123:AJ124"/>
    <mergeCell ref="AK123:AP124"/>
    <mergeCell ref="AQ123:AX124"/>
    <mergeCell ref="B123:B124"/>
    <mergeCell ref="C125:W126"/>
    <mergeCell ref="X125:AD126"/>
    <mergeCell ref="AE125:AJ126"/>
    <mergeCell ref="AK125:AP126"/>
    <mergeCell ref="AQ125:AX126"/>
    <mergeCell ref="B125:B126"/>
    <mergeCell ref="C117:W118"/>
    <mergeCell ref="X117:AD118"/>
    <mergeCell ref="AE117:AJ118"/>
    <mergeCell ref="AK117:AP118"/>
    <mergeCell ref="AQ117:AX118"/>
    <mergeCell ref="AZ117:BC117"/>
    <mergeCell ref="BE117:BH117"/>
    <mergeCell ref="BI117:BM117"/>
    <mergeCell ref="BN117:BQ118"/>
    <mergeCell ref="B117:B118"/>
    <mergeCell ref="AZ118:BC118"/>
    <mergeCell ref="BE118:BH118"/>
    <mergeCell ref="BI118:BM118"/>
    <mergeCell ref="C119:W120"/>
    <mergeCell ref="X119:AD120"/>
    <mergeCell ref="AE119:AJ120"/>
    <mergeCell ref="AK119:AP120"/>
    <mergeCell ref="AQ119:AX120"/>
    <mergeCell ref="AZ119:BC119"/>
    <mergeCell ref="BE119:BH119"/>
    <mergeCell ref="BI119:BM119"/>
    <mergeCell ref="BN119:BQ120"/>
    <mergeCell ref="B119:B120"/>
    <mergeCell ref="AZ120:BC120"/>
    <mergeCell ref="BE120:BH120"/>
    <mergeCell ref="BI120:BM120"/>
    <mergeCell ref="C113:W114"/>
    <mergeCell ref="X113:AD114"/>
    <mergeCell ref="AE113:AJ114"/>
    <mergeCell ref="AK113:AP114"/>
    <mergeCell ref="AQ113:AX114"/>
    <mergeCell ref="AZ113:BC113"/>
    <mergeCell ref="BE113:BH113"/>
    <mergeCell ref="BI113:BM113"/>
    <mergeCell ref="BN113:BQ114"/>
    <mergeCell ref="B113:B114"/>
    <mergeCell ref="AZ114:BC114"/>
    <mergeCell ref="BE114:BH114"/>
    <mergeCell ref="BI114:BM114"/>
    <mergeCell ref="C115:W116"/>
    <mergeCell ref="X115:AD116"/>
    <mergeCell ref="AE115:AJ116"/>
    <mergeCell ref="AK115:AP116"/>
    <mergeCell ref="AQ115:AX116"/>
    <mergeCell ref="AZ115:BC115"/>
    <mergeCell ref="BE115:BH115"/>
    <mergeCell ref="BI115:BM115"/>
    <mergeCell ref="BN115:BQ116"/>
    <mergeCell ref="B115:B116"/>
    <mergeCell ref="AZ116:BC116"/>
    <mergeCell ref="BE116:BH116"/>
    <mergeCell ref="BI116:BM116"/>
    <mergeCell ref="C109:W110"/>
    <mergeCell ref="X109:AD110"/>
    <mergeCell ref="AE109:AJ110"/>
    <mergeCell ref="AK109:AP110"/>
    <mergeCell ref="AQ109:AX110"/>
    <mergeCell ref="AZ109:BC109"/>
    <mergeCell ref="BE109:BH109"/>
    <mergeCell ref="BI109:BM109"/>
    <mergeCell ref="BN109:BQ110"/>
    <mergeCell ref="B109:B110"/>
    <mergeCell ref="AZ110:BC110"/>
    <mergeCell ref="BE110:BH110"/>
    <mergeCell ref="BI110:BM110"/>
    <mergeCell ref="C111:W112"/>
    <mergeCell ref="X111:AD112"/>
    <mergeCell ref="AE111:AJ112"/>
    <mergeCell ref="AK111:AP112"/>
    <mergeCell ref="AQ111:AX112"/>
    <mergeCell ref="AZ111:BC111"/>
    <mergeCell ref="BE111:BH111"/>
    <mergeCell ref="BI111:BM111"/>
    <mergeCell ref="BN111:BQ112"/>
    <mergeCell ref="B111:B112"/>
    <mergeCell ref="AZ112:BC112"/>
    <mergeCell ref="BE112:BH112"/>
    <mergeCell ref="BI112:BM112"/>
    <mergeCell ref="C105:W106"/>
    <mergeCell ref="X105:AD106"/>
    <mergeCell ref="AE105:AJ106"/>
    <mergeCell ref="AK105:AP106"/>
    <mergeCell ref="AQ105:AX106"/>
    <mergeCell ref="AZ105:BC105"/>
    <mergeCell ref="BE105:BH105"/>
    <mergeCell ref="BI105:BM105"/>
    <mergeCell ref="BN105:BQ106"/>
    <mergeCell ref="B105:B106"/>
    <mergeCell ref="AZ106:BC106"/>
    <mergeCell ref="BE106:BH106"/>
    <mergeCell ref="BI106:BM106"/>
    <mergeCell ref="C107:W108"/>
    <mergeCell ref="X107:AD108"/>
    <mergeCell ref="AE107:AJ108"/>
    <mergeCell ref="AK107:AP108"/>
    <mergeCell ref="AQ107:AX108"/>
    <mergeCell ref="AZ107:BC107"/>
    <mergeCell ref="BE107:BH107"/>
    <mergeCell ref="BI107:BM107"/>
    <mergeCell ref="BN107:BQ108"/>
    <mergeCell ref="B107:B108"/>
    <mergeCell ref="AZ108:BC108"/>
    <mergeCell ref="BE108:BH108"/>
    <mergeCell ref="BI108:BM108"/>
    <mergeCell ref="C101:W102"/>
    <mergeCell ref="X101:AD102"/>
    <mergeCell ref="AE101:AJ102"/>
    <mergeCell ref="AK101:AP102"/>
    <mergeCell ref="AQ101:AX102"/>
    <mergeCell ref="AZ101:BC101"/>
    <mergeCell ref="BE101:BH101"/>
    <mergeCell ref="BI101:BM101"/>
    <mergeCell ref="BN101:BQ102"/>
    <mergeCell ref="B101:B102"/>
    <mergeCell ref="AZ102:BC102"/>
    <mergeCell ref="BE102:BH102"/>
    <mergeCell ref="BI102:BM102"/>
    <mergeCell ref="C103:W104"/>
    <mergeCell ref="X103:AD104"/>
    <mergeCell ref="AE103:AJ104"/>
    <mergeCell ref="AK103:AP104"/>
    <mergeCell ref="AQ103:AX104"/>
    <mergeCell ref="AZ103:BC103"/>
    <mergeCell ref="BE103:BH103"/>
    <mergeCell ref="BI103:BM103"/>
    <mergeCell ref="BN103:BQ104"/>
    <mergeCell ref="B103:B104"/>
    <mergeCell ref="AZ104:BC104"/>
    <mergeCell ref="BE104:BH104"/>
    <mergeCell ref="BI104:BM104"/>
    <mergeCell ref="BN95:BQ96"/>
    <mergeCell ref="C97:W98"/>
    <mergeCell ref="X97:AP97"/>
    <mergeCell ref="AQ97:AX98"/>
    <mergeCell ref="AZ97:BC98"/>
    <mergeCell ref="BE97:BH98"/>
    <mergeCell ref="BI97:BM98"/>
    <mergeCell ref="BN97:BQ97"/>
    <mergeCell ref="B97:B98"/>
    <mergeCell ref="X98:AD98"/>
    <mergeCell ref="AE98:AJ98"/>
    <mergeCell ref="AK98:AP98"/>
    <mergeCell ref="BD97:BD98"/>
    <mergeCell ref="BN98:BQ98"/>
    <mergeCell ref="C99:W100"/>
    <mergeCell ref="X99:AD100"/>
    <mergeCell ref="AE99:AJ100"/>
    <mergeCell ref="AK99:AP100"/>
    <mergeCell ref="AQ99:AX100"/>
    <mergeCell ref="AZ99:BC99"/>
    <mergeCell ref="BE99:BH99"/>
    <mergeCell ref="BI99:BM99"/>
    <mergeCell ref="BN99:BQ100"/>
    <mergeCell ref="B99:B100"/>
    <mergeCell ref="AZ100:BC100"/>
    <mergeCell ref="BE100:BH100"/>
    <mergeCell ref="BI100:BM100"/>
    <mergeCell ref="AZ86:BJ86"/>
    <mergeCell ref="B86:B87"/>
    <mergeCell ref="B89:Q89"/>
    <mergeCell ref="R89:BA91"/>
    <mergeCell ref="BC89:BD91"/>
    <mergeCell ref="BB89:BB91"/>
    <mergeCell ref="BE89:BE91"/>
    <mergeCell ref="BL90:BN91"/>
    <mergeCell ref="BP90:BQ91"/>
    <mergeCell ref="BO90:BO91"/>
    <mergeCell ref="AY92:BQ93"/>
    <mergeCell ref="B93:I93"/>
    <mergeCell ref="J93:AB93"/>
    <mergeCell ref="AH93:AM94"/>
    <mergeCell ref="AN93:AW94"/>
    <mergeCell ref="B94:I94"/>
    <mergeCell ref="J94:AB94"/>
    <mergeCell ref="BN94:BQ94"/>
    <mergeCell ref="C82:W83"/>
    <mergeCell ref="X82:AD83"/>
    <mergeCell ref="AE82:AJ83"/>
    <mergeCell ref="AK82:AP83"/>
    <mergeCell ref="AQ82:AX83"/>
    <mergeCell ref="B82:B83"/>
    <mergeCell ref="C84:W85"/>
    <mergeCell ref="X84:AD85"/>
    <mergeCell ref="AE84:AJ85"/>
    <mergeCell ref="AK84:AP85"/>
    <mergeCell ref="AQ84:AX85"/>
    <mergeCell ref="B84:B85"/>
    <mergeCell ref="C86:W87"/>
    <mergeCell ref="X86:AD87"/>
    <mergeCell ref="AE86:AJ87"/>
    <mergeCell ref="AK86:AP87"/>
    <mergeCell ref="AQ86:AX87"/>
    <mergeCell ref="C76:W77"/>
    <mergeCell ref="X76:AD77"/>
    <mergeCell ref="AE76:AJ77"/>
    <mergeCell ref="AK76:AP77"/>
    <mergeCell ref="AQ76:AX77"/>
    <mergeCell ref="AZ76:BC76"/>
    <mergeCell ref="BE76:BH76"/>
    <mergeCell ref="BI76:BM76"/>
    <mergeCell ref="BN76:BQ76"/>
    <mergeCell ref="B76:B77"/>
    <mergeCell ref="C78:W79"/>
    <mergeCell ref="X78:AD79"/>
    <mergeCell ref="AE78:AJ79"/>
    <mergeCell ref="AK78:AP79"/>
    <mergeCell ref="AQ78:AX79"/>
    <mergeCell ref="B78:B79"/>
    <mergeCell ref="C80:W81"/>
    <mergeCell ref="X80:AD81"/>
    <mergeCell ref="AE80:AJ81"/>
    <mergeCell ref="AK80:AP81"/>
    <mergeCell ref="AQ80:AX81"/>
    <mergeCell ref="B80:B81"/>
    <mergeCell ref="C72:W73"/>
    <mergeCell ref="X72:AD73"/>
    <mergeCell ref="AE72:AJ73"/>
    <mergeCell ref="AK72:AP73"/>
    <mergeCell ref="AQ72:AX73"/>
    <mergeCell ref="AZ72:BC72"/>
    <mergeCell ref="BE72:BH72"/>
    <mergeCell ref="BI72:BM72"/>
    <mergeCell ref="BN72:BQ73"/>
    <mergeCell ref="B72:B73"/>
    <mergeCell ref="AZ73:BC73"/>
    <mergeCell ref="BE73:BH73"/>
    <mergeCell ref="BI73:BM73"/>
    <mergeCell ref="C74:W75"/>
    <mergeCell ref="X74:AD75"/>
    <mergeCell ref="AE74:AJ75"/>
    <mergeCell ref="AK74:AP75"/>
    <mergeCell ref="AQ74:AX75"/>
    <mergeCell ref="AZ74:BC74"/>
    <mergeCell ref="BE74:BH74"/>
    <mergeCell ref="BI74:BM74"/>
    <mergeCell ref="BN74:BQ75"/>
    <mergeCell ref="B74:B75"/>
    <mergeCell ref="AZ75:BC75"/>
    <mergeCell ref="BE75:BH75"/>
    <mergeCell ref="BI75:BM75"/>
    <mergeCell ref="C68:W69"/>
    <mergeCell ref="X68:AD69"/>
    <mergeCell ref="AE68:AJ69"/>
    <mergeCell ref="AK68:AP69"/>
    <mergeCell ref="AQ68:AX69"/>
    <mergeCell ref="AZ68:BC68"/>
    <mergeCell ref="BE68:BH68"/>
    <mergeCell ref="BI68:BM68"/>
    <mergeCell ref="BN68:BQ69"/>
    <mergeCell ref="B68:B69"/>
    <mergeCell ref="AZ69:BC69"/>
    <mergeCell ref="BE69:BH69"/>
    <mergeCell ref="BI69:BM69"/>
    <mergeCell ref="C70:W71"/>
    <mergeCell ref="X70:AD71"/>
    <mergeCell ref="AE70:AJ71"/>
    <mergeCell ref="AK70:AP71"/>
    <mergeCell ref="AQ70:AX71"/>
    <mergeCell ref="AZ70:BC70"/>
    <mergeCell ref="BE70:BH70"/>
    <mergeCell ref="BI70:BM70"/>
    <mergeCell ref="BN70:BQ71"/>
    <mergeCell ref="B70:B71"/>
    <mergeCell ref="AZ71:BC71"/>
    <mergeCell ref="BE71:BH71"/>
    <mergeCell ref="BI71:BM71"/>
    <mergeCell ref="C64:W65"/>
    <mergeCell ref="X64:AD65"/>
    <mergeCell ref="AE64:AJ65"/>
    <mergeCell ref="AK64:AP65"/>
    <mergeCell ref="AQ64:AX65"/>
    <mergeCell ref="AZ64:BC64"/>
    <mergeCell ref="BE64:BH64"/>
    <mergeCell ref="BI64:BM64"/>
    <mergeCell ref="BN64:BQ65"/>
    <mergeCell ref="B64:B65"/>
    <mergeCell ref="AZ65:BC65"/>
    <mergeCell ref="BE65:BH65"/>
    <mergeCell ref="BI65:BM65"/>
    <mergeCell ref="C66:W67"/>
    <mergeCell ref="X66:AD67"/>
    <mergeCell ref="AE66:AJ67"/>
    <mergeCell ref="AK66:AP67"/>
    <mergeCell ref="AQ66:AX67"/>
    <mergeCell ref="AZ66:BC66"/>
    <mergeCell ref="BE66:BH66"/>
    <mergeCell ref="BI66:BM66"/>
    <mergeCell ref="BN66:BQ67"/>
    <mergeCell ref="B66:B67"/>
    <mergeCell ref="AZ67:BC67"/>
    <mergeCell ref="BE67:BH67"/>
    <mergeCell ref="BI67:BM67"/>
    <mergeCell ref="C60:W61"/>
    <mergeCell ref="X60:AD61"/>
    <mergeCell ref="AE60:AJ61"/>
    <mergeCell ref="AK60:AP61"/>
    <mergeCell ref="AQ60:AX61"/>
    <mergeCell ref="AZ60:BC60"/>
    <mergeCell ref="BE60:BH60"/>
    <mergeCell ref="BI60:BM60"/>
    <mergeCell ref="BN60:BQ61"/>
    <mergeCell ref="B60:B61"/>
    <mergeCell ref="AZ61:BC61"/>
    <mergeCell ref="BE61:BH61"/>
    <mergeCell ref="BI61:BM61"/>
    <mergeCell ref="C62:W63"/>
    <mergeCell ref="X62:AD63"/>
    <mergeCell ref="AE62:AJ63"/>
    <mergeCell ref="AK62:AP63"/>
    <mergeCell ref="AQ62:AX63"/>
    <mergeCell ref="AZ62:BC62"/>
    <mergeCell ref="BE62:BH62"/>
    <mergeCell ref="BI62:BM62"/>
    <mergeCell ref="BN62:BQ63"/>
    <mergeCell ref="B62:B63"/>
    <mergeCell ref="AZ63:BC63"/>
    <mergeCell ref="BE63:BH63"/>
    <mergeCell ref="BI63:BM63"/>
    <mergeCell ref="C56:W57"/>
    <mergeCell ref="X56:AD57"/>
    <mergeCell ref="AE56:AJ57"/>
    <mergeCell ref="AK56:AP57"/>
    <mergeCell ref="AQ56:AX57"/>
    <mergeCell ref="AZ56:BC56"/>
    <mergeCell ref="BE56:BH56"/>
    <mergeCell ref="BI56:BM56"/>
    <mergeCell ref="BN56:BQ57"/>
    <mergeCell ref="B56:B57"/>
    <mergeCell ref="AZ57:BC57"/>
    <mergeCell ref="BE57:BH57"/>
    <mergeCell ref="BI57:BM57"/>
    <mergeCell ref="C58:W59"/>
    <mergeCell ref="X58:AD59"/>
    <mergeCell ref="AE58:AJ59"/>
    <mergeCell ref="AK58:AP59"/>
    <mergeCell ref="AQ58:AX59"/>
    <mergeCell ref="AZ58:BC58"/>
    <mergeCell ref="BE58:BH58"/>
    <mergeCell ref="BI58:BM58"/>
    <mergeCell ref="BN58:BQ59"/>
    <mergeCell ref="B58:B59"/>
    <mergeCell ref="AZ59:BC59"/>
    <mergeCell ref="BE59:BH59"/>
    <mergeCell ref="BI59:BM59"/>
    <mergeCell ref="C52:W53"/>
    <mergeCell ref="X52:AP52"/>
    <mergeCell ref="AQ52:AX53"/>
    <mergeCell ref="AZ52:BC53"/>
    <mergeCell ref="BE52:BH53"/>
    <mergeCell ref="BI52:BM53"/>
    <mergeCell ref="BN52:BQ52"/>
    <mergeCell ref="B52:B53"/>
    <mergeCell ref="X53:AD53"/>
    <mergeCell ref="AE53:AJ53"/>
    <mergeCell ref="AK53:AP53"/>
    <mergeCell ref="BD52:BD53"/>
    <mergeCell ref="BN53:BQ53"/>
    <mergeCell ref="C54:W55"/>
    <mergeCell ref="X54:AD55"/>
    <mergeCell ref="AE54:AJ55"/>
    <mergeCell ref="AK54:AP55"/>
    <mergeCell ref="AQ54:AX55"/>
    <mergeCell ref="AZ54:BC54"/>
    <mergeCell ref="BE54:BH54"/>
    <mergeCell ref="BI54:BM54"/>
    <mergeCell ref="BN54:BQ55"/>
    <mergeCell ref="B54:B55"/>
    <mergeCell ref="AZ55:BC55"/>
    <mergeCell ref="BE55:BH55"/>
    <mergeCell ref="BI55:BM55"/>
    <mergeCell ref="B44:Q44"/>
    <mergeCell ref="R44:AZ46"/>
    <mergeCell ref="BC44:BD46"/>
    <mergeCell ref="BB44:BB46"/>
    <mergeCell ref="BE44:BE46"/>
    <mergeCell ref="BL45:BN46"/>
    <mergeCell ref="BP45:BQ46"/>
    <mergeCell ref="BO45:BO46"/>
    <mergeCell ref="AY47:BQ48"/>
    <mergeCell ref="B48:I48"/>
    <mergeCell ref="J48:AB48"/>
    <mergeCell ref="AH48:AM49"/>
    <mergeCell ref="AN48:AW49"/>
    <mergeCell ref="B49:I49"/>
    <mergeCell ref="J49:AB49"/>
    <mergeCell ref="BN49:BQ49"/>
    <mergeCell ref="BN50:BQ51"/>
    <mergeCell ref="C37:W38"/>
    <mergeCell ref="X37:AD38"/>
    <mergeCell ref="AE37:AJ38"/>
    <mergeCell ref="AK37:AP38"/>
    <mergeCell ref="AQ37:AX38"/>
    <mergeCell ref="B37:B38"/>
    <mergeCell ref="C39:W40"/>
    <mergeCell ref="X39:AD40"/>
    <mergeCell ref="AE39:AJ40"/>
    <mergeCell ref="AK39:AP40"/>
    <mergeCell ref="AQ39:AX40"/>
    <mergeCell ref="B39:B40"/>
    <mergeCell ref="C41:W42"/>
    <mergeCell ref="X41:AD42"/>
    <mergeCell ref="AE41:AJ42"/>
    <mergeCell ref="AK41:AP42"/>
    <mergeCell ref="AQ41:AX42"/>
    <mergeCell ref="B41:B42"/>
    <mergeCell ref="C33:W34"/>
    <mergeCell ref="X33:AD34"/>
    <mergeCell ref="AE33:AJ34"/>
    <mergeCell ref="AK33:AP34"/>
    <mergeCell ref="AQ33:AX34"/>
    <mergeCell ref="AZ33:BC33"/>
    <mergeCell ref="BE33:BH33"/>
    <mergeCell ref="BI33:BM33"/>
    <mergeCell ref="BN33:BQ33"/>
    <mergeCell ref="B33:B34"/>
    <mergeCell ref="C35:W36"/>
    <mergeCell ref="X35:AD36"/>
    <mergeCell ref="AE35:AJ36"/>
    <mergeCell ref="AK35:AP36"/>
    <mergeCell ref="AQ35:AX36"/>
    <mergeCell ref="AZ35:BJ35"/>
    <mergeCell ref="B35:B36"/>
    <mergeCell ref="C29:W30"/>
    <mergeCell ref="X29:AD30"/>
    <mergeCell ref="AE29:AJ30"/>
    <mergeCell ref="AK29:AP30"/>
    <mergeCell ref="AQ29:AX30"/>
    <mergeCell ref="AZ29:BC29"/>
    <mergeCell ref="BE29:BH29"/>
    <mergeCell ref="BI29:BM29"/>
    <mergeCell ref="BN29:BQ30"/>
    <mergeCell ref="B29:B30"/>
    <mergeCell ref="AZ30:BC30"/>
    <mergeCell ref="BE30:BH30"/>
    <mergeCell ref="BI30:BM30"/>
    <mergeCell ref="C31:W32"/>
    <mergeCell ref="X31:AD32"/>
    <mergeCell ref="AE31:AJ32"/>
    <mergeCell ref="AK31:AP32"/>
    <mergeCell ref="AQ31:AX32"/>
    <mergeCell ref="AZ31:BC31"/>
    <mergeCell ref="BE31:BH31"/>
    <mergeCell ref="BI31:BM31"/>
    <mergeCell ref="BN31:BQ32"/>
    <mergeCell ref="B31:B32"/>
    <mergeCell ref="AZ32:BC32"/>
    <mergeCell ref="BE32:BH32"/>
    <mergeCell ref="BI32:BM32"/>
    <mergeCell ref="C25:W26"/>
    <mergeCell ref="X25:AD26"/>
    <mergeCell ref="AE25:AJ26"/>
    <mergeCell ref="AK25:AP26"/>
    <mergeCell ref="AQ25:AX26"/>
    <mergeCell ref="AZ25:BC25"/>
    <mergeCell ref="BE25:BH25"/>
    <mergeCell ref="BI25:BM25"/>
    <mergeCell ref="BN25:BQ26"/>
    <mergeCell ref="B25:B26"/>
    <mergeCell ref="AZ26:BC26"/>
    <mergeCell ref="BE26:BH26"/>
    <mergeCell ref="BI26:BM26"/>
    <mergeCell ref="C27:W28"/>
    <mergeCell ref="X27:AD28"/>
    <mergeCell ref="AE27:AJ28"/>
    <mergeCell ref="AK27:AP28"/>
    <mergeCell ref="AQ27:AX28"/>
    <mergeCell ref="AZ27:BC27"/>
    <mergeCell ref="BE27:BH27"/>
    <mergeCell ref="BI27:BM27"/>
    <mergeCell ref="BN27:BQ28"/>
    <mergeCell ref="B27:B28"/>
    <mergeCell ref="AZ28:BC28"/>
    <mergeCell ref="BE28:BH28"/>
    <mergeCell ref="BI28:BM28"/>
    <mergeCell ref="C21:W22"/>
    <mergeCell ref="X21:AD22"/>
    <mergeCell ref="AE21:AJ22"/>
    <mergeCell ref="AK21:AP22"/>
    <mergeCell ref="AQ21:AX22"/>
    <mergeCell ref="AZ21:BC21"/>
    <mergeCell ref="BE21:BH21"/>
    <mergeCell ref="BI21:BM21"/>
    <mergeCell ref="BN21:BQ22"/>
    <mergeCell ref="B21:B22"/>
    <mergeCell ref="AZ22:BC22"/>
    <mergeCell ref="BE22:BH22"/>
    <mergeCell ref="BI22:BM22"/>
    <mergeCell ref="C23:W24"/>
    <mergeCell ref="X23:AD24"/>
    <mergeCell ref="AE23:AJ24"/>
    <mergeCell ref="AK23:AP24"/>
    <mergeCell ref="AQ23:AX24"/>
    <mergeCell ref="AZ23:BC23"/>
    <mergeCell ref="BE23:BH23"/>
    <mergeCell ref="BI23:BM23"/>
    <mergeCell ref="BN23:BQ24"/>
    <mergeCell ref="B23:B24"/>
    <mergeCell ref="AZ24:BC24"/>
    <mergeCell ref="BE24:BH24"/>
    <mergeCell ref="BI24:BM24"/>
    <mergeCell ref="C17:W18"/>
    <mergeCell ref="X17:AD18"/>
    <mergeCell ref="AE17:AJ18"/>
    <mergeCell ref="AK17:AP18"/>
    <mergeCell ref="AQ17:AX18"/>
    <mergeCell ref="AZ17:BC17"/>
    <mergeCell ref="BE17:BH17"/>
    <mergeCell ref="BI17:BM17"/>
    <mergeCell ref="BN17:BQ18"/>
    <mergeCell ref="BT17:BW17"/>
    <mergeCell ref="B17:B18"/>
    <mergeCell ref="AZ18:BC18"/>
    <mergeCell ref="BE18:BH18"/>
    <mergeCell ref="BI18:BM18"/>
    <mergeCell ref="BT18:BW18"/>
    <mergeCell ref="C19:W20"/>
    <mergeCell ref="X19:AD20"/>
    <mergeCell ref="AE19:AJ20"/>
    <mergeCell ref="AK19:AP20"/>
    <mergeCell ref="AQ19:AX20"/>
    <mergeCell ref="AZ19:BC19"/>
    <mergeCell ref="BE19:BH19"/>
    <mergeCell ref="BI19:BM19"/>
    <mergeCell ref="BN19:BQ20"/>
    <mergeCell ref="B19:B20"/>
    <mergeCell ref="AZ20:BC20"/>
    <mergeCell ref="BE20:BH20"/>
    <mergeCell ref="BI20:BM20"/>
    <mergeCell ref="C13:W14"/>
    <mergeCell ref="X13:AD14"/>
    <mergeCell ref="AE13:AJ14"/>
    <mergeCell ref="AK13:AP14"/>
    <mergeCell ref="AQ13:AX14"/>
    <mergeCell ref="AZ13:BC13"/>
    <mergeCell ref="BE13:BH13"/>
    <mergeCell ref="BI13:BM13"/>
    <mergeCell ref="BN13:BQ14"/>
    <mergeCell ref="BT13:BW13"/>
    <mergeCell ref="B13:B14"/>
    <mergeCell ref="AZ14:BC14"/>
    <mergeCell ref="BE14:BH14"/>
    <mergeCell ref="BI14:BM14"/>
    <mergeCell ref="BT14:BW14"/>
    <mergeCell ref="C15:W16"/>
    <mergeCell ref="X15:AD16"/>
    <mergeCell ref="AE15:AJ16"/>
    <mergeCell ref="AK15:AP16"/>
    <mergeCell ref="AQ15:AX16"/>
    <mergeCell ref="AZ15:BC15"/>
    <mergeCell ref="BE15:BH15"/>
    <mergeCell ref="BI15:BM15"/>
    <mergeCell ref="BN15:BQ16"/>
    <mergeCell ref="BT15:BW15"/>
    <mergeCell ref="B15:B16"/>
    <mergeCell ref="AZ16:BC16"/>
    <mergeCell ref="BE16:BH16"/>
    <mergeCell ref="BI16:BM16"/>
    <mergeCell ref="BT16:BW16"/>
    <mergeCell ref="C9:W10"/>
    <mergeCell ref="X9:AP9"/>
    <mergeCell ref="AQ9:AX10"/>
    <mergeCell ref="AZ9:BC10"/>
    <mergeCell ref="BE9:BH10"/>
    <mergeCell ref="BI9:BM10"/>
    <mergeCell ref="BN9:BQ9"/>
    <mergeCell ref="BT9:BW9"/>
    <mergeCell ref="B9:B10"/>
    <mergeCell ref="X10:AD10"/>
    <mergeCell ref="AE10:AJ10"/>
    <mergeCell ref="AK10:AP10"/>
    <mergeCell ref="BD9:BD10"/>
    <mergeCell ref="BN10:BQ10"/>
    <mergeCell ref="BT10:BW10"/>
    <mergeCell ref="C11:W12"/>
    <mergeCell ref="X11:AD12"/>
    <mergeCell ref="AE11:AJ12"/>
    <mergeCell ref="AK11:AP12"/>
    <mergeCell ref="AQ11:AX12"/>
    <mergeCell ref="AZ11:BC11"/>
    <mergeCell ref="BE11:BH11"/>
    <mergeCell ref="BI11:BM11"/>
    <mergeCell ref="BN11:BQ12"/>
    <mergeCell ref="BT11:BW11"/>
    <mergeCell ref="B11:B12"/>
    <mergeCell ref="AZ12:BC12"/>
    <mergeCell ref="BE12:BH12"/>
    <mergeCell ref="BI12:BM12"/>
    <mergeCell ref="BT12:BW12"/>
    <mergeCell ref="B1:Q1"/>
    <mergeCell ref="R1:BA3"/>
    <mergeCell ref="BC1:BD3"/>
    <mergeCell ref="BB1:BB3"/>
    <mergeCell ref="BE1:BE3"/>
    <mergeCell ref="BL2:BN3"/>
    <mergeCell ref="BP2:BQ3"/>
    <mergeCell ref="BO2:BO3"/>
    <mergeCell ref="AY4:BQ5"/>
    <mergeCell ref="B5:I5"/>
    <mergeCell ref="J5:AB5"/>
    <mergeCell ref="AH5:AM6"/>
    <mergeCell ref="AN5:AW6"/>
    <mergeCell ref="J6:AB6"/>
    <mergeCell ref="BN6:BQ6"/>
    <mergeCell ref="BN7:BQ8"/>
    <mergeCell ref="BT7:BW8"/>
  </mergeCells>
  <phoneticPr fontId="60" type="noConversion"/>
  <printOptions horizontalCentered="1" verticalCentered="1"/>
  <pageMargins left="0.19685039370078741" right="0.19685039370078741" top="0.59055118110236227" bottom="0.59055118110236227" header="0.19685039370078741" footer="0.19685039370078741"/>
  <pageSetup paperSize="9" scale="70" orientation="landscape" useFirstPageNumber="1" horizontalDpi="4294967295" verticalDpi="4294967295" r:id="rId1"/>
  <headerFooter>
    <oddHeader>&amp;L&amp;12NIKE-CONVERSE, INC. Confidential&amp;R&amp;12Ver.16.0
PB: 1-0</oddHeader>
    <oddFooter>&amp;C&amp;A &amp;P/&amp;N</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N292"/>
  <sheetViews>
    <sheetView showGridLines="0" view="pageBreakPreview" zoomScale="60" zoomScaleNormal="60" workbookViewId="0">
      <selection activeCell="W8" sqref="W8"/>
    </sheetView>
  </sheetViews>
  <sheetFormatPr defaultColWidth="2.5703125" defaultRowHeight="14.25" customHeight="1"/>
  <cols>
    <col min="1" max="1" width="2.5703125" style="61" customWidth="1"/>
    <col min="2" max="2" width="3.85546875" style="61" customWidth="1"/>
    <col min="3" max="7" width="2.5703125" style="61" customWidth="1"/>
    <col min="8" max="8" width="3.42578125" style="61" customWidth="1"/>
    <col min="9" max="10" width="3" style="61" customWidth="1"/>
    <col min="11" max="12" width="2.5703125" style="61" customWidth="1"/>
    <col min="13" max="13" width="8" style="61" customWidth="1"/>
    <col min="14" max="29" width="2.5703125" style="61" customWidth="1"/>
    <col min="30" max="30" width="6.42578125" style="61" customWidth="1"/>
    <col min="31" max="31" width="4.7109375" style="61" customWidth="1"/>
    <col min="32" max="32" width="6" style="61" customWidth="1"/>
    <col min="33" max="33" width="10.7109375" style="61" customWidth="1"/>
    <col min="34" max="35" width="9.7109375" style="61" customWidth="1"/>
    <col min="36" max="43" width="3.5703125" style="61" customWidth="1"/>
    <col min="44" max="257" width="2.5703125" style="61" customWidth="1"/>
    <col min="258" max="258" width="3.85546875" style="61" customWidth="1"/>
    <col min="259" max="263" width="2.5703125" style="61" customWidth="1"/>
    <col min="264" max="264" width="3.42578125" style="61" customWidth="1"/>
    <col min="265" max="266" width="3" style="61" customWidth="1"/>
    <col min="267" max="285" width="2.5703125" style="61" customWidth="1"/>
    <col min="286" max="286" width="6.42578125" style="61" customWidth="1"/>
    <col min="287" max="287" width="4.7109375" style="61" customWidth="1"/>
    <col min="288" max="288" width="6" style="61" customWidth="1"/>
    <col min="289" max="291" width="10.7109375" style="61" customWidth="1"/>
    <col min="292" max="299" width="3.5703125" style="61" customWidth="1"/>
    <col min="300" max="513" width="2.5703125" style="61" customWidth="1"/>
    <col min="514" max="514" width="3.85546875" style="61" customWidth="1"/>
    <col min="515" max="519" width="2.5703125" style="61" customWidth="1"/>
    <col min="520" max="520" width="3.42578125" style="61" customWidth="1"/>
    <col min="521" max="522" width="3" style="61" customWidth="1"/>
    <col min="523" max="541" width="2.5703125" style="61" customWidth="1"/>
    <col min="542" max="542" width="6.42578125" style="61" customWidth="1"/>
    <col min="543" max="543" width="4.7109375" style="61" customWidth="1"/>
    <col min="544" max="544" width="6" style="61" customWidth="1"/>
    <col min="545" max="547" width="10.7109375" style="61" customWidth="1"/>
    <col min="548" max="555" width="3.5703125" style="61" customWidth="1"/>
    <col min="556" max="769" width="2.5703125" style="61" customWidth="1"/>
    <col min="770" max="770" width="3.85546875" style="61" customWidth="1"/>
    <col min="771" max="775" width="2.5703125" style="61" customWidth="1"/>
    <col min="776" max="776" width="3.42578125" style="61" customWidth="1"/>
    <col min="777" max="778" width="3" style="61" customWidth="1"/>
    <col min="779" max="797" width="2.5703125" style="61" customWidth="1"/>
    <col min="798" max="798" width="6.42578125" style="61" customWidth="1"/>
    <col min="799" max="799" width="4.7109375" style="61" customWidth="1"/>
    <col min="800" max="800" width="6" style="61" customWidth="1"/>
    <col min="801" max="803" width="10.7109375" style="61" customWidth="1"/>
    <col min="804" max="811" width="3.5703125" style="61" customWidth="1"/>
    <col min="812" max="1025" width="2.5703125" style="61" customWidth="1"/>
    <col min="1026" max="1026" width="3.85546875" style="61" customWidth="1"/>
    <col min="1027" max="1031" width="2.5703125" style="61" customWidth="1"/>
    <col min="1032" max="1032" width="3.42578125" style="61" customWidth="1"/>
    <col min="1033" max="1034" width="3" style="61" customWidth="1"/>
    <col min="1035" max="1053" width="2.5703125" style="61" customWidth="1"/>
    <col min="1054" max="1054" width="6.42578125" style="61" customWidth="1"/>
    <col min="1055" max="1055" width="4.7109375" style="61" customWidth="1"/>
    <col min="1056" max="1056" width="6" style="61" customWidth="1"/>
    <col min="1057" max="1059" width="10.7109375" style="61" customWidth="1"/>
    <col min="1060" max="1067" width="3.5703125" style="61" customWidth="1"/>
    <col min="1068" max="1281" width="2.5703125" style="61" customWidth="1"/>
    <col min="1282" max="1282" width="3.85546875" style="61" customWidth="1"/>
    <col min="1283" max="1287" width="2.5703125" style="61" customWidth="1"/>
    <col min="1288" max="1288" width="3.42578125" style="61" customWidth="1"/>
    <col min="1289" max="1290" width="3" style="61" customWidth="1"/>
    <col min="1291" max="1309" width="2.5703125" style="61" customWidth="1"/>
    <col min="1310" max="1310" width="6.42578125" style="61" customWidth="1"/>
    <col min="1311" max="1311" width="4.7109375" style="61" customWidth="1"/>
    <col min="1312" max="1312" width="6" style="61" customWidth="1"/>
    <col min="1313" max="1315" width="10.7109375" style="61" customWidth="1"/>
    <col min="1316" max="1323" width="3.5703125" style="61" customWidth="1"/>
    <col min="1324" max="1537" width="2.5703125" style="61" customWidth="1"/>
    <col min="1538" max="1538" width="3.85546875" style="61" customWidth="1"/>
    <col min="1539" max="1543" width="2.5703125" style="61" customWidth="1"/>
    <col min="1544" max="1544" width="3.42578125" style="61" customWidth="1"/>
    <col min="1545" max="1546" width="3" style="61" customWidth="1"/>
    <col min="1547" max="1565" width="2.5703125" style="61" customWidth="1"/>
    <col min="1566" max="1566" width="6.42578125" style="61" customWidth="1"/>
    <col min="1567" max="1567" width="4.7109375" style="61" customWidth="1"/>
    <col min="1568" max="1568" width="6" style="61" customWidth="1"/>
    <col min="1569" max="1571" width="10.7109375" style="61" customWidth="1"/>
    <col min="1572" max="1579" width="3.5703125" style="61" customWidth="1"/>
    <col min="1580" max="1793" width="2.5703125" style="61" customWidth="1"/>
    <col min="1794" max="1794" width="3.85546875" style="61" customWidth="1"/>
    <col min="1795" max="1799" width="2.5703125" style="61" customWidth="1"/>
    <col min="1800" max="1800" width="3.42578125" style="61" customWidth="1"/>
    <col min="1801" max="1802" width="3" style="61" customWidth="1"/>
    <col min="1803" max="1821" width="2.5703125" style="61" customWidth="1"/>
    <col min="1822" max="1822" width="6.42578125" style="61" customWidth="1"/>
    <col min="1823" max="1823" width="4.7109375" style="61" customWidth="1"/>
    <col min="1824" max="1824" width="6" style="61" customWidth="1"/>
    <col min="1825" max="1827" width="10.7109375" style="61" customWidth="1"/>
    <col min="1828" max="1835" width="3.5703125" style="61" customWidth="1"/>
    <col min="1836" max="2049" width="2.5703125" style="61" customWidth="1"/>
    <col min="2050" max="2050" width="3.85546875" style="61" customWidth="1"/>
    <col min="2051" max="2055" width="2.5703125" style="61" customWidth="1"/>
    <col min="2056" max="2056" width="3.42578125" style="61" customWidth="1"/>
    <col min="2057" max="2058" width="3" style="61" customWidth="1"/>
    <col min="2059" max="2077" width="2.5703125" style="61" customWidth="1"/>
    <col min="2078" max="2078" width="6.42578125" style="61" customWidth="1"/>
    <col min="2079" max="2079" width="4.7109375" style="61" customWidth="1"/>
    <col min="2080" max="2080" width="6" style="61" customWidth="1"/>
    <col min="2081" max="2083" width="10.7109375" style="61" customWidth="1"/>
    <col min="2084" max="2091" width="3.5703125" style="61" customWidth="1"/>
    <col min="2092" max="2305" width="2.5703125" style="61" customWidth="1"/>
    <col min="2306" max="2306" width="3.85546875" style="61" customWidth="1"/>
    <col min="2307" max="2311" width="2.5703125" style="61" customWidth="1"/>
    <col min="2312" max="2312" width="3.42578125" style="61" customWidth="1"/>
    <col min="2313" max="2314" width="3" style="61" customWidth="1"/>
    <col min="2315" max="2333" width="2.5703125" style="61" customWidth="1"/>
    <col min="2334" max="2334" width="6.42578125" style="61" customWidth="1"/>
    <col min="2335" max="2335" width="4.7109375" style="61" customWidth="1"/>
    <col min="2336" max="2336" width="6" style="61" customWidth="1"/>
    <col min="2337" max="2339" width="10.7109375" style="61" customWidth="1"/>
    <col min="2340" max="2347" width="3.5703125" style="61" customWidth="1"/>
    <col min="2348" max="2561" width="2.5703125" style="61" customWidth="1"/>
    <col min="2562" max="2562" width="3.85546875" style="61" customWidth="1"/>
    <col min="2563" max="2567" width="2.5703125" style="61" customWidth="1"/>
    <col min="2568" max="2568" width="3.42578125" style="61" customWidth="1"/>
    <col min="2569" max="2570" width="3" style="61" customWidth="1"/>
    <col min="2571" max="2589" width="2.5703125" style="61" customWidth="1"/>
    <col min="2590" max="2590" width="6.42578125" style="61" customWidth="1"/>
    <col min="2591" max="2591" width="4.7109375" style="61" customWidth="1"/>
    <col min="2592" max="2592" width="6" style="61" customWidth="1"/>
    <col min="2593" max="2595" width="10.7109375" style="61" customWidth="1"/>
    <col min="2596" max="2603" width="3.5703125" style="61" customWidth="1"/>
    <col min="2604" max="2817" width="2.5703125" style="61" customWidth="1"/>
    <col min="2818" max="2818" width="3.85546875" style="61" customWidth="1"/>
    <col min="2819" max="2823" width="2.5703125" style="61" customWidth="1"/>
    <col min="2824" max="2824" width="3.42578125" style="61" customWidth="1"/>
    <col min="2825" max="2826" width="3" style="61" customWidth="1"/>
    <col min="2827" max="2845" width="2.5703125" style="61" customWidth="1"/>
    <col min="2846" max="2846" width="6.42578125" style="61" customWidth="1"/>
    <col min="2847" max="2847" width="4.7109375" style="61" customWidth="1"/>
    <col min="2848" max="2848" width="6" style="61" customWidth="1"/>
    <col min="2849" max="2851" width="10.7109375" style="61" customWidth="1"/>
    <col min="2852" max="2859" width="3.5703125" style="61" customWidth="1"/>
    <col min="2860" max="3073" width="2.5703125" style="61" customWidth="1"/>
    <col min="3074" max="3074" width="3.85546875" style="61" customWidth="1"/>
    <col min="3075" max="3079" width="2.5703125" style="61" customWidth="1"/>
    <col min="3080" max="3080" width="3.42578125" style="61" customWidth="1"/>
    <col min="3081" max="3082" width="3" style="61" customWidth="1"/>
    <col min="3083" max="3101" width="2.5703125" style="61" customWidth="1"/>
    <col min="3102" max="3102" width="6.42578125" style="61" customWidth="1"/>
    <col min="3103" max="3103" width="4.7109375" style="61" customWidth="1"/>
    <col min="3104" max="3104" width="6" style="61" customWidth="1"/>
    <col min="3105" max="3107" width="10.7109375" style="61" customWidth="1"/>
    <col min="3108" max="3115" width="3.5703125" style="61" customWidth="1"/>
    <col min="3116" max="3329" width="2.5703125" style="61" customWidth="1"/>
    <col min="3330" max="3330" width="3.85546875" style="61" customWidth="1"/>
    <col min="3331" max="3335" width="2.5703125" style="61" customWidth="1"/>
    <col min="3336" max="3336" width="3.42578125" style="61" customWidth="1"/>
    <col min="3337" max="3338" width="3" style="61" customWidth="1"/>
    <col min="3339" max="3357" width="2.5703125" style="61" customWidth="1"/>
    <col min="3358" max="3358" width="6.42578125" style="61" customWidth="1"/>
    <col min="3359" max="3359" width="4.7109375" style="61" customWidth="1"/>
    <col min="3360" max="3360" width="6" style="61" customWidth="1"/>
    <col min="3361" max="3363" width="10.7109375" style="61" customWidth="1"/>
    <col min="3364" max="3371" width="3.5703125" style="61" customWidth="1"/>
    <col min="3372" max="3585" width="2.5703125" style="61" customWidth="1"/>
    <col min="3586" max="3586" width="3.85546875" style="61" customWidth="1"/>
    <col min="3587" max="3591" width="2.5703125" style="61" customWidth="1"/>
    <col min="3592" max="3592" width="3.42578125" style="61" customWidth="1"/>
    <col min="3593" max="3594" width="3" style="61" customWidth="1"/>
    <col min="3595" max="3613" width="2.5703125" style="61" customWidth="1"/>
    <col min="3614" max="3614" width="6.42578125" style="61" customWidth="1"/>
    <col min="3615" max="3615" width="4.7109375" style="61" customWidth="1"/>
    <col min="3616" max="3616" width="6" style="61" customWidth="1"/>
    <col min="3617" max="3619" width="10.7109375" style="61" customWidth="1"/>
    <col min="3620" max="3627" width="3.5703125" style="61" customWidth="1"/>
    <col min="3628" max="3841" width="2.5703125" style="61" customWidth="1"/>
    <col min="3842" max="3842" width="3.85546875" style="61" customWidth="1"/>
    <col min="3843" max="3847" width="2.5703125" style="61" customWidth="1"/>
    <col min="3848" max="3848" width="3.42578125" style="61" customWidth="1"/>
    <col min="3849" max="3850" width="3" style="61" customWidth="1"/>
    <col min="3851" max="3869" width="2.5703125" style="61" customWidth="1"/>
    <col min="3870" max="3870" width="6.42578125" style="61" customWidth="1"/>
    <col min="3871" max="3871" width="4.7109375" style="61" customWidth="1"/>
    <col min="3872" max="3872" width="6" style="61" customWidth="1"/>
    <col min="3873" max="3875" width="10.7109375" style="61" customWidth="1"/>
    <col min="3876" max="3883" width="3.5703125" style="61" customWidth="1"/>
    <col min="3884" max="4097" width="2.5703125" style="61" customWidth="1"/>
    <col min="4098" max="4098" width="3.85546875" style="61" customWidth="1"/>
    <col min="4099" max="4103" width="2.5703125" style="61" customWidth="1"/>
    <col min="4104" max="4104" width="3.42578125" style="61" customWidth="1"/>
    <col min="4105" max="4106" width="3" style="61" customWidth="1"/>
    <col min="4107" max="4125" width="2.5703125" style="61" customWidth="1"/>
    <col min="4126" max="4126" width="6.42578125" style="61" customWidth="1"/>
    <col min="4127" max="4127" width="4.7109375" style="61" customWidth="1"/>
    <col min="4128" max="4128" width="6" style="61" customWidth="1"/>
    <col min="4129" max="4131" width="10.7109375" style="61" customWidth="1"/>
    <col min="4132" max="4139" width="3.5703125" style="61" customWidth="1"/>
    <col min="4140" max="4353" width="2.5703125" style="61" customWidth="1"/>
    <col min="4354" max="4354" width="3.85546875" style="61" customWidth="1"/>
    <col min="4355" max="4359" width="2.5703125" style="61" customWidth="1"/>
    <col min="4360" max="4360" width="3.42578125" style="61" customWidth="1"/>
    <col min="4361" max="4362" width="3" style="61" customWidth="1"/>
    <col min="4363" max="4381" width="2.5703125" style="61" customWidth="1"/>
    <col min="4382" max="4382" width="6.42578125" style="61" customWidth="1"/>
    <col min="4383" max="4383" width="4.7109375" style="61" customWidth="1"/>
    <col min="4384" max="4384" width="6" style="61" customWidth="1"/>
    <col min="4385" max="4387" width="10.7109375" style="61" customWidth="1"/>
    <col min="4388" max="4395" width="3.5703125" style="61" customWidth="1"/>
    <col min="4396" max="4609" width="2.5703125" style="61" customWidth="1"/>
    <col min="4610" max="4610" width="3.85546875" style="61" customWidth="1"/>
    <col min="4611" max="4615" width="2.5703125" style="61" customWidth="1"/>
    <col min="4616" max="4616" width="3.42578125" style="61" customWidth="1"/>
    <col min="4617" max="4618" width="3" style="61" customWidth="1"/>
    <col min="4619" max="4637" width="2.5703125" style="61" customWidth="1"/>
    <col min="4638" max="4638" width="6.42578125" style="61" customWidth="1"/>
    <col min="4639" max="4639" width="4.7109375" style="61" customWidth="1"/>
    <col min="4640" max="4640" width="6" style="61" customWidth="1"/>
    <col min="4641" max="4643" width="10.7109375" style="61" customWidth="1"/>
    <col min="4644" max="4651" width="3.5703125" style="61" customWidth="1"/>
    <col min="4652" max="4865" width="2.5703125" style="61" customWidth="1"/>
    <col min="4866" max="4866" width="3.85546875" style="61" customWidth="1"/>
    <col min="4867" max="4871" width="2.5703125" style="61" customWidth="1"/>
    <col min="4872" max="4872" width="3.42578125" style="61" customWidth="1"/>
    <col min="4873" max="4874" width="3" style="61" customWidth="1"/>
    <col min="4875" max="4893" width="2.5703125" style="61" customWidth="1"/>
    <col min="4894" max="4894" width="6.42578125" style="61" customWidth="1"/>
    <col min="4895" max="4895" width="4.7109375" style="61" customWidth="1"/>
    <col min="4896" max="4896" width="6" style="61" customWidth="1"/>
    <col min="4897" max="4899" width="10.7109375" style="61" customWidth="1"/>
    <col min="4900" max="4907" width="3.5703125" style="61" customWidth="1"/>
    <col min="4908" max="5121" width="2.5703125" style="61" customWidth="1"/>
    <col min="5122" max="5122" width="3.85546875" style="61" customWidth="1"/>
    <col min="5123" max="5127" width="2.5703125" style="61" customWidth="1"/>
    <col min="5128" max="5128" width="3.42578125" style="61" customWidth="1"/>
    <col min="5129" max="5130" width="3" style="61" customWidth="1"/>
    <col min="5131" max="5149" width="2.5703125" style="61" customWidth="1"/>
    <col min="5150" max="5150" width="6.42578125" style="61" customWidth="1"/>
    <col min="5151" max="5151" width="4.7109375" style="61" customWidth="1"/>
    <col min="5152" max="5152" width="6" style="61" customWidth="1"/>
    <col min="5153" max="5155" width="10.7109375" style="61" customWidth="1"/>
    <col min="5156" max="5163" width="3.5703125" style="61" customWidth="1"/>
    <col min="5164" max="5377" width="2.5703125" style="61" customWidth="1"/>
    <col min="5378" max="5378" width="3.85546875" style="61" customWidth="1"/>
    <col min="5379" max="5383" width="2.5703125" style="61" customWidth="1"/>
    <col min="5384" max="5384" width="3.42578125" style="61" customWidth="1"/>
    <col min="5385" max="5386" width="3" style="61" customWidth="1"/>
    <col min="5387" max="5405" width="2.5703125" style="61" customWidth="1"/>
    <col min="5406" max="5406" width="6.42578125" style="61" customWidth="1"/>
    <col min="5407" max="5407" width="4.7109375" style="61" customWidth="1"/>
    <col min="5408" max="5408" width="6" style="61" customWidth="1"/>
    <col min="5409" max="5411" width="10.7109375" style="61" customWidth="1"/>
    <col min="5412" max="5419" width="3.5703125" style="61" customWidth="1"/>
    <col min="5420" max="5633" width="2.5703125" style="61" customWidth="1"/>
    <col min="5634" max="5634" width="3.85546875" style="61" customWidth="1"/>
    <col min="5635" max="5639" width="2.5703125" style="61" customWidth="1"/>
    <col min="5640" max="5640" width="3.42578125" style="61" customWidth="1"/>
    <col min="5641" max="5642" width="3" style="61" customWidth="1"/>
    <col min="5643" max="5661" width="2.5703125" style="61" customWidth="1"/>
    <col min="5662" max="5662" width="6.42578125" style="61" customWidth="1"/>
    <col min="5663" max="5663" width="4.7109375" style="61" customWidth="1"/>
    <col min="5664" max="5664" width="6" style="61" customWidth="1"/>
    <col min="5665" max="5667" width="10.7109375" style="61" customWidth="1"/>
    <col min="5668" max="5675" width="3.5703125" style="61" customWidth="1"/>
    <col min="5676" max="5889" width="2.5703125" style="61" customWidth="1"/>
    <col min="5890" max="5890" width="3.85546875" style="61" customWidth="1"/>
    <col min="5891" max="5895" width="2.5703125" style="61" customWidth="1"/>
    <col min="5896" max="5896" width="3.42578125" style="61" customWidth="1"/>
    <col min="5897" max="5898" width="3" style="61" customWidth="1"/>
    <col min="5899" max="5917" width="2.5703125" style="61" customWidth="1"/>
    <col min="5918" max="5918" width="6.42578125" style="61" customWidth="1"/>
    <col min="5919" max="5919" width="4.7109375" style="61" customWidth="1"/>
    <col min="5920" max="5920" width="6" style="61" customWidth="1"/>
    <col min="5921" max="5923" width="10.7109375" style="61" customWidth="1"/>
    <col min="5924" max="5931" width="3.5703125" style="61" customWidth="1"/>
    <col min="5932" max="6145" width="2.5703125" style="61" customWidth="1"/>
    <col min="6146" max="6146" width="3.85546875" style="61" customWidth="1"/>
    <col min="6147" max="6151" width="2.5703125" style="61" customWidth="1"/>
    <col min="6152" max="6152" width="3.42578125" style="61" customWidth="1"/>
    <col min="6153" max="6154" width="3" style="61" customWidth="1"/>
    <col min="6155" max="6173" width="2.5703125" style="61" customWidth="1"/>
    <col min="6174" max="6174" width="6.42578125" style="61" customWidth="1"/>
    <col min="6175" max="6175" width="4.7109375" style="61" customWidth="1"/>
    <col min="6176" max="6176" width="6" style="61" customWidth="1"/>
    <col min="6177" max="6179" width="10.7109375" style="61" customWidth="1"/>
    <col min="6180" max="6187" width="3.5703125" style="61" customWidth="1"/>
    <col min="6188" max="6401" width="2.5703125" style="61" customWidth="1"/>
    <col min="6402" max="6402" width="3.85546875" style="61" customWidth="1"/>
    <col min="6403" max="6407" width="2.5703125" style="61" customWidth="1"/>
    <col min="6408" max="6408" width="3.42578125" style="61" customWidth="1"/>
    <col min="6409" max="6410" width="3" style="61" customWidth="1"/>
    <col min="6411" max="6429" width="2.5703125" style="61" customWidth="1"/>
    <col min="6430" max="6430" width="6.42578125" style="61" customWidth="1"/>
    <col min="6431" max="6431" width="4.7109375" style="61" customWidth="1"/>
    <col min="6432" max="6432" width="6" style="61" customWidth="1"/>
    <col min="6433" max="6435" width="10.7109375" style="61" customWidth="1"/>
    <col min="6436" max="6443" width="3.5703125" style="61" customWidth="1"/>
    <col min="6444" max="6657" width="2.5703125" style="61" customWidth="1"/>
    <col min="6658" max="6658" width="3.85546875" style="61" customWidth="1"/>
    <col min="6659" max="6663" width="2.5703125" style="61" customWidth="1"/>
    <col min="6664" max="6664" width="3.42578125" style="61" customWidth="1"/>
    <col min="6665" max="6666" width="3" style="61" customWidth="1"/>
    <col min="6667" max="6685" width="2.5703125" style="61" customWidth="1"/>
    <col min="6686" max="6686" width="6.42578125" style="61" customWidth="1"/>
    <col min="6687" max="6687" width="4.7109375" style="61" customWidth="1"/>
    <col min="6688" max="6688" width="6" style="61" customWidth="1"/>
    <col min="6689" max="6691" width="10.7109375" style="61" customWidth="1"/>
    <col min="6692" max="6699" width="3.5703125" style="61" customWidth="1"/>
    <col min="6700" max="6913" width="2.5703125" style="61" customWidth="1"/>
    <col min="6914" max="6914" width="3.85546875" style="61" customWidth="1"/>
    <col min="6915" max="6919" width="2.5703125" style="61" customWidth="1"/>
    <col min="6920" max="6920" width="3.42578125" style="61" customWidth="1"/>
    <col min="6921" max="6922" width="3" style="61" customWidth="1"/>
    <col min="6923" max="6941" width="2.5703125" style="61" customWidth="1"/>
    <col min="6942" max="6942" width="6.42578125" style="61" customWidth="1"/>
    <col min="6943" max="6943" width="4.7109375" style="61" customWidth="1"/>
    <col min="6944" max="6944" width="6" style="61" customWidth="1"/>
    <col min="6945" max="6947" width="10.7109375" style="61" customWidth="1"/>
    <col min="6948" max="6955" width="3.5703125" style="61" customWidth="1"/>
    <col min="6956" max="7169" width="2.5703125" style="61" customWidth="1"/>
    <col min="7170" max="7170" width="3.85546875" style="61" customWidth="1"/>
    <col min="7171" max="7175" width="2.5703125" style="61" customWidth="1"/>
    <col min="7176" max="7176" width="3.42578125" style="61" customWidth="1"/>
    <col min="7177" max="7178" width="3" style="61" customWidth="1"/>
    <col min="7179" max="7197" width="2.5703125" style="61" customWidth="1"/>
    <col min="7198" max="7198" width="6.42578125" style="61" customWidth="1"/>
    <col min="7199" max="7199" width="4.7109375" style="61" customWidth="1"/>
    <col min="7200" max="7200" width="6" style="61" customWidth="1"/>
    <col min="7201" max="7203" width="10.7109375" style="61" customWidth="1"/>
    <col min="7204" max="7211" width="3.5703125" style="61" customWidth="1"/>
    <col min="7212" max="7425" width="2.5703125" style="61" customWidth="1"/>
    <col min="7426" max="7426" width="3.85546875" style="61" customWidth="1"/>
    <col min="7427" max="7431" width="2.5703125" style="61" customWidth="1"/>
    <col min="7432" max="7432" width="3.42578125" style="61" customWidth="1"/>
    <col min="7433" max="7434" width="3" style="61" customWidth="1"/>
    <col min="7435" max="7453" width="2.5703125" style="61" customWidth="1"/>
    <col min="7454" max="7454" width="6.42578125" style="61" customWidth="1"/>
    <col min="7455" max="7455" width="4.7109375" style="61" customWidth="1"/>
    <col min="7456" max="7456" width="6" style="61" customWidth="1"/>
    <col min="7457" max="7459" width="10.7109375" style="61" customWidth="1"/>
    <col min="7460" max="7467" width="3.5703125" style="61" customWidth="1"/>
    <col min="7468" max="7681" width="2.5703125" style="61" customWidth="1"/>
    <col min="7682" max="7682" width="3.85546875" style="61" customWidth="1"/>
    <col min="7683" max="7687" width="2.5703125" style="61" customWidth="1"/>
    <col min="7688" max="7688" width="3.42578125" style="61" customWidth="1"/>
    <col min="7689" max="7690" width="3" style="61" customWidth="1"/>
    <col min="7691" max="7709" width="2.5703125" style="61" customWidth="1"/>
    <col min="7710" max="7710" width="6.42578125" style="61" customWidth="1"/>
    <col min="7711" max="7711" width="4.7109375" style="61" customWidth="1"/>
    <col min="7712" max="7712" width="6" style="61" customWidth="1"/>
    <col min="7713" max="7715" width="10.7109375" style="61" customWidth="1"/>
    <col min="7716" max="7723" width="3.5703125" style="61" customWidth="1"/>
    <col min="7724" max="7937" width="2.5703125" style="61" customWidth="1"/>
    <col min="7938" max="7938" width="3.85546875" style="61" customWidth="1"/>
    <col min="7939" max="7943" width="2.5703125" style="61" customWidth="1"/>
    <col min="7944" max="7944" width="3.42578125" style="61" customWidth="1"/>
    <col min="7945" max="7946" width="3" style="61" customWidth="1"/>
    <col min="7947" max="7965" width="2.5703125" style="61" customWidth="1"/>
    <col min="7966" max="7966" width="6.42578125" style="61" customWidth="1"/>
    <col min="7967" max="7967" width="4.7109375" style="61" customWidth="1"/>
    <col min="7968" max="7968" width="6" style="61" customWidth="1"/>
    <col min="7969" max="7971" width="10.7109375" style="61" customWidth="1"/>
    <col min="7972" max="7979" width="3.5703125" style="61" customWidth="1"/>
    <col min="7980" max="8193" width="2.5703125" style="61" customWidth="1"/>
    <col min="8194" max="8194" width="3.85546875" style="61" customWidth="1"/>
    <col min="8195" max="8199" width="2.5703125" style="61" customWidth="1"/>
    <col min="8200" max="8200" width="3.42578125" style="61" customWidth="1"/>
    <col min="8201" max="8202" width="3" style="61" customWidth="1"/>
    <col min="8203" max="8221" width="2.5703125" style="61" customWidth="1"/>
    <col min="8222" max="8222" width="6.42578125" style="61" customWidth="1"/>
    <col min="8223" max="8223" width="4.7109375" style="61" customWidth="1"/>
    <col min="8224" max="8224" width="6" style="61" customWidth="1"/>
    <col min="8225" max="8227" width="10.7109375" style="61" customWidth="1"/>
    <col min="8228" max="8235" width="3.5703125" style="61" customWidth="1"/>
    <col min="8236" max="8449" width="2.5703125" style="61" customWidth="1"/>
    <col min="8450" max="8450" width="3.85546875" style="61" customWidth="1"/>
    <col min="8451" max="8455" width="2.5703125" style="61" customWidth="1"/>
    <col min="8456" max="8456" width="3.42578125" style="61" customWidth="1"/>
    <col min="8457" max="8458" width="3" style="61" customWidth="1"/>
    <col min="8459" max="8477" width="2.5703125" style="61" customWidth="1"/>
    <col min="8478" max="8478" width="6.42578125" style="61" customWidth="1"/>
    <col min="8479" max="8479" width="4.7109375" style="61" customWidth="1"/>
    <col min="8480" max="8480" width="6" style="61" customWidth="1"/>
    <col min="8481" max="8483" width="10.7109375" style="61" customWidth="1"/>
    <col min="8484" max="8491" width="3.5703125" style="61" customWidth="1"/>
    <col min="8492" max="8705" width="2.5703125" style="61" customWidth="1"/>
    <col min="8706" max="8706" width="3.85546875" style="61" customWidth="1"/>
    <col min="8707" max="8711" width="2.5703125" style="61" customWidth="1"/>
    <col min="8712" max="8712" width="3.42578125" style="61" customWidth="1"/>
    <col min="8713" max="8714" width="3" style="61" customWidth="1"/>
    <col min="8715" max="8733" width="2.5703125" style="61" customWidth="1"/>
    <col min="8734" max="8734" width="6.42578125" style="61" customWidth="1"/>
    <col min="8735" max="8735" width="4.7109375" style="61" customWidth="1"/>
    <col min="8736" max="8736" width="6" style="61" customWidth="1"/>
    <col min="8737" max="8739" width="10.7109375" style="61" customWidth="1"/>
    <col min="8740" max="8747" width="3.5703125" style="61" customWidth="1"/>
    <col min="8748" max="8961" width="2.5703125" style="61" customWidth="1"/>
    <col min="8962" max="8962" width="3.85546875" style="61" customWidth="1"/>
    <col min="8963" max="8967" width="2.5703125" style="61" customWidth="1"/>
    <col min="8968" max="8968" width="3.42578125" style="61" customWidth="1"/>
    <col min="8969" max="8970" width="3" style="61" customWidth="1"/>
    <col min="8971" max="8989" width="2.5703125" style="61" customWidth="1"/>
    <col min="8990" max="8990" width="6.42578125" style="61" customWidth="1"/>
    <col min="8991" max="8991" width="4.7109375" style="61" customWidth="1"/>
    <col min="8992" max="8992" width="6" style="61" customWidth="1"/>
    <col min="8993" max="8995" width="10.7109375" style="61" customWidth="1"/>
    <col min="8996" max="9003" width="3.5703125" style="61" customWidth="1"/>
    <col min="9004" max="9217" width="2.5703125" style="61" customWidth="1"/>
    <col min="9218" max="9218" width="3.85546875" style="61" customWidth="1"/>
    <col min="9219" max="9223" width="2.5703125" style="61" customWidth="1"/>
    <col min="9224" max="9224" width="3.42578125" style="61" customWidth="1"/>
    <col min="9225" max="9226" width="3" style="61" customWidth="1"/>
    <col min="9227" max="9245" width="2.5703125" style="61" customWidth="1"/>
    <col min="9246" max="9246" width="6.42578125" style="61" customWidth="1"/>
    <col min="9247" max="9247" width="4.7109375" style="61" customWidth="1"/>
    <col min="9248" max="9248" width="6" style="61" customWidth="1"/>
    <col min="9249" max="9251" width="10.7109375" style="61" customWidth="1"/>
    <col min="9252" max="9259" width="3.5703125" style="61" customWidth="1"/>
    <col min="9260" max="9473" width="2.5703125" style="61" customWidth="1"/>
    <col min="9474" max="9474" width="3.85546875" style="61" customWidth="1"/>
    <col min="9475" max="9479" width="2.5703125" style="61" customWidth="1"/>
    <col min="9480" max="9480" width="3.42578125" style="61" customWidth="1"/>
    <col min="9481" max="9482" width="3" style="61" customWidth="1"/>
    <col min="9483" max="9501" width="2.5703125" style="61" customWidth="1"/>
    <col min="9502" max="9502" width="6.42578125" style="61" customWidth="1"/>
    <col min="9503" max="9503" width="4.7109375" style="61" customWidth="1"/>
    <col min="9504" max="9504" width="6" style="61" customWidth="1"/>
    <col min="9505" max="9507" width="10.7109375" style="61" customWidth="1"/>
    <col min="9508" max="9515" width="3.5703125" style="61" customWidth="1"/>
    <col min="9516" max="9729" width="2.5703125" style="61" customWidth="1"/>
    <col min="9730" max="9730" width="3.85546875" style="61" customWidth="1"/>
    <col min="9731" max="9735" width="2.5703125" style="61" customWidth="1"/>
    <col min="9736" max="9736" width="3.42578125" style="61" customWidth="1"/>
    <col min="9737" max="9738" width="3" style="61" customWidth="1"/>
    <col min="9739" max="9757" width="2.5703125" style="61" customWidth="1"/>
    <col min="9758" max="9758" width="6.42578125" style="61" customWidth="1"/>
    <col min="9759" max="9759" width="4.7109375" style="61" customWidth="1"/>
    <col min="9760" max="9760" width="6" style="61" customWidth="1"/>
    <col min="9761" max="9763" width="10.7109375" style="61" customWidth="1"/>
    <col min="9764" max="9771" width="3.5703125" style="61" customWidth="1"/>
    <col min="9772" max="9985" width="2.5703125" style="61" customWidth="1"/>
    <col min="9986" max="9986" width="3.85546875" style="61" customWidth="1"/>
    <col min="9987" max="9991" width="2.5703125" style="61" customWidth="1"/>
    <col min="9992" max="9992" width="3.42578125" style="61" customWidth="1"/>
    <col min="9993" max="9994" width="3" style="61" customWidth="1"/>
    <col min="9995" max="10013" width="2.5703125" style="61" customWidth="1"/>
    <col min="10014" max="10014" width="6.42578125" style="61" customWidth="1"/>
    <col min="10015" max="10015" width="4.7109375" style="61" customWidth="1"/>
    <col min="10016" max="10016" width="6" style="61" customWidth="1"/>
    <col min="10017" max="10019" width="10.7109375" style="61" customWidth="1"/>
    <col min="10020" max="10027" width="3.5703125" style="61" customWidth="1"/>
    <col min="10028" max="10241" width="2.5703125" style="61" customWidth="1"/>
    <col min="10242" max="10242" width="3.85546875" style="61" customWidth="1"/>
    <col min="10243" max="10247" width="2.5703125" style="61" customWidth="1"/>
    <col min="10248" max="10248" width="3.42578125" style="61" customWidth="1"/>
    <col min="10249" max="10250" width="3" style="61" customWidth="1"/>
    <col min="10251" max="10269" width="2.5703125" style="61" customWidth="1"/>
    <col min="10270" max="10270" width="6.42578125" style="61" customWidth="1"/>
    <col min="10271" max="10271" width="4.7109375" style="61" customWidth="1"/>
    <col min="10272" max="10272" width="6" style="61" customWidth="1"/>
    <col min="10273" max="10275" width="10.7109375" style="61" customWidth="1"/>
    <col min="10276" max="10283" width="3.5703125" style="61" customWidth="1"/>
    <col min="10284" max="10497" width="2.5703125" style="61" customWidth="1"/>
    <col min="10498" max="10498" width="3.85546875" style="61" customWidth="1"/>
    <col min="10499" max="10503" width="2.5703125" style="61" customWidth="1"/>
    <col min="10504" max="10504" width="3.42578125" style="61" customWidth="1"/>
    <col min="10505" max="10506" width="3" style="61" customWidth="1"/>
    <col min="10507" max="10525" width="2.5703125" style="61" customWidth="1"/>
    <col min="10526" max="10526" width="6.42578125" style="61" customWidth="1"/>
    <col min="10527" max="10527" width="4.7109375" style="61" customWidth="1"/>
    <col min="10528" max="10528" width="6" style="61" customWidth="1"/>
    <col min="10529" max="10531" width="10.7109375" style="61" customWidth="1"/>
    <col min="10532" max="10539" width="3.5703125" style="61" customWidth="1"/>
    <col min="10540" max="10753" width="2.5703125" style="61" customWidth="1"/>
    <col min="10754" max="10754" width="3.85546875" style="61" customWidth="1"/>
    <col min="10755" max="10759" width="2.5703125" style="61" customWidth="1"/>
    <col min="10760" max="10760" width="3.42578125" style="61" customWidth="1"/>
    <col min="10761" max="10762" width="3" style="61" customWidth="1"/>
    <col min="10763" max="10781" width="2.5703125" style="61" customWidth="1"/>
    <col min="10782" max="10782" width="6.42578125" style="61" customWidth="1"/>
    <col min="10783" max="10783" width="4.7109375" style="61" customWidth="1"/>
    <col min="10784" max="10784" width="6" style="61" customWidth="1"/>
    <col min="10785" max="10787" width="10.7109375" style="61" customWidth="1"/>
    <col min="10788" max="10795" width="3.5703125" style="61" customWidth="1"/>
    <col min="10796" max="11009" width="2.5703125" style="61" customWidth="1"/>
    <col min="11010" max="11010" width="3.85546875" style="61" customWidth="1"/>
    <col min="11011" max="11015" width="2.5703125" style="61" customWidth="1"/>
    <col min="11016" max="11016" width="3.42578125" style="61" customWidth="1"/>
    <col min="11017" max="11018" width="3" style="61" customWidth="1"/>
    <col min="11019" max="11037" width="2.5703125" style="61" customWidth="1"/>
    <col min="11038" max="11038" width="6.42578125" style="61" customWidth="1"/>
    <col min="11039" max="11039" width="4.7109375" style="61" customWidth="1"/>
    <col min="11040" max="11040" width="6" style="61" customWidth="1"/>
    <col min="11041" max="11043" width="10.7109375" style="61" customWidth="1"/>
    <col min="11044" max="11051" width="3.5703125" style="61" customWidth="1"/>
    <col min="11052" max="11265" width="2.5703125" style="61" customWidth="1"/>
    <col min="11266" max="11266" width="3.85546875" style="61" customWidth="1"/>
    <col min="11267" max="11271" width="2.5703125" style="61" customWidth="1"/>
    <col min="11272" max="11272" width="3.42578125" style="61" customWidth="1"/>
    <col min="11273" max="11274" width="3" style="61" customWidth="1"/>
    <col min="11275" max="11293" width="2.5703125" style="61" customWidth="1"/>
    <col min="11294" max="11294" width="6.42578125" style="61" customWidth="1"/>
    <col min="11295" max="11295" width="4.7109375" style="61" customWidth="1"/>
    <col min="11296" max="11296" width="6" style="61" customWidth="1"/>
    <col min="11297" max="11299" width="10.7109375" style="61" customWidth="1"/>
    <col min="11300" max="11307" width="3.5703125" style="61" customWidth="1"/>
    <col min="11308" max="11521" width="2.5703125" style="61" customWidth="1"/>
    <col min="11522" max="11522" width="3.85546875" style="61" customWidth="1"/>
    <col min="11523" max="11527" width="2.5703125" style="61" customWidth="1"/>
    <col min="11528" max="11528" width="3.42578125" style="61" customWidth="1"/>
    <col min="11529" max="11530" width="3" style="61" customWidth="1"/>
    <col min="11531" max="11549" width="2.5703125" style="61" customWidth="1"/>
    <col min="11550" max="11550" width="6.42578125" style="61" customWidth="1"/>
    <col min="11551" max="11551" width="4.7109375" style="61" customWidth="1"/>
    <col min="11552" max="11552" width="6" style="61" customWidth="1"/>
    <col min="11553" max="11555" width="10.7109375" style="61" customWidth="1"/>
    <col min="11556" max="11563" width="3.5703125" style="61" customWidth="1"/>
    <col min="11564" max="11777" width="2.5703125" style="61" customWidth="1"/>
    <col min="11778" max="11778" width="3.85546875" style="61" customWidth="1"/>
    <col min="11779" max="11783" width="2.5703125" style="61" customWidth="1"/>
    <col min="11784" max="11784" width="3.42578125" style="61" customWidth="1"/>
    <col min="11785" max="11786" width="3" style="61" customWidth="1"/>
    <col min="11787" max="11805" width="2.5703125" style="61" customWidth="1"/>
    <col min="11806" max="11806" width="6.42578125" style="61" customWidth="1"/>
    <col min="11807" max="11807" width="4.7109375" style="61" customWidth="1"/>
    <col min="11808" max="11808" width="6" style="61" customWidth="1"/>
    <col min="11809" max="11811" width="10.7109375" style="61" customWidth="1"/>
    <col min="11812" max="11819" width="3.5703125" style="61" customWidth="1"/>
    <col min="11820" max="12033" width="2.5703125" style="61" customWidth="1"/>
    <col min="12034" max="12034" width="3.85546875" style="61" customWidth="1"/>
    <col min="12035" max="12039" width="2.5703125" style="61" customWidth="1"/>
    <col min="12040" max="12040" width="3.42578125" style="61" customWidth="1"/>
    <col min="12041" max="12042" width="3" style="61" customWidth="1"/>
    <col min="12043" max="12061" width="2.5703125" style="61" customWidth="1"/>
    <col min="12062" max="12062" width="6.42578125" style="61" customWidth="1"/>
    <col min="12063" max="12063" width="4.7109375" style="61" customWidth="1"/>
    <col min="12064" max="12064" width="6" style="61" customWidth="1"/>
    <col min="12065" max="12067" width="10.7109375" style="61" customWidth="1"/>
    <col min="12068" max="12075" width="3.5703125" style="61" customWidth="1"/>
    <col min="12076" max="12289" width="2.5703125" style="61" customWidth="1"/>
    <col min="12290" max="12290" width="3.85546875" style="61" customWidth="1"/>
    <col min="12291" max="12295" width="2.5703125" style="61" customWidth="1"/>
    <col min="12296" max="12296" width="3.42578125" style="61" customWidth="1"/>
    <col min="12297" max="12298" width="3" style="61" customWidth="1"/>
    <col min="12299" max="12317" width="2.5703125" style="61" customWidth="1"/>
    <col min="12318" max="12318" width="6.42578125" style="61" customWidth="1"/>
    <col min="12319" max="12319" width="4.7109375" style="61" customWidth="1"/>
    <col min="12320" max="12320" width="6" style="61" customWidth="1"/>
    <col min="12321" max="12323" width="10.7109375" style="61" customWidth="1"/>
    <col min="12324" max="12331" width="3.5703125" style="61" customWidth="1"/>
    <col min="12332" max="12545" width="2.5703125" style="61" customWidth="1"/>
    <col min="12546" max="12546" width="3.85546875" style="61" customWidth="1"/>
    <col min="12547" max="12551" width="2.5703125" style="61" customWidth="1"/>
    <col min="12552" max="12552" width="3.42578125" style="61" customWidth="1"/>
    <col min="12553" max="12554" width="3" style="61" customWidth="1"/>
    <col min="12555" max="12573" width="2.5703125" style="61" customWidth="1"/>
    <col min="12574" max="12574" width="6.42578125" style="61" customWidth="1"/>
    <col min="12575" max="12575" width="4.7109375" style="61" customWidth="1"/>
    <col min="12576" max="12576" width="6" style="61" customWidth="1"/>
    <col min="12577" max="12579" width="10.7109375" style="61" customWidth="1"/>
    <col min="12580" max="12587" width="3.5703125" style="61" customWidth="1"/>
    <col min="12588" max="12801" width="2.5703125" style="61" customWidth="1"/>
    <col min="12802" max="12802" width="3.85546875" style="61" customWidth="1"/>
    <col min="12803" max="12807" width="2.5703125" style="61" customWidth="1"/>
    <col min="12808" max="12808" width="3.42578125" style="61" customWidth="1"/>
    <col min="12809" max="12810" width="3" style="61" customWidth="1"/>
    <col min="12811" max="12829" width="2.5703125" style="61" customWidth="1"/>
    <col min="12830" max="12830" width="6.42578125" style="61" customWidth="1"/>
    <col min="12831" max="12831" width="4.7109375" style="61" customWidth="1"/>
    <col min="12832" max="12832" width="6" style="61" customWidth="1"/>
    <col min="12833" max="12835" width="10.7109375" style="61" customWidth="1"/>
    <col min="12836" max="12843" width="3.5703125" style="61" customWidth="1"/>
    <col min="12844" max="13057" width="2.5703125" style="61" customWidth="1"/>
    <col min="13058" max="13058" width="3.85546875" style="61" customWidth="1"/>
    <col min="13059" max="13063" width="2.5703125" style="61" customWidth="1"/>
    <col min="13064" max="13064" width="3.42578125" style="61" customWidth="1"/>
    <col min="13065" max="13066" width="3" style="61" customWidth="1"/>
    <col min="13067" max="13085" width="2.5703125" style="61" customWidth="1"/>
    <col min="13086" max="13086" width="6.42578125" style="61" customWidth="1"/>
    <col min="13087" max="13087" width="4.7109375" style="61" customWidth="1"/>
    <col min="13088" max="13088" width="6" style="61" customWidth="1"/>
    <col min="13089" max="13091" width="10.7109375" style="61" customWidth="1"/>
    <col min="13092" max="13099" width="3.5703125" style="61" customWidth="1"/>
    <col min="13100" max="13313" width="2.5703125" style="61" customWidth="1"/>
    <col min="13314" max="13314" width="3.85546875" style="61" customWidth="1"/>
    <col min="13315" max="13319" width="2.5703125" style="61" customWidth="1"/>
    <col min="13320" max="13320" width="3.42578125" style="61" customWidth="1"/>
    <col min="13321" max="13322" width="3" style="61" customWidth="1"/>
    <col min="13323" max="13341" width="2.5703125" style="61" customWidth="1"/>
    <col min="13342" max="13342" width="6.42578125" style="61" customWidth="1"/>
    <col min="13343" max="13343" width="4.7109375" style="61" customWidth="1"/>
    <col min="13344" max="13344" width="6" style="61" customWidth="1"/>
    <col min="13345" max="13347" width="10.7109375" style="61" customWidth="1"/>
    <col min="13348" max="13355" width="3.5703125" style="61" customWidth="1"/>
    <col min="13356" max="13569" width="2.5703125" style="61" customWidth="1"/>
    <col min="13570" max="13570" width="3.85546875" style="61" customWidth="1"/>
    <col min="13571" max="13575" width="2.5703125" style="61" customWidth="1"/>
    <col min="13576" max="13576" width="3.42578125" style="61" customWidth="1"/>
    <col min="13577" max="13578" width="3" style="61" customWidth="1"/>
    <col min="13579" max="13597" width="2.5703125" style="61" customWidth="1"/>
    <col min="13598" max="13598" width="6.42578125" style="61" customWidth="1"/>
    <col min="13599" max="13599" width="4.7109375" style="61" customWidth="1"/>
    <col min="13600" max="13600" width="6" style="61" customWidth="1"/>
    <col min="13601" max="13603" width="10.7109375" style="61" customWidth="1"/>
    <col min="13604" max="13611" width="3.5703125" style="61" customWidth="1"/>
    <col min="13612" max="13825" width="2.5703125" style="61" customWidth="1"/>
    <col min="13826" max="13826" width="3.85546875" style="61" customWidth="1"/>
    <col min="13827" max="13831" width="2.5703125" style="61" customWidth="1"/>
    <col min="13832" max="13832" width="3.42578125" style="61" customWidth="1"/>
    <col min="13833" max="13834" width="3" style="61" customWidth="1"/>
    <col min="13835" max="13853" width="2.5703125" style="61" customWidth="1"/>
    <col min="13854" max="13854" width="6.42578125" style="61" customWidth="1"/>
    <col min="13855" max="13855" width="4.7109375" style="61" customWidth="1"/>
    <col min="13856" max="13856" width="6" style="61" customWidth="1"/>
    <col min="13857" max="13859" width="10.7109375" style="61" customWidth="1"/>
    <col min="13860" max="13867" width="3.5703125" style="61" customWidth="1"/>
    <col min="13868" max="14081" width="2.5703125" style="61" customWidth="1"/>
    <col min="14082" max="14082" width="3.85546875" style="61" customWidth="1"/>
    <col min="14083" max="14087" width="2.5703125" style="61" customWidth="1"/>
    <col min="14088" max="14088" width="3.42578125" style="61" customWidth="1"/>
    <col min="14089" max="14090" width="3" style="61" customWidth="1"/>
    <col min="14091" max="14109" width="2.5703125" style="61" customWidth="1"/>
    <col min="14110" max="14110" width="6.42578125" style="61" customWidth="1"/>
    <col min="14111" max="14111" width="4.7109375" style="61" customWidth="1"/>
    <col min="14112" max="14112" width="6" style="61" customWidth="1"/>
    <col min="14113" max="14115" width="10.7109375" style="61" customWidth="1"/>
    <col min="14116" max="14123" width="3.5703125" style="61" customWidth="1"/>
    <col min="14124" max="14337" width="2.5703125" style="61" customWidth="1"/>
    <col min="14338" max="14338" width="3.85546875" style="61" customWidth="1"/>
    <col min="14339" max="14343" width="2.5703125" style="61" customWidth="1"/>
    <col min="14344" max="14344" width="3.42578125" style="61" customWidth="1"/>
    <col min="14345" max="14346" width="3" style="61" customWidth="1"/>
    <col min="14347" max="14365" width="2.5703125" style="61" customWidth="1"/>
    <col min="14366" max="14366" width="6.42578125" style="61" customWidth="1"/>
    <col min="14367" max="14367" width="4.7109375" style="61" customWidth="1"/>
    <col min="14368" max="14368" width="6" style="61" customWidth="1"/>
    <col min="14369" max="14371" width="10.7109375" style="61" customWidth="1"/>
    <col min="14372" max="14379" width="3.5703125" style="61" customWidth="1"/>
    <col min="14380" max="14593" width="2.5703125" style="61" customWidth="1"/>
    <col min="14594" max="14594" width="3.85546875" style="61" customWidth="1"/>
    <col min="14595" max="14599" width="2.5703125" style="61" customWidth="1"/>
    <col min="14600" max="14600" width="3.42578125" style="61" customWidth="1"/>
    <col min="14601" max="14602" width="3" style="61" customWidth="1"/>
    <col min="14603" max="14621" width="2.5703125" style="61" customWidth="1"/>
    <col min="14622" max="14622" width="6.42578125" style="61" customWidth="1"/>
    <col min="14623" max="14623" width="4.7109375" style="61" customWidth="1"/>
    <col min="14624" max="14624" width="6" style="61" customWidth="1"/>
    <col min="14625" max="14627" width="10.7109375" style="61" customWidth="1"/>
    <col min="14628" max="14635" width="3.5703125" style="61" customWidth="1"/>
    <col min="14636" max="14849" width="2.5703125" style="61" customWidth="1"/>
    <col min="14850" max="14850" width="3.85546875" style="61" customWidth="1"/>
    <col min="14851" max="14855" width="2.5703125" style="61" customWidth="1"/>
    <col min="14856" max="14856" width="3.42578125" style="61" customWidth="1"/>
    <col min="14857" max="14858" width="3" style="61" customWidth="1"/>
    <col min="14859" max="14877" width="2.5703125" style="61" customWidth="1"/>
    <col min="14878" max="14878" width="6.42578125" style="61" customWidth="1"/>
    <col min="14879" max="14879" width="4.7109375" style="61" customWidth="1"/>
    <col min="14880" max="14880" width="6" style="61" customWidth="1"/>
    <col min="14881" max="14883" width="10.7109375" style="61" customWidth="1"/>
    <col min="14884" max="14891" width="3.5703125" style="61" customWidth="1"/>
    <col min="14892" max="15105" width="2.5703125" style="61" customWidth="1"/>
    <col min="15106" max="15106" width="3.85546875" style="61" customWidth="1"/>
    <col min="15107" max="15111" width="2.5703125" style="61" customWidth="1"/>
    <col min="15112" max="15112" width="3.42578125" style="61" customWidth="1"/>
    <col min="15113" max="15114" width="3" style="61" customWidth="1"/>
    <col min="15115" max="15133" width="2.5703125" style="61" customWidth="1"/>
    <col min="15134" max="15134" width="6.42578125" style="61" customWidth="1"/>
    <col min="15135" max="15135" width="4.7109375" style="61" customWidth="1"/>
    <col min="15136" max="15136" width="6" style="61" customWidth="1"/>
    <col min="15137" max="15139" width="10.7109375" style="61" customWidth="1"/>
    <col min="15140" max="15147" width="3.5703125" style="61" customWidth="1"/>
    <col min="15148" max="15361" width="2.5703125" style="61" customWidth="1"/>
    <col min="15362" max="15362" width="3.85546875" style="61" customWidth="1"/>
    <col min="15363" max="15367" width="2.5703125" style="61" customWidth="1"/>
    <col min="15368" max="15368" width="3.42578125" style="61" customWidth="1"/>
    <col min="15369" max="15370" width="3" style="61" customWidth="1"/>
    <col min="15371" max="15389" width="2.5703125" style="61" customWidth="1"/>
    <col min="15390" max="15390" width="6.42578125" style="61" customWidth="1"/>
    <col min="15391" max="15391" width="4.7109375" style="61" customWidth="1"/>
    <col min="15392" max="15392" width="6" style="61" customWidth="1"/>
    <col min="15393" max="15395" width="10.7109375" style="61" customWidth="1"/>
    <col min="15396" max="15403" width="3.5703125" style="61" customWidth="1"/>
    <col min="15404" max="15617" width="2.5703125" style="61" customWidth="1"/>
    <col min="15618" max="15618" width="3.85546875" style="61" customWidth="1"/>
    <col min="15619" max="15623" width="2.5703125" style="61" customWidth="1"/>
    <col min="15624" max="15624" width="3.42578125" style="61" customWidth="1"/>
    <col min="15625" max="15626" width="3" style="61" customWidth="1"/>
    <col min="15627" max="15645" width="2.5703125" style="61" customWidth="1"/>
    <col min="15646" max="15646" width="6.42578125" style="61" customWidth="1"/>
    <col min="15647" max="15647" width="4.7109375" style="61" customWidth="1"/>
    <col min="15648" max="15648" width="6" style="61" customWidth="1"/>
    <col min="15649" max="15651" width="10.7109375" style="61" customWidth="1"/>
    <col min="15652" max="15659" width="3.5703125" style="61" customWidth="1"/>
    <col min="15660" max="15873" width="2.5703125" style="61" customWidth="1"/>
    <col min="15874" max="15874" width="3.85546875" style="61" customWidth="1"/>
    <col min="15875" max="15879" width="2.5703125" style="61" customWidth="1"/>
    <col min="15880" max="15880" width="3.42578125" style="61" customWidth="1"/>
    <col min="15881" max="15882" width="3" style="61" customWidth="1"/>
    <col min="15883" max="15901" width="2.5703125" style="61" customWidth="1"/>
    <col min="15902" max="15902" width="6.42578125" style="61" customWidth="1"/>
    <col min="15903" max="15903" width="4.7109375" style="61" customWidth="1"/>
    <col min="15904" max="15904" width="6" style="61" customWidth="1"/>
    <col min="15905" max="15907" width="10.7109375" style="61" customWidth="1"/>
    <col min="15908" max="15915" width="3.5703125" style="61" customWidth="1"/>
    <col min="15916" max="16129" width="2.5703125" style="61" customWidth="1"/>
    <col min="16130" max="16130" width="3.85546875" style="61" customWidth="1"/>
    <col min="16131" max="16135" width="2.5703125" style="61" customWidth="1"/>
    <col min="16136" max="16136" width="3.42578125" style="61" customWidth="1"/>
    <col min="16137" max="16138" width="3" style="61" customWidth="1"/>
    <col min="16139" max="16157" width="2.5703125" style="61" customWidth="1"/>
    <col min="16158" max="16158" width="6.42578125" style="61" customWidth="1"/>
    <col min="16159" max="16159" width="4.7109375" style="61" customWidth="1"/>
    <col min="16160" max="16160" width="6" style="61" customWidth="1"/>
    <col min="16161" max="16163" width="10.7109375" style="61" customWidth="1"/>
    <col min="16164" max="16171" width="3.5703125" style="61" customWidth="1"/>
    <col min="16172" max="16384" width="2.5703125" style="61" customWidth="1"/>
  </cols>
  <sheetData>
    <row r="1" spans="1:66" s="120" customFormat="1" ht="20.100000000000001" customHeight="1">
      <c r="A1" s="441"/>
      <c r="B1" s="1056" t="str">
        <f>'Bottom Parts Process'!B1:Q1</f>
        <v>{{ModelType}}</v>
      </c>
      <c r="C1" s="1317"/>
      <c r="D1" s="1317"/>
      <c r="E1" s="1317"/>
      <c r="F1" s="1317"/>
      <c r="G1" s="1317"/>
      <c r="H1" s="1317"/>
      <c r="I1" s="1317"/>
      <c r="J1" s="1317"/>
      <c r="K1" s="1317"/>
      <c r="L1" s="1317"/>
      <c r="M1" s="1317"/>
      <c r="N1" s="1317"/>
      <c r="O1" s="1317"/>
      <c r="P1" s="1317"/>
      <c r="Q1" s="2597"/>
      <c r="R1" s="2598" t="s">
        <v>656</v>
      </c>
      <c r="S1" s="2599"/>
      <c r="T1" s="2599"/>
      <c r="U1" s="2599"/>
      <c r="V1" s="2599"/>
      <c r="W1" s="2599"/>
      <c r="X1" s="2599"/>
      <c r="Y1" s="2599"/>
      <c r="Z1" s="2599"/>
      <c r="AA1" s="2599"/>
      <c r="AB1" s="2599"/>
      <c r="AC1" s="2599"/>
      <c r="AD1" s="2599"/>
      <c r="AE1" s="2599"/>
      <c r="AF1" s="2599"/>
      <c r="AG1" s="2599"/>
      <c r="AH1" s="2599"/>
      <c r="AI1" s="2599"/>
      <c r="AJ1" s="2599"/>
      <c r="AK1" s="2599"/>
      <c r="AL1" s="2599"/>
      <c r="AM1" s="2599"/>
      <c r="AN1" s="2599"/>
      <c r="AO1" s="2599"/>
      <c r="AP1" s="2599"/>
      <c r="AQ1" s="2599"/>
      <c r="AR1" s="2599"/>
      <c r="AS1" s="2599"/>
      <c r="AT1" s="2599"/>
      <c r="AU1" s="2599"/>
      <c r="AV1" s="2599"/>
      <c r="AW1" s="712"/>
      <c r="AX1" s="712"/>
      <c r="AY1" s="712"/>
      <c r="AZ1" s="712"/>
      <c r="BA1" s="712"/>
      <c r="BB1" s="712"/>
      <c r="BC1" s="712"/>
      <c r="BD1" s="712"/>
      <c r="BE1" s="712"/>
      <c r="BF1" s="712"/>
      <c r="BG1" s="712"/>
      <c r="BH1" s="227"/>
      <c r="BI1" s="227"/>
      <c r="BJ1" s="227"/>
      <c r="BK1" s="227"/>
      <c r="BL1" s="227"/>
      <c r="BM1" s="227"/>
      <c r="BN1" s="228"/>
    </row>
    <row r="2" spans="1:66" s="120" customFormat="1" ht="20.100000000000001" customHeight="1">
      <c r="A2" s="292"/>
      <c r="B2" s="310" t="s">
        <v>69</v>
      </c>
      <c r="C2" s="311"/>
      <c r="D2" s="311"/>
      <c r="E2" s="311"/>
      <c r="F2" s="311"/>
      <c r="G2" s="311"/>
      <c r="H2" s="67" t="str">
        <f>'Bottom Parts Process'!H2</f>
        <v>{{ModelName}}</v>
      </c>
      <c r="I2" s="67"/>
      <c r="J2" s="67"/>
      <c r="K2" s="67"/>
      <c r="L2" s="67"/>
      <c r="M2" s="67"/>
      <c r="N2" s="67"/>
      <c r="O2" s="67"/>
      <c r="P2" s="67"/>
      <c r="Q2" s="68"/>
      <c r="R2" s="2600"/>
      <c r="S2" s="2601"/>
      <c r="T2" s="2601"/>
      <c r="U2" s="2601"/>
      <c r="V2" s="2601"/>
      <c r="W2" s="2601"/>
      <c r="X2" s="2601"/>
      <c r="Y2" s="2601"/>
      <c r="Z2" s="2601"/>
      <c r="AA2" s="2601"/>
      <c r="AB2" s="2601"/>
      <c r="AC2" s="2601"/>
      <c r="AD2" s="2601"/>
      <c r="AE2" s="2601"/>
      <c r="AF2" s="2601"/>
      <c r="AG2" s="2601"/>
      <c r="AH2" s="2601"/>
      <c r="AI2" s="2601"/>
      <c r="AJ2" s="2601"/>
      <c r="AK2" s="2601"/>
      <c r="AL2" s="2601"/>
      <c r="AM2" s="2601"/>
      <c r="AN2" s="2601"/>
      <c r="AO2" s="2601"/>
      <c r="AP2" s="2601"/>
      <c r="AQ2" s="2601"/>
      <c r="AR2" s="2601"/>
      <c r="AS2" s="2601"/>
      <c r="AT2" s="2601"/>
      <c r="AU2" s="2601"/>
      <c r="AV2" s="2601"/>
      <c r="AW2" s="713"/>
      <c r="AX2" s="713"/>
      <c r="AY2" s="713"/>
      <c r="AZ2" s="713"/>
      <c r="BA2" s="713"/>
      <c r="BB2" s="713"/>
      <c r="BC2" s="713"/>
      <c r="BD2" s="713"/>
      <c r="BE2" s="713"/>
      <c r="BF2" s="713"/>
      <c r="BG2" s="713"/>
      <c r="BH2" s="1693" t="s">
        <v>122</v>
      </c>
      <c r="BI2" s="1322"/>
      <c r="BJ2" s="1322"/>
      <c r="BK2" s="2602">
        <f>'Bottom Parts Process'!BO2+1</f>
        <v>20</v>
      </c>
      <c r="BL2" s="1322"/>
      <c r="BM2" s="1466"/>
      <c r="BN2" s="72"/>
    </row>
    <row r="3" spans="1:66" s="120" customFormat="1" ht="20.100000000000001" customHeight="1">
      <c r="A3" s="292"/>
      <c r="B3" s="73" t="s">
        <v>70</v>
      </c>
      <c r="C3" s="343"/>
      <c r="D3" s="343"/>
      <c r="E3" s="343"/>
      <c r="F3" s="343"/>
      <c r="G3" s="343"/>
      <c r="H3" s="343"/>
      <c r="I3" s="343"/>
      <c r="J3" s="1789" t="str">
        <f>'Bottom Parts Process'!J3</f>
        <v>{{MaterialNumber}}</v>
      </c>
      <c r="K3" s="1789"/>
      <c r="L3" s="1789"/>
      <c r="M3" s="1789"/>
      <c r="N3" s="1789"/>
      <c r="O3" s="1789"/>
      <c r="P3" s="1789"/>
      <c r="Q3" s="1695"/>
      <c r="R3" s="2600"/>
      <c r="S3" s="2601"/>
      <c r="T3" s="2601"/>
      <c r="U3" s="2601"/>
      <c r="V3" s="2601"/>
      <c r="W3" s="2601"/>
      <c r="X3" s="2601"/>
      <c r="Y3" s="2601"/>
      <c r="Z3" s="2601"/>
      <c r="AA3" s="2601"/>
      <c r="AB3" s="2601"/>
      <c r="AC3" s="2601"/>
      <c r="AD3" s="2601"/>
      <c r="AE3" s="2601"/>
      <c r="AF3" s="2601"/>
      <c r="AG3" s="2601"/>
      <c r="AH3" s="2601"/>
      <c r="AI3" s="2601"/>
      <c r="AJ3" s="2601"/>
      <c r="AK3" s="2601"/>
      <c r="AL3" s="2601"/>
      <c r="AM3" s="2601"/>
      <c r="AN3" s="2601"/>
      <c r="AO3" s="2601"/>
      <c r="AP3" s="2601"/>
      <c r="AQ3" s="2601"/>
      <c r="AR3" s="2601"/>
      <c r="AS3" s="2601"/>
      <c r="AT3" s="2601"/>
      <c r="AU3" s="2601"/>
      <c r="AV3" s="2601"/>
      <c r="AW3" s="713"/>
      <c r="AX3" s="713"/>
      <c r="AY3" s="713"/>
      <c r="AZ3" s="713"/>
      <c r="BA3" s="713"/>
      <c r="BB3" s="713"/>
      <c r="BC3" s="713"/>
      <c r="BD3" s="713"/>
      <c r="BE3" s="713"/>
      <c r="BF3" s="713"/>
      <c r="BG3" s="713"/>
      <c r="BH3" s="1323"/>
      <c r="BI3" s="2365"/>
      <c r="BJ3" s="2365"/>
      <c r="BK3" s="2365"/>
      <c r="BL3" s="2365"/>
      <c r="BM3" s="1467"/>
      <c r="BN3" s="72"/>
    </row>
    <row r="4" spans="1:66" s="120" customFormat="1" ht="18" customHeight="1">
      <c r="A4" s="292"/>
      <c r="B4" s="61"/>
      <c r="C4" s="61"/>
      <c r="D4" s="61"/>
      <c r="E4" s="61"/>
      <c r="F4" s="61"/>
      <c r="G4" s="61"/>
      <c r="H4" s="61"/>
      <c r="I4" s="61"/>
      <c r="J4" s="61"/>
      <c r="K4" s="61"/>
      <c r="L4" s="61"/>
      <c r="M4" s="61"/>
      <c r="N4" s="61"/>
      <c r="O4" s="61"/>
      <c r="P4" s="61"/>
      <c r="Q4" s="61"/>
      <c r="R4" s="61"/>
      <c r="S4" s="61"/>
      <c r="T4" s="61"/>
      <c r="U4" s="17"/>
      <c r="V4" s="17"/>
      <c r="W4" s="17"/>
      <c r="X4" s="17"/>
      <c r="Y4" s="17"/>
      <c r="Z4" s="17"/>
      <c r="AA4" s="17"/>
      <c r="AB4" s="17"/>
      <c r="AC4" s="17"/>
      <c r="AD4" s="17"/>
      <c r="AE4" s="17"/>
      <c r="AF4" s="17"/>
      <c r="AG4" s="17"/>
      <c r="AH4" s="17"/>
      <c r="AI4" s="17"/>
      <c r="AJ4" s="17"/>
      <c r="AK4" s="17"/>
      <c r="AL4" s="17"/>
      <c r="AM4" s="17"/>
      <c r="AN4" s="17"/>
      <c r="AO4" s="17"/>
      <c r="AP4" s="17"/>
      <c r="AQ4" s="17"/>
      <c r="AR4" s="17"/>
      <c r="AS4" s="1581" t="s">
        <v>657</v>
      </c>
      <c r="AT4" s="1419"/>
      <c r="AU4" s="1419"/>
      <c r="AV4" s="1419"/>
      <c r="AW4" s="1419"/>
      <c r="AX4" s="1419"/>
      <c r="AY4" s="1419"/>
      <c r="AZ4" s="1419"/>
      <c r="BA4" s="1419"/>
      <c r="BB4" s="1419"/>
      <c r="BC4" s="1419"/>
      <c r="BD4" s="1419"/>
      <c r="BE4" s="1419"/>
      <c r="BF4" s="1419"/>
      <c r="BG4" s="1419"/>
      <c r="BH4" s="1419"/>
      <c r="BI4" s="2603"/>
      <c r="BJ4" s="2605" t="s">
        <v>167</v>
      </c>
      <c r="BK4" s="1224"/>
      <c r="BL4" s="1224"/>
      <c r="BM4" s="2606"/>
      <c r="BN4" s="72"/>
    </row>
    <row r="5" spans="1:66" s="120" customFormat="1" ht="61.5" customHeight="1">
      <c r="A5" s="292"/>
      <c r="B5" s="2610" t="s">
        <v>658</v>
      </c>
      <c r="C5" s="1310"/>
      <c r="D5" s="1310"/>
      <c r="E5" s="1310"/>
      <c r="F5" s="1310"/>
      <c r="G5" s="1310"/>
      <c r="H5" s="1310"/>
      <c r="I5" s="1310"/>
      <c r="J5" s="1310"/>
      <c r="K5" s="1310"/>
      <c r="L5" s="1310"/>
      <c r="M5" s="1222"/>
      <c r="N5" s="2611" t="s">
        <v>659</v>
      </c>
      <c r="O5" s="2612"/>
      <c r="P5" s="2612"/>
      <c r="Q5" s="2612"/>
      <c r="R5" s="2612"/>
      <c r="S5" s="2612"/>
      <c r="T5" s="2612"/>
      <c r="U5" s="2612"/>
      <c r="V5" s="2612"/>
      <c r="W5" s="2612"/>
      <c r="X5" s="2612"/>
      <c r="Y5" s="2612"/>
      <c r="Z5" s="2612"/>
      <c r="AA5" s="2612"/>
      <c r="AB5" s="2613"/>
      <c r="AC5" s="114"/>
      <c r="AD5" s="114"/>
      <c r="AE5" s="69"/>
      <c r="AF5" s="69"/>
      <c r="AG5" s="2614" t="s">
        <v>660</v>
      </c>
      <c r="AH5" s="2615"/>
      <c r="AI5" s="2618" t="s">
        <v>661</v>
      </c>
      <c r="AJ5" s="2619"/>
      <c r="AK5" s="2619"/>
      <c r="AL5" s="2620"/>
      <c r="AR5" s="17"/>
      <c r="AS5" s="2604"/>
      <c r="AT5" s="2565"/>
      <c r="AU5" s="2565"/>
      <c r="AV5" s="2565"/>
      <c r="AW5" s="2565"/>
      <c r="AX5" s="2565"/>
      <c r="AY5" s="2565"/>
      <c r="AZ5" s="2565"/>
      <c r="BA5" s="2565"/>
      <c r="BB5" s="2565"/>
      <c r="BC5" s="2565"/>
      <c r="BD5" s="2565"/>
      <c r="BE5" s="2565"/>
      <c r="BF5" s="2565"/>
      <c r="BG5" s="2565"/>
      <c r="BH5" s="2565"/>
      <c r="BI5" s="2566"/>
      <c r="BJ5" s="2607"/>
      <c r="BK5" s="2608"/>
      <c r="BL5" s="2608"/>
      <c r="BM5" s="2609"/>
      <c r="BN5" s="72"/>
    </row>
    <row r="6" spans="1:66" s="120" customFormat="1" ht="36" customHeight="1">
      <c r="A6" s="292"/>
      <c r="B6" s="714" t="s">
        <v>662</v>
      </c>
      <c r="C6" s="715"/>
      <c r="D6" s="715"/>
      <c r="E6" s="715"/>
      <c r="F6" s="715"/>
      <c r="G6" s="715"/>
      <c r="H6" s="715"/>
      <c r="I6" s="715"/>
      <c r="J6" s="715"/>
      <c r="K6" s="715"/>
      <c r="L6" s="715"/>
      <c r="M6" s="715"/>
      <c r="N6" s="716" t="s">
        <v>663</v>
      </c>
      <c r="O6" s="715"/>
      <c r="P6" s="715"/>
      <c r="Q6" s="715"/>
      <c r="R6" s="715"/>
      <c r="S6" s="715"/>
      <c r="T6" s="715"/>
      <c r="U6" s="715"/>
      <c r="V6" s="715"/>
      <c r="W6" s="715"/>
      <c r="X6" s="715"/>
      <c r="Y6" s="715"/>
      <c r="Z6" s="715"/>
      <c r="AA6" s="715"/>
      <c r="AB6" s="717"/>
      <c r="AC6" s="114"/>
      <c r="AD6" s="114"/>
      <c r="AE6" s="69"/>
      <c r="AF6" s="69"/>
      <c r="AG6" s="2616"/>
      <c r="AH6" s="2617"/>
      <c r="AI6" s="2621"/>
      <c r="AJ6" s="2622"/>
      <c r="AK6" s="2622"/>
      <c r="AL6" s="2623"/>
      <c r="AR6" s="17"/>
      <c r="AS6" s="718"/>
      <c r="AT6" s="17"/>
      <c r="AU6" s="17"/>
      <c r="AV6" s="17"/>
      <c r="AW6" s="17"/>
      <c r="AX6" s="17"/>
      <c r="AY6" s="17"/>
      <c r="AZ6" s="17"/>
      <c r="BA6" s="17"/>
      <c r="BB6" s="17"/>
      <c r="BC6" s="17"/>
      <c r="BD6" s="17"/>
      <c r="BE6" s="17"/>
      <c r="BF6" s="17"/>
      <c r="BG6" s="17"/>
      <c r="BH6" s="14"/>
      <c r="BI6" s="719"/>
      <c r="BJ6" s="2624" t="s">
        <v>664</v>
      </c>
      <c r="BK6" s="2625"/>
      <c r="BL6" s="2625"/>
      <c r="BM6" s="2626"/>
      <c r="BN6" s="72"/>
    </row>
    <row r="7" spans="1:66" s="120" customFormat="1" ht="21.95" customHeight="1">
      <c r="A7" s="292"/>
      <c r="B7" s="274"/>
      <c r="C7" s="69"/>
      <c r="D7" s="69"/>
      <c r="E7" s="69"/>
      <c r="F7" s="69"/>
      <c r="G7" s="69"/>
      <c r="H7" s="69"/>
      <c r="I7" s="69"/>
      <c r="J7" s="69"/>
      <c r="K7" s="69"/>
      <c r="L7" s="69"/>
      <c r="M7" s="69"/>
      <c r="N7" s="69"/>
      <c r="O7" s="69"/>
      <c r="P7" s="69"/>
      <c r="Q7" s="69"/>
      <c r="R7" s="69"/>
      <c r="S7" s="69"/>
      <c r="T7" s="69"/>
      <c r="U7" s="69"/>
      <c r="V7" s="69"/>
      <c r="W7" s="69"/>
      <c r="X7" s="69"/>
      <c r="Y7" s="69"/>
      <c r="Z7" s="69"/>
      <c r="AA7" s="69"/>
      <c r="AB7" s="69"/>
      <c r="AC7" s="69"/>
      <c r="AD7" s="69"/>
      <c r="AE7" s="69"/>
      <c r="AF7" s="69"/>
      <c r="AG7" s="69"/>
      <c r="AH7" s="69"/>
      <c r="AI7" s="69"/>
      <c r="AJ7" s="69"/>
      <c r="AK7" s="69"/>
      <c r="AL7" s="69"/>
      <c r="AM7" s="69"/>
      <c r="AN7" s="69"/>
      <c r="AO7" s="69"/>
      <c r="AP7" s="69"/>
      <c r="AQ7" s="69"/>
      <c r="AR7" s="17"/>
      <c r="AS7" s="718"/>
      <c r="AT7" s="17"/>
      <c r="AU7" s="17"/>
      <c r="AV7" s="17"/>
      <c r="AW7" s="17"/>
      <c r="AX7" s="17"/>
      <c r="AY7" s="17"/>
      <c r="AZ7" s="17"/>
      <c r="BA7" s="17"/>
      <c r="BB7" s="17"/>
      <c r="BC7" s="17"/>
      <c r="BD7" s="17"/>
      <c r="BE7" s="17"/>
      <c r="BF7" s="17"/>
      <c r="BG7" s="17"/>
      <c r="BH7" s="17"/>
      <c r="BI7" s="17"/>
      <c r="BJ7" s="2627"/>
      <c r="BK7" s="2628"/>
      <c r="BL7" s="2628"/>
      <c r="BM7" s="2629"/>
      <c r="BN7" s="72"/>
    </row>
    <row r="8" spans="1:66" s="120" customFormat="1" ht="21.95" customHeight="1">
      <c r="A8" s="292"/>
      <c r="B8" s="2584" t="s">
        <v>523</v>
      </c>
      <c r="C8" s="2572" t="s">
        <v>665</v>
      </c>
      <c r="D8" s="1224"/>
      <c r="E8" s="1224"/>
      <c r="F8" s="1224"/>
      <c r="G8" s="1224"/>
      <c r="H8" s="1224"/>
      <c r="I8" s="1224"/>
      <c r="J8" s="1224"/>
      <c r="K8" s="1224"/>
      <c r="L8" s="1224"/>
      <c r="M8" s="1224"/>
      <c r="N8" s="1224"/>
      <c r="O8" s="1224"/>
      <c r="P8" s="1224"/>
      <c r="Q8" s="1224"/>
      <c r="R8" s="1224"/>
      <c r="S8" s="1224"/>
      <c r="T8" s="1224"/>
      <c r="U8" s="1224"/>
      <c r="V8" s="2573"/>
      <c r="W8" s="2633" t="s">
        <v>666</v>
      </c>
      <c r="X8" s="1740"/>
      <c r="Y8" s="1740"/>
      <c r="Z8" s="1740"/>
      <c r="AA8" s="1740"/>
      <c r="AB8" s="1740"/>
      <c r="AC8" s="1740"/>
      <c r="AD8" s="1740"/>
      <c r="AE8" s="1740"/>
      <c r="AF8" s="1740"/>
      <c r="AG8" s="1740"/>
      <c r="AH8" s="1740"/>
      <c r="AI8" s="1740"/>
      <c r="AJ8" s="1740"/>
      <c r="AK8" s="1740"/>
      <c r="AL8" s="1740"/>
      <c r="AM8" s="1740"/>
      <c r="AN8" s="1740"/>
      <c r="AO8" s="1740"/>
      <c r="AP8" s="1740"/>
      <c r="AQ8" s="1741"/>
      <c r="AR8" s="17"/>
      <c r="AS8" s="718"/>
      <c r="AT8" s="17"/>
      <c r="AU8" s="17"/>
      <c r="AV8" s="17"/>
      <c r="AW8" s="17"/>
      <c r="AX8" s="17"/>
      <c r="AY8" s="17"/>
      <c r="AZ8" s="17"/>
      <c r="BA8" s="17"/>
      <c r="BB8" s="17"/>
      <c r="BC8" s="17"/>
      <c r="BD8" s="17"/>
      <c r="BE8" s="17"/>
      <c r="BF8" s="17"/>
      <c r="BG8" s="17"/>
      <c r="BH8" s="17"/>
      <c r="BI8" s="17"/>
      <c r="BJ8" s="2634"/>
      <c r="BK8" s="2634"/>
      <c r="BL8" s="2634"/>
      <c r="BM8" s="2635"/>
      <c r="BN8" s="72"/>
    </row>
    <row r="9" spans="1:66" s="120" customFormat="1" ht="21.95" customHeight="1">
      <c r="A9" s="292"/>
      <c r="B9" s="1691"/>
      <c r="C9" s="2630"/>
      <c r="D9" s="1227"/>
      <c r="E9" s="1227"/>
      <c r="F9" s="1227"/>
      <c r="G9" s="1227"/>
      <c r="H9" s="1227"/>
      <c r="I9" s="1227"/>
      <c r="J9" s="1227"/>
      <c r="K9" s="1227"/>
      <c r="L9" s="1227"/>
      <c r="M9" s="1227"/>
      <c r="N9" s="1227"/>
      <c r="O9" s="1227"/>
      <c r="P9" s="1227"/>
      <c r="Q9" s="1227"/>
      <c r="R9" s="1227"/>
      <c r="S9" s="1227"/>
      <c r="T9" s="1227"/>
      <c r="U9" s="1227"/>
      <c r="V9" s="1534"/>
      <c r="W9" s="2637" t="s">
        <v>667</v>
      </c>
      <c r="X9" s="2638"/>
      <c r="Y9" s="2638"/>
      <c r="Z9" s="2638"/>
      <c r="AA9" s="2638"/>
      <c r="AB9" s="2638"/>
      <c r="AC9" s="2639"/>
      <c r="AD9" s="2637" t="s">
        <v>668</v>
      </c>
      <c r="AE9" s="2638"/>
      <c r="AF9" s="2644"/>
      <c r="AG9" s="2651" t="s">
        <v>669</v>
      </c>
      <c r="AH9" s="2647" t="s">
        <v>670</v>
      </c>
      <c r="AI9" s="2639"/>
      <c r="AJ9" s="2637" t="s">
        <v>671</v>
      </c>
      <c r="AK9" s="2638"/>
      <c r="AL9" s="2638"/>
      <c r="AM9" s="2639"/>
      <c r="AN9" s="2637" t="s">
        <v>672</v>
      </c>
      <c r="AO9" s="2638"/>
      <c r="AP9" s="2638"/>
      <c r="AQ9" s="2650"/>
      <c r="AR9" s="17"/>
      <c r="AS9" s="718"/>
      <c r="AT9" s="17"/>
      <c r="AU9" s="17"/>
      <c r="AV9" s="17"/>
      <c r="AW9" s="17"/>
      <c r="AX9" s="17"/>
      <c r="AY9" s="17"/>
      <c r="AZ9" s="17"/>
      <c r="BA9" s="17"/>
      <c r="BB9" s="17"/>
      <c r="BC9" s="17"/>
      <c r="BD9" s="17"/>
      <c r="BE9" s="17"/>
      <c r="BF9" s="17"/>
      <c r="BG9" s="17"/>
      <c r="BH9" s="17"/>
      <c r="BI9" s="17"/>
      <c r="BJ9" s="81"/>
      <c r="BK9" s="81"/>
      <c r="BL9" s="81"/>
      <c r="BM9" s="464"/>
      <c r="BN9" s="72"/>
    </row>
    <row r="10" spans="1:66" s="120" customFormat="1" ht="21.95" customHeight="1">
      <c r="A10" s="292"/>
      <c r="B10" s="1691"/>
      <c r="C10" s="2630"/>
      <c r="D10" s="1227"/>
      <c r="E10" s="1227"/>
      <c r="F10" s="1227"/>
      <c r="G10" s="1227"/>
      <c r="H10" s="1227"/>
      <c r="I10" s="1227"/>
      <c r="J10" s="1227"/>
      <c r="K10" s="1227"/>
      <c r="L10" s="1227"/>
      <c r="M10" s="1227"/>
      <c r="N10" s="1227"/>
      <c r="O10" s="1227"/>
      <c r="P10" s="1227"/>
      <c r="Q10" s="1227"/>
      <c r="R10" s="1227"/>
      <c r="S10" s="1227"/>
      <c r="T10" s="1227"/>
      <c r="U10" s="1227"/>
      <c r="V10" s="1534"/>
      <c r="W10" s="2640"/>
      <c r="X10" s="1139"/>
      <c r="Y10" s="1139"/>
      <c r="Z10" s="1139"/>
      <c r="AA10" s="1139"/>
      <c r="AB10" s="1139"/>
      <c r="AC10" s="2641"/>
      <c r="AD10" s="2640"/>
      <c r="AE10" s="1139"/>
      <c r="AF10" s="2645"/>
      <c r="AG10" s="2652"/>
      <c r="AH10" s="2648"/>
      <c r="AI10" s="2641"/>
      <c r="AJ10" s="2640"/>
      <c r="AK10" s="1139"/>
      <c r="AL10" s="1139"/>
      <c r="AM10" s="2641"/>
      <c r="AN10" s="2640"/>
      <c r="AO10" s="1139"/>
      <c r="AP10" s="1139"/>
      <c r="AQ10" s="1210"/>
      <c r="AR10" s="17"/>
      <c r="AS10" s="718"/>
      <c r="AT10" s="17"/>
      <c r="AU10" s="17"/>
      <c r="AV10" s="17"/>
      <c r="AW10" s="17"/>
      <c r="AX10" s="17"/>
      <c r="AY10" s="17"/>
      <c r="AZ10" s="17"/>
      <c r="BA10" s="17"/>
      <c r="BB10" s="17"/>
      <c r="BC10" s="17"/>
      <c r="BD10" s="17"/>
      <c r="BE10" s="17"/>
      <c r="BF10" s="17"/>
      <c r="BG10" s="17"/>
      <c r="BH10" s="17"/>
      <c r="BI10" s="17"/>
      <c r="BJ10" s="17"/>
      <c r="BK10" s="17"/>
      <c r="BL10" s="17"/>
      <c r="BM10" s="18"/>
      <c r="BN10" s="136"/>
    </row>
    <row r="11" spans="1:66" s="120" customFormat="1" ht="21.95" customHeight="1">
      <c r="A11" s="292"/>
      <c r="B11" s="2636"/>
      <c r="C11" s="2631"/>
      <c r="D11" s="1230"/>
      <c r="E11" s="1230"/>
      <c r="F11" s="1230"/>
      <c r="G11" s="1230"/>
      <c r="H11" s="1230"/>
      <c r="I11" s="1230"/>
      <c r="J11" s="1230"/>
      <c r="K11" s="1230"/>
      <c r="L11" s="1230"/>
      <c r="M11" s="1230"/>
      <c r="N11" s="1230"/>
      <c r="O11" s="1230"/>
      <c r="P11" s="1230"/>
      <c r="Q11" s="1230"/>
      <c r="R11" s="1230"/>
      <c r="S11" s="1230"/>
      <c r="T11" s="1230"/>
      <c r="U11" s="1230"/>
      <c r="V11" s="2632"/>
      <c r="W11" s="2642"/>
      <c r="X11" s="1212"/>
      <c r="Y11" s="1212"/>
      <c r="Z11" s="1212"/>
      <c r="AA11" s="1212"/>
      <c r="AB11" s="1212"/>
      <c r="AC11" s="2643"/>
      <c r="AD11" s="2642"/>
      <c r="AE11" s="1212"/>
      <c r="AF11" s="2646"/>
      <c r="AG11" s="2653"/>
      <c r="AH11" s="2649"/>
      <c r="AI11" s="2643"/>
      <c r="AJ11" s="2642"/>
      <c r="AK11" s="1212"/>
      <c r="AL11" s="1212"/>
      <c r="AM11" s="2643"/>
      <c r="AN11" s="2642"/>
      <c r="AO11" s="1212"/>
      <c r="AP11" s="1212"/>
      <c r="AQ11" s="1213"/>
      <c r="AR11" s="17"/>
      <c r="AS11" s="718"/>
      <c r="AT11" s="35"/>
      <c r="AU11" s="35"/>
      <c r="AV11" s="35"/>
      <c r="AW11" s="35"/>
      <c r="AX11" s="35"/>
      <c r="AY11" s="35"/>
      <c r="AZ11" s="35"/>
      <c r="BA11" s="35"/>
      <c r="BB11" s="35"/>
      <c r="BC11" s="35"/>
      <c r="BD11" s="35"/>
      <c r="BE11" s="35"/>
      <c r="BF11" s="35"/>
      <c r="BG11" s="35"/>
      <c r="BH11" s="35"/>
      <c r="BI11" s="35"/>
      <c r="BJ11" s="35"/>
      <c r="BK11" s="35"/>
      <c r="BL11" s="35"/>
      <c r="BM11" s="721"/>
      <c r="BN11" s="136"/>
    </row>
    <row r="12" spans="1:66" s="120" customFormat="1" ht="21.95" customHeight="1">
      <c r="A12" s="292"/>
      <c r="B12" s="2664">
        <v>1</v>
      </c>
      <c r="C12" s="2654" t="s">
        <v>673</v>
      </c>
      <c r="D12" s="2655"/>
      <c r="E12" s="2655"/>
      <c r="F12" s="2655"/>
      <c r="G12" s="2655"/>
      <c r="H12" s="2655"/>
      <c r="I12" s="2655"/>
      <c r="J12" s="2655"/>
      <c r="K12" s="2655"/>
      <c r="L12" s="2655"/>
      <c r="M12" s="2655"/>
      <c r="N12" s="2655"/>
      <c r="O12" s="2655"/>
      <c r="P12" s="2655"/>
      <c r="Q12" s="2655"/>
      <c r="R12" s="2655"/>
      <c r="S12" s="2655"/>
      <c r="T12" s="2655"/>
      <c r="U12" s="2655"/>
      <c r="V12" s="2656"/>
      <c r="W12" s="2660"/>
      <c r="X12" s="2661"/>
      <c r="Y12" s="2661"/>
      <c r="Z12" s="2661"/>
      <c r="AA12" s="2661"/>
      <c r="AB12" s="2661"/>
      <c r="AC12" s="2662"/>
      <c r="AD12" s="722"/>
      <c r="AE12" s="722"/>
      <c r="AF12" s="722"/>
      <c r="AG12" s="723"/>
      <c r="AH12" s="722"/>
      <c r="AI12" s="722"/>
      <c r="AJ12" s="2660"/>
      <c r="AK12" s="2661"/>
      <c r="AL12" s="2661"/>
      <c r="AM12" s="2662"/>
      <c r="AN12" s="2660"/>
      <c r="AO12" s="2661"/>
      <c r="AP12" s="2661"/>
      <c r="AQ12" s="2663"/>
      <c r="AR12" s="17"/>
      <c r="AS12" s="718"/>
      <c r="AT12" s="35"/>
      <c r="AU12" s="35"/>
      <c r="AV12" s="35"/>
      <c r="AW12" s="35"/>
      <c r="AX12" s="35"/>
      <c r="AY12" s="35"/>
      <c r="AZ12" s="35"/>
      <c r="BA12" s="35"/>
      <c r="BB12" s="35"/>
      <c r="BC12" s="35"/>
      <c r="BD12" s="35"/>
      <c r="BE12" s="35"/>
      <c r="BF12" s="35"/>
      <c r="BG12" s="35"/>
      <c r="BH12" s="35"/>
      <c r="BI12" s="35"/>
      <c r="BJ12" s="35"/>
      <c r="BK12" s="35"/>
      <c r="BL12" s="35"/>
      <c r="BM12" s="721"/>
      <c r="BN12" s="136"/>
    </row>
    <row r="13" spans="1:66" s="120" customFormat="1" ht="21.95" customHeight="1">
      <c r="A13" s="292"/>
      <c r="B13" s="2665"/>
      <c r="C13" s="2657"/>
      <c r="D13" s="2658"/>
      <c r="E13" s="2658"/>
      <c r="F13" s="2658"/>
      <c r="G13" s="2658"/>
      <c r="H13" s="2658"/>
      <c r="I13" s="2658"/>
      <c r="J13" s="2658"/>
      <c r="K13" s="2658"/>
      <c r="L13" s="2658"/>
      <c r="M13" s="2658"/>
      <c r="N13" s="2658"/>
      <c r="O13" s="2658"/>
      <c r="P13" s="2658"/>
      <c r="Q13" s="2658"/>
      <c r="R13" s="2658"/>
      <c r="S13" s="2658"/>
      <c r="T13" s="2658"/>
      <c r="U13" s="2658"/>
      <c r="V13" s="2659"/>
      <c r="W13" s="2666"/>
      <c r="X13" s="2667"/>
      <c r="Y13" s="2667"/>
      <c r="Z13" s="2667"/>
      <c r="AA13" s="2667"/>
      <c r="AB13" s="2667"/>
      <c r="AC13" s="2668"/>
      <c r="AD13" s="724"/>
      <c r="AE13" s="724"/>
      <c r="AF13" s="724"/>
      <c r="AG13" s="725"/>
      <c r="AH13" s="724"/>
      <c r="AI13" s="724"/>
      <c r="AJ13" s="2666"/>
      <c r="AK13" s="2667"/>
      <c r="AL13" s="2667"/>
      <c r="AM13" s="2668"/>
      <c r="AN13" s="2666"/>
      <c r="AO13" s="2667"/>
      <c r="AP13" s="2667"/>
      <c r="AQ13" s="2669"/>
      <c r="AR13" s="17"/>
      <c r="AS13" s="718"/>
      <c r="AT13" s="35"/>
      <c r="AU13" s="35"/>
      <c r="AV13" s="35"/>
      <c r="AW13" s="35"/>
      <c r="AX13" s="35"/>
      <c r="AY13" s="35"/>
      <c r="AZ13" s="35"/>
      <c r="BA13" s="35"/>
      <c r="BB13" s="35"/>
      <c r="BC13" s="35"/>
      <c r="BD13" s="35"/>
      <c r="BE13" s="35"/>
      <c r="BF13" s="35"/>
      <c r="BG13" s="35"/>
      <c r="BH13" s="35"/>
      <c r="BI13" s="35"/>
      <c r="BJ13" s="35"/>
      <c r="BK13" s="35"/>
      <c r="BL13" s="35"/>
      <c r="BM13" s="721"/>
      <c r="BN13" s="136"/>
    </row>
    <row r="14" spans="1:66" s="120" customFormat="1" ht="38.25" customHeight="1">
      <c r="A14" s="292"/>
      <c r="B14" s="2682">
        <f>B12+1</f>
        <v>2</v>
      </c>
      <c r="C14" s="2670" t="s">
        <v>674</v>
      </c>
      <c r="D14" s="2671"/>
      <c r="E14" s="2671"/>
      <c r="F14" s="2671"/>
      <c r="G14" s="2671"/>
      <c r="H14" s="2671"/>
      <c r="I14" s="2671"/>
      <c r="J14" s="2671"/>
      <c r="K14" s="2671"/>
      <c r="L14" s="2671"/>
      <c r="M14" s="2671"/>
      <c r="N14" s="2671"/>
      <c r="O14" s="2671"/>
      <c r="P14" s="2671"/>
      <c r="Q14" s="2671"/>
      <c r="R14" s="2671"/>
      <c r="S14" s="2671"/>
      <c r="T14" s="2671"/>
      <c r="U14" s="2671"/>
      <c r="V14" s="2672"/>
      <c r="W14" s="2676"/>
      <c r="X14" s="2677"/>
      <c r="Y14" s="2677"/>
      <c r="Z14" s="2677"/>
      <c r="AA14" s="2677"/>
      <c r="AB14" s="2677"/>
      <c r="AC14" s="2678"/>
      <c r="AD14" s="726"/>
      <c r="AE14" s="726"/>
      <c r="AF14" s="726"/>
      <c r="AG14" s="727"/>
      <c r="AH14" s="726"/>
      <c r="AI14" s="726"/>
      <c r="AJ14" s="2676"/>
      <c r="AK14" s="2677"/>
      <c r="AL14" s="2677"/>
      <c r="AM14" s="2678"/>
      <c r="AN14" s="2676"/>
      <c r="AO14" s="2677"/>
      <c r="AP14" s="2677"/>
      <c r="AQ14" s="2679"/>
      <c r="AR14" s="17"/>
      <c r="AS14" s="718"/>
      <c r="AT14" s="17"/>
      <c r="AU14" s="17"/>
      <c r="AV14" s="17"/>
      <c r="AW14" s="17"/>
      <c r="AX14" s="17"/>
      <c r="AY14" s="17"/>
      <c r="AZ14" s="17"/>
      <c r="BA14" s="17"/>
      <c r="BB14" s="17"/>
      <c r="BC14" s="17"/>
      <c r="BD14" s="17"/>
      <c r="BE14" s="17"/>
      <c r="BF14" s="17"/>
      <c r="BG14" s="17"/>
      <c r="BH14" s="17"/>
      <c r="BI14" s="17"/>
      <c r="BJ14" s="2680"/>
      <c r="BK14" s="2680"/>
      <c r="BL14" s="2680"/>
      <c r="BM14" s="2681"/>
      <c r="BN14" s="136"/>
    </row>
    <row r="15" spans="1:66" s="120" customFormat="1" ht="21.95" customHeight="1">
      <c r="A15" s="292"/>
      <c r="B15" s="2665"/>
      <c r="C15" s="2673"/>
      <c r="D15" s="2674"/>
      <c r="E15" s="2674"/>
      <c r="F15" s="2674"/>
      <c r="G15" s="2674"/>
      <c r="H15" s="2674"/>
      <c r="I15" s="2674"/>
      <c r="J15" s="2674"/>
      <c r="K15" s="2674"/>
      <c r="L15" s="2674"/>
      <c r="M15" s="2674"/>
      <c r="N15" s="2674"/>
      <c r="O15" s="2674"/>
      <c r="P15" s="2674"/>
      <c r="Q15" s="2674"/>
      <c r="R15" s="2674"/>
      <c r="S15" s="2674"/>
      <c r="T15" s="2674"/>
      <c r="U15" s="2674"/>
      <c r="V15" s="2675"/>
      <c r="W15" s="2666"/>
      <c r="X15" s="2667"/>
      <c r="Y15" s="2667"/>
      <c r="Z15" s="2667"/>
      <c r="AA15" s="2667"/>
      <c r="AB15" s="2667"/>
      <c r="AC15" s="2668"/>
      <c r="AD15" s="724"/>
      <c r="AE15" s="724"/>
      <c r="AF15" s="724"/>
      <c r="AG15" s="725"/>
      <c r="AH15" s="724"/>
      <c r="AI15" s="724"/>
      <c r="AJ15" s="2666"/>
      <c r="AK15" s="2667"/>
      <c r="AL15" s="2667"/>
      <c r="AM15" s="2668"/>
      <c r="AN15" s="2666"/>
      <c r="AO15" s="2667"/>
      <c r="AP15" s="2667"/>
      <c r="AQ15" s="2669"/>
      <c r="AR15" s="17"/>
      <c r="AS15" s="718"/>
      <c r="AT15" s="17"/>
      <c r="AU15" s="17"/>
      <c r="AV15" s="17"/>
      <c r="AW15" s="17"/>
      <c r="AX15" s="17"/>
      <c r="AY15" s="17"/>
      <c r="AZ15" s="17"/>
      <c r="BA15" s="17"/>
      <c r="BB15" s="17"/>
      <c r="BC15" s="17"/>
      <c r="BD15" s="17"/>
      <c r="BE15" s="17"/>
      <c r="BF15" s="17"/>
      <c r="BG15" s="17"/>
      <c r="BH15" s="17"/>
      <c r="BI15" s="17"/>
      <c r="BJ15" s="17"/>
      <c r="BK15" s="17"/>
      <c r="BL15" s="17"/>
      <c r="BM15" s="18"/>
      <c r="BN15" s="136"/>
    </row>
    <row r="16" spans="1:66" s="120" customFormat="1" ht="21.95" customHeight="1">
      <c r="A16" s="292"/>
      <c r="B16" s="1664">
        <f>B14+1</f>
        <v>3</v>
      </c>
      <c r="C16" s="2670" t="s">
        <v>675</v>
      </c>
      <c r="D16" s="2683"/>
      <c r="E16" s="2683"/>
      <c r="F16" s="2683"/>
      <c r="G16" s="2683"/>
      <c r="H16" s="2683"/>
      <c r="I16" s="2683"/>
      <c r="J16" s="2683"/>
      <c r="K16" s="2683"/>
      <c r="L16" s="2683"/>
      <c r="M16" s="2683"/>
      <c r="N16" s="2683"/>
      <c r="O16" s="2683"/>
      <c r="P16" s="2683"/>
      <c r="Q16" s="2683"/>
      <c r="R16" s="2683"/>
      <c r="S16" s="2683"/>
      <c r="T16" s="2683"/>
      <c r="U16" s="2683"/>
      <c r="V16" s="2684"/>
      <c r="W16" s="2685">
        <v>297</v>
      </c>
      <c r="X16" s="2686"/>
      <c r="Y16" s="2686"/>
      <c r="Z16" s="2686"/>
      <c r="AA16" s="2686"/>
      <c r="AB16" s="2686"/>
      <c r="AC16" s="2687"/>
      <c r="AD16" s="2685" t="s">
        <v>15</v>
      </c>
      <c r="AE16" s="2686"/>
      <c r="AF16" s="2691"/>
      <c r="AG16" s="2700" t="s">
        <v>676</v>
      </c>
      <c r="AH16" s="2693" t="s">
        <v>15</v>
      </c>
      <c r="AI16" s="2694"/>
      <c r="AJ16" s="2697" t="s">
        <v>677</v>
      </c>
      <c r="AK16" s="2686"/>
      <c r="AL16" s="2686"/>
      <c r="AM16" s="2687"/>
      <c r="AN16" s="2685" t="s">
        <v>15</v>
      </c>
      <c r="AO16" s="2686"/>
      <c r="AP16" s="2686"/>
      <c r="AQ16" s="2698"/>
      <c r="AR16" s="69"/>
      <c r="AS16" s="292"/>
      <c r="AT16" s="69"/>
      <c r="AU16" s="69"/>
      <c r="AV16" s="69"/>
      <c r="AW16" s="69"/>
      <c r="AX16" s="69"/>
      <c r="AY16" s="69"/>
      <c r="AZ16" s="69"/>
      <c r="BA16" s="69"/>
      <c r="BB16" s="69"/>
      <c r="BC16" s="69"/>
      <c r="BD16" s="69"/>
      <c r="BE16" s="69"/>
      <c r="BF16" s="69"/>
      <c r="BG16" s="69"/>
      <c r="BH16" s="69"/>
      <c r="BI16" s="69"/>
      <c r="BJ16" s="69"/>
      <c r="BK16" s="69"/>
      <c r="BL16" s="69"/>
      <c r="BM16" s="136"/>
      <c r="BN16" s="136"/>
    </row>
    <row r="17" spans="1:66" s="120" customFormat="1" ht="21.95" customHeight="1">
      <c r="A17" s="292"/>
      <c r="B17" s="1643"/>
      <c r="C17" s="2657"/>
      <c r="D17" s="2658"/>
      <c r="E17" s="2658"/>
      <c r="F17" s="2658"/>
      <c r="G17" s="2658"/>
      <c r="H17" s="2658"/>
      <c r="I17" s="2658"/>
      <c r="J17" s="2658"/>
      <c r="K17" s="2658"/>
      <c r="L17" s="2658"/>
      <c r="M17" s="2658"/>
      <c r="N17" s="2658"/>
      <c r="O17" s="2658"/>
      <c r="P17" s="2658"/>
      <c r="Q17" s="2658"/>
      <c r="R17" s="2658"/>
      <c r="S17" s="2658"/>
      <c r="T17" s="2658"/>
      <c r="U17" s="2658"/>
      <c r="V17" s="2659"/>
      <c r="W17" s="2688"/>
      <c r="X17" s="2689"/>
      <c r="Y17" s="2689"/>
      <c r="Z17" s="2689"/>
      <c r="AA17" s="2689"/>
      <c r="AB17" s="2689"/>
      <c r="AC17" s="2690"/>
      <c r="AD17" s="2688"/>
      <c r="AE17" s="2689"/>
      <c r="AF17" s="2692"/>
      <c r="AG17" s="2701"/>
      <c r="AH17" s="2695"/>
      <c r="AI17" s="2696"/>
      <c r="AJ17" s="2688"/>
      <c r="AK17" s="2689"/>
      <c r="AL17" s="2689"/>
      <c r="AM17" s="2690"/>
      <c r="AN17" s="2688"/>
      <c r="AO17" s="2689"/>
      <c r="AP17" s="2689"/>
      <c r="AQ17" s="2699"/>
      <c r="AR17" s="69"/>
      <c r="AS17" s="292"/>
      <c r="AT17" s="69"/>
      <c r="AU17" s="69"/>
      <c r="AV17" s="69"/>
      <c r="AW17" s="69"/>
      <c r="AX17" s="69"/>
      <c r="AY17" s="69"/>
      <c r="AZ17" s="69"/>
      <c r="BA17" s="69"/>
      <c r="BB17" s="69"/>
      <c r="BC17" s="69"/>
      <c r="BD17" s="69"/>
      <c r="BE17" s="69"/>
      <c r="BF17" s="69"/>
      <c r="BG17" s="69"/>
      <c r="BH17" s="69"/>
      <c r="BI17" s="69"/>
      <c r="BJ17" s="69"/>
      <c r="BK17" s="69"/>
      <c r="BL17" s="69"/>
      <c r="BM17" s="136"/>
      <c r="BN17" s="136"/>
    </row>
    <row r="18" spans="1:66" s="120" customFormat="1" ht="21.95" customHeight="1">
      <c r="A18" s="292"/>
      <c r="B18" s="1664">
        <f>B16+1</f>
        <v>4</v>
      </c>
      <c r="C18" s="2670" t="s">
        <v>678</v>
      </c>
      <c r="D18" s="2683"/>
      <c r="E18" s="2683"/>
      <c r="F18" s="2683"/>
      <c r="G18" s="2683"/>
      <c r="H18" s="2683"/>
      <c r="I18" s="2683"/>
      <c r="J18" s="2683"/>
      <c r="K18" s="2683"/>
      <c r="L18" s="2683"/>
      <c r="M18" s="2683"/>
      <c r="N18" s="2683"/>
      <c r="O18" s="2683"/>
      <c r="P18" s="2683"/>
      <c r="Q18" s="2683"/>
      <c r="R18" s="2683"/>
      <c r="S18" s="2683"/>
      <c r="T18" s="2683"/>
      <c r="U18" s="2683"/>
      <c r="V18" s="2684"/>
      <c r="W18" s="2685">
        <v>297</v>
      </c>
      <c r="X18" s="2686"/>
      <c r="Y18" s="2686"/>
      <c r="Z18" s="2686"/>
      <c r="AA18" s="2686"/>
      <c r="AB18" s="2686"/>
      <c r="AC18" s="2687"/>
      <c r="AD18" s="2685" t="s">
        <v>15</v>
      </c>
      <c r="AE18" s="2686"/>
      <c r="AF18" s="2691"/>
      <c r="AG18" s="2700" t="s">
        <v>676</v>
      </c>
      <c r="AH18" s="2693" t="s">
        <v>15</v>
      </c>
      <c r="AI18" s="2694"/>
      <c r="AJ18" s="2697" t="s">
        <v>677</v>
      </c>
      <c r="AK18" s="2686"/>
      <c r="AL18" s="2686"/>
      <c r="AM18" s="2687"/>
      <c r="AN18" s="2685" t="s">
        <v>15</v>
      </c>
      <c r="AO18" s="2686"/>
      <c r="AP18" s="2686"/>
      <c r="AQ18" s="2698"/>
      <c r="AR18" s="69"/>
      <c r="AS18" s="292"/>
      <c r="AT18" s="69"/>
      <c r="AU18" s="69"/>
      <c r="AV18" s="69"/>
      <c r="AW18" s="69"/>
      <c r="AX18" s="69"/>
      <c r="AY18" s="69"/>
      <c r="AZ18" s="69"/>
      <c r="BA18" s="69"/>
      <c r="BB18" s="69"/>
      <c r="BC18" s="69"/>
      <c r="BD18" s="69"/>
      <c r="BE18" s="69"/>
      <c r="BF18" s="69"/>
      <c r="BG18" s="69"/>
      <c r="BH18" s="69"/>
      <c r="BI18" s="69"/>
      <c r="BJ18" s="69"/>
      <c r="BK18" s="69"/>
      <c r="BL18" s="69"/>
      <c r="BM18" s="136"/>
      <c r="BN18" s="136"/>
    </row>
    <row r="19" spans="1:66" s="120" customFormat="1" ht="21.95" customHeight="1">
      <c r="A19" s="292"/>
      <c r="B19" s="1643"/>
      <c r="C19" s="2657"/>
      <c r="D19" s="2658"/>
      <c r="E19" s="2658"/>
      <c r="F19" s="2658"/>
      <c r="G19" s="2658"/>
      <c r="H19" s="2658"/>
      <c r="I19" s="2658"/>
      <c r="J19" s="2658"/>
      <c r="K19" s="2658"/>
      <c r="L19" s="2658"/>
      <c r="M19" s="2658"/>
      <c r="N19" s="2658"/>
      <c r="O19" s="2658"/>
      <c r="P19" s="2658"/>
      <c r="Q19" s="2658"/>
      <c r="R19" s="2658"/>
      <c r="S19" s="2658"/>
      <c r="T19" s="2658"/>
      <c r="U19" s="2658"/>
      <c r="V19" s="2659"/>
      <c r="W19" s="2688"/>
      <c r="X19" s="2689"/>
      <c r="Y19" s="2689"/>
      <c r="Z19" s="2689"/>
      <c r="AA19" s="2689"/>
      <c r="AB19" s="2689"/>
      <c r="AC19" s="2690"/>
      <c r="AD19" s="2688"/>
      <c r="AE19" s="2689"/>
      <c r="AF19" s="2692"/>
      <c r="AG19" s="2701"/>
      <c r="AH19" s="2695"/>
      <c r="AI19" s="2696"/>
      <c r="AJ19" s="2688"/>
      <c r="AK19" s="2689"/>
      <c r="AL19" s="2689"/>
      <c r="AM19" s="2690"/>
      <c r="AN19" s="2688"/>
      <c r="AO19" s="2689"/>
      <c r="AP19" s="2689"/>
      <c r="AQ19" s="2699"/>
      <c r="AR19" s="69"/>
      <c r="AS19" s="292"/>
      <c r="AT19" s="69"/>
      <c r="AU19" s="69"/>
      <c r="AV19" s="69"/>
      <c r="AW19" s="69"/>
      <c r="AX19" s="69"/>
      <c r="AY19" s="69"/>
      <c r="AZ19" s="69"/>
      <c r="BA19" s="69"/>
      <c r="BB19" s="69"/>
      <c r="BC19" s="69"/>
      <c r="BD19" s="69"/>
      <c r="BE19" s="69"/>
      <c r="BF19" s="69"/>
      <c r="BG19" s="69"/>
      <c r="BH19" s="69"/>
      <c r="BI19" s="69"/>
      <c r="BJ19" s="69"/>
      <c r="BK19" s="69"/>
      <c r="BL19" s="69"/>
      <c r="BM19" s="136"/>
      <c r="BN19" s="136"/>
    </row>
    <row r="20" spans="1:66" s="120" customFormat="1" ht="21.95" customHeight="1">
      <c r="A20" s="292"/>
      <c r="B20" s="1664">
        <f>B18+1</f>
        <v>5</v>
      </c>
      <c r="C20" s="2670" t="s">
        <v>679</v>
      </c>
      <c r="D20" s="2683"/>
      <c r="E20" s="2683"/>
      <c r="F20" s="2683"/>
      <c r="G20" s="2683"/>
      <c r="H20" s="2683"/>
      <c r="I20" s="2683"/>
      <c r="J20" s="2683"/>
      <c r="K20" s="2683"/>
      <c r="L20" s="2683"/>
      <c r="M20" s="2683"/>
      <c r="N20" s="2683"/>
      <c r="O20" s="2683"/>
      <c r="P20" s="2683"/>
      <c r="Q20" s="2683"/>
      <c r="R20" s="2683"/>
      <c r="S20" s="2683"/>
      <c r="T20" s="2683"/>
      <c r="U20" s="2683"/>
      <c r="V20" s="2684"/>
      <c r="W20" s="2697" t="s">
        <v>680</v>
      </c>
      <c r="X20" s="2702"/>
      <c r="Y20" s="2702"/>
      <c r="Z20" s="2702"/>
      <c r="AA20" s="2702"/>
      <c r="AB20" s="2702"/>
      <c r="AC20" s="2694"/>
      <c r="AD20" s="2697" t="s">
        <v>681</v>
      </c>
      <c r="AE20" s="2702"/>
      <c r="AF20" s="2705"/>
      <c r="AG20" s="2700" t="s">
        <v>682</v>
      </c>
      <c r="AH20" s="2693" t="s">
        <v>15</v>
      </c>
      <c r="AI20" s="2694"/>
      <c r="AJ20" s="2697" t="s">
        <v>683</v>
      </c>
      <c r="AK20" s="2686"/>
      <c r="AL20" s="2686"/>
      <c r="AM20" s="2687"/>
      <c r="AN20" s="2685">
        <v>200</v>
      </c>
      <c r="AO20" s="2686"/>
      <c r="AP20" s="2686"/>
      <c r="AQ20" s="2698"/>
      <c r="AR20" s="69"/>
      <c r="AS20" s="292"/>
      <c r="AT20" s="69"/>
      <c r="AU20" s="69"/>
      <c r="AV20" s="69"/>
      <c r="AW20" s="69"/>
      <c r="AX20" s="69"/>
      <c r="AY20" s="69"/>
      <c r="AZ20" s="69"/>
      <c r="BA20" s="69"/>
      <c r="BB20" s="69"/>
      <c r="BC20" s="69"/>
      <c r="BD20" s="69"/>
      <c r="BE20" s="69"/>
      <c r="BF20" s="69"/>
      <c r="BG20" s="69"/>
      <c r="BH20" s="69"/>
      <c r="BI20" s="69"/>
      <c r="BJ20" s="69"/>
      <c r="BK20" s="69"/>
      <c r="BL20" s="69"/>
      <c r="BM20" s="136"/>
      <c r="BN20" s="136"/>
    </row>
    <row r="21" spans="1:66" s="120" customFormat="1" ht="21.95" customHeight="1">
      <c r="A21" s="292"/>
      <c r="B21" s="1643"/>
      <c r="C21" s="2657"/>
      <c r="D21" s="2658"/>
      <c r="E21" s="2658"/>
      <c r="F21" s="2658"/>
      <c r="G21" s="2658"/>
      <c r="H21" s="2658"/>
      <c r="I21" s="2658"/>
      <c r="J21" s="2658"/>
      <c r="K21" s="2658"/>
      <c r="L21" s="2658"/>
      <c r="M21" s="2658"/>
      <c r="N21" s="2658"/>
      <c r="O21" s="2658"/>
      <c r="P21" s="2658"/>
      <c r="Q21" s="2658"/>
      <c r="R21" s="2658"/>
      <c r="S21" s="2658"/>
      <c r="T21" s="2658"/>
      <c r="U21" s="2658"/>
      <c r="V21" s="2659"/>
      <c r="W21" s="2703"/>
      <c r="X21" s="2704"/>
      <c r="Y21" s="2704"/>
      <c r="Z21" s="2704"/>
      <c r="AA21" s="2704"/>
      <c r="AB21" s="2704"/>
      <c r="AC21" s="2696"/>
      <c r="AD21" s="2703"/>
      <c r="AE21" s="2704"/>
      <c r="AF21" s="2706"/>
      <c r="AG21" s="2701"/>
      <c r="AH21" s="2695"/>
      <c r="AI21" s="2696"/>
      <c r="AJ21" s="2688"/>
      <c r="AK21" s="2689"/>
      <c r="AL21" s="2689"/>
      <c r="AM21" s="2690"/>
      <c r="AN21" s="2688"/>
      <c r="AO21" s="2689"/>
      <c r="AP21" s="2689"/>
      <c r="AQ21" s="2699"/>
      <c r="AR21" s="69"/>
      <c r="AS21" s="292"/>
      <c r="AT21" s="69"/>
      <c r="AU21" s="69"/>
      <c r="AV21" s="69"/>
      <c r="AW21" s="69"/>
      <c r="AX21" s="69"/>
      <c r="AY21" s="69"/>
      <c r="AZ21" s="69"/>
      <c r="BA21" s="69"/>
      <c r="BB21" s="69"/>
      <c r="BC21" s="69"/>
      <c r="BD21" s="69"/>
      <c r="BE21" s="69"/>
      <c r="BF21" s="69"/>
      <c r="BG21" s="69"/>
      <c r="BH21" s="69"/>
      <c r="BI21" s="69"/>
      <c r="BJ21" s="69"/>
      <c r="BK21" s="69"/>
      <c r="BL21" s="69"/>
      <c r="BM21" s="136"/>
      <c r="BN21" s="136"/>
    </row>
    <row r="22" spans="1:66" s="120" customFormat="1" ht="21.95" customHeight="1">
      <c r="A22" s="292"/>
      <c r="B22" s="1664">
        <f>B20+1</f>
        <v>6</v>
      </c>
      <c r="C22" s="2670" t="s">
        <v>684</v>
      </c>
      <c r="D22" s="2671"/>
      <c r="E22" s="2671"/>
      <c r="F22" s="2671"/>
      <c r="G22" s="2671"/>
      <c r="H22" s="2671"/>
      <c r="I22" s="2671"/>
      <c r="J22" s="2671"/>
      <c r="K22" s="2671"/>
      <c r="L22" s="2671"/>
      <c r="M22" s="2671"/>
      <c r="N22" s="2671"/>
      <c r="O22" s="2671"/>
      <c r="P22" s="2671"/>
      <c r="Q22" s="2671"/>
      <c r="R22" s="2671"/>
      <c r="S22" s="2671"/>
      <c r="T22" s="2671"/>
      <c r="U22" s="2671"/>
      <c r="V22" s="2672"/>
      <c r="W22" s="2685" t="s">
        <v>685</v>
      </c>
      <c r="X22" s="2686"/>
      <c r="Y22" s="2686"/>
      <c r="Z22" s="2686"/>
      <c r="AA22" s="2686"/>
      <c r="AB22" s="2686"/>
      <c r="AC22" s="2687"/>
      <c r="AD22" s="2697" t="s">
        <v>686</v>
      </c>
      <c r="AE22" s="2702"/>
      <c r="AF22" s="2705"/>
      <c r="AG22" s="2700" t="s">
        <v>682</v>
      </c>
      <c r="AH22" s="2693" t="s">
        <v>15</v>
      </c>
      <c r="AI22" s="2694"/>
      <c r="AJ22" s="2697" t="s">
        <v>683</v>
      </c>
      <c r="AK22" s="2686"/>
      <c r="AL22" s="2686"/>
      <c r="AM22" s="2687"/>
      <c r="AN22" s="2685">
        <v>200</v>
      </c>
      <c r="AO22" s="2686"/>
      <c r="AP22" s="2686"/>
      <c r="AQ22" s="2698"/>
      <c r="AR22" s="69"/>
      <c r="AS22" s="292"/>
      <c r="AT22" s="2707" t="s">
        <v>687</v>
      </c>
      <c r="AU22" s="2707"/>
      <c r="AV22" s="2707"/>
      <c r="AW22" s="2707"/>
      <c r="AX22" s="2707"/>
      <c r="AY22" s="2707"/>
      <c r="AZ22" s="2707"/>
      <c r="BA22" s="2707"/>
      <c r="BB22" s="2707"/>
      <c r="BC22" s="2707"/>
      <c r="BD22" s="2707"/>
      <c r="BE22" s="2707"/>
      <c r="BF22" s="2707"/>
      <c r="BG22" s="2707"/>
      <c r="BH22" s="2707"/>
      <c r="BI22" s="2707"/>
      <c r="BJ22" s="2707"/>
      <c r="BK22" s="2707"/>
      <c r="BL22" s="2707"/>
      <c r="BM22" s="2708"/>
      <c r="BN22" s="136"/>
    </row>
    <row r="23" spans="1:66" s="120" customFormat="1" ht="21.95" customHeight="1">
      <c r="A23" s="292"/>
      <c r="B23" s="1643"/>
      <c r="C23" s="2673"/>
      <c r="D23" s="2674"/>
      <c r="E23" s="2674"/>
      <c r="F23" s="2674"/>
      <c r="G23" s="2674"/>
      <c r="H23" s="2674"/>
      <c r="I23" s="2674"/>
      <c r="J23" s="2674"/>
      <c r="K23" s="2674"/>
      <c r="L23" s="2674"/>
      <c r="M23" s="2674"/>
      <c r="N23" s="2674"/>
      <c r="O23" s="2674"/>
      <c r="P23" s="2674"/>
      <c r="Q23" s="2674"/>
      <c r="R23" s="2674"/>
      <c r="S23" s="2674"/>
      <c r="T23" s="2674"/>
      <c r="U23" s="2674"/>
      <c r="V23" s="2675"/>
      <c r="W23" s="2688"/>
      <c r="X23" s="2689"/>
      <c r="Y23" s="2689"/>
      <c r="Z23" s="2689"/>
      <c r="AA23" s="2689"/>
      <c r="AB23" s="2689"/>
      <c r="AC23" s="2690"/>
      <c r="AD23" s="2703"/>
      <c r="AE23" s="2704"/>
      <c r="AF23" s="2706"/>
      <c r="AG23" s="2701"/>
      <c r="AH23" s="2695"/>
      <c r="AI23" s="2696"/>
      <c r="AJ23" s="2688"/>
      <c r="AK23" s="2689"/>
      <c r="AL23" s="2689"/>
      <c r="AM23" s="2690"/>
      <c r="AN23" s="2688"/>
      <c r="AO23" s="2689"/>
      <c r="AP23" s="2689"/>
      <c r="AQ23" s="2699"/>
      <c r="AR23" s="69"/>
      <c r="AS23" s="292"/>
      <c r="AT23" s="2707"/>
      <c r="AU23" s="2707"/>
      <c r="AV23" s="2707"/>
      <c r="AW23" s="2707"/>
      <c r="AX23" s="2707"/>
      <c r="AY23" s="2707"/>
      <c r="AZ23" s="2707"/>
      <c r="BA23" s="2707"/>
      <c r="BB23" s="2707"/>
      <c r="BC23" s="2707"/>
      <c r="BD23" s="2707"/>
      <c r="BE23" s="2707"/>
      <c r="BF23" s="2707"/>
      <c r="BG23" s="2707"/>
      <c r="BH23" s="2707"/>
      <c r="BI23" s="2707"/>
      <c r="BJ23" s="2707"/>
      <c r="BK23" s="2707"/>
      <c r="BL23" s="2707"/>
      <c r="BM23" s="2708"/>
      <c r="BN23" s="136"/>
    </row>
    <row r="24" spans="1:66" s="120" customFormat="1" ht="21.95" customHeight="1">
      <c r="A24" s="292"/>
      <c r="B24" s="1664">
        <f>B22+1</f>
        <v>7</v>
      </c>
      <c r="C24" s="2709" t="s">
        <v>688</v>
      </c>
      <c r="D24" s="2683"/>
      <c r="E24" s="2683"/>
      <c r="F24" s="2683"/>
      <c r="G24" s="2683"/>
      <c r="H24" s="2683"/>
      <c r="I24" s="2683"/>
      <c r="J24" s="2683"/>
      <c r="K24" s="2683"/>
      <c r="L24" s="2683"/>
      <c r="M24" s="2683"/>
      <c r="N24" s="2683"/>
      <c r="O24" s="2683"/>
      <c r="P24" s="2683"/>
      <c r="Q24" s="2683"/>
      <c r="R24" s="2683"/>
      <c r="S24" s="2683"/>
      <c r="T24" s="2683"/>
      <c r="U24" s="2683"/>
      <c r="V24" s="2684"/>
      <c r="W24" s="2676"/>
      <c r="X24" s="2677"/>
      <c r="Y24" s="2677"/>
      <c r="Z24" s="2677"/>
      <c r="AA24" s="2677"/>
      <c r="AB24" s="2677"/>
      <c r="AC24" s="2678"/>
      <c r="AD24" s="726"/>
      <c r="AE24" s="726"/>
      <c r="AF24" s="726"/>
      <c r="AG24" s="727"/>
      <c r="AH24" s="726"/>
      <c r="AI24" s="726"/>
      <c r="AJ24" s="2676"/>
      <c r="AK24" s="2677"/>
      <c r="AL24" s="2677"/>
      <c r="AM24" s="2678"/>
      <c r="AN24" s="2676"/>
      <c r="AO24" s="2677"/>
      <c r="AP24" s="2677"/>
      <c r="AQ24" s="2679"/>
      <c r="AR24" s="69"/>
      <c r="AS24" s="292"/>
      <c r="AT24" s="2707"/>
      <c r="AU24" s="2707"/>
      <c r="AV24" s="2707"/>
      <c r="AW24" s="2707"/>
      <c r="AX24" s="2707"/>
      <c r="AY24" s="2707"/>
      <c r="AZ24" s="2707"/>
      <c r="BA24" s="2707"/>
      <c r="BB24" s="2707"/>
      <c r="BC24" s="2707"/>
      <c r="BD24" s="2707"/>
      <c r="BE24" s="2707"/>
      <c r="BF24" s="2707"/>
      <c r="BG24" s="2707"/>
      <c r="BH24" s="2707"/>
      <c r="BI24" s="2707"/>
      <c r="BJ24" s="2707"/>
      <c r="BK24" s="2707"/>
      <c r="BL24" s="2707"/>
      <c r="BM24" s="2708"/>
      <c r="BN24" s="136"/>
    </row>
    <row r="25" spans="1:66" s="120" customFormat="1" ht="21.95" customHeight="1">
      <c r="A25" s="292"/>
      <c r="B25" s="1643"/>
      <c r="C25" s="2657"/>
      <c r="D25" s="2658"/>
      <c r="E25" s="2658"/>
      <c r="F25" s="2658"/>
      <c r="G25" s="2658"/>
      <c r="H25" s="2658"/>
      <c r="I25" s="2658"/>
      <c r="J25" s="2658"/>
      <c r="K25" s="2658"/>
      <c r="L25" s="2658"/>
      <c r="M25" s="2658"/>
      <c r="N25" s="2658"/>
      <c r="O25" s="2658"/>
      <c r="P25" s="2658"/>
      <c r="Q25" s="2658"/>
      <c r="R25" s="2658"/>
      <c r="S25" s="2658"/>
      <c r="T25" s="2658"/>
      <c r="U25" s="2658"/>
      <c r="V25" s="2659"/>
      <c r="W25" s="2666"/>
      <c r="X25" s="2667"/>
      <c r="Y25" s="2667"/>
      <c r="Z25" s="2667"/>
      <c r="AA25" s="2667"/>
      <c r="AB25" s="2667"/>
      <c r="AC25" s="2668"/>
      <c r="AD25" s="724"/>
      <c r="AE25" s="724"/>
      <c r="AF25" s="724"/>
      <c r="AG25" s="725"/>
      <c r="AH25" s="724"/>
      <c r="AI25" s="724"/>
      <c r="AJ25" s="2666"/>
      <c r="AK25" s="2667"/>
      <c r="AL25" s="2667"/>
      <c r="AM25" s="2668"/>
      <c r="AN25" s="2666"/>
      <c r="AO25" s="2667"/>
      <c r="AP25" s="2667"/>
      <c r="AQ25" s="2669"/>
      <c r="AR25" s="69"/>
      <c r="AS25" s="292"/>
      <c r="AT25" s="2707"/>
      <c r="AU25" s="2707"/>
      <c r="AV25" s="2707"/>
      <c r="AW25" s="2707"/>
      <c r="AX25" s="2707"/>
      <c r="AY25" s="2707"/>
      <c r="AZ25" s="2707"/>
      <c r="BA25" s="2707"/>
      <c r="BB25" s="2707"/>
      <c r="BC25" s="2707"/>
      <c r="BD25" s="2707"/>
      <c r="BE25" s="2707"/>
      <c r="BF25" s="2707"/>
      <c r="BG25" s="2707"/>
      <c r="BH25" s="2707"/>
      <c r="BI25" s="2707"/>
      <c r="BJ25" s="2707"/>
      <c r="BK25" s="2707"/>
      <c r="BL25" s="2707"/>
      <c r="BM25" s="2708"/>
      <c r="BN25" s="136"/>
    </row>
    <row r="26" spans="1:66" s="120" customFormat="1" ht="21.95" customHeight="1">
      <c r="A26" s="292"/>
      <c r="B26" s="1664">
        <f>B24+1</f>
        <v>8</v>
      </c>
      <c r="C26" s="2710" t="s">
        <v>689</v>
      </c>
      <c r="D26" s="2711"/>
      <c r="E26" s="2711"/>
      <c r="F26" s="2711"/>
      <c r="G26" s="2711"/>
      <c r="H26" s="2711"/>
      <c r="I26" s="2711"/>
      <c r="J26" s="2711"/>
      <c r="K26" s="2711"/>
      <c r="L26" s="2711"/>
      <c r="M26" s="2711"/>
      <c r="N26" s="2711"/>
      <c r="O26" s="2711"/>
      <c r="P26" s="2711"/>
      <c r="Q26" s="2711"/>
      <c r="R26" s="2711"/>
      <c r="S26" s="2711"/>
      <c r="T26" s="2711"/>
      <c r="U26" s="2711"/>
      <c r="V26" s="2712"/>
      <c r="W26" s="2716"/>
      <c r="X26" s="2677"/>
      <c r="Y26" s="2677"/>
      <c r="Z26" s="2677"/>
      <c r="AA26" s="2677"/>
      <c r="AB26" s="2677"/>
      <c r="AC26" s="2678"/>
      <c r="AD26" s="726"/>
      <c r="AE26" s="726"/>
      <c r="AF26" s="726"/>
      <c r="AG26" s="727"/>
      <c r="AH26" s="726"/>
      <c r="AI26" s="726"/>
      <c r="AJ26" s="2676"/>
      <c r="AK26" s="2677"/>
      <c r="AL26" s="2677"/>
      <c r="AM26" s="2678"/>
      <c r="AN26" s="2676"/>
      <c r="AO26" s="2677"/>
      <c r="AP26" s="2677"/>
      <c r="AQ26" s="2679"/>
      <c r="AR26" s="69"/>
      <c r="AS26" s="292"/>
      <c r="AT26" s="2707"/>
      <c r="AU26" s="2707"/>
      <c r="AV26" s="2707"/>
      <c r="AW26" s="2707"/>
      <c r="AX26" s="2707"/>
      <c r="AY26" s="2707"/>
      <c r="AZ26" s="2707"/>
      <c r="BA26" s="2707"/>
      <c r="BB26" s="2707"/>
      <c r="BC26" s="2707"/>
      <c r="BD26" s="2707"/>
      <c r="BE26" s="2707"/>
      <c r="BF26" s="2707"/>
      <c r="BG26" s="2707"/>
      <c r="BH26" s="2707"/>
      <c r="BI26" s="2707"/>
      <c r="BJ26" s="2707"/>
      <c r="BK26" s="2707"/>
      <c r="BL26" s="2707"/>
      <c r="BM26" s="2708"/>
      <c r="BN26" s="136"/>
    </row>
    <row r="27" spans="1:66" s="120" customFormat="1" ht="21.95" customHeight="1">
      <c r="A27" s="292"/>
      <c r="B27" s="1643"/>
      <c r="C27" s="2713"/>
      <c r="D27" s="2714"/>
      <c r="E27" s="2714"/>
      <c r="F27" s="2714"/>
      <c r="G27" s="2714"/>
      <c r="H27" s="2714"/>
      <c r="I27" s="2714"/>
      <c r="J27" s="2714"/>
      <c r="K27" s="2714"/>
      <c r="L27" s="2714"/>
      <c r="M27" s="2714"/>
      <c r="N27" s="2714"/>
      <c r="O27" s="2714"/>
      <c r="P27" s="2714"/>
      <c r="Q27" s="2714"/>
      <c r="R27" s="2714"/>
      <c r="S27" s="2714"/>
      <c r="T27" s="2714"/>
      <c r="U27" s="2714"/>
      <c r="V27" s="2715"/>
      <c r="W27" s="2666"/>
      <c r="X27" s="2667"/>
      <c r="Y27" s="2667"/>
      <c r="Z27" s="2667"/>
      <c r="AA27" s="2667"/>
      <c r="AB27" s="2667"/>
      <c r="AC27" s="2668"/>
      <c r="AD27" s="724"/>
      <c r="AE27" s="724"/>
      <c r="AF27" s="724"/>
      <c r="AG27" s="725"/>
      <c r="AH27" s="724"/>
      <c r="AI27" s="724"/>
      <c r="AJ27" s="2666"/>
      <c r="AK27" s="2667"/>
      <c r="AL27" s="2667"/>
      <c r="AM27" s="2668"/>
      <c r="AN27" s="2666"/>
      <c r="AO27" s="2667"/>
      <c r="AP27" s="2667"/>
      <c r="AQ27" s="2669"/>
      <c r="AR27" s="69"/>
      <c r="AS27" s="292"/>
      <c r="AT27" s="2707"/>
      <c r="AU27" s="2707"/>
      <c r="AV27" s="2707"/>
      <c r="AW27" s="2707"/>
      <c r="AX27" s="2707"/>
      <c r="AY27" s="2707"/>
      <c r="AZ27" s="2707"/>
      <c r="BA27" s="2707"/>
      <c r="BB27" s="2707"/>
      <c r="BC27" s="2707"/>
      <c r="BD27" s="2707"/>
      <c r="BE27" s="2707"/>
      <c r="BF27" s="2707"/>
      <c r="BG27" s="2707"/>
      <c r="BH27" s="2707"/>
      <c r="BI27" s="2707"/>
      <c r="BJ27" s="2707"/>
      <c r="BK27" s="2707"/>
      <c r="BL27" s="2707"/>
      <c r="BM27" s="2708"/>
      <c r="BN27" s="136"/>
    </row>
    <row r="28" spans="1:66" s="120" customFormat="1" ht="21.95" customHeight="1">
      <c r="A28" s="292"/>
      <c r="B28" s="1664"/>
      <c r="C28" s="2717"/>
      <c r="D28" s="2677"/>
      <c r="E28" s="2677"/>
      <c r="F28" s="2677"/>
      <c r="G28" s="2677"/>
      <c r="H28" s="2677"/>
      <c r="I28" s="2677"/>
      <c r="J28" s="2677"/>
      <c r="K28" s="2677"/>
      <c r="L28" s="2677"/>
      <c r="M28" s="2677"/>
      <c r="N28" s="2677"/>
      <c r="O28" s="2677"/>
      <c r="P28" s="2677"/>
      <c r="Q28" s="2677"/>
      <c r="R28" s="2677"/>
      <c r="S28" s="2677"/>
      <c r="T28" s="2677"/>
      <c r="U28" s="2677"/>
      <c r="V28" s="2678"/>
      <c r="W28" s="2676"/>
      <c r="X28" s="2677"/>
      <c r="Y28" s="2677"/>
      <c r="Z28" s="2677"/>
      <c r="AA28" s="2677"/>
      <c r="AB28" s="2677"/>
      <c r="AC28" s="2678"/>
      <c r="AD28" s="726"/>
      <c r="AE28" s="726"/>
      <c r="AF28" s="726"/>
      <c r="AG28" s="727"/>
      <c r="AH28" s="726"/>
      <c r="AI28" s="726"/>
      <c r="AJ28" s="2676"/>
      <c r="AK28" s="2677"/>
      <c r="AL28" s="2677"/>
      <c r="AM28" s="2678"/>
      <c r="AN28" s="2676"/>
      <c r="AO28" s="2677"/>
      <c r="AP28" s="2677"/>
      <c r="AQ28" s="2679"/>
      <c r="AR28" s="69"/>
      <c r="AS28" s="292"/>
      <c r="AT28" s="2707"/>
      <c r="AU28" s="2707"/>
      <c r="AV28" s="2707"/>
      <c r="AW28" s="2707"/>
      <c r="AX28" s="2707"/>
      <c r="AY28" s="2707"/>
      <c r="AZ28" s="2707"/>
      <c r="BA28" s="2707"/>
      <c r="BB28" s="2707"/>
      <c r="BC28" s="2707"/>
      <c r="BD28" s="2707"/>
      <c r="BE28" s="2707"/>
      <c r="BF28" s="2707"/>
      <c r="BG28" s="2707"/>
      <c r="BH28" s="2707"/>
      <c r="BI28" s="2707"/>
      <c r="BJ28" s="2707"/>
      <c r="BK28" s="2707"/>
      <c r="BL28" s="2707"/>
      <c r="BM28" s="2708"/>
      <c r="BN28" s="136"/>
    </row>
    <row r="29" spans="1:66" s="120" customFormat="1" ht="21.95" customHeight="1">
      <c r="A29" s="292"/>
      <c r="B29" s="1643"/>
      <c r="C29" s="2718"/>
      <c r="D29" s="2667"/>
      <c r="E29" s="2667"/>
      <c r="F29" s="2667"/>
      <c r="G29" s="2667"/>
      <c r="H29" s="2667"/>
      <c r="I29" s="2667"/>
      <c r="J29" s="2667"/>
      <c r="K29" s="2667"/>
      <c r="L29" s="2667"/>
      <c r="M29" s="2667"/>
      <c r="N29" s="2667"/>
      <c r="O29" s="2667"/>
      <c r="P29" s="2667"/>
      <c r="Q29" s="2667"/>
      <c r="R29" s="2667"/>
      <c r="S29" s="2667"/>
      <c r="T29" s="2667"/>
      <c r="U29" s="2667"/>
      <c r="V29" s="2668"/>
      <c r="W29" s="2666"/>
      <c r="X29" s="2667"/>
      <c r="Y29" s="2667"/>
      <c r="Z29" s="2667"/>
      <c r="AA29" s="2667"/>
      <c r="AB29" s="2667"/>
      <c r="AC29" s="2668"/>
      <c r="AD29" s="724"/>
      <c r="AE29" s="724"/>
      <c r="AF29" s="724"/>
      <c r="AG29" s="725"/>
      <c r="AH29" s="724"/>
      <c r="AI29" s="724"/>
      <c r="AJ29" s="2666"/>
      <c r="AK29" s="2667"/>
      <c r="AL29" s="2667"/>
      <c r="AM29" s="2668"/>
      <c r="AN29" s="2666"/>
      <c r="AO29" s="2667"/>
      <c r="AP29" s="2667"/>
      <c r="AQ29" s="2669"/>
      <c r="AR29" s="69"/>
      <c r="AS29" s="292"/>
      <c r="AT29" s="2707"/>
      <c r="AU29" s="2707"/>
      <c r="AV29" s="2707"/>
      <c r="AW29" s="2707"/>
      <c r="AX29" s="2707"/>
      <c r="AY29" s="2707"/>
      <c r="AZ29" s="2707"/>
      <c r="BA29" s="2707"/>
      <c r="BB29" s="2707"/>
      <c r="BC29" s="2707"/>
      <c r="BD29" s="2707"/>
      <c r="BE29" s="2707"/>
      <c r="BF29" s="2707"/>
      <c r="BG29" s="2707"/>
      <c r="BH29" s="2707"/>
      <c r="BI29" s="2707"/>
      <c r="BJ29" s="2707"/>
      <c r="BK29" s="2707"/>
      <c r="BL29" s="2707"/>
      <c r="BM29" s="2708"/>
      <c r="BN29" s="136"/>
    </row>
    <row r="30" spans="1:66" s="120" customFormat="1" ht="21.95" customHeight="1">
      <c r="A30" s="292"/>
      <c r="B30" s="1664"/>
      <c r="C30" s="2719"/>
      <c r="D30" s="2720"/>
      <c r="E30" s="2720"/>
      <c r="F30" s="2720"/>
      <c r="G30" s="2720"/>
      <c r="H30" s="2720"/>
      <c r="I30" s="2720"/>
      <c r="J30" s="2720"/>
      <c r="K30" s="2720"/>
      <c r="L30" s="2720"/>
      <c r="M30" s="2720"/>
      <c r="N30" s="2720"/>
      <c r="O30" s="2720"/>
      <c r="P30" s="2720"/>
      <c r="Q30" s="2720"/>
      <c r="R30" s="2720"/>
      <c r="S30" s="2720"/>
      <c r="T30" s="2720"/>
      <c r="U30" s="2720"/>
      <c r="V30" s="2721"/>
      <c r="W30" s="2722"/>
      <c r="X30" s="2720"/>
      <c r="Y30" s="2720"/>
      <c r="Z30" s="2720"/>
      <c r="AA30" s="2720"/>
      <c r="AB30" s="2720"/>
      <c r="AC30" s="2721"/>
      <c r="AD30" s="728"/>
      <c r="AE30" s="728"/>
      <c r="AF30" s="728"/>
      <c r="AG30" s="729"/>
      <c r="AH30" s="728"/>
      <c r="AI30" s="728"/>
      <c r="AJ30" s="2722"/>
      <c r="AK30" s="2720"/>
      <c r="AL30" s="2720"/>
      <c r="AM30" s="2721"/>
      <c r="AN30" s="2722"/>
      <c r="AO30" s="2720"/>
      <c r="AP30" s="2720"/>
      <c r="AQ30" s="2723"/>
      <c r="AR30" s="69"/>
      <c r="AS30" s="292"/>
      <c r="AT30" s="2707"/>
      <c r="AU30" s="2707"/>
      <c r="AV30" s="2707"/>
      <c r="AW30" s="2707"/>
      <c r="AX30" s="2707"/>
      <c r="AY30" s="2707"/>
      <c r="AZ30" s="2707"/>
      <c r="BA30" s="2707"/>
      <c r="BB30" s="2707"/>
      <c r="BC30" s="2707"/>
      <c r="BD30" s="2707"/>
      <c r="BE30" s="2707"/>
      <c r="BF30" s="2707"/>
      <c r="BG30" s="2707"/>
      <c r="BH30" s="2707"/>
      <c r="BI30" s="2707"/>
      <c r="BJ30" s="2707"/>
      <c r="BK30" s="2707"/>
      <c r="BL30" s="2707"/>
      <c r="BM30" s="2708"/>
      <c r="BN30" s="136"/>
    </row>
    <row r="31" spans="1:66" s="120" customFormat="1" ht="21.95" customHeight="1">
      <c r="A31" s="292"/>
      <c r="B31" s="1643"/>
      <c r="C31" s="2724"/>
      <c r="D31" s="2725"/>
      <c r="E31" s="2725"/>
      <c r="F31" s="2725"/>
      <c r="G31" s="2725"/>
      <c r="H31" s="2725"/>
      <c r="I31" s="2725"/>
      <c r="J31" s="2725"/>
      <c r="K31" s="2725"/>
      <c r="L31" s="2725"/>
      <c r="M31" s="2725"/>
      <c r="N31" s="2725"/>
      <c r="O31" s="2725"/>
      <c r="P31" s="2725"/>
      <c r="Q31" s="2725"/>
      <c r="R31" s="2725"/>
      <c r="S31" s="2725"/>
      <c r="T31" s="2725"/>
      <c r="U31" s="2725"/>
      <c r="V31" s="2726"/>
      <c r="W31" s="2727"/>
      <c r="X31" s="2725"/>
      <c r="Y31" s="2725"/>
      <c r="Z31" s="2725"/>
      <c r="AA31" s="2725"/>
      <c r="AB31" s="2725"/>
      <c r="AC31" s="2726"/>
      <c r="AD31" s="730"/>
      <c r="AE31" s="730"/>
      <c r="AF31" s="730"/>
      <c r="AG31" s="731"/>
      <c r="AH31" s="730"/>
      <c r="AI31" s="730"/>
      <c r="AJ31" s="2727"/>
      <c r="AK31" s="2725"/>
      <c r="AL31" s="2725"/>
      <c r="AM31" s="2726"/>
      <c r="AN31" s="2727"/>
      <c r="AO31" s="2725"/>
      <c r="AP31" s="2725"/>
      <c r="AQ31" s="2728"/>
      <c r="AR31" s="69"/>
      <c r="AS31" s="292"/>
      <c r="AT31" s="2707"/>
      <c r="AU31" s="2707"/>
      <c r="AV31" s="2707"/>
      <c r="AW31" s="2707"/>
      <c r="AX31" s="2707"/>
      <c r="AY31" s="2707"/>
      <c r="AZ31" s="2707"/>
      <c r="BA31" s="2707"/>
      <c r="BB31" s="2707"/>
      <c r="BC31" s="2707"/>
      <c r="BD31" s="2707"/>
      <c r="BE31" s="2707"/>
      <c r="BF31" s="2707"/>
      <c r="BG31" s="2707"/>
      <c r="BH31" s="2707"/>
      <c r="BI31" s="2707"/>
      <c r="BJ31" s="2707"/>
      <c r="BK31" s="2707"/>
      <c r="BL31" s="2707"/>
      <c r="BM31" s="2708"/>
      <c r="BN31" s="136"/>
    </row>
    <row r="32" spans="1:66" s="120" customFormat="1" ht="21.95" customHeight="1">
      <c r="A32" s="292"/>
      <c r="B32" s="1664"/>
      <c r="C32" s="2719"/>
      <c r="D32" s="2720"/>
      <c r="E32" s="2720"/>
      <c r="F32" s="2720"/>
      <c r="G32" s="2720"/>
      <c r="H32" s="2720"/>
      <c r="I32" s="2720"/>
      <c r="J32" s="2720"/>
      <c r="K32" s="2720"/>
      <c r="L32" s="2720"/>
      <c r="M32" s="2720"/>
      <c r="N32" s="2720"/>
      <c r="O32" s="2720"/>
      <c r="P32" s="2720"/>
      <c r="Q32" s="2720"/>
      <c r="R32" s="2720"/>
      <c r="S32" s="2720"/>
      <c r="T32" s="2720"/>
      <c r="U32" s="2720"/>
      <c r="V32" s="2721"/>
      <c r="W32" s="2722"/>
      <c r="X32" s="2720"/>
      <c r="Y32" s="2720"/>
      <c r="Z32" s="2720"/>
      <c r="AA32" s="2720"/>
      <c r="AB32" s="2720"/>
      <c r="AC32" s="2721"/>
      <c r="AD32" s="728"/>
      <c r="AE32" s="728"/>
      <c r="AF32" s="728"/>
      <c r="AG32" s="729"/>
      <c r="AH32" s="728"/>
      <c r="AI32" s="728"/>
      <c r="AJ32" s="2722"/>
      <c r="AK32" s="2720"/>
      <c r="AL32" s="2720"/>
      <c r="AM32" s="2721"/>
      <c r="AN32" s="2722"/>
      <c r="AO32" s="2720"/>
      <c r="AP32" s="2720"/>
      <c r="AQ32" s="2723"/>
      <c r="AR32" s="69"/>
      <c r="AS32" s="292"/>
      <c r="AT32" s="2707"/>
      <c r="AU32" s="2707"/>
      <c r="AV32" s="2707"/>
      <c r="AW32" s="2707"/>
      <c r="AX32" s="2707"/>
      <c r="AY32" s="2707"/>
      <c r="AZ32" s="2707"/>
      <c r="BA32" s="2707"/>
      <c r="BB32" s="2707"/>
      <c r="BC32" s="2707"/>
      <c r="BD32" s="2707"/>
      <c r="BE32" s="2707"/>
      <c r="BF32" s="2707"/>
      <c r="BG32" s="2707"/>
      <c r="BH32" s="2707"/>
      <c r="BI32" s="2707"/>
      <c r="BJ32" s="2707"/>
      <c r="BK32" s="2707"/>
      <c r="BL32" s="2707"/>
      <c r="BM32" s="2708"/>
      <c r="BN32" s="136"/>
    </row>
    <row r="33" spans="1:66" s="120" customFormat="1" ht="21.95" customHeight="1">
      <c r="A33" s="292"/>
      <c r="B33" s="1643"/>
      <c r="C33" s="2724"/>
      <c r="D33" s="2725"/>
      <c r="E33" s="2725"/>
      <c r="F33" s="2725"/>
      <c r="G33" s="2725"/>
      <c r="H33" s="2725"/>
      <c r="I33" s="2725"/>
      <c r="J33" s="2725"/>
      <c r="K33" s="2725"/>
      <c r="L33" s="2725"/>
      <c r="M33" s="2725"/>
      <c r="N33" s="2725"/>
      <c r="O33" s="2725"/>
      <c r="P33" s="2725"/>
      <c r="Q33" s="2725"/>
      <c r="R33" s="2725"/>
      <c r="S33" s="2725"/>
      <c r="T33" s="2725"/>
      <c r="U33" s="2725"/>
      <c r="V33" s="2726"/>
      <c r="W33" s="2727"/>
      <c r="X33" s="2725"/>
      <c r="Y33" s="2725"/>
      <c r="Z33" s="2725"/>
      <c r="AA33" s="2725"/>
      <c r="AB33" s="2725"/>
      <c r="AC33" s="2726"/>
      <c r="AD33" s="730"/>
      <c r="AE33" s="730"/>
      <c r="AF33" s="730"/>
      <c r="AG33" s="731"/>
      <c r="AH33" s="730"/>
      <c r="AI33" s="730"/>
      <c r="AJ33" s="2727"/>
      <c r="AK33" s="2725"/>
      <c r="AL33" s="2725"/>
      <c r="AM33" s="2726"/>
      <c r="AN33" s="2727"/>
      <c r="AO33" s="2725"/>
      <c r="AP33" s="2725"/>
      <c r="AQ33" s="2728"/>
      <c r="AR33" s="69"/>
      <c r="AS33" s="292"/>
      <c r="AT33" s="2707"/>
      <c r="AU33" s="2707"/>
      <c r="AV33" s="2707"/>
      <c r="AW33" s="2707"/>
      <c r="AX33" s="2707"/>
      <c r="AY33" s="2707"/>
      <c r="AZ33" s="2707"/>
      <c r="BA33" s="2707"/>
      <c r="BB33" s="2707"/>
      <c r="BC33" s="2707"/>
      <c r="BD33" s="2707"/>
      <c r="BE33" s="2707"/>
      <c r="BF33" s="2707"/>
      <c r="BG33" s="2707"/>
      <c r="BH33" s="2707"/>
      <c r="BI33" s="2707"/>
      <c r="BJ33" s="2707"/>
      <c r="BK33" s="2707"/>
      <c r="BL33" s="2707"/>
      <c r="BM33" s="2708"/>
      <c r="BN33" s="136"/>
    </row>
    <row r="34" spans="1:66" s="120" customFormat="1" ht="3" customHeight="1">
      <c r="A34" s="292"/>
      <c r="B34" s="1664"/>
      <c r="C34" s="2719"/>
      <c r="D34" s="2720"/>
      <c r="E34" s="2720"/>
      <c r="F34" s="2720"/>
      <c r="G34" s="2720"/>
      <c r="H34" s="2720"/>
      <c r="I34" s="2720"/>
      <c r="J34" s="2720"/>
      <c r="K34" s="2720"/>
      <c r="L34" s="2720"/>
      <c r="M34" s="2720"/>
      <c r="N34" s="2720"/>
      <c r="O34" s="2720"/>
      <c r="P34" s="2720"/>
      <c r="Q34" s="2720"/>
      <c r="R34" s="2720"/>
      <c r="S34" s="2720"/>
      <c r="T34" s="2720"/>
      <c r="U34" s="2720"/>
      <c r="V34" s="2721"/>
      <c r="W34" s="2722"/>
      <c r="X34" s="2720"/>
      <c r="Y34" s="2720"/>
      <c r="Z34" s="2720"/>
      <c r="AA34" s="2720"/>
      <c r="AB34" s="2720"/>
      <c r="AC34" s="2721"/>
      <c r="AD34" s="728"/>
      <c r="AE34" s="728"/>
      <c r="AF34" s="728"/>
      <c r="AG34" s="729"/>
      <c r="AH34" s="728"/>
      <c r="AI34" s="728"/>
      <c r="AJ34" s="2722"/>
      <c r="AK34" s="2720"/>
      <c r="AL34" s="2720"/>
      <c r="AM34" s="2721"/>
      <c r="AN34" s="2722"/>
      <c r="AO34" s="2720"/>
      <c r="AP34" s="2720"/>
      <c r="AQ34" s="2723"/>
      <c r="AR34" s="69"/>
      <c r="AS34" s="292"/>
      <c r="AT34" s="2707"/>
      <c r="AU34" s="2707"/>
      <c r="AV34" s="2707"/>
      <c r="AW34" s="2707"/>
      <c r="AX34" s="2707"/>
      <c r="AY34" s="2707"/>
      <c r="AZ34" s="2707"/>
      <c r="BA34" s="2707"/>
      <c r="BB34" s="2707"/>
      <c r="BC34" s="2707"/>
      <c r="BD34" s="2707"/>
      <c r="BE34" s="2707"/>
      <c r="BF34" s="2707"/>
      <c r="BG34" s="2707"/>
      <c r="BH34" s="2707"/>
      <c r="BI34" s="2707"/>
      <c r="BJ34" s="2707"/>
      <c r="BK34" s="2707"/>
      <c r="BL34" s="2707"/>
      <c r="BM34" s="2708"/>
      <c r="BN34" s="136"/>
    </row>
    <row r="35" spans="1:66" s="120" customFormat="1" ht="21.95" customHeight="1">
      <c r="A35" s="292"/>
      <c r="B35" s="1643"/>
      <c r="C35" s="2724"/>
      <c r="D35" s="2725"/>
      <c r="E35" s="2725"/>
      <c r="F35" s="2725"/>
      <c r="G35" s="2725"/>
      <c r="H35" s="2725"/>
      <c r="I35" s="2725"/>
      <c r="J35" s="2725"/>
      <c r="K35" s="2725"/>
      <c r="L35" s="2725"/>
      <c r="M35" s="2725"/>
      <c r="N35" s="2725"/>
      <c r="O35" s="2725"/>
      <c r="P35" s="2725"/>
      <c r="Q35" s="2725"/>
      <c r="R35" s="2725"/>
      <c r="S35" s="2725"/>
      <c r="T35" s="2725"/>
      <c r="U35" s="2725"/>
      <c r="V35" s="2726"/>
      <c r="W35" s="2727"/>
      <c r="X35" s="2725"/>
      <c r="Y35" s="2725"/>
      <c r="Z35" s="2725"/>
      <c r="AA35" s="2725"/>
      <c r="AB35" s="2725"/>
      <c r="AC35" s="2726"/>
      <c r="AD35" s="730"/>
      <c r="AE35" s="730"/>
      <c r="AF35" s="730"/>
      <c r="AG35" s="731"/>
      <c r="AH35" s="730"/>
      <c r="AI35" s="730"/>
      <c r="AJ35" s="2727"/>
      <c r="AK35" s="2725"/>
      <c r="AL35" s="2725"/>
      <c r="AM35" s="2726"/>
      <c r="AN35" s="2727"/>
      <c r="AO35" s="2725"/>
      <c r="AP35" s="2725"/>
      <c r="AQ35" s="2728"/>
      <c r="AR35" s="69"/>
      <c r="AS35" s="292"/>
      <c r="AT35" s="516"/>
      <c r="AU35" s="516"/>
      <c r="AV35" s="516"/>
      <c r="AW35" s="516"/>
      <c r="AX35" s="516"/>
      <c r="AY35" s="516"/>
      <c r="AZ35" s="516"/>
      <c r="BA35" s="516"/>
      <c r="BB35" s="516"/>
      <c r="BC35" s="516"/>
      <c r="BD35" s="516"/>
      <c r="BE35" s="516"/>
      <c r="BF35" s="516"/>
      <c r="BG35" s="516"/>
      <c r="BH35" s="516"/>
      <c r="BI35" s="516"/>
      <c r="BJ35" s="516"/>
      <c r="BK35" s="516"/>
      <c r="BL35" s="516"/>
      <c r="BM35" s="732"/>
      <c r="BN35" s="136"/>
    </row>
    <row r="36" spans="1:66" s="120" customFormat="1" ht="21.95" customHeight="1">
      <c r="A36" s="292"/>
      <c r="B36" s="1664"/>
      <c r="C36" s="2719"/>
      <c r="D36" s="2720"/>
      <c r="E36" s="2720"/>
      <c r="F36" s="2720"/>
      <c r="G36" s="2720"/>
      <c r="H36" s="2720"/>
      <c r="I36" s="2720"/>
      <c r="J36" s="2720"/>
      <c r="K36" s="2720"/>
      <c r="L36" s="2720"/>
      <c r="M36" s="2720"/>
      <c r="N36" s="2720"/>
      <c r="O36" s="2720"/>
      <c r="P36" s="2720"/>
      <c r="Q36" s="2720"/>
      <c r="R36" s="2720"/>
      <c r="S36" s="2720"/>
      <c r="T36" s="2720"/>
      <c r="U36" s="2720"/>
      <c r="V36" s="2721"/>
      <c r="W36" s="2722"/>
      <c r="X36" s="2720"/>
      <c r="Y36" s="2720"/>
      <c r="Z36" s="2720"/>
      <c r="AA36" s="2720"/>
      <c r="AB36" s="2720"/>
      <c r="AC36" s="2721"/>
      <c r="AD36" s="728"/>
      <c r="AE36" s="728"/>
      <c r="AF36" s="728"/>
      <c r="AG36" s="729"/>
      <c r="AH36" s="728"/>
      <c r="AI36" s="728"/>
      <c r="AJ36" s="2722"/>
      <c r="AK36" s="2720"/>
      <c r="AL36" s="2720"/>
      <c r="AM36" s="2721"/>
      <c r="AN36" s="2722"/>
      <c r="AO36" s="2720"/>
      <c r="AP36" s="2720"/>
      <c r="AQ36" s="2723"/>
      <c r="AR36" s="69"/>
      <c r="AS36" s="292"/>
      <c r="AT36" s="516"/>
      <c r="AU36" s="516"/>
      <c r="AV36" s="516"/>
      <c r="AW36" s="516"/>
      <c r="AX36" s="516"/>
      <c r="AY36" s="516"/>
      <c r="AZ36" s="516"/>
      <c r="BA36" s="516"/>
      <c r="BB36" s="441" t="s">
        <v>690</v>
      </c>
      <c r="BC36" s="294"/>
      <c r="BD36" s="227"/>
      <c r="BE36" s="227"/>
      <c r="BF36" s="227"/>
      <c r="BG36" s="227"/>
      <c r="BH36" s="227"/>
      <c r="BI36" s="294"/>
      <c r="BJ36" s="227">
        <f>COUNTIF(AG10:AI37,"=WB")</f>
        <v>2</v>
      </c>
      <c r="BK36" s="510"/>
      <c r="BL36" s="510"/>
      <c r="BM36" s="733"/>
      <c r="BN36" s="136"/>
    </row>
    <row r="37" spans="1:66" s="120" customFormat="1" ht="21.95" customHeight="1">
      <c r="A37" s="734"/>
      <c r="B37" s="1643"/>
      <c r="C37" s="2730"/>
      <c r="D37" s="2731"/>
      <c r="E37" s="2731"/>
      <c r="F37" s="2731"/>
      <c r="G37" s="2731"/>
      <c r="H37" s="2731"/>
      <c r="I37" s="2731"/>
      <c r="J37" s="2731"/>
      <c r="K37" s="2731"/>
      <c r="L37" s="2731"/>
      <c r="M37" s="2731"/>
      <c r="N37" s="2731"/>
      <c r="O37" s="2731"/>
      <c r="P37" s="2731"/>
      <c r="Q37" s="2731"/>
      <c r="R37" s="2731"/>
      <c r="S37" s="2731"/>
      <c r="T37" s="2731"/>
      <c r="U37" s="2731"/>
      <c r="V37" s="2732"/>
      <c r="W37" s="2733"/>
      <c r="X37" s="2731"/>
      <c r="Y37" s="2731"/>
      <c r="Z37" s="2731"/>
      <c r="AA37" s="2731"/>
      <c r="AB37" s="2731"/>
      <c r="AC37" s="2732"/>
      <c r="AD37" s="735"/>
      <c r="AE37" s="735"/>
      <c r="AF37" s="735"/>
      <c r="AG37" s="736"/>
      <c r="AH37" s="735"/>
      <c r="AI37" s="735"/>
      <c r="AJ37" s="2733"/>
      <c r="AK37" s="2731"/>
      <c r="AL37" s="2731"/>
      <c r="AM37" s="2732"/>
      <c r="AN37" s="2733"/>
      <c r="AO37" s="2731"/>
      <c r="AP37" s="2731"/>
      <c r="AQ37" s="2734"/>
      <c r="AR37" s="136"/>
      <c r="AS37" s="737"/>
      <c r="AT37" s="737"/>
      <c r="AU37" s="69"/>
      <c r="AV37" s="69"/>
      <c r="AW37" s="69"/>
      <c r="AX37" s="69"/>
      <c r="AY37" s="69"/>
      <c r="AZ37" s="69"/>
      <c r="BA37" s="69"/>
      <c r="BB37" s="128" t="s">
        <v>691</v>
      </c>
      <c r="BC37" s="738"/>
      <c r="BD37" s="737"/>
      <c r="BE37" s="737"/>
      <c r="BF37" s="737"/>
      <c r="BG37" s="737"/>
      <c r="BH37" s="737"/>
      <c r="BJ37" s="737">
        <f>COUNTIF(AG10:AI37,"=SB")</f>
        <v>2</v>
      </c>
      <c r="BK37" s="737"/>
      <c r="BL37" s="737"/>
      <c r="BM37" s="130"/>
      <c r="BN37" s="136"/>
    </row>
    <row r="38" spans="1:66" ht="21.95" customHeight="1">
      <c r="A38" s="739"/>
      <c r="B38" s="740" t="s">
        <v>118</v>
      </c>
      <c r="C38" s="741"/>
      <c r="D38" s="741"/>
      <c r="E38" s="741"/>
      <c r="F38" s="741"/>
      <c r="G38" s="741"/>
      <c r="H38" s="741"/>
      <c r="I38" s="741"/>
      <c r="J38" s="741"/>
      <c r="K38" s="741"/>
      <c r="L38" s="741"/>
      <c r="M38" s="741"/>
      <c r="N38" s="741"/>
      <c r="O38" s="741"/>
      <c r="P38" s="741"/>
      <c r="Q38" s="741"/>
      <c r="R38" s="741"/>
      <c r="S38" s="741"/>
      <c r="T38" s="741"/>
      <c r="U38" s="741"/>
      <c r="V38" s="741"/>
      <c r="W38" s="741"/>
      <c r="X38" s="2729" t="s">
        <v>692</v>
      </c>
      <c r="Y38" s="2729"/>
      <c r="Z38" s="2729"/>
      <c r="AA38" s="2729"/>
      <c r="AB38" s="2729"/>
      <c r="AC38" s="2729"/>
      <c r="AD38" s="2729"/>
      <c r="AE38" s="2729"/>
      <c r="AF38" s="741"/>
      <c r="AG38" s="741"/>
      <c r="AH38" s="742"/>
      <c r="AI38" s="741" t="s">
        <v>64</v>
      </c>
      <c r="AJ38" s="741"/>
      <c r="AK38" s="741"/>
      <c r="AL38" s="741"/>
      <c r="AM38" s="741"/>
      <c r="AN38" s="741"/>
      <c r="AO38" s="741"/>
      <c r="AP38" s="741"/>
      <c r="AQ38" s="741"/>
      <c r="AR38" s="741"/>
      <c r="AS38" s="741"/>
      <c r="AT38" s="741"/>
      <c r="AU38" s="741"/>
      <c r="AV38" s="741"/>
      <c r="AW38" s="741"/>
      <c r="AX38" s="741"/>
      <c r="AY38" s="741"/>
      <c r="AZ38" s="742"/>
      <c r="BA38" s="741"/>
      <c r="BB38" s="742" t="str">
        <f>'Bottom Parts Process'!BI43</f>
        <v>COMPILER: LIÊN/A-KT-WQ826</v>
      </c>
      <c r="BC38" s="741"/>
      <c r="BD38" s="741"/>
      <c r="BE38" s="741"/>
      <c r="BF38" s="741"/>
      <c r="BG38" s="741"/>
      <c r="BH38" s="741"/>
      <c r="BI38" s="741"/>
      <c r="BJ38" s="741"/>
      <c r="BK38" s="741"/>
      <c r="BL38" s="743"/>
      <c r="BM38" s="743"/>
      <c r="BN38" s="744"/>
    </row>
    <row r="242" spans="3:40">
      <c r="AN242" s="640"/>
    </row>
    <row r="243" spans="3:40">
      <c r="AN243" s="640"/>
    </row>
    <row r="244" spans="3:40">
      <c r="C244" s="640"/>
      <c r="AN244" s="640"/>
    </row>
    <row r="245" spans="3:40">
      <c r="AN245" s="640"/>
    </row>
    <row r="246" spans="3:40">
      <c r="AN246" s="640"/>
    </row>
    <row r="265" spans="40:40">
      <c r="AN265" s="640"/>
    </row>
    <row r="266" spans="40:40">
      <c r="AN266" s="640"/>
    </row>
    <row r="267" spans="40:40">
      <c r="AN267" s="640"/>
    </row>
    <row r="268" spans="40:40">
      <c r="AN268" s="640"/>
    </row>
    <row r="269" spans="40:40">
      <c r="AN269" s="640"/>
    </row>
    <row r="288" spans="40:40" ht="120" customHeight="1">
      <c r="AN288" s="640"/>
    </row>
    <row r="289" spans="40:40" ht="120" customHeight="1">
      <c r="AN289" s="640"/>
    </row>
    <row r="290" spans="40:40" ht="120" customHeight="1">
      <c r="AN290" s="640"/>
    </row>
    <row r="291" spans="40:40" ht="120" customHeight="1">
      <c r="AN291" s="640"/>
    </row>
    <row r="292" spans="40:40" ht="120" customHeight="1">
      <c r="AN292" s="640"/>
    </row>
  </sheetData>
  <mergeCells count="134">
    <mergeCell ref="X38:AE38"/>
    <mergeCell ref="C36:V36"/>
    <mergeCell ref="W36:AC36"/>
    <mergeCell ref="AJ36:AM36"/>
    <mergeCell ref="AN36:AQ36"/>
    <mergeCell ref="B36:B37"/>
    <mergeCell ref="C37:V37"/>
    <mergeCell ref="W37:AC37"/>
    <mergeCell ref="AJ37:AM37"/>
    <mergeCell ref="AN37:AQ37"/>
    <mergeCell ref="C34:V34"/>
    <mergeCell ref="W34:AC34"/>
    <mergeCell ref="AJ34:AM34"/>
    <mergeCell ref="AN34:AQ34"/>
    <mergeCell ref="B34:B35"/>
    <mergeCell ref="C35:V35"/>
    <mergeCell ref="W35:AC35"/>
    <mergeCell ref="AJ35:AM35"/>
    <mergeCell ref="AN35:AQ35"/>
    <mergeCell ref="C32:V32"/>
    <mergeCell ref="W32:AC32"/>
    <mergeCell ref="AJ32:AM32"/>
    <mergeCell ref="AN32:AQ32"/>
    <mergeCell ref="B32:B33"/>
    <mergeCell ref="C33:V33"/>
    <mergeCell ref="W33:AC33"/>
    <mergeCell ref="AJ33:AM33"/>
    <mergeCell ref="AN33:AQ33"/>
    <mergeCell ref="C30:V30"/>
    <mergeCell ref="W30:AC30"/>
    <mergeCell ref="AJ30:AM30"/>
    <mergeCell ref="AN30:AQ30"/>
    <mergeCell ref="B30:B31"/>
    <mergeCell ref="C31:V31"/>
    <mergeCell ref="W31:AC31"/>
    <mergeCell ref="AJ31:AM31"/>
    <mergeCell ref="AN31:AQ31"/>
    <mergeCell ref="AN27:AQ27"/>
    <mergeCell ref="C28:V28"/>
    <mergeCell ref="W28:AC28"/>
    <mergeCell ref="AJ28:AM28"/>
    <mergeCell ref="AN28:AQ28"/>
    <mergeCell ref="B28:B29"/>
    <mergeCell ref="C29:V29"/>
    <mergeCell ref="W29:AC29"/>
    <mergeCell ref="AJ29:AM29"/>
    <mergeCell ref="AN29:AQ29"/>
    <mergeCell ref="C22:V23"/>
    <mergeCell ref="W22:AC23"/>
    <mergeCell ref="AD22:AF23"/>
    <mergeCell ref="AH22:AI23"/>
    <mergeCell ref="AJ22:AM23"/>
    <mergeCell ref="AN22:AQ23"/>
    <mergeCell ref="AT22:BM34"/>
    <mergeCell ref="B22:B23"/>
    <mergeCell ref="AG22:AG23"/>
    <mergeCell ref="C24:V25"/>
    <mergeCell ref="W24:AC24"/>
    <mergeCell ref="AJ24:AM24"/>
    <mergeCell ref="AN24:AQ24"/>
    <mergeCell ref="B24:B25"/>
    <mergeCell ref="W25:AC25"/>
    <mergeCell ref="AJ25:AM25"/>
    <mergeCell ref="AN25:AQ25"/>
    <mergeCell ref="C26:V27"/>
    <mergeCell ref="W26:AC26"/>
    <mergeCell ref="AJ26:AM26"/>
    <mergeCell ref="AN26:AQ26"/>
    <mergeCell ref="B26:B27"/>
    <mergeCell ref="W27:AC27"/>
    <mergeCell ref="AJ27:AM27"/>
    <mergeCell ref="C18:V19"/>
    <mergeCell ref="W18:AC19"/>
    <mergeCell ref="AD18:AF19"/>
    <mergeCell ref="AH18:AI19"/>
    <mergeCell ref="AJ18:AM19"/>
    <mergeCell ref="AN18:AQ19"/>
    <mergeCell ref="B18:B19"/>
    <mergeCell ref="AG18:AG19"/>
    <mergeCell ref="C20:V21"/>
    <mergeCell ref="W20:AC21"/>
    <mergeCell ref="AD20:AF21"/>
    <mergeCell ref="AH20:AI21"/>
    <mergeCell ref="AJ20:AM21"/>
    <mergeCell ref="AN20:AQ21"/>
    <mergeCell ref="B20:B21"/>
    <mergeCell ref="AG20:AG21"/>
    <mergeCell ref="BJ14:BM14"/>
    <mergeCell ref="B14:B15"/>
    <mergeCell ref="W15:AC15"/>
    <mergeCell ref="AJ15:AM15"/>
    <mergeCell ref="AN15:AQ15"/>
    <mergeCell ref="C16:V17"/>
    <mergeCell ref="W16:AC17"/>
    <mergeCell ref="AD16:AF17"/>
    <mergeCell ref="AH16:AI17"/>
    <mergeCell ref="AJ16:AM17"/>
    <mergeCell ref="AN16:AQ17"/>
    <mergeCell ref="B16:B17"/>
    <mergeCell ref="AG16:AG17"/>
    <mergeCell ref="C12:V13"/>
    <mergeCell ref="W12:AC12"/>
    <mergeCell ref="AJ12:AM12"/>
    <mergeCell ref="AN12:AQ12"/>
    <mergeCell ref="B12:B13"/>
    <mergeCell ref="W13:AC13"/>
    <mergeCell ref="AJ13:AM13"/>
    <mergeCell ref="AN13:AQ13"/>
    <mergeCell ref="C14:V15"/>
    <mergeCell ref="W14:AC14"/>
    <mergeCell ref="AJ14:AM14"/>
    <mergeCell ref="AN14:AQ14"/>
    <mergeCell ref="C8:V11"/>
    <mergeCell ref="W8:AQ8"/>
    <mergeCell ref="BJ8:BM8"/>
    <mergeCell ref="B8:B11"/>
    <mergeCell ref="W9:AC11"/>
    <mergeCell ref="AD9:AF11"/>
    <mergeCell ref="AH9:AI11"/>
    <mergeCell ref="AJ9:AM11"/>
    <mergeCell ref="AN9:AQ11"/>
    <mergeCell ref="AG9:AG11"/>
    <mergeCell ref="B1:Q1"/>
    <mergeCell ref="R1:AV3"/>
    <mergeCell ref="BH2:BJ3"/>
    <mergeCell ref="BK2:BM3"/>
    <mergeCell ref="J3:Q3"/>
    <mergeCell ref="AS4:BI5"/>
    <mergeCell ref="BJ4:BM5"/>
    <mergeCell ref="B5:M5"/>
    <mergeCell ref="N5:AB5"/>
    <mergeCell ref="AG5:AH6"/>
    <mergeCell ref="AI5:AL6"/>
    <mergeCell ref="BJ6:BM7"/>
  </mergeCells>
  <phoneticPr fontId="60" type="noConversion"/>
  <printOptions horizontalCentered="1" verticalCentered="1"/>
  <pageMargins left="0.19685039370078741" right="0.19685039370078741" top="0.70866141732283472" bottom="0.47244094488188981" header="0.19685039370078741" footer="0.19685039370078741"/>
  <pageSetup paperSize="9" scale="60" orientation="landscape" useFirstPageNumber="1" horizontalDpi="4294967295" verticalDpi="4294967295" r:id="rId1"/>
  <headerFooter>
    <oddHeader>&amp;L&amp;16NIKE-CONVERSE, INC. Confidential&amp;RVer.16.0
PB:1-0</oddHeader>
    <oddFooter>&amp;C&amp;14&amp;A</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CB56"/>
  <sheetViews>
    <sheetView showGridLines="0" view="pageBreakPreview" zoomScale="85" zoomScaleNormal="70" workbookViewId="0">
      <selection activeCell="AC16" sqref="AC16"/>
    </sheetView>
  </sheetViews>
  <sheetFormatPr defaultColWidth="2.5703125" defaultRowHeight="14.25" customHeight="1"/>
  <cols>
    <col min="1" max="1" width="2.5703125" style="1" customWidth="1"/>
    <col min="2" max="2" width="2.85546875" style="1" customWidth="1"/>
    <col min="3" max="15" width="2.42578125" style="1" customWidth="1"/>
    <col min="16" max="19" width="2.5703125" style="1" customWidth="1"/>
    <col min="20" max="49" width="2.85546875" style="1" customWidth="1"/>
    <col min="50" max="50" width="4.42578125" style="1" customWidth="1"/>
    <col min="51" max="65" width="2.85546875" style="1" customWidth="1"/>
    <col min="66" max="66" width="2.5703125" style="1" customWidth="1"/>
    <col min="67" max="16384" width="2.5703125" style="1"/>
  </cols>
  <sheetData>
    <row r="1" spans="1:80" s="2" customFormat="1" ht="20.100000000000001" customHeight="1">
      <c r="A1" s="260"/>
      <c r="B1" s="1778" t="str">
        <f>Index!B1</f>
        <v>{{ModelType}}</v>
      </c>
      <c r="C1" s="2735"/>
      <c r="D1" s="2735"/>
      <c r="E1" s="2735"/>
      <c r="F1" s="2735"/>
      <c r="G1" s="2735"/>
      <c r="H1" s="2735"/>
      <c r="I1" s="2735"/>
      <c r="J1" s="2735"/>
      <c r="K1" s="2735"/>
      <c r="L1" s="2735"/>
      <c r="M1" s="2735"/>
      <c r="N1" s="2735"/>
      <c r="O1" s="2735"/>
      <c r="P1" s="2735"/>
      <c r="Q1" s="2736"/>
      <c r="R1" s="261"/>
      <c r="S1" s="2737" t="s">
        <v>693</v>
      </c>
      <c r="T1" s="2738"/>
      <c r="U1" s="2738"/>
      <c r="V1" s="2738"/>
      <c r="W1" s="2738"/>
      <c r="X1" s="2738"/>
      <c r="Y1" s="2738"/>
      <c r="Z1" s="2738"/>
      <c r="AA1" s="2738"/>
      <c r="AB1" s="2738"/>
      <c r="AC1" s="2738"/>
      <c r="AD1" s="2738"/>
      <c r="AE1" s="2738"/>
      <c r="AF1" s="2738"/>
      <c r="AG1" s="2738"/>
      <c r="AH1" s="2738"/>
      <c r="AI1" s="2738"/>
      <c r="AJ1" s="2738"/>
      <c r="AK1" s="2738"/>
      <c r="AL1" s="2738"/>
      <c r="AM1" s="2738"/>
      <c r="AN1" s="2738"/>
      <c r="AO1" s="2738"/>
      <c r="AP1" s="2738"/>
      <c r="AQ1" s="2738"/>
      <c r="AR1" s="2738"/>
      <c r="AS1" s="2738"/>
      <c r="AT1" s="2738"/>
      <c r="AU1" s="2738"/>
      <c r="AV1" s="2738"/>
      <c r="AW1" s="2738"/>
      <c r="AX1" s="2738"/>
      <c r="AY1" s="261"/>
      <c r="AZ1" s="261"/>
      <c r="BA1" s="261"/>
      <c r="BB1" s="261"/>
      <c r="BC1" s="261"/>
      <c r="BD1" s="261"/>
      <c r="BE1" s="261"/>
      <c r="BF1" s="261"/>
      <c r="BG1" s="101"/>
      <c r="BH1" s="261"/>
      <c r="BI1" s="261"/>
      <c r="BJ1" s="261"/>
      <c r="BK1" s="261"/>
      <c r="BL1" s="261"/>
      <c r="BM1" s="261"/>
      <c r="BN1" s="262"/>
    </row>
    <row r="2" spans="1:80" s="2" customFormat="1" ht="15.95" customHeight="1">
      <c r="A2" s="103"/>
      <c r="B2" s="284" t="s">
        <v>69</v>
      </c>
      <c r="C2" s="658"/>
      <c r="D2" s="658"/>
      <c r="E2" s="285"/>
      <c r="F2" s="658"/>
      <c r="G2" s="658"/>
      <c r="H2" s="658" t="str">
        <f>Index!G2</f>
        <v>{{ModelName}}</v>
      </c>
      <c r="I2" s="286"/>
      <c r="J2" s="286"/>
      <c r="K2" s="286"/>
      <c r="L2" s="286"/>
      <c r="M2" s="286"/>
      <c r="N2" s="286"/>
      <c r="O2" s="286"/>
      <c r="P2" s="286"/>
      <c r="Q2" s="745"/>
      <c r="R2" s="107"/>
      <c r="S2" s="2739"/>
      <c r="T2" s="2739"/>
      <c r="U2" s="2739"/>
      <c r="V2" s="2739"/>
      <c r="W2" s="2739"/>
      <c r="X2" s="2739"/>
      <c r="Y2" s="2739"/>
      <c r="Z2" s="2739"/>
      <c r="AA2" s="2739"/>
      <c r="AB2" s="2739"/>
      <c r="AC2" s="2739"/>
      <c r="AD2" s="2739"/>
      <c r="AE2" s="2739"/>
      <c r="AF2" s="2739"/>
      <c r="AG2" s="2739"/>
      <c r="AH2" s="2739"/>
      <c r="AI2" s="2739"/>
      <c r="AJ2" s="2739"/>
      <c r="AK2" s="2739"/>
      <c r="AL2" s="2739"/>
      <c r="AM2" s="2739"/>
      <c r="AN2" s="2739"/>
      <c r="AO2" s="2739"/>
      <c r="AP2" s="2739"/>
      <c r="AQ2" s="2739"/>
      <c r="AR2" s="2739"/>
      <c r="AS2" s="2739"/>
      <c r="AT2" s="2739"/>
      <c r="AU2" s="2739"/>
      <c r="AV2" s="2739"/>
      <c r="AW2" s="2739"/>
      <c r="AX2" s="2739"/>
      <c r="AY2" s="22"/>
      <c r="AZ2" s="746"/>
      <c r="BA2" s="22" t="s">
        <v>694</v>
      </c>
      <c r="BC2" s="22"/>
      <c r="BD2" s="107"/>
      <c r="BE2" s="107"/>
      <c r="BF2" s="107"/>
      <c r="BG2" s="108"/>
      <c r="BH2" s="1321" t="s">
        <v>122</v>
      </c>
      <c r="BI2" s="1465"/>
      <c r="BJ2" s="1465"/>
      <c r="BK2" s="2602">
        <f>'Bottom Silk Screen Process'!BK2+1</f>
        <v>21</v>
      </c>
      <c r="BL2" s="1322"/>
      <c r="BM2" s="1586"/>
      <c r="BN2" s="143"/>
    </row>
    <row r="3" spans="1:80" s="2" customFormat="1" ht="15.95" customHeight="1">
      <c r="A3" s="103"/>
      <c r="B3" s="289" t="s">
        <v>70</v>
      </c>
      <c r="C3" s="290"/>
      <c r="D3" s="290"/>
      <c r="E3" s="747"/>
      <c r="F3" s="290"/>
      <c r="G3" s="290"/>
      <c r="H3" s="290"/>
      <c r="I3" s="290"/>
      <c r="J3" s="290"/>
      <c r="K3" s="290" t="str">
        <f>Index!I3</f>
        <v>{{MaterialNumber}}</v>
      </c>
      <c r="L3" s="290"/>
      <c r="M3" s="290"/>
      <c r="N3" s="290"/>
      <c r="O3" s="290"/>
      <c r="P3" s="290"/>
      <c r="Q3" s="291"/>
      <c r="R3" s="22"/>
      <c r="S3" s="2740"/>
      <c r="T3" s="2740"/>
      <c r="U3" s="2740"/>
      <c r="V3" s="2740"/>
      <c r="W3" s="2740"/>
      <c r="X3" s="2740"/>
      <c r="Y3" s="2741"/>
      <c r="Z3" s="2740"/>
      <c r="AA3" s="2740"/>
      <c r="AB3" s="2741"/>
      <c r="AC3" s="2740"/>
      <c r="AD3" s="2740"/>
      <c r="AE3" s="2740"/>
      <c r="AF3" s="2740"/>
      <c r="AG3" s="2740"/>
      <c r="AH3" s="2740"/>
      <c r="AI3" s="2740"/>
      <c r="AJ3" s="2741"/>
      <c r="AK3" s="2740"/>
      <c r="AL3" s="2740"/>
      <c r="AM3" s="2740"/>
      <c r="AN3" s="2740"/>
      <c r="AO3" s="2740"/>
      <c r="AP3" s="2740"/>
      <c r="AQ3" s="2740"/>
      <c r="AR3" s="2740"/>
      <c r="AS3" s="2740"/>
      <c r="AT3" s="2740"/>
      <c r="AU3" s="2740"/>
      <c r="AV3" s="2741"/>
      <c r="AW3" s="2741"/>
      <c r="AX3" s="2740"/>
      <c r="AY3" s="22"/>
      <c r="AZ3" s="22"/>
      <c r="BA3" s="22"/>
      <c r="BB3" s="22"/>
      <c r="BC3" s="22"/>
      <c r="BD3" s="22"/>
      <c r="BE3" s="22"/>
      <c r="BF3" s="22"/>
      <c r="BG3" s="127"/>
      <c r="BH3" s="2013"/>
      <c r="BI3" s="1324"/>
      <c r="BJ3" s="1324"/>
      <c r="BK3" s="1324"/>
      <c r="BL3" s="1324"/>
      <c r="BM3" s="1467"/>
      <c r="BN3" s="143"/>
    </row>
    <row r="4" spans="1:80" s="120" customFormat="1" ht="15.95" customHeight="1">
      <c r="A4" s="292"/>
      <c r="B4" s="2742" t="s">
        <v>523</v>
      </c>
      <c r="C4" s="2340"/>
      <c r="D4" s="2340"/>
      <c r="E4" s="2339"/>
      <c r="F4" s="2743"/>
      <c r="G4" s="2744" t="s">
        <v>695</v>
      </c>
      <c r="H4" s="2340"/>
      <c r="I4" s="2340"/>
      <c r="J4" s="2340"/>
      <c r="K4" s="2340"/>
      <c r="L4" s="2340"/>
      <c r="M4" s="2340"/>
      <c r="N4" s="2340"/>
      <c r="O4" s="2340"/>
      <c r="P4" s="2340"/>
      <c r="Q4" s="2340"/>
      <c r="R4" s="2340"/>
      <c r="S4" s="2340"/>
      <c r="T4" s="2340"/>
      <c r="U4" s="2340"/>
      <c r="V4" s="2340"/>
      <c r="W4" s="2340"/>
      <c r="X4" s="2340"/>
      <c r="Y4" s="2339"/>
      <c r="Z4" s="2743"/>
      <c r="AA4" s="2744" t="s">
        <v>696</v>
      </c>
      <c r="AB4" s="2339"/>
      <c r="AC4" s="2340"/>
      <c r="AD4" s="2340"/>
      <c r="AE4" s="2340"/>
      <c r="AF4" s="2340"/>
      <c r="AG4" s="2340"/>
      <c r="AH4" s="2340"/>
      <c r="AI4" s="2340"/>
      <c r="AJ4" s="2339"/>
      <c r="AK4" s="2340"/>
      <c r="AL4" s="2340"/>
      <c r="AM4" s="2340"/>
      <c r="AN4" s="2340"/>
      <c r="AO4" s="2340"/>
      <c r="AP4" s="2340"/>
      <c r="AQ4" s="2743"/>
      <c r="AR4" s="2744" t="s">
        <v>697</v>
      </c>
      <c r="AS4" s="2340"/>
      <c r="AT4" s="2340"/>
      <c r="AU4" s="2340"/>
      <c r="AV4" s="2339"/>
      <c r="AW4" s="2339"/>
      <c r="AX4" s="2340"/>
      <c r="AY4" s="2743"/>
      <c r="AZ4" s="2744" t="s">
        <v>698</v>
      </c>
      <c r="BA4" s="2340"/>
      <c r="BB4" s="2340"/>
      <c r="BC4" s="2340"/>
      <c r="BD4" s="2340"/>
      <c r="BE4" s="2743"/>
      <c r="BF4" s="2744" t="s">
        <v>699</v>
      </c>
      <c r="BG4" s="2339"/>
      <c r="BH4" s="2340"/>
      <c r="BI4" s="2340"/>
      <c r="BJ4" s="2340"/>
      <c r="BK4" s="2340"/>
      <c r="BL4" s="2340"/>
      <c r="BM4" s="2341"/>
      <c r="BN4" s="136"/>
    </row>
    <row r="5" spans="1:80" s="120" customFormat="1" ht="15.95" customHeight="1">
      <c r="A5" s="292"/>
      <c r="B5" s="2745">
        <v>1</v>
      </c>
      <c r="C5" s="1711"/>
      <c r="D5" s="1711"/>
      <c r="E5" s="1711"/>
      <c r="F5" s="2347"/>
      <c r="G5" s="2746" t="s">
        <v>700</v>
      </c>
      <c r="H5" s="1708"/>
      <c r="I5" s="1708"/>
      <c r="J5" s="1708"/>
      <c r="K5" s="1708"/>
      <c r="L5" s="1708"/>
      <c r="M5" s="1708"/>
      <c r="N5" s="1708"/>
      <c r="O5" s="1708"/>
      <c r="P5" s="1708"/>
      <c r="Q5" s="1708"/>
      <c r="R5" s="1708"/>
      <c r="S5" s="1708"/>
      <c r="T5" s="1708"/>
      <c r="U5" s="1708"/>
      <c r="V5" s="1708"/>
      <c r="W5" s="1708"/>
      <c r="X5" s="1708"/>
      <c r="Y5" s="1708"/>
      <c r="Z5" s="1709"/>
      <c r="AA5" s="1440" t="s">
        <v>701</v>
      </c>
      <c r="AB5" s="1711"/>
      <c r="AC5" s="1711"/>
      <c r="AD5" s="1711"/>
      <c r="AE5" s="1711"/>
      <c r="AF5" s="1711"/>
      <c r="AG5" s="1711"/>
      <c r="AH5" s="1711"/>
      <c r="AI5" s="1711"/>
      <c r="AJ5" s="1711"/>
      <c r="AK5" s="1711"/>
      <c r="AL5" s="1711"/>
      <c r="AM5" s="1711"/>
      <c r="AN5" s="1711"/>
      <c r="AO5" s="1711"/>
      <c r="AP5" s="1711"/>
      <c r="AQ5" s="2347"/>
      <c r="AR5" s="1440" t="s">
        <v>702</v>
      </c>
      <c r="AS5" s="1711"/>
      <c r="AT5" s="1711"/>
      <c r="AU5" s="1711"/>
      <c r="AV5" s="1711"/>
      <c r="AW5" s="1711"/>
      <c r="AX5" s="1711"/>
      <c r="AY5" s="2347"/>
      <c r="AZ5" s="1440" t="s">
        <v>703</v>
      </c>
      <c r="BA5" s="1711"/>
      <c r="BB5" s="1711"/>
      <c r="BC5" s="1711"/>
      <c r="BD5" s="1711"/>
      <c r="BE5" s="2347"/>
      <c r="BF5" s="1440" t="s">
        <v>704</v>
      </c>
      <c r="BG5" s="1711"/>
      <c r="BH5" s="1711"/>
      <c r="BI5" s="1711"/>
      <c r="BJ5" s="1711"/>
      <c r="BK5" s="1711"/>
      <c r="BL5" s="1711"/>
      <c r="BM5" s="1712"/>
      <c r="BN5" s="136"/>
      <c r="BP5" s="1440" t="s">
        <v>703</v>
      </c>
      <c r="BQ5" s="1711"/>
      <c r="BR5" s="1711"/>
      <c r="BS5" s="1711"/>
      <c r="BT5" s="1711"/>
      <c r="BU5" s="2347"/>
      <c r="BV5" s="1440" t="s">
        <v>704</v>
      </c>
      <c r="BW5" s="1711"/>
      <c r="BX5" s="1711"/>
      <c r="BY5" s="1711"/>
      <c r="BZ5" s="1711"/>
      <c r="CA5" s="1711"/>
      <c r="CB5" s="1712"/>
    </row>
    <row r="6" spans="1:80" s="120" customFormat="1" ht="15.95" customHeight="1">
      <c r="A6" s="292"/>
      <c r="B6" s="1947"/>
      <c r="C6" s="1744"/>
      <c r="D6" s="1744"/>
      <c r="E6" s="1744"/>
      <c r="F6" s="1609"/>
      <c r="G6" s="2352"/>
      <c r="H6" s="1744"/>
      <c r="I6" s="1744"/>
      <c r="J6" s="1744"/>
      <c r="K6" s="1744"/>
      <c r="L6" s="1744"/>
      <c r="M6" s="1744"/>
      <c r="N6" s="1744"/>
      <c r="O6" s="1744"/>
      <c r="P6" s="1744"/>
      <c r="Q6" s="1744"/>
      <c r="R6" s="1744"/>
      <c r="S6" s="1744"/>
      <c r="T6" s="1744"/>
      <c r="U6" s="1744"/>
      <c r="V6" s="1744"/>
      <c r="W6" s="1744"/>
      <c r="X6" s="1744"/>
      <c r="Y6" s="1744"/>
      <c r="Z6" s="1609"/>
      <c r="AA6" s="2352"/>
      <c r="AB6" s="1744"/>
      <c r="AC6" s="1744"/>
      <c r="AD6" s="1744"/>
      <c r="AE6" s="1744"/>
      <c r="AF6" s="1744"/>
      <c r="AG6" s="1744"/>
      <c r="AH6" s="1744"/>
      <c r="AI6" s="1744"/>
      <c r="AJ6" s="1744"/>
      <c r="AK6" s="1744"/>
      <c r="AL6" s="1744"/>
      <c r="AM6" s="1744"/>
      <c r="AN6" s="1744"/>
      <c r="AO6" s="1744"/>
      <c r="AP6" s="1744"/>
      <c r="AQ6" s="1609"/>
      <c r="AR6" s="2352"/>
      <c r="AS6" s="1744"/>
      <c r="AT6" s="1744"/>
      <c r="AU6" s="1744"/>
      <c r="AV6" s="1744"/>
      <c r="AW6" s="1744"/>
      <c r="AX6" s="1744"/>
      <c r="AY6" s="1609"/>
      <c r="AZ6" s="2352"/>
      <c r="BA6" s="1744"/>
      <c r="BB6" s="1744"/>
      <c r="BC6" s="1744"/>
      <c r="BD6" s="1744"/>
      <c r="BE6" s="1609"/>
      <c r="BF6" s="2352"/>
      <c r="BG6" s="1744"/>
      <c r="BH6" s="1744"/>
      <c r="BI6" s="1744"/>
      <c r="BJ6" s="1744"/>
      <c r="BK6" s="1744"/>
      <c r="BL6" s="1744"/>
      <c r="BM6" s="1641"/>
      <c r="BN6" s="136"/>
    </row>
    <row r="7" spans="1:80" s="120" customFormat="1" ht="15.95" customHeight="1">
      <c r="A7" s="292"/>
      <c r="B7" s="1947"/>
      <c r="C7" s="1744"/>
      <c r="D7" s="1744"/>
      <c r="E7" s="1744"/>
      <c r="F7" s="1609"/>
      <c r="G7" s="2352"/>
      <c r="H7" s="1744"/>
      <c r="I7" s="1744"/>
      <c r="J7" s="1744"/>
      <c r="K7" s="1744"/>
      <c r="L7" s="1744"/>
      <c r="M7" s="1744"/>
      <c r="N7" s="1744"/>
      <c r="O7" s="1744"/>
      <c r="P7" s="1744"/>
      <c r="Q7" s="1744"/>
      <c r="R7" s="1744"/>
      <c r="S7" s="1744"/>
      <c r="T7" s="1744"/>
      <c r="U7" s="1744"/>
      <c r="V7" s="1744"/>
      <c r="W7" s="1744"/>
      <c r="X7" s="1744"/>
      <c r="Y7" s="1744"/>
      <c r="Z7" s="1609"/>
      <c r="AA7" s="2352"/>
      <c r="AB7" s="1744"/>
      <c r="AC7" s="1744"/>
      <c r="AD7" s="1744"/>
      <c r="AE7" s="1744"/>
      <c r="AF7" s="1744"/>
      <c r="AG7" s="1744"/>
      <c r="AH7" s="1744"/>
      <c r="AI7" s="1744"/>
      <c r="AJ7" s="1744"/>
      <c r="AK7" s="1744"/>
      <c r="AL7" s="1744"/>
      <c r="AM7" s="1744"/>
      <c r="AN7" s="1744"/>
      <c r="AO7" s="1744"/>
      <c r="AP7" s="1744"/>
      <c r="AQ7" s="1609"/>
      <c r="AR7" s="2352"/>
      <c r="AS7" s="1744"/>
      <c r="AT7" s="1744"/>
      <c r="AU7" s="1744"/>
      <c r="AV7" s="1744"/>
      <c r="AW7" s="1744"/>
      <c r="AX7" s="1744"/>
      <c r="AY7" s="1609"/>
      <c r="AZ7" s="2352"/>
      <c r="BA7" s="1744"/>
      <c r="BB7" s="1744"/>
      <c r="BC7" s="1744"/>
      <c r="BD7" s="1744"/>
      <c r="BE7" s="1609"/>
      <c r="BF7" s="2352"/>
      <c r="BG7" s="1744"/>
      <c r="BH7" s="1744"/>
      <c r="BI7" s="1744"/>
      <c r="BJ7" s="1744"/>
      <c r="BK7" s="1744"/>
      <c r="BL7" s="1744"/>
      <c r="BM7" s="1641"/>
      <c r="BN7" s="136"/>
    </row>
    <row r="8" spans="1:80" s="120" customFormat="1" ht="15.95" customHeight="1">
      <c r="A8" s="292"/>
      <c r="B8" s="1947"/>
      <c r="C8" s="1744"/>
      <c r="D8" s="1744"/>
      <c r="E8" s="1744"/>
      <c r="F8" s="1609"/>
      <c r="G8" s="2352"/>
      <c r="H8" s="1744"/>
      <c r="I8" s="1744"/>
      <c r="J8" s="1744"/>
      <c r="K8" s="1744"/>
      <c r="L8" s="1744"/>
      <c r="M8" s="1744"/>
      <c r="N8" s="1744"/>
      <c r="O8" s="1744"/>
      <c r="P8" s="1744"/>
      <c r="Q8" s="1744"/>
      <c r="R8" s="1744"/>
      <c r="S8" s="1744"/>
      <c r="T8" s="1744"/>
      <c r="U8" s="1744"/>
      <c r="V8" s="1744"/>
      <c r="W8" s="1744"/>
      <c r="X8" s="1744"/>
      <c r="Y8" s="1744"/>
      <c r="Z8" s="1609"/>
      <c r="AA8" s="2352"/>
      <c r="AB8" s="1744"/>
      <c r="AC8" s="1744"/>
      <c r="AD8" s="1744"/>
      <c r="AE8" s="1744"/>
      <c r="AF8" s="1744"/>
      <c r="AG8" s="1744"/>
      <c r="AH8" s="1744"/>
      <c r="AI8" s="1744"/>
      <c r="AJ8" s="1744"/>
      <c r="AK8" s="1744"/>
      <c r="AL8" s="1744"/>
      <c r="AM8" s="1744"/>
      <c r="AN8" s="1744"/>
      <c r="AO8" s="1744"/>
      <c r="AP8" s="1744"/>
      <c r="AQ8" s="1609"/>
      <c r="AR8" s="2352"/>
      <c r="AS8" s="1744"/>
      <c r="AT8" s="1744"/>
      <c r="AU8" s="1744"/>
      <c r="AV8" s="1744"/>
      <c r="AW8" s="1744"/>
      <c r="AX8" s="1744"/>
      <c r="AY8" s="1609"/>
      <c r="AZ8" s="2352"/>
      <c r="BA8" s="1744"/>
      <c r="BB8" s="1744"/>
      <c r="BC8" s="1744"/>
      <c r="BD8" s="1744"/>
      <c r="BE8" s="1609"/>
      <c r="BF8" s="2352"/>
      <c r="BG8" s="1744"/>
      <c r="BH8" s="1744"/>
      <c r="BI8" s="1744"/>
      <c r="BJ8" s="1744"/>
      <c r="BK8" s="1744"/>
      <c r="BL8" s="1744"/>
      <c r="BM8" s="1641"/>
      <c r="BN8" s="136"/>
    </row>
    <row r="9" spans="1:80" s="120" customFormat="1" ht="15.95" customHeight="1">
      <c r="A9" s="292"/>
      <c r="B9" s="1947"/>
      <c r="C9" s="1744"/>
      <c r="D9" s="1744"/>
      <c r="E9" s="1744"/>
      <c r="F9" s="1609"/>
      <c r="G9" s="2747"/>
      <c r="H9" s="2748"/>
      <c r="I9" s="2748"/>
      <c r="J9" s="2748"/>
      <c r="K9" s="2748"/>
      <c r="L9" s="2748"/>
      <c r="M9" s="2748"/>
      <c r="N9" s="2748"/>
      <c r="O9" s="2748"/>
      <c r="P9" s="2748"/>
      <c r="Q9" s="2748"/>
      <c r="R9" s="2748"/>
      <c r="S9" s="2748"/>
      <c r="T9" s="2748"/>
      <c r="U9" s="2748"/>
      <c r="V9" s="2748"/>
      <c r="W9" s="2748"/>
      <c r="X9" s="2748"/>
      <c r="Y9" s="2748"/>
      <c r="Z9" s="2749"/>
      <c r="AA9" s="2747"/>
      <c r="AB9" s="2748"/>
      <c r="AC9" s="2748"/>
      <c r="AD9" s="2748"/>
      <c r="AE9" s="2748"/>
      <c r="AF9" s="2748"/>
      <c r="AG9" s="2748"/>
      <c r="AH9" s="2748"/>
      <c r="AI9" s="2748"/>
      <c r="AJ9" s="2748"/>
      <c r="AK9" s="2748"/>
      <c r="AL9" s="2748"/>
      <c r="AM9" s="2748"/>
      <c r="AN9" s="2748"/>
      <c r="AO9" s="2748"/>
      <c r="AP9" s="2748"/>
      <c r="AQ9" s="2749"/>
      <c r="AR9" s="2747"/>
      <c r="AS9" s="2748"/>
      <c r="AT9" s="2748"/>
      <c r="AU9" s="2748"/>
      <c r="AV9" s="2748"/>
      <c r="AW9" s="2748"/>
      <c r="AX9" s="2748"/>
      <c r="AY9" s="2749"/>
      <c r="AZ9" s="2747"/>
      <c r="BA9" s="2748"/>
      <c r="BB9" s="2748"/>
      <c r="BC9" s="2748"/>
      <c r="BD9" s="2748"/>
      <c r="BE9" s="2749"/>
      <c r="BF9" s="2747"/>
      <c r="BG9" s="2748"/>
      <c r="BH9" s="2748"/>
      <c r="BI9" s="2748"/>
      <c r="BJ9" s="2748"/>
      <c r="BK9" s="2748"/>
      <c r="BL9" s="2748"/>
      <c r="BM9" s="2750"/>
      <c r="BN9" s="136"/>
    </row>
    <row r="10" spans="1:80" s="120" customFormat="1" ht="15.95" customHeight="1">
      <c r="A10" s="292"/>
      <c r="B10" s="2751"/>
      <c r="C10" s="2359"/>
      <c r="D10" s="2359"/>
      <c r="E10" s="2359"/>
      <c r="F10" s="2360"/>
      <c r="G10" s="2752"/>
      <c r="H10" s="2753"/>
      <c r="I10" s="2753"/>
      <c r="J10" s="2753"/>
      <c r="K10" s="2753"/>
      <c r="L10" s="2753"/>
      <c r="M10" s="2753"/>
      <c r="N10" s="2753"/>
      <c r="O10" s="2753"/>
      <c r="P10" s="2753"/>
      <c r="Q10" s="2753"/>
      <c r="R10" s="2753"/>
      <c r="S10" s="2753"/>
      <c r="T10" s="2753"/>
      <c r="U10" s="2753"/>
      <c r="V10" s="2753"/>
      <c r="W10" s="2753"/>
      <c r="X10" s="2753"/>
      <c r="Y10" s="2753"/>
      <c r="Z10" s="2754"/>
      <c r="AA10" s="2752"/>
      <c r="AB10" s="2753"/>
      <c r="AC10" s="2753"/>
      <c r="AD10" s="2753"/>
      <c r="AE10" s="2753"/>
      <c r="AF10" s="2753"/>
      <c r="AG10" s="2753"/>
      <c r="AH10" s="2753"/>
      <c r="AI10" s="2753"/>
      <c r="AJ10" s="2753"/>
      <c r="AK10" s="2753"/>
      <c r="AL10" s="2753"/>
      <c r="AM10" s="2753"/>
      <c r="AN10" s="2753"/>
      <c r="AO10" s="2753"/>
      <c r="AP10" s="2753"/>
      <c r="AQ10" s="2754"/>
      <c r="AR10" s="2752"/>
      <c r="AS10" s="2753"/>
      <c r="AT10" s="2753"/>
      <c r="AU10" s="2753"/>
      <c r="AV10" s="2753"/>
      <c r="AW10" s="2753"/>
      <c r="AX10" s="2753"/>
      <c r="AY10" s="2754"/>
      <c r="AZ10" s="2752"/>
      <c r="BA10" s="2753"/>
      <c r="BB10" s="2753"/>
      <c r="BC10" s="2753"/>
      <c r="BD10" s="2753"/>
      <c r="BE10" s="2754"/>
      <c r="BF10" s="2752"/>
      <c r="BG10" s="2753"/>
      <c r="BH10" s="2753"/>
      <c r="BI10" s="2753"/>
      <c r="BJ10" s="2753"/>
      <c r="BK10" s="2753"/>
      <c r="BL10" s="2753"/>
      <c r="BM10" s="2755"/>
      <c r="BN10" s="136"/>
    </row>
    <row r="11" spans="1:80" s="120" customFormat="1" ht="15.95" customHeight="1">
      <c r="A11" s="292"/>
      <c r="B11" s="254"/>
      <c r="C11" s="81"/>
      <c r="D11" s="81"/>
      <c r="E11" s="81"/>
      <c r="F11" s="81"/>
      <c r="G11" s="664"/>
      <c r="H11" s="664"/>
      <c r="I11" s="664"/>
      <c r="J11" s="664"/>
      <c r="K11" s="664"/>
      <c r="L11" s="664"/>
      <c r="M11" s="664"/>
      <c r="N11" s="664"/>
      <c r="O11" s="664"/>
      <c r="P11" s="664"/>
      <c r="Q11" s="664"/>
      <c r="R11" s="664"/>
      <c r="S11" s="664"/>
      <c r="T11" s="664"/>
      <c r="U11" s="664"/>
      <c r="V11" s="664"/>
      <c r="W11" s="664"/>
      <c r="X11" s="664"/>
      <c r="Y11" s="664"/>
      <c r="Z11" s="664"/>
      <c r="AA11" s="664"/>
      <c r="AB11" s="664"/>
      <c r="AC11" s="664"/>
      <c r="AD11" s="664"/>
      <c r="AE11" s="664"/>
      <c r="AF11" s="664"/>
      <c r="AG11" s="664"/>
      <c r="AH11" s="664"/>
      <c r="AI11" s="664"/>
      <c r="AJ11" s="664"/>
      <c r="AK11" s="664"/>
      <c r="AL11" s="664"/>
      <c r="AM11" s="664"/>
      <c r="AN11" s="664"/>
      <c r="AO11" s="664"/>
      <c r="AP11" s="664"/>
      <c r="AQ11" s="664"/>
      <c r="AR11" s="664"/>
      <c r="AS11" s="664"/>
      <c r="AT11" s="664"/>
      <c r="AU11" s="664"/>
      <c r="AV11" s="664"/>
      <c r="AW11" s="664"/>
      <c r="AX11" s="664"/>
      <c r="AY11" s="664"/>
      <c r="AZ11" s="664"/>
      <c r="BA11" s="664"/>
      <c r="BB11" s="664"/>
      <c r="BC11" s="664"/>
      <c r="BD11" s="664"/>
      <c r="BE11" s="664"/>
      <c r="BF11" s="664"/>
      <c r="BG11" s="664"/>
      <c r="BH11" s="664"/>
      <c r="BI11" s="664"/>
      <c r="BJ11" s="664"/>
      <c r="BK11" s="664"/>
      <c r="BL11" s="664"/>
      <c r="BM11" s="748"/>
      <c r="BN11" s="136"/>
    </row>
    <row r="12" spans="1:80" s="120" customFormat="1" ht="23.25" customHeight="1">
      <c r="A12" s="292"/>
      <c r="B12" s="375"/>
      <c r="C12" s="2756" t="s">
        <v>705</v>
      </c>
      <c r="D12" s="2757"/>
      <c r="E12" s="2757"/>
      <c r="F12" s="2757"/>
      <c r="G12" s="2757"/>
      <c r="H12" s="2757"/>
      <c r="I12" s="2757"/>
      <c r="J12" s="2757"/>
      <c r="K12" s="2757"/>
      <c r="L12" s="2757"/>
      <c r="M12" s="2757"/>
      <c r="N12" s="2757"/>
      <c r="O12" s="2757"/>
      <c r="P12" s="2757"/>
      <c r="Q12" s="2757"/>
      <c r="R12" s="2757"/>
      <c r="S12" s="2757"/>
      <c r="T12" s="2757"/>
      <c r="U12" s="2757"/>
      <c r="V12" s="2757"/>
      <c r="W12" s="2757"/>
      <c r="X12" s="2757"/>
      <c r="Y12" s="2757"/>
      <c r="Z12" s="2757"/>
      <c r="AA12" s="2757"/>
      <c r="AB12" s="2757"/>
      <c r="AC12" s="2757"/>
      <c r="AD12" s="2757"/>
      <c r="AE12" s="2757"/>
      <c r="AF12" s="2757"/>
      <c r="AG12" s="2757"/>
      <c r="AH12" s="2757"/>
      <c r="AI12" s="2757"/>
      <c r="AJ12" s="2757"/>
      <c r="AK12" s="2757"/>
      <c r="AL12" s="2758"/>
      <c r="AM12" s="2759" t="s">
        <v>706</v>
      </c>
      <c r="AN12" s="2757"/>
      <c r="AO12" s="2757"/>
      <c r="AP12" s="2757"/>
      <c r="AQ12" s="2757"/>
      <c r="AR12" s="2757"/>
      <c r="AS12" s="2757"/>
      <c r="AT12" s="2757"/>
      <c r="AU12" s="2757"/>
      <c r="AV12" s="2757"/>
      <c r="AW12" s="2757"/>
      <c r="AX12" s="2757"/>
      <c r="AY12" s="2757"/>
      <c r="AZ12" s="2757"/>
      <c r="BA12" s="2757"/>
      <c r="BB12" s="2757"/>
      <c r="BC12" s="2757"/>
      <c r="BD12" s="2757"/>
      <c r="BE12" s="2757"/>
      <c r="BF12" s="2757"/>
      <c r="BG12" s="2757"/>
      <c r="BH12" s="2757"/>
      <c r="BI12" s="2757"/>
      <c r="BJ12" s="2757"/>
      <c r="BK12" s="2757"/>
      <c r="BL12" s="2760"/>
      <c r="BM12" s="84"/>
      <c r="BN12" s="136"/>
    </row>
    <row r="13" spans="1:80" s="2" customFormat="1" ht="15.95" customHeight="1">
      <c r="A13" s="103"/>
      <c r="B13" s="241"/>
      <c r="C13" s="487"/>
      <c r="D13" s="240"/>
      <c r="E13" s="240"/>
      <c r="F13" s="240"/>
      <c r="G13" s="240"/>
      <c r="H13" s="240"/>
      <c r="I13" s="240"/>
      <c r="J13" s="240"/>
      <c r="K13" s="240"/>
      <c r="L13" s="240"/>
      <c r="M13" s="240"/>
      <c r="N13" s="240"/>
      <c r="O13" s="240"/>
      <c r="P13" s="240"/>
      <c r="Q13" s="240"/>
      <c r="R13" s="240"/>
      <c r="S13" s="240"/>
      <c r="T13" s="240"/>
      <c r="U13" s="240"/>
      <c r="V13" s="240"/>
      <c r="W13" s="240"/>
      <c r="X13" s="240"/>
      <c r="Y13" s="240"/>
      <c r="Z13" s="240"/>
      <c r="AA13" s="240"/>
      <c r="AB13" s="240"/>
      <c r="AC13" s="240"/>
      <c r="AD13" s="240"/>
      <c r="AE13" s="240"/>
      <c r="AF13" s="240"/>
      <c r="AG13" s="749"/>
      <c r="AH13" s="749"/>
      <c r="AI13" s="749"/>
      <c r="AJ13" s="749"/>
      <c r="AK13" s="749"/>
      <c r="AL13" s="75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486"/>
      <c r="BM13" s="341"/>
      <c r="BN13" s="143"/>
    </row>
    <row r="14" spans="1:80" s="2" customFormat="1" ht="15.95" customHeight="1">
      <c r="A14" s="103"/>
      <c r="B14" s="241"/>
      <c r="C14" s="487"/>
      <c r="D14" s="240"/>
      <c r="E14" s="240"/>
      <c r="F14" s="240"/>
      <c r="G14" s="240"/>
      <c r="H14" s="240"/>
      <c r="I14" s="240"/>
      <c r="J14" s="240"/>
      <c r="K14" s="240"/>
      <c r="L14" s="240"/>
      <c r="M14" s="240"/>
      <c r="N14" s="240"/>
      <c r="O14" s="240"/>
      <c r="P14" s="240"/>
      <c r="Q14" s="240"/>
      <c r="R14" s="240"/>
      <c r="S14" s="240"/>
      <c r="T14" s="240"/>
      <c r="U14" s="240"/>
      <c r="V14" s="240"/>
      <c r="W14" s="240"/>
      <c r="X14" s="240"/>
      <c r="Y14" s="240"/>
      <c r="Z14" s="240"/>
      <c r="AA14" s="240"/>
      <c r="AB14" s="240"/>
      <c r="AC14" s="240"/>
      <c r="AD14" s="240"/>
      <c r="AE14" s="240"/>
      <c r="AF14" s="240"/>
      <c r="AG14" s="240"/>
      <c r="AH14" s="240"/>
      <c r="AI14" s="240"/>
      <c r="AJ14" s="240"/>
      <c r="AK14" s="240"/>
      <c r="AL14" s="486"/>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486"/>
      <c r="BM14" s="341"/>
      <c r="BN14" s="143"/>
    </row>
    <row r="15" spans="1:80" s="2" customFormat="1" ht="15.95" customHeight="1">
      <c r="A15" s="103"/>
      <c r="B15" s="241"/>
      <c r="C15" s="487"/>
      <c r="D15" s="240"/>
      <c r="E15" s="240"/>
      <c r="F15" s="240"/>
      <c r="G15" s="240"/>
      <c r="H15" s="240"/>
      <c r="I15" s="240"/>
      <c r="J15" s="240"/>
      <c r="K15" s="240"/>
      <c r="L15" s="240"/>
      <c r="M15" s="240"/>
      <c r="N15" s="240"/>
      <c r="O15" s="240"/>
      <c r="P15" s="240"/>
      <c r="Q15" s="240"/>
      <c r="R15" s="240"/>
      <c r="S15" s="240"/>
      <c r="T15" s="240"/>
      <c r="U15" s="240"/>
      <c r="V15" s="240"/>
      <c r="W15" s="240"/>
      <c r="X15" s="240"/>
      <c r="Y15" s="240"/>
      <c r="Z15" s="240"/>
      <c r="AA15" s="240"/>
      <c r="AB15" s="240"/>
      <c r="AC15" s="240"/>
      <c r="AD15" s="240"/>
      <c r="AE15" s="240"/>
      <c r="AF15" s="240"/>
      <c r="AG15" s="240"/>
      <c r="AH15" s="240"/>
      <c r="AI15" s="240"/>
      <c r="AJ15" s="240"/>
      <c r="AK15" s="240"/>
      <c r="AL15" s="486"/>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486"/>
      <c r="BM15" s="341"/>
      <c r="BN15" s="143"/>
    </row>
    <row r="16" spans="1:80" s="2" customFormat="1" ht="15.95" customHeight="1">
      <c r="A16" s="103"/>
      <c r="B16" s="241"/>
      <c r="C16" s="487"/>
      <c r="D16" s="240"/>
      <c r="E16" s="240"/>
      <c r="F16" s="240"/>
      <c r="G16" s="240"/>
      <c r="H16" s="240"/>
      <c r="I16" s="240"/>
      <c r="J16" s="240"/>
      <c r="K16" s="240"/>
      <c r="L16" s="240"/>
      <c r="M16" s="240"/>
      <c r="N16" s="240"/>
      <c r="O16" s="240"/>
      <c r="P16" s="240"/>
      <c r="Q16" s="240"/>
      <c r="R16" s="240"/>
      <c r="S16" s="240"/>
      <c r="T16" s="240"/>
      <c r="U16" s="240"/>
      <c r="V16" s="240"/>
      <c r="W16" s="240"/>
      <c r="X16" s="240"/>
      <c r="Y16" s="240"/>
      <c r="Z16" s="240"/>
      <c r="AA16" s="240"/>
      <c r="AB16" s="240"/>
      <c r="AC16" s="240"/>
      <c r="AD16" s="240"/>
      <c r="AE16" s="240"/>
      <c r="AF16" s="240"/>
      <c r="AG16" s="240"/>
      <c r="AH16" s="240"/>
      <c r="AI16" s="240"/>
      <c r="AJ16" s="240"/>
      <c r="AK16" s="240"/>
      <c r="AL16" s="486"/>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486"/>
      <c r="BM16" s="341"/>
      <c r="BN16" s="143"/>
    </row>
    <row r="17" spans="1:70" s="2" customFormat="1" ht="15.95" customHeight="1">
      <c r="A17" s="103"/>
      <c r="B17" s="241"/>
      <c r="C17" s="487"/>
      <c r="D17" s="240"/>
      <c r="E17" s="240"/>
      <c r="F17" s="240"/>
      <c r="G17" s="240"/>
      <c r="H17" s="240"/>
      <c r="I17" s="240"/>
      <c r="J17" s="240"/>
      <c r="K17" s="240"/>
      <c r="L17" s="240"/>
      <c r="M17" s="240"/>
      <c r="N17" s="240"/>
      <c r="O17" s="240"/>
      <c r="P17" s="240"/>
      <c r="Q17" s="240"/>
      <c r="R17" s="240"/>
      <c r="S17" s="240"/>
      <c r="T17" s="240"/>
      <c r="U17" s="240"/>
      <c r="V17" s="240"/>
      <c r="W17" s="240"/>
      <c r="X17" s="240"/>
      <c r="Y17" s="240"/>
      <c r="Z17" s="240"/>
      <c r="AA17" s="240"/>
      <c r="AB17" s="240"/>
      <c r="AC17" s="240"/>
      <c r="AD17" s="240"/>
      <c r="AE17" s="240"/>
      <c r="AF17" s="240"/>
      <c r="AG17" s="240"/>
      <c r="AH17" s="240"/>
      <c r="AI17" s="240"/>
      <c r="AJ17" s="240"/>
      <c r="AK17" s="240"/>
      <c r="AL17" s="486"/>
      <c r="AM17" s="240"/>
      <c r="AN17" s="240"/>
      <c r="AO17" s="240"/>
      <c r="AP17" s="240"/>
      <c r="AQ17" s="240"/>
      <c r="AR17" s="240"/>
      <c r="AS17" s="240"/>
      <c r="AT17" s="240"/>
      <c r="AU17" s="240"/>
      <c r="AV17" s="240"/>
      <c r="AW17" s="240"/>
      <c r="AX17" s="240"/>
      <c r="AY17" s="240"/>
      <c r="AZ17" s="240"/>
      <c r="BA17" s="240"/>
      <c r="BB17" s="240"/>
      <c r="BC17" s="240"/>
      <c r="BD17" s="240"/>
      <c r="BE17" s="240"/>
      <c r="BF17" s="240"/>
      <c r="BG17" s="240"/>
      <c r="BH17" s="240"/>
      <c r="BI17" s="240"/>
      <c r="BJ17" s="240"/>
      <c r="BK17" s="240"/>
      <c r="BL17" s="486"/>
      <c r="BM17" s="341"/>
      <c r="BN17" s="143"/>
    </row>
    <row r="18" spans="1:70" s="2" customFormat="1" ht="15.95" customHeight="1">
      <c r="A18" s="103"/>
      <c r="B18" s="241"/>
      <c r="C18" s="487"/>
      <c r="D18" s="240"/>
      <c r="E18" s="240"/>
      <c r="F18" s="240"/>
      <c r="G18" s="240"/>
      <c r="H18" s="240"/>
      <c r="I18" s="240"/>
      <c r="J18" s="240"/>
      <c r="K18" s="240"/>
      <c r="L18" s="240"/>
      <c r="M18" s="240"/>
      <c r="N18" s="240"/>
      <c r="O18" s="240"/>
      <c r="P18" s="240"/>
      <c r="Q18" s="240"/>
      <c r="R18" s="240"/>
      <c r="S18" s="240"/>
      <c r="T18" s="240"/>
      <c r="U18" s="240"/>
      <c r="V18" s="240"/>
      <c r="W18" s="240"/>
      <c r="X18" s="240"/>
      <c r="Y18" s="240"/>
      <c r="Z18" s="240"/>
      <c r="AA18" s="240"/>
      <c r="AB18" s="240"/>
      <c r="AC18" s="240"/>
      <c r="AD18" s="240"/>
      <c r="AE18" s="240"/>
      <c r="AF18" s="240"/>
      <c r="AG18" s="240"/>
      <c r="AH18" s="240"/>
      <c r="AI18" s="240"/>
      <c r="AJ18" s="240"/>
      <c r="AK18" s="240"/>
      <c r="AL18" s="486"/>
      <c r="AM18" s="240"/>
      <c r="AN18" s="240"/>
      <c r="AO18" s="240"/>
      <c r="AP18" s="240"/>
      <c r="AQ18" s="240"/>
      <c r="AR18" s="240"/>
      <c r="AS18" s="240"/>
      <c r="AT18" s="240"/>
      <c r="AU18" s="240"/>
      <c r="AV18" s="240"/>
      <c r="AW18" s="240"/>
      <c r="AX18" s="240"/>
      <c r="AY18" s="240"/>
      <c r="AZ18" s="240"/>
      <c r="BA18" s="240"/>
      <c r="BB18" s="240"/>
      <c r="BC18" s="240"/>
      <c r="BD18" s="240"/>
      <c r="BE18" s="240"/>
      <c r="BF18" s="240"/>
      <c r="BG18" s="240"/>
      <c r="BH18" s="240"/>
      <c r="BI18" s="240"/>
      <c r="BJ18" s="240"/>
      <c r="BK18" s="240"/>
      <c r="BL18" s="486"/>
      <c r="BM18" s="341"/>
      <c r="BN18" s="143"/>
    </row>
    <row r="19" spans="1:70" s="2" customFormat="1" ht="15.95" customHeight="1">
      <c r="A19" s="103"/>
      <c r="B19" s="241"/>
      <c r="C19" s="487"/>
      <c r="D19" s="240"/>
      <c r="E19" s="240"/>
      <c r="F19" s="240"/>
      <c r="G19" s="240"/>
      <c r="H19" s="240"/>
      <c r="I19" s="240"/>
      <c r="J19" s="240"/>
      <c r="K19" s="240"/>
      <c r="L19" s="240"/>
      <c r="M19" s="240"/>
      <c r="N19" s="240"/>
      <c r="O19" s="240"/>
      <c r="P19" s="240"/>
      <c r="Q19" s="240"/>
      <c r="R19" s="240"/>
      <c r="S19" s="240"/>
      <c r="T19" s="240"/>
      <c r="U19" s="240"/>
      <c r="V19" s="240"/>
      <c r="W19" s="240"/>
      <c r="X19" s="240"/>
      <c r="Y19" s="240"/>
      <c r="Z19" s="240"/>
      <c r="AA19" s="240"/>
      <c r="AB19" s="240"/>
      <c r="AC19" s="240"/>
      <c r="AD19" s="240"/>
      <c r="AE19" s="240"/>
      <c r="AF19" s="240"/>
      <c r="AG19" s="240"/>
      <c r="AH19" s="240"/>
      <c r="AI19" s="240"/>
      <c r="AJ19" s="240"/>
      <c r="AK19" s="240"/>
      <c r="AL19" s="486"/>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486"/>
      <c r="BM19" s="341"/>
      <c r="BN19" s="143"/>
    </row>
    <row r="20" spans="1:70" s="2" customFormat="1" ht="15.95" customHeight="1">
      <c r="A20" s="103"/>
      <c r="B20" s="241"/>
      <c r="C20" s="487"/>
      <c r="D20" s="240"/>
      <c r="E20" s="240"/>
      <c r="F20" s="240"/>
      <c r="G20" s="240"/>
      <c r="H20" s="240"/>
      <c r="I20" s="240"/>
      <c r="J20" s="240"/>
      <c r="K20" s="240"/>
      <c r="L20" s="240"/>
      <c r="M20" s="240"/>
      <c r="N20" s="240"/>
      <c r="O20" s="240"/>
      <c r="P20" s="240"/>
      <c r="Q20" s="240"/>
      <c r="R20" s="240"/>
      <c r="S20" s="240"/>
      <c r="T20" s="240"/>
      <c r="U20" s="240"/>
      <c r="V20" s="240"/>
      <c r="W20" s="240"/>
      <c r="X20" s="240"/>
      <c r="Y20" s="240"/>
      <c r="Z20" s="240"/>
      <c r="AA20" s="240"/>
      <c r="AB20" s="240"/>
      <c r="AC20" s="240"/>
      <c r="AD20" s="240"/>
      <c r="AE20" s="240"/>
      <c r="AF20" s="240"/>
      <c r="AG20" s="240"/>
      <c r="AH20" s="240"/>
      <c r="AI20" s="240"/>
      <c r="AJ20" s="240"/>
      <c r="AK20" s="240"/>
      <c r="AL20" s="486"/>
      <c r="AM20" s="240"/>
      <c r="AN20" s="240"/>
      <c r="AO20" s="240"/>
      <c r="AP20" s="240"/>
      <c r="AQ20" s="240"/>
      <c r="AR20" s="240"/>
      <c r="AS20" s="240"/>
      <c r="AT20" s="240"/>
      <c r="AU20" s="240"/>
      <c r="AV20" s="240"/>
      <c r="AW20" s="240"/>
      <c r="AX20" s="240"/>
      <c r="AY20" s="240"/>
      <c r="AZ20" s="240"/>
      <c r="BA20" s="240"/>
      <c r="BB20" s="240"/>
      <c r="BC20" s="240"/>
      <c r="BD20" s="240"/>
      <c r="BE20" s="240"/>
      <c r="BF20" s="240"/>
      <c r="BG20" s="240"/>
      <c r="BH20" s="240"/>
      <c r="BI20" s="240"/>
      <c r="BJ20" s="240"/>
      <c r="BK20" s="240"/>
      <c r="BL20" s="486"/>
      <c r="BM20" s="341"/>
      <c r="BN20" s="143"/>
    </row>
    <row r="21" spans="1:70" s="2" customFormat="1" ht="15.95" customHeight="1">
      <c r="A21" s="103"/>
      <c r="B21" s="241"/>
      <c r="C21" s="487"/>
      <c r="D21" s="240"/>
      <c r="E21" s="240"/>
      <c r="F21" s="240"/>
      <c r="G21" s="240"/>
      <c r="H21" s="240"/>
      <c r="I21" s="240"/>
      <c r="J21" s="240"/>
      <c r="K21" s="240"/>
      <c r="L21" s="240"/>
      <c r="M21" s="240"/>
      <c r="N21" s="240"/>
      <c r="O21" s="240"/>
      <c r="P21" s="240"/>
      <c r="Q21" s="240"/>
      <c r="R21" s="240"/>
      <c r="S21" s="240"/>
      <c r="T21" s="240"/>
      <c r="U21" s="240"/>
      <c r="V21" s="240"/>
      <c r="W21" s="240"/>
      <c r="X21" s="240"/>
      <c r="Y21" s="240"/>
      <c r="Z21" s="240"/>
      <c r="AA21" s="240"/>
      <c r="AB21" s="240"/>
      <c r="AC21" s="240"/>
      <c r="AD21" s="240"/>
      <c r="AE21" s="240"/>
      <c r="AF21" s="240"/>
      <c r="AG21" s="240"/>
      <c r="AH21" s="240"/>
      <c r="AI21" s="240"/>
      <c r="AJ21" s="240"/>
      <c r="AK21" s="240"/>
      <c r="AL21" s="486"/>
      <c r="AM21" s="240"/>
      <c r="AN21" s="240"/>
      <c r="AO21" s="240"/>
      <c r="AP21" s="240"/>
      <c r="AQ21" s="240"/>
      <c r="AR21" s="240"/>
      <c r="AS21" s="240"/>
      <c r="AT21" s="240"/>
      <c r="AU21" s="240"/>
      <c r="AV21" s="240"/>
      <c r="AW21" s="240"/>
      <c r="AX21" s="240"/>
      <c r="AY21" s="240"/>
      <c r="AZ21" s="240"/>
      <c r="BA21" s="240"/>
      <c r="BB21" s="240"/>
      <c r="BC21" s="240"/>
      <c r="BD21" s="240"/>
      <c r="BE21" s="240"/>
      <c r="BF21" s="240"/>
      <c r="BG21" s="240"/>
      <c r="BH21" s="240"/>
      <c r="BI21" s="240"/>
      <c r="BJ21" s="240"/>
      <c r="BK21" s="240"/>
      <c r="BL21" s="486"/>
      <c r="BM21" s="341"/>
      <c r="BN21" s="143"/>
    </row>
    <row r="22" spans="1:70" s="2" customFormat="1" ht="15.95" customHeight="1">
      <c r="A22" s="103"/>
      <c r="B22" s="241"/>
      <c r="C22" s="487"/>
      <c r="D22" s="240"/>
      <c r="E22" s="240"/>
      <c r="F22" s="240"/>
      <c r="G22" s="240"/>
      <c r="H22" s="240"/>
      <c r="I22" s="240"/>
      <c r="J22" s="240"/>
      <c r="K22" s="240"/>
      <c r="L22" s="240"/>
      <c r="M22" s="240"/>
      <c r="N22" s="240"/>
      <c r="O22" s="240"/>
      <c r="P22" s="240"/>
      <c r="Q22" s="240"/>
      <c r="R22" s="240"/>
      <c r="S22" s="240"/>
      <c r="T22" s="240"/>
      <c r="U22" s="240"/>
      <c r="V22" s="240"/>
      <c r="W22" s="240"/>
      <c r="X22" s="240"/>
      <c r="Y22" s="240"/>
      <c r="Z22" s="240"/>
      <c r="AA22" s="240"/>
      <c r="AB22" s="240"/>
      <c r="AC22" s="240"/>
      <c r="AD22" s="240"/>
      <c r="AE22" s="240"/>
      <c r="AF22" s="240"/>
      <c r="AG22" s="240"/>
      <c r="AH22" s="240"/>
      <c r="AI22" s="240"/>
      <c r="AJ22" s="240"/>
      <c r="AK22" s="240"/>
      <c r="AL22" s="486"/>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486"/>
      <c r="BM22" s="341"/>
      <c r="BN22" s="143"/>
    </row>
    <row r="23" spans="1:70" s="2" customFormat="1" ht="15.95" customHeight="1">
      <c r="A23" s="103"/>
      <c r="B23" s="241"/>
      <c r="C23" s="487"/>
      <c r="D23" s="240"/>
      <c r="E23" s="240"/>
      <c r="F23" s="240"/>
      <c r="G23" s="240"/>
      <c r="H23" s="240"/>
      <c r="I23" s="240"/>
      <c r="J23" s="240"/>
      <c r="K23" s="240"/>
      <c r="L23" s="240"/>
      <c r="M23" s="240"/>
      <c r="N23" s="240"/>
      <c r="O23" s="240"/>
      <c r="P23" s="240"/>
      <c r="Q23" s="240"/>
      <c r="R23" s="240"/>
      <c r="S23" s="240"/>
      <c r="T23" s="240"/>
      <c r="U23" s="240"/>
      <c r="V23" s="240"/>
      <c r="W23" s="240"/>
      <c r="X23" s="240"/>
      <c r="Y23" s="240"/>
      <c r="Z23" s="240"/>
      <c r="AA23" s="240"/>
      <c r="AB23" s="240"/>
      <c r="AC23" s="240"/>
      <c r="AD23" s="240"/>
      <c r="AE23" s="240"/>
      <c r="AF23" s="240"/>
      <c r="AG23" s="240"/>
      <c r="AH23" s="240"/>
      <c r="AI23" s="240"/>
      <c r="AJ23" s="240"/>
      <c r="AK23" s="240"/>
      <c r="AL23" s="486"/>
      <c r="AM23" s="240"/>
      <c r="AN23" s="240"/>
      <c r="AO23" s="240"/>
      <c r="AP23" s="240"/>
      <c r="AQ23" s="240"/>
      <c r="AR23" s="240"/>
      <c r="AS23" s="240"/>
      <c r="AT23" s="240"/>
      <c r="AU23" s="240"/>
      <c r="AV23" s="240"/>
      <c r="AW23" s="240"/>
      <c r="AX23" s="240"/>
      <c r="AY23" s="240"/>
      <c r="AZ23" s="240"/>
      <c r="BA23" s="240"/>
      <c r="BB23" s="240"/>
      <c r="BC23" s="240"/>
      <c r="BD23" s="240"/>
      <c r="BE23" s="240"/>
      <c r="BF23" s="240"/>
      <c r="BG23" s="240"/>
      <c r="BH23" s="240"/>
      <c r="BI23" s="240"/>
      <c r="BJ23" s="240"/>
      <c r="BK23" s="240"/>
      <c r="BL23" s="486"/>
      <c r="BM23" s="341"/>
      <c r="BN23" s="143"/>
    </row>
    <row r="24" spans="1:70" s="2" customFormat="1" ht="15.95" customHeight="1">
      <c r="A24" s="103"/>
      <c r="B24" s="241"/>
      <c r="C24" s="487"/>
      <c r="D24" s="240"/>
      <c r="E24" s="240"/>
      <c r="F24" s="240"/>
      <c r="G24" s="240"/>
      <c r="H24" s="240"/>
      <c r="I24" s="240"/>
      <c r="J24" s="240"/>
      <c r="K24" s="240"/>
      <c r="L24" s="240"/>
      <c r="M24" s="240"/>
      <c r="N24" s="240"/>
      <c r="O24" s="240"/>
      <c r="P24" s="240"/>
      <c r="Q24" s="240"/>
      <c r="R24" s="240"/>
      <c r="S24" s="240"/>
      <c r="T24" s="240"/>
      <c r="U24" s="240"/>
      <c r="V24" s="240"/>
      <c r="W24" s="240"/>
      <c r="X24" s="240"/>
      <c r="Y24" s="240"/>
      <c r="Z24" s="240"/>
      <c r="AA24" s="240"/>
      <c r="AB24" s="240"/>
      <c r="AC24" s="240"/>
      <c r="AD24" s="240"/>
      <c r="AE24" s="240"/>
      <c r="AF24" s="240"/>
      <c r="AG24" s="240"/>
      <c r="AH24" s="240"/>
      <c r="AI24" s="240"/>
      <c r="AJ24" s="240"/>
      <c r="AK24" s="240"/>
      <c r="AL24" s="486"/>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486"/>
      <c r="BM24" s="341"/>
      <c r="BN24" s="143"/>
      <c r="BR24" s="1"/>
    </row>
    <row r="25" spans="1:70" s="2" customFormat="1" ht="15.95" customHeight="1">
      <c r="A25" s="103"/>
      <c r="B25" s="241"/>
      <c r="C25" s="487"/>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c r="AE25" s="240"/>
      <c r="AF25" s="240"/>
      <c r="AG25" s="240"/>
      <c r="AH25" s="240"/>
      <c r="AI25" s="240"/>
      <c r="AJ25" s="240"/>
      <c r="AK25" s="240"/>
      <c r="AL25" s="486"/>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486"/>
      <c r="BM25" s="341"/>
      <c r="BN25" s="143"/>
    </row>
    <row r="26" spans="1:70" s="2" customFormat="1" ht="15.95" customHeight="1">
      <c r="A26" s="103"/>
      <c r="B26" s="241"/>
      <c r="C26" s="487"/>
      <c r="D26" s="240"/>
      <c r="E26" s="240"/>
      <c r="F26" s="240"/>
      <c r="G26" s="240"/>
      <c r="H26" s="240"/>
      <c r="I26" s="240"/>
      <c r="J26" s="240"/>
      <c r="K26" s="240"/>
      <c r="L26" s="240"/>
      <c r="M26" s="240"/>
      <c r="N26" s="240"/>
      <c r="O26" s="240"/>
      <c r="P26" s="240"/>
      <c r="Q26" s="240"/>
      <c r="R26" s="240"/>
      <c r="S26" s="240"/>
      <c r="T26" s="240"/>
      <c r="U26" s="240"/>
      <c r="V26" s="240"/>
      <c r="W26" s="240"/>
      <c r="X26" s="240"/>
      <c r="Y26" s="240"/>
      <c r="Z26" s="240"/>
      <c r="AA26" s="240"/>
      <c r="AB26" s="240"/>
      <c r="AC26" s="240"/>
      <c r="AD26" s="240"/>
      <c r="AE26" s="240"/>
      <c r="AF26" s="240"/>
      <c r="AG26" s="240"/>
      <c r="AH26" s="240"/>
      <c r="AI26" s="240"/>
      <c r="AJ26" s="240"/>
      <c r="AK26" s="240"/>
      <c r="AL26" s="486"/>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486"/>
      <c r="BM26" s="341"/>
      <c r="BN26" s="143"/>
    </row>
    <row r="27" spans="1:70" s="2" customFormat="1" ht="15.95" customHeight="1">
      <c r="A27" s="103"/>
      <c r="B27" s="241"/>
      <c r="C27" s="487"/>
      <c r="D27" s="240"/>
      <c r="E27" s="240"/>
      <c r="F27" s="240"/>
      <c r="G27" s="240"/>
      <c r="H27" s="240"/>
      <c r="I27" s="240"/>
      <c r="J27" s="240"/>
      <c r="K27" s="240"/>
      <c r="L27" s="240"/>
      <c r="M27" s="240"/>
      <c r="N27" s="240"/>
      <c r="O27" s="240"/>
      <c r="P27" s="240"/>
      <c r="Q27" s="240"/>
      <c r="R27" s="240"/>
      <c r="S27" s="240"/>
      <c r="T27" s="240"/>
      <c r="U27" s="240"/>
      <c r="V27" s="240"/>
      <c r="W27" s="240"/>
      <c r="X27" s="240"/>
      <c r="Y27" s="240"/>
      <c r="Z27" s="240"/>
      <c r="AA27" s="240"/>
      <c r="AB27" s="240"/>
      <c r="AC27" s="240"/>
      <c r="AD27" s="240"/>
      <c r="AE27" s="240"/>
      <c r="AF27" s="240"/>
      <c r="AG27" s="240"/>
      <c r="AH27" s="240"/>
      <c r="AI27" s="240"/>
      <c r="AJ27" s="240"/>
      <c r="AK27" s="240"/>
      <c r="AL27" s="486"/>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486"/>
      <c r="BM27" s="341"/>
      <c r="BN27" s="143"/>
    </row>
    <row r="28" spans="1:70" s="2" customFormat="1" ht="15.95" customHeight="1">
      <c r="A28" s="103"/>
      <c r="B28" s="241"/>
      <c r="C28" s="487"/>
      <c r="D28" s="240"/>
      <c r="E28" s="240"/>
      <c r="F28" s="240"/>
      <c r="G28" s="240"/>
      <c r="H28" s="240"/>
      <c r="I28" s="240"/>
      <c r="J28" s="240"/>
      <c r="K28" s="240"/>
      <c r="L28" s="240"/>
      <c r="M28" s="240"/>
      <c r="N28" s="240"/>
      <c r="O28" s="240"/>
      <c r="P28" s="240"/>
      <c r="Q28" s="240"/>
      <c r="R28" s="240"/>
      <c r="S28" s="240"/>
      <c r="T28" s="240"/>
      <c r="U28" s="240"/>
      <c r="V28" s="240"/>
      <c r="W28" s="240"/>
      <c r="X28" s="240"/>
      <c r="Y28" s="240"/>
      <c r="Z28" s="240"/>
      <c r="AA28" s="240"/>
      <c r="AB28" s="240"/>
      <c r="AC28" s="240"/>
      <c r="AD28" s="240"/>
      <c r="AE28" s="240"/>
      <c r="AF28" s="240"/>
      <c r="AG28" s="240"/>
      <c r="AH28" s="240"/>
      <c r="AI28" s="240"/>
      <c r="AJ28" s="240"/>
      <c r="AK28" s="240"/>
      <c r="AL28" s="486"/>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486"/>
      <c r="BM28" s="341"/>
      <c r="BN28" s="143"/>
    </row>
    <row r="29" spans="1:70" s="2" customFormat="1" ht="15.95" customHeight="1">
      <c r="A29" s="103"/>
      <c r="B29" s="241"/>
      <c r="C29" s="487"/>
      <c r="D29" s="240"/>
      <c r="E29" s="240"/>
      <c r="F29" s="240"/>
      <c r="G29" s="240"/>
      <c r="H29" s="240"/>
      <c r="I29" s="240"/>
      <c r="J29" s="240"/>
      <c r="K29" s="240"/>
      <c r="L29" s="240"/>
      <c r="M29" s="240"/>
      <c r="N29" s="240"/>
      <c r="O29" s="240"/>
      <c r="P29" s="240"/>
      <c r="Q29" s="240"/>
      <c r="R29" s="240"/>
      <c r="S29" s="240"/>
      <c r="T29" s="240"/>
      <c r="U29" s="240"/>
      <c r="V29" s="240"/>
      <c r="W29" s="240"/>
      <c r="X29" s="240"/>
      <c r="Y29" s="240"/>
      <c r="Z29" s="240"/>
      <c r="AA29" s="240"/>
      <c r="AB29" s="240"/>
      <c r="AC29" s="240"/>
      <c r="AD29" s="240"/>
      <c r="AE29" s="240"/>
      <c r="AF29" s="240"/>
      <c r="AG29" s="240"/>
      <c r="AH29" s="240"/>
      <c r="AI29" s="240"/>
      <c r="AJ29" s="240"/>
      <c r="AK29" s="240"/>
      <c r="AL29" s="486"/>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486"/>
      <c r="BM29" s="341"/>
      <c r="BN29" s="143"/>
    </row>
    <row r="30" spans="1:70" s="2" customFormat="1" ht="15.95" customHeight="1">
      <c r="A30" s="103"/>
      <c r="B30" s="241"/>
      <c r="C30" s="487"/>
      <c r="D30" s="240"/>
      <c r="E30" s="240"/>
      <c r="F30" s="240"/>
      <c r="G30" s="240"/>
      <c r="H30" s="240"/>
      <c r="I30" s="240"/>
      <c r="J30" s="240"/>
      <c r="K30" s="240"/>
      <c r="L30" s="240"/>
      <c r="M30" s="240"/>
      <c r="N30" s="240"/>
      <c r="O30" s="240"/>
      <c r="P30" s="240"/>
      <c r="Q30" s="240"/>
      <c r="R30" s="240"/>
      <c r="S30" s="240"/>
      <c r="T30" s="240"/>
      <c r="U30" s="240"/>
      <c r="V30" s="240"/>
      <c r="W30" s="240"/>
      <c r="X30" s="240"/>
      <c r="Y30" s="240"/>
      <c r="Z30" s="240"/>
      <c r="AA30" s="240"/>
      <c r="AB30" s="240"/>
      <c r="AC30" s="240"/>
      <c r="AD30" s="240"/>
      <c r="AE30" s="240"/>
      <c r="AF30" s="240"/>
      <c r="AG30" s="240"/>
      <c r="AH30" s="240"/>
      <c r="AI30" s="240"/>
      <c r="AJ30" s="240"/>
      <c r="AK30" s="240"/>
      <c r="AL30" s="486"/>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486"/>
      <c r="BM30" s="341"/>
      <c r="BN30" s="143"/>
    </row>
    <row r="31" spans="1:70" s="2" customFormat="1" ht="15.95" customHeight="1">
      <c r="A31" s="103"/>
      <c r="B31" s="241"/>
      <c r="C31" s="487"/>
      <c r="D31" s="240"/>
      <c r="E31" s="240"/>
      <c r="F31" s="240"/>
      <c r="G31" s="240"/>
      <c r="H31" s="240"/>
      <c r="I31" s="240"/>
      <c r="J31" s="240"/>
      <c r="K31" s="240"/>
      <c r="L31" s="240"/>
      <c r="M31" s="240"/>
      <c r="N31" s="240"/>
      <c r="O31" s="240"/>
      <c r="P31" s="240"/>
      <c r="Q31" s="240"/>
      <c r="R31" s="240"/>
      <c r="S31" s="240"/>
      <c r="T31" s="240"/>
      <c r="U31" s="240"/>
      <c r="V31" s="240"/>
      <c r="W31" s="240"/>
      <c r="X31" s="240"/>
      <c r="Y31" s="240"/>
      <c r="Z31" s="240"/>
      <c r="AA31" s="240"/>
      <c r="AB31" s="240"/>
      <c r="AC31" s="240"/>
      <c r="AD31" s="240"/>
      <c r="AE31" s="240"/>
      <c r="AF31" s="240"/>
      <c r="AG31" s="240"/>
      <c r="AH31" s="240"/>
      <c r="AI31" s="240"/>
      <c r="AJ31" s="240"/>
      <c r="AK31" s="240"/>
      <c r="AL31" s="486"/>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486"/>
      <c r="BM31" s="341"/>
      <c r="BN31" s="143"/>
    </row>
    <row r="32" spans="1:70" s="2" customFormat="1" ht="15.95" customHeight="1">
      <c r="A32" s="103"/>
      <c r="B32" s="241"/>
      <c r="C32" s="487"/>
      <c r="D32" s="240"/>
      <c r="E32" s="240"/>
      <c r="F32" s="240"/>
      <c r="G32" s="240"/>
      <c r="H32" s="240"/>
      <c r="I32" s="240"/>
      <c r="J32" s="240"/>
      <c r="K32" s="240"/>
      <c r="L32" s="240"/>
      <c r="M32" s="240"/>
      <c r="N32" s="240"/>
      <c r="O32" s="240"/>
      <c r="P32" s="240"/>
      <c r="Q32" s="240"/>
      <c r="R32" s="240"/>
      <c r="S32" s="240"/>
      <c r="T32" s="240"/>
      <c r="U32" s="240"/>
      <c r="V32" s="240"/>
      <c r="W32" s="240"/>
      <c r="X32" s="240"/>
      <c r="Y32" s="240"/>
      <c r="Z32" s="240"/>
      <c r="AA32" s="240"/>
      <c r="AB32" s="240"/>
      <c r="AC32" s="240"/>
      <c r="AD32" s="240"/>
      <c r="AE32" s="240"/>
      <c r="AF32" s="240"/>
      <c r="AG32" s="240"/>
      <c r="AH32" s="240"/>
      <c r="AI32" s="240"/>
      <c r="AJ32" s="240"/>
      <c r="AK32" s="240"/>
      <c r="AL32" s="486"/>
      <c r="AM32" s="240"/>
      <c r="AN32" s="240"/>
      <c r="AO32" s="240"/>
      <c r="AP32" s="240"/>
      <c r="AQ32" s="240"/>
      <c r="AR32" s="240"/>
      <c r="AS32" s="240"/>
      <c r="AT32" s="240"/>
      <c r="AU32" s="240"/>
      <c r="AV32" s="240"/>
      <c r="AW32" s="240"/>
      <c r="AX32" s="240"/>
      <c r="AY32" s="240"/>
      <c r="AZ32" s="240"/>
      <c r="BA32" s="240"/>
      <c r="BB32" s="240"/>
      <c r="BC32" s="240"/>
      <c r="BD32" s="240"/>
      <c r="BE32" s="240"/>
      <c r="BF32" s="240"/>
      <c r="BG32" s="240"/>
      <c r="BH32" s="240"/>
      <c r="BI32" s="240"/>
      <c r="BJ32" s="240"/>
      <c r="BK32" s="240"/>
      <c r="BL32" s="486"/>
      <c r="BM32" s="341"/>
      <c r="BN32" s="143"/>
    </row>
    <row r="33" spans="1:66" s="2" customFormat="1" ht="15.95" customHeight="1">
      <c r="A33" s="103"/>
      <c r="B33" s="241"/>
      <c r="C33" s="487"/>
      <c r="D33" s="240"/>
      <c r="E33" s="240"/>
      <c r="F33" s="240"/>
      <c r="G33" s="240"/>
      <c r="H33" s="240"/>
      <c r="I33" s="240"/>
      <c r="J33" s="240"/>
      <c r="K33" s="240"/>
      <c r="M33" s="240"/>
      <c r="N33" s="240"/>
      <c r="O33" s="240"/>
      <c r="P33" s="240"/>
      <c r="Q33" s="240"/>
      <c r="R33" s="240"/>
      <c r="S33" s="240"/>
      <c r="T33" s="240"/>
      <c r="U33" s="240"/>
      <c r="V33" s="240"/>
      <c r="W33" s="240"/>
      <c r="X33" s="240"/>
      <c r="Y33" s="240"/>
      <c r="Z33" s="240"/>
      <c r="AA33" s="240"/>
      <c r="AB33" s="240"/>
      <c r="AC33" s="240"/>
      <c r="AD33" s="240"/>
      <c r="AE33" s="240"/>
      <c r="AF33" s="240"/>
      <c r="AG33" s="240"/>
      <c r="AH33" s="240"/>
      <c r="AI33" s="240"/>
      <c r="AJ33" s="240"/>
      <c r="AK33" s="240"/>
      <c r="AL33" s="486"/>
      <c r="AM33" s="240"/>
      <c r="AN33" s="240"/>
      <c r="AO33" s="240"/>
      <c r="AP33" s="240"/>
      <c r="AQ33" s="240"/>
      <c r="AR33" s="240"/>
      <c r="AS33" s="240"/>
      <c r="AT33" s="240"/>
      <c r="AU33" s="240"/>
      <c r="AV33" s="240"/>
      <c r="AW33" s="240"/>
      <c r="AX33" s="240"/>
      <c r="AY33" s="240"/>
      <c r="AZ33" s="240"/>
      <c r="BA33" s="240"/>
      <c r="BB33" s="240"/>
      <c r="BC33" s="240"/>
      <c r="BD33" s="240"/>
      <c r="BE33" s="240"/>
      <c r="BF33" s="240"/>
      <c r="BG33" s="240"/>
      <c r="BH33" s="240"/>
      <c r="BI33" s="240"/>
      <c r="BJ33" s="240"/>
      <c r="BK33" s="240"/>
      <c r="BL33" s="486"/>
      <c r="BM33" s="341"/>
      <c r="BN33" s="143"/>
    </row>
    <row r="34" spans="1:66" s="2" customFormat="1" ht="15.95" customHeight="1">
      <c r="A34" s="103"/>
      <c r="B34" s="241"/>
      <c r="C34" s="751"/>
      <c r="D34" s="752"/>
      <c r="E34" s="752"/>
      <c r="F34" s="752"/>
      <c r="G34" s="752"/>
      <c r="H34" s="752"/>
      <c r="I34" s="752"/>
      <c r="J34" s="752"/>
      <c r="K34" s="752"/>
      <c r="L34" s="752"/>
      <c r="M34" s="752"/>
      <c r="N34" s="752"/>
      <c r="O34" s="752"/>
      <c r="P34" s="752"/>
      <c r="Q34" s="752"/>
      <c r="R34" s="752"/>
      <c r="S34" s="752"/>
      <c r="T34" s="752"/>
      <c r="U34" s="752"/>
      <c r="V34" s="752"/>
      <c r="W34" s="752"/>
      <c r="X34" s="752"/>
      <c r="Y34" s="752"/>
      <c r="Z34" s="752"/>
      <c r="AA34" s="752"/>
      <c r="AB34" s="752"/>
      <c r="AC34" s="752"/>
      <c r="AD34" s="752"/>
      <c r="AE34" s="752"/>
      <c r="AF34" s="752"/>
      <c r="AG34" s="752"/>
      <c r="AH34" s="752"/>
      <c r="AI34" s="752"/>
      <c r="AJ34" s="752"/>
      <c r="AK34" s="752"/>
      <c r="AL34" s="753"/>
      <c r="AM34" s="752"/>
      <c r="AN34" s="752"/>
      <c r="AO34" s="752"/>
      <c r="AP34" s="752"/>
      <c r="AQ34" s="752"/>
      <c r="AR34" s="752"/>
      <c r="AS34" s="752"/>
      <c r="AT34" s="752"/>
      <c r="AU34" s="752"/>
      <c r="AV34" s="752"/>
      <c r="AW34" s="752"/>
      <c r="AX34" s="752"/>
      <c r="AY34" s="752"/>
      <c r="AZ34" s="752"/>
      <c r="BA34" s="752"/>
      <c r="BB34" s="752"/>
      <c r="BC34" s="752"/>
      <c r="BD34" s="752"/>
      <c r="BE34" s="752"/>
      <c r="BF34" s="752"/>
      <c r="BG34" s="752"/>
      <c r="BH34" s="752"/>
      <c r="BI34" s="752"/>
      <c r="BJ34" s="752"/>
      <c r="BK34" s="752"/>
      <c r="BL34" s="753"/>
      <c r="BM34" s="341"/>
      <c r="BN34" s="143"/>
    </row>
    <row r="35" spans="1:66" s="2" customFormat="1" ht="15.95" customHeight="1">
      <c r="A35" s="103"/>
      <c r="B35" s="754"/>
      <c r="C35" s="252"/>
      <c r="D35" s="252"/>
      <c r="E35" s="755"/>
      <c r="F35" s="252"/>
      <c r="G35" s="252"/>
      <c r="H35" s="252"/>
      <c r="I35" s="252"/>
      <c r="J35" s="252"/>
      <c r="K35" s="252"/>
      <c r="L35" s="252"/>
      <c r="M35" s="252"/>
      <c r="N35" s="252"/>
      <c r="O35" s="252"/>
      <c r="P35" s="252"/>
      <c r="Q35" s="252"/>
      <c r="R35" s="252"/>
      <c r="S35" s="252"/>
      <c r="T35" s="252"/>
      <c r="U35" s="252"/>
      <c r="V35" s="252"/>
      <c r="W35" s="252"/>
      <c r="X35" s="252"/>
      <c r="Y35" s="755"/>
      <c r="Z35" s="252"/>
      <c r="AA35" s="252"/>
      <c r="AB35" s="755"/>
      <c r="AC35" s="252"/>
      <c r="AD35" s="252"/>
      <c r="AE35" s="252"/>
      <c r="AF35" s="252"/>
      <c r="AG35" s="252"/>
      <c r="AH35" s="252"/>
      <c r="AI35" s="252"/>
      <c r="AJ35" s="755"/>
      <c r="AK35" s="252"/>
      <c r="AL35" s="252"/>
      <c r="AM35" s="252"/>
      <c r="AN35" s="252"/>
      <c r="AO35" s="252"/>
      <c r="AP35" s="252"/>
      <c r="AQ35" s="252"/>
      <c r="AR35" s="252"/>
      <c r="AS35" s="252"/>
      <c r="AT35" s="252"/>
      <c r="AU35" s="252"/>
      <c r="AV35" s="755"/>
      <c r="AW35" s="755"/>
      <c r="AX35" s="252"/>
      <c r="AY35" s="252"/>
      <c r="AZ35" s="252"/>
      <c r="BA35" s="252"/>
      <c r="BB35" s="252"/>
      <c r="BC35" s="252"/>
      <c r="BD35" s="252"/>
      <c r="BE35" s="252"/>
      <c r="BF35" s="252"/>
      <c r="BG35" s="755"/>
      <c r="BH35" s="252"/>
      <c r="BI35" s="252"/>
      <c r="BJ35" s="252"/>
      <c r="BK35" s="252"/>
      <c r="BL35" s="252"/>
      <c r="BM35" s="253"/>
      <c r="BN35" s="143"/>
    </row>
    <row r="36" spans="1:66" s="2" customFormat="1" ht="20.25" customHeight="1">
      <c r="A36" s="103"/>
      <c r="B36" s="1627" t="s">
        <v>707</v>
      </c>
      <c r="C36" s="1188"/>
      <c r="D36" s="1188"/>
      <c r="E36" s="1189"/>
      <c r="F36" s="1188"/>
      <c r="G36" s="1918"/>
      <c r="H36" s="1627" t="s">
        <v>708</v>
      </c>
      <c r="I36" s="1188"/>
      <c r="J36" s="1188"/>
      <c r="K36" s="1188"/>
      <c r="L36" s="1188"/>
      <c r="M36" s="1188"/>
      <c r="N36" s="1188"/>
      <c r="O36" s="1918"/>
      <c r="P36" s="1587" t="s">
        <v>709</v>
      </c>
      <c r="Q36" s="2762"/>
      <c r="R36" s="2762"/>
      <c r="S36" s="2398"/>
      <c r="T36" s="1627" t="s">
        <v>710</v>
      </c>
      <c r="U36" s="1189"/>
      <c r="V36" s="1189"/>
      <c r="W36" s="1189"/>
      <c r="X36" s="1189"/>
      <c r="Y36" s="1189"/>
      <c r="Z36" s="1189"/>
      <c r="AA36" s="1189"/>
      <c r="AB36" s="1189"/>
      <c r="AC36" s="1189"/>
      <c r="AD36" s="1189"/>
      <c r="AE36" s="1189"/>
      <c r="AF36" s="1189"/>
      <c r="AG36" s="1189"/>
      <c r="AH36" s="1189"/>
      <c r="AI36" s="1189"/>
      <c r="AJ36" s="1189"/>
      <c r="AK36" s="1189"/>
      <c r="AL36" s="1189"/>
      <c r="AM36" s="1189"/>
      <c r="AN36" s="1189"/>
      <c r="AO36" s="1189"/>
      <c r="AP36" s="1189"/>
      <c r="AQ36" s="1189"/>
      <c r="AR36" s="1189"/>
      <c r="AS36" s="1189"/>
      <c r="AT36" s="1189"/>
      <c r="AU36" s="1189"/>
      <c r="AV36" s="1189"/>
      <c r="AW36" s="1189"/>
      <c r="AX36" s="1189"/>
      <c r="AY36" s="1189"/>
      <c r="AZ36" s="1189"/>
      <c r="BA36" s="1189"/>
      <c r="BB36" s="1189"/>
      <c r="BC36" s="1189"/>
      <c r="BD36" s="1189"/>
      <c r="BE36" s="1189"/>
      <c r="BF36" s="1189"/>
      <c r="BG36" s="1189"/>
      <c r="BH36" s="1189"/>
      <c r="BI36" s="1189"/>
      <c r="BJ36" s="1189"/>
      <c r="BK36" s="1189"/>
      <c r="BL36" s="1189"/>
      <c r="BM36" s="1918"/>
      <c r="BN36" s="143"/>
    </row>
    <row r="37" spans="1:66" s="2" customFormat="1" ht="15.95" customHeight="1">
      <c r="A37" s="103"/>
      <c r="B37" s="2761"/>
      <c r="C37" s="1200"/>
      <c r="D37" s="1200"/>
      <c r="E37" s="2392"/>
      <c r="F37" s="1200"/>
      <c r="G37" s="1975"/>
      <c r="H37" s="2761"/>
      <c r="I37" s="1200"/>
      <c r="J37" s="1200"/>
      <c r="K37" s="1200"/>
      <c r="L37" s="1200"/>
      <c r="M37" s="1200"/>
      <c r="N37" s="1200"/>
      <c r="O37" s="1975"/>
      <c r="P37" s="2763"/>
      <c r="Q37" s="2284"/>
      <c r="R37" s="2284"/>
      <c r="S37" s="2764"/>
      <c r="T37" s="2765" t="s">
        <v>14</v>
      </c>
      <c r="U37" s="2766"/>
      <c r="V37" s="2767">
        <v>11</v>
      </c>
      <c r="W37" s="2768"/>
      <c r="X37" s="2767" t="s">
        <v>20</v>
      </c>
      <c r="Y37" s="2768"/>
      <c r="Z37" s="2767">
        <v>12</v>
      </c>
      <c r="AA37" s="2768"/>
      <c r="AB37" s="2767" t="s">
        <v>25</v>
      </c>
      <c r="AC37" s="2768"/>
      <c r="AD37" s="2767">
        <v>13</v>
      </c>
      <c r="AE37" s="2768"/>
      <c r="AF37" s="2767" t="s">
        <v>31</v>
      </c>
      <c r="AG37" s="2768"/>
      <c r="AH37" s="2769">
        <v>1</v>
      </c>
      <c r="AI37" s="2766"/>
      <c r="AJ37" s="2769" t="s">
        <v>36</v>
      </c>
      <c r="AK37" s="2766"/>
      <c r="AL37" s="2769">
        <v>2</v>
      </c>
      <c r="AM37" s="2766"/>
      <c r="AN37" s="2769" t="s">
        <v>43</v>
      </c>
      <c r="AO37" s="2766"/>
      <c r="AP37" s="2769">
        <v>3</v>
      </c>
      <c r="AQ37" s="2766"/>
      <c r="AR37" s="2769" t="s">
        <v>46</v>
      </c>
      <c r="AS37" s="2766"/>
      <c r="AT37" s="2769">
        <v>4</v>
      </c>
      <c r="AU37" s="2766"/>
      <c r="AV37" s="2769" t="s">
        <v>51</v>
      </c>
      <c r="AW37" s="2766"/>
      <c r="AX37" s="2769">
        <v>5</v>
      </c>
      <c r="AY37" s="2766"/>
      <c r="AZ37" s="2769" t="s">
        <v>54</v>
      </c>
      <c r="BA37" s="2766"/>
      <c r="BB37" s="2769">
        <v>6</v>
      </c>
      <c r="BC37" s="2770"/>
      <c r="BD37" s="2486"/>
      <c r="BE37" s="2486"/>
      <c r="BF37" s="2486"/>
      <c r="BG37" s="2486"/>
      <c r="BH37" s="2771"/>
      <c r="BI37" s="2771"/>
      <c r="BJ37" s="2772"/>
      <c r="BK37" s="2773"/>
      <c r="BL37" s="484"/>
      <c r="BM37" s="757"/>
      <c r="BN37" s="143"/>
    </row>
    <row r="38" spans="1:66" s="2" customFormat="1" ht="15.95" customHeight="1">
      <c r="A38" s="103"/>
      <c r="B38" s="2745">
        <v>1</v>
      </c>
      <c r="C38" s="1711"/>
      <c r="D38" s="1711"/>
      <c r="E38" s="1711"/>
      <c r="F38" s="1711"/>
      <c r="G38" s="1712"/>
      <c r="H38" s="2774"/>
      <c r="I38" s="1711"/>
      <c r="J38" s="1711"/>
      <c r="K38" s="1711"/>
      <c r="L38" s="1711"/>
      <c r="M38" s="1711"/>
      <c r="N38" s="1711"/>
      <c r="O38" s="1712"/>
      <c r="P38" s="2774" t="s">
        <v>711</v>
      </c>
      <c r="Q38" s="1711"/>
      <c r="R38" s="1711"/>
      <c r="S38" s="1711"/>
      <c r="T38" s="2775">
        <f>125/2</f>
        <v>62.5</v>
      </c>
      <c r="U38" s="2776"/>
      <c r="V38" s="2777">
        <f>127/2</f>
        <v>63.5</v>
      </c>
      <c r="W38" s="2776"/>
      <c r="X38" s="2777">
        <f>129/2</f>
        <v>64.5</v>
      </c>
      <c r="Y38" s="2776"/>
      <c r="Z38" s="2777">
        <f>133/2</f>
        <v>66.5</v>
      </c>
      <c r="AA38" s="2776"/>
      <c r="AB38" s="2777">
        <f>140/2</f>
        <v>70</v>
      </c>
      <c r="AC38" s="2776"/>
      <c r="AD38" s="2778">
        <f>145/2</f>
        <v>72.5</v>
      </c>
      <c r="AE38" s="2779"/>
      <c r="AF38" s="2777">
        <f>148/2</f>
        <v>74</v>
      </c>
      <c r="AG38" s="2780"/>
      <c r="AH38" s="2781">
        <f>152/2</f>
        <v>76</v>
      </c>
      <c r="AI38" s="2780"/>
      <c r="AJ38" s="2781">
        <f>155/2</f>
        <v>77.5</v>
      </c>
      <c r="AK38" s="2780"/>
      <c r="AL38" s="2781">
        <f>164/2</f>
        <v>82</v>
      </c>
      <c r="AM38" s="2780"/>
      <c r="AN38" s="2781">
        <f>166/2</f>
        <v>83</v>
      </c>
      <c r="AO38" s="2780"/>
      <c r="AP38" s="2781">
        <f>175/2</f>
        <v>87.5</v>
      </c>
      <c r="AQ38" s="2776"/>
      <c r="AR38" s="2782">
        <f>'Outsole Pressing Process'!AU18/2</f>
        <v>87.6</v>
      </c>
      <c r="AS38" s="2783"/>
      <c r="AT38" s="2782">
        <f>'Outsole Pressing Process'!AU19/2</f>
        <v>89.2</v>
      </c>
      <c r="AU38" s="2783"/>
      <c r="AV38" s="2782">
        <f>'Outsole Pressing Process'!AU20/2</f>
        <v>91.8</v>
      </c>
      <c r="AW38" s="2783"/>
      <c r="AX38" s="2782">
        <f>'Outsole Pressing Process'!AU21/2</f>
        <v>93.9</v>
      </c>
      <c r="AY38" s="2783"/>
      <c r="AZ38" s="2782">
        <f>'Outsole Pressing Process'!AU22/2</f>
        <v>95.5</v>
      </c>
      <c r="BA38" s="2783"/>
      <c r="BB38" s="2782">
        <f>'Outsole Pressing Process'!AU23/2</f>
        <v>98.1</v>
      </c>
      <c r="BC38" s="2783"/>
      <c r="BD38" s="1637"/>
      <c r="BE38" s="1638"/>
      <c r="BF38" s="1637"/>
      <c r="BG38" s="1638"/>
      <c r="BH38" s="2784"/>
      <c r="BI38" s="2784"/>
      <c r="BJ38" s="2785"/>
      <c r="BK38" s="2785"/>
      <c r="BL38" s="2786"/>
      <c r="BM38" s="2787"/>
      <c r="BN38" s="143"/>
    </row>
    <row r="39" spans="1:66" s="2" customFormat="1" ht="15.95" customHeight="1">
      <c r="A39" s="103"/>
      <c r="B39" s="1947"/>
      <c r="C39" s="1640"/>
      <c r="D39" s="1640"/>
      <c r="E39" s="1640"/>
      <c r="F39" s="1640"/>
      <c r="G39" s="1641"/>
      <c r="H39" s="2354"/>
      <c r="I39" s="1640"/>
      <c r="J39" s="1640"/>
      <c r="K39" s="1640"/>
      <c r="L39" s="1640"/>
      <c r="M39" s="1640"/>
      <c r="N39" s="1640"/>
      <c r="O39" s="1641"/>
      <c r="P39" s="2354" t="s">
        <v>712</v>
      </c>
      <c r="Q39" s="1640"/>
      <c r="R39" s="1640"/>
      <c r="S39" s="1640"/>
      <c r="T39" s="2788">
        <v>66.5</v>
      </c>
      <c r="U39" s="2789"/>
      <c r="V39" s="2790">
        <v>67.5</v>
      </c>
      <c r="W39" s="2790"/>
      <c r="X39" s="2790">
        <v>68.5</v>
      </c>
      <c r="Y39" s="2790"/>
      <c r="Z39" s="2789">
        <v>70.5</v>
      </c>
      <c r="AA39" s="2790"/>
      <c r="AB39" s="2790">
        <v>74</v>
      </c>
      <c r="AC39" s="2790"/>
      <c r="AD39" s="2790">
        <v>77</v>
      </c>
      <c r="AE39" s="2790"/>
      <c r="AF39" s="2791">
        <v>78.5</v>
      </c>
      <c r="AG39" s="2792"/>
      <c r="AH39" s="2793">
        <v>80.5</v>
      </c>
      <c r="AI39" s="2792"/>
      <c r="AJ39" s="2793">
        <v>82</v>
      </c>
      <c r="AK39" s="2792"/>
      <c r="AL39" s="2793">
        <v>85.5</v>
      </c>
      <c r="AM39" s="2792"/>
      <c r="AN39" s="2793">
        <v>88</v>
      </c>
      <c r="AO39" s="2792"/>
      <c r="AP39" s="2793">
        <v>91</v>
      </c>
      <c r="AQ39" s="2789"/>
      <c r="AR39" s="2486">
        <f>'Outsole Pressing Process'!AQ18/2</f>
        <v>91.15</v>
      </c>
      <c r="AS39" s="2486"/>
      <c r="AT39" s="2486">
        <f>'Outsole Pressing Process'!AQ19/2</f>
        <v>93.3</v>
      </c>
      <c r="AU39" s="2486"/>
      <c r="AV39" s="2486">
        <f>'Outsole Pressing Process'!AQ20/2</f>
        <v>95.45</v>
      </c>
      <c r="AW39" s="2486"/>
      <c r="AX39" s="2486">
        <f>'Outsole Pressing Process'!AQ21/2</f>
        <v>97.6</v>
      </c>
      <c r="AY39" s="2486"/>
      <c r="AZ39" s="2486">
        <f>'Outsole Pressing Process'!AQ22/2</f>
        <v>99.75</v>
      </c>
      <c r="BA39" s="2486"/>
      <c r="BB39" s="2486">
        <f>'Outsole Pressing Process'!AQ23/2</f>
        <v>101.9</v>
      </c>
      <c r="BC39" s="2486"/>
      <c r="BD39" s="2486"/>
      <c r="BE39" s="2486"/>
      <c r="BF39" s="2486"/>
      <c r="BG39" s="2486"/>
      <c r="BH39" s="2784"/>
      <c r="BI39" s="2784"/>
      <c r="BJ39" s="2794"/>
      <c r="BK39" s="2794"/>
      <c r="BL39" s="1640"/>
      <c r="BM39" s="2404"/>
      <c r="BN39" s="143"/>
    </row>
    <row r="40" spans="1:66" s="2" customFormat="1" ht="15.95" customHeight="1">
      <c r="A40" s="103"/>
      <c r="B40" s="1947">
        <v>2</v>
      </c>
      <c r="C40" s="1640"/>
      <c r="D40" s="1640"/>
      <c r="E40" s="1640"/>
      <c r="F40" s="1640"/>
      <c r="G40" s="1641"/>
      <c r="H40" s="2354"/>
      <c r="I40" s="1640"/>
      <c r="J40" s="1640"/>
      <c r="K40" s="1640"/>
      <c r="L40" s="1640"/>
      <c r="M40" s="1640"/>
      <c r="N40" s="1640"/>
      <c r="O40" s="1641"/>
      <c r="P40" s="2345" t="s">
        <v>711</v>
      </c>
      <c r="Q40" s="1674"/>
      <c r="R40" s="1674"/>
      <c r="S40" s="1674"/>
      <c r="T40" s="2795"/>
      <c r="U40" s="2796"/>
      <c r="V40" s="2797"/>
      <c r="W40" s="2797"/>
      <c r="X40" s="2336"/>
      <c r="Y40" s="2336"/>
      <c r="Z40" s="1640"/>
      <c r="AA40" s="1609"/>
      <c r="AB40" s="2798"/>
      <c r="AC40" s="2799"/>
      <c r="AD40" s="2352"/>
      <c r="AE40" s="1609"/>
      <c r="AF40" s="2352"/>
      <c r="AG40" s="1609"/>
      <c r="AH40" s="2352"/>
      <c r="AI40" s="1609"/>
      <c r="AJ40" s="2798"/>
      <c r="AK40" s="2799"/>
      <c r="AL40" s="2798"/>
      <c r="AM40" s="2799"/>
      <c r="AN40" s="2798"/>
      <c r="AO40" s="2799"/>
      <c r="AP40" s="2352"/>
      <c r="AQ40" s="1984"/>
      <c r="AR40" s="2486"/>
      <c r="AS40" s="2486"/>
      <c r="AT40" s="2486"/>
      <c r="AU40" s="2486"/>
      <c r="AV40" s="2486"/>
      <c r="AW40" s="2486"/>
      <c r="AX40" s="2486"/>
      <c r="AY40" s="2486"/>
      <c r="AZ40" s="2486"/>
      <c r="BA40" s="2486"/>
      <c r="BB40" s="2486"/>
      <c r="BC40" s="2486"/>
      <c r="BD40" s="2486"/>
      <c r="BE40" s="2486"/>
      <c r="BF40" s="2486"/>
      <c r="BG40" s="2486"/>
      <c r="BH40" s="2784"/>
      <c r="BI40" s="2784"/>
      <c r="BJ40" s="2794"/>
      <c r="BK40" s="2794"/>
      <c r="BL40" s="1640"/>
      <c r="BM40" s="2404"/>
      <c r="BN40" s="143"/>
    </row>
    <row r="41" spans="1:66" s="2" customFormat="1" ht="15.95" customHeight="1">
      <c r="A41" s="103"/>
      <c r="B41" s="1947"/>
      <c r="C41" s="1640"/>
      <c r="D41" s="1640"/>
      <c r="E41" s="1640"/>
      <c r="F41" s="1640"/>
      <c r="G41" s="1641"/>
      <c r="H41" s="2354"/>
      <c r="I41" s="1640"/>
      <c r="J41" s="1640"/>
      <c r="K41" s="1640"/>
      <c r="L41" s="1640"/>
      <c r="M41" s="1640"/>
      <c r="N41" s="1640"/>
      <c r="O41" s="1641"/>
      <c r="P41" s="2354" t="s">
        <v>712</v>
      </c>
      <c r="Q41" s="1640"/>
      <c r="R41" s="1640"/>
      <c r="S41" s="1640"/>
      <c r="T41" s="2795"/>
      <c r="U41" s="2796"/>
      <c r="V41" s="2797"/>
      <c r="W41" s="2797"/>
      <c r="X41" s="2800"/>
      <c r="Y41" s="2800"/>
      <c r="Z41" s="2801"/>
      <c r="AA41" s="2799"/>
      <c r="AB41" s="2798"/>
      <c r="AC41" s="2799"/>
      <c r="AD41" s="2352"/>
      <c r="AE41" s="1609"/>
      <c r="AF41" s="2352"/>
      <c r="AG41" s="1609"/>
      <c r="AH41" s="2352"/>
      <c r="AI41" s="1609"/>
      <c r="AJ41" s="2798"/>
      <c r="AK41" s="2799"/>
      <c r="AL41" s="2798"/>
      <c r="AM41" s="2799"/>
      <c r="AN41" s="2798"/>
      <c r="AO41" s="2799"/>
      <c r="AP41" s="2798"/>
      <c r="AQ41" s="2802"/>
      <c r="AR41" s="2486"/>
      <c r="AS41" s="2486"/>
      <c r="AT41" s="2486"/>
      <c r="AU41" s="2486"/>
      <c r="AV41" s="2486"/>
      <c r="AW41" s="2486"/>
      <c r="AX41" s="2486"/>
      <c r="AY41" s="2486"/>
      <c r="AZ41" s="2486"/>
      <c r="BA41" s="2486"/>
      <c r="BB41" s="2486"/>
      <c r="BC41" s="2486"/>
      <c r="BD41" s="2486"/>
      <c r="BE41" s="2486"/>
      <c r="BF41" s="2486"/>
      <c r="BG41" s="2486"/>
      <c r="BH41" s="2784"/>
      <c r="BI41" s="2784"/>
      <c r="BJ41" s="2794"/>
      <c r="BK41" s="2794"/>
      <c r="BL41" s="2801"/>
      <c r="BM41" s="2803"/>
      <c r="BN41" s="143"/>
    </row>
    <row r="42" spans="1:66" s="2" customFormat="1" ht="15.95" customHeight="1">
      <c r="A42" s="103"/>
      <c r="B42" s="1947">
        <v>3</v>
      </c>
      <c r="C42" s="1640"/>
      <c r="D42" s="1640"/>
      <c r="E42" s="1640"/>
      <c r="F42" s="1640"/>
      <c r="G42" s="1641"/>
      <c r="H42" s="2354"/>
      <c r="I42" s="1640"/>
      <c r="J42" s="1640"/>
      <c r="K42" s="1640"/>
      <c r="L42" s="1640"/>
      <c r="M42" s="1640"/>
      <c r="N42" s="1640"/>
      <c r="O42" s="1641"/>
      <c r="P42" s="2345" t="s">
        <v>711</v>
      </c>
      <c r="Q42" s="1674"/>
      <c r="R42" s="1674"/>
      <c r="S42" s="1674"/>
      <c r="T42" s="2795"/>
      <c r="U42" s="2796"/>
      <c r="V42" s="2797"/>
      <c r="W42" s="2797"/>
      <c r="X42" s="2336"/>
      <c r="Y42" s="2336"/>
      <c r="Z42" s="1640"/>
      <c r="AA42" s="1609"/>
      <c r="AB42" s="2352"/>
      <c r="AC42" s="1609"/>
      <c r="AD42" s="2352"/>
      <c r="AE42" s="1609"/>
      <c r="AF42" s="2352"/>
      <c r="AG42" s="1609"/>
      <c r="AH42" s="2352"/>
      <c r="AI42" s="1609"/>
      <c r="AJ42" s="2352"/>
      <c r="AK42" s="1609"/>
      <c r="AL42" s="2352"/>
      <c r="AM42" s="1609"/>
      <c r="AN42" s="2352"/>
      <c r="AO42" s="1609"/>
      <c r="AP42" s="2352"/>
      <c r="AQ42" s="1984"/>
      <c r="AR42" s="2486"/>
      <c r="AS42" s="2486"/>
      <c r="AT42" s="2486"/>
      <c r="AU42" s="2486"/>
      <c r="AV42" s="2486"/>
      <c r="AW42" s="2486"/>
      <c r="AX42" s="2486"/>
      <c r="AY42" s="2486"/>
      <c r="AZ42" s="2486"/>
      <c r="BA42" s="2486"/>
      <c r="BB42" s="2486"/>
      <c r="BC42" s="2486"/>
      <c r="BD42" s="2486"/>
      <c r="BE42" s="2486"/>
      <c r="BF42" s="2486"/>
      <c r="BG42" s="2486"/>
      <c r="BH42" s="2784"/>
      <c r="BI42" s="2784"/>
      <c r="BJ42" s="2804"/>
      <c r="BK42" s="2804"/>
      <c r="BL42" s="1640"/>
      <c r="BM42" s="2404"/>
      <c r="BN42" s="143"/>
    </row>
    <row r="43" spans="1:66" s="2" customFormat="1" ht="15.95" customHeight="1">
      <c r="A43" s="103"/>
      <c r="B43" s="1947"/>
      <c r="C43" s="1640"/>
      <c r="D43" s="1640"/>
      <c r="E43" s="1640"/>
      <c r="F43" s="1640"/>
      <c r="G43" s="1641"/>
      <c r="H43" s="2354"/>
      <c r="I43" s="1640"/>
      <c r="J43" s="1640"/>
      <c r="K43" s="1640"/>
      <c r="L43" s="1640"/>
      <c r="M43" s="1640"/>
      <c r="N43" s="1640"/>
      <c r="O43" s="1641"/>
      <c r="P43" s="2354" t="s">
        <v>712</v>
      </c>
      <c r="Q43" s="1640"/>
      <c r="R43" s="1640"/>
      <c r="S43" s="1640"/>
      <c r="T43" s="2795"/>
      <c r="U43" s="2796"/>
      <c r="V43" s="2805"/>
      <c r="W43" s="2805"/>
      <c r="X43" s="2806"/>
      <c r="Y43" s="2806"/>
      <c r="Z43" s="1640"/>
      <c r="AA43" s="1609"/>
      <c r="AB43" s="2352"/>
      <c r="AC43" s="1609"/>
      <c r="AD43" s="2352"/>
      <c r="AE43" s="1609"/>
      <c r="AF43" s="2352"/>
      <c r="AG43" s="1609"/>
      <c r="AH43" s="2352"/>
      <c r="AI43" s="1609"/>
      <c r="AJ43" s="2352"/>
      <c r="AK43" s="1609"/>
      <c r="AL43" s="2352"/>
      <c r="AM43" s="1609"/>
      <c r="AN43" s="2352"/>
      <c r="AO43" s="1609"/>
      <c r="AP43" s="2352"/>
      <c r="AQ43" s="1984"/>
      <c r="AR43" s="2486"/>
      <c r="AS43" s="2486"/>
      <c r="AT43" s="2486"/>
      <c r="AU43" s="2486"/>
      <c r="AV43" s="2486"/>
      <c r="AW43" s="2486"/>
      <c r="AX43" s="2486"/>
      <c r="AY43" s="2486"/>
      <c r="AZ43" s="2486"/>
      <c r="BA43" s="2486"/>
      <c r="BB43" s="2486"/>
      <c r="BC43" s="2486"/>
      <c r="BD43" s="2486"/>
      <c r="BE43" s="2486"/>
      <c r="BF43" s="2486"/>
      <c r="BG43" s="2486"/>
      <c r="BH43" s="2784"/>
      <c r="BI43" s="2784"/>
      <c r="BJ43" s="2804"/>
      <c r="BK43" s="2804"/>
      <c r="BL43" s="1640"/>
      <c r="BM43" s="2404"/>
      <c r="BN43" s="143"/>
    </row>
    <row r="44" spans="1:66" s="2" customFormat="1" ht="15.95" customHeight="1">
      <c r="A44" s="103"/>
      <c r="B44" s="2358"/>
      <c r="C44" s="2359"/>
      <c r="D44" s="2359"/>
      <c r="E44" s="2359"/>
      <c r="F44" s="2359"/>
      <c r="G44" s="2362"/>
      <c r="H44" s="93"/>
      <c r="I44" s="93"/>
      <c r="J44" s="93"/>
      <c r="K44" s="93"/>
      <c r="L44" s="93"/>
      <c r="M44" s="93"/>
      <c r="N44" s="93"/>
      <c r="O44" s="98"/>
      <c r="P44" s="2761"/>
      <c r="Q44" s="1200"/>
      <c r="R44" s="1200"/>
      <c r="S44" s="2392"/>
      <c r="T44" s="2788"/>
      <c r="U44" s="2789"/>
      <c r="V44" s="2807"/>
      <c r="W44" s="2807"/>
      <c r="X44" s="2807"/>
      <c r="Y44" s="2807"/>
      <c r="Z44" s="2791"/>
      <c r="AA44" s="2792"/>
      <c r="AB44" s="2793"/>
      <c r="AC44" s="2792"/>
      <c r="AD44" s="2793"/>
      <c r="AE44" s="2792"/>
      <c r="AF44" s="2793"/>
      <c r="AG44" s="2792"/>
      <c r="AH44" s="2793"/>
      <c r="AI44" s="2792"/>
      <c r="AJ44" s="2793"/>
      <c r="AK44" s="2792"/>
      <c r="AL44" s="2793"/>
      <c r="AM44" s="2792"/>
      <c r="AN44" s="2793"/>
      <c r="AO44" s="2792"/>
      <c r="AP44" s="2793"/>
      <c r="AQ44" s="2789"/>
      <c r="AR44" s="2486"/>
      <c r="AS44" s="2486"/>
      <c r="AT44" s="2486"/>
      <c r="AU44" s="2486"/>
      <c r="AV44" s="2486"/>
      <c r="AW44" s="2486"/>
      <c r="AX44" s="2486"/>
      <c r="AY44" s="2486"/>
      <c r="AZ44" s="2486"/>
      <c r="BA44" s="2486"/>
      <c r="BB44" s="2486"/>
      <c r="BC44" s="2486"/>
      <c r="BD44" s="2486"/>
      <c r="BE44" s="2486"/>
      <c r="BF44" s="2486"/>
      <c r="BG44" s="2486"/>
      <c r="BH44" s="2784"/>
      <c r="BI44" s="2784"/>
      <c r="BJ44" s="2804"/>
      <c r="BK44" s="2804"/>
      <c r="BL44" s="1671"/>
      <c r="BM44" s="2427"/>
      <c r="BN44" s="143"/>
    </row>
    <row r="45" spans="1:66" s="2" customFormat="1" ht="15.95" customHeight="1">
      <c r="A45" s="255"/>
      <c r="B45" s="2808" t="s">
        <v>713</v>
      </c>
      <c r="C45" s="1525"/>
      <c r="D45" s="1525"/>
      <c r="E45" s="1525"/>
      <c r="F45" s="1525"/>
      <c r="G45" s="1525"/>
      <c r="H45" s="1525"/>
      <c r="I45" s="1525"/>
      <c r="J45" s="1525"/>
      <c r="K45" s="1525"/>
      <c r="L45" s="1525"/>
      <c r="M45" s="1525"/>
      <c r="N45" s="1525"/>
      <c r="O45" s="1525"/>
      <c r="P45" s="1525"/>
      <c r="Q45" s="1525"/>
      <c r="R45" s="1525"/>
      <c r="S45" s="2809"/>
      <c r="T45" s="2810">
        <f>T38*2</f>
        <v>125</v>
      </c>
      <c r="U45" s="2811"/>
      <c r="V45" s="2811">
        <f>V38*2</f>
        <v>127</v>
      </c>
      <c r="W45" s="2811"/>
      <c r="X45" s="2811">
        <f>X38*2</f>
        <v>129</v>
      </c>
      <c r="Y45" s="2811"/>
      <c r="Z45" s="2811">
        <f>Z38*2</f>
        <v>133</v>
      </c>
      <c r="AA45" s="2811"/>
      <c r="AB45" s="2811">
        <f>AB38*2</f>
        <v>140</v>
      </c>
      <c r="AC45" s="2811"/>
      <c r="AD45" s="2811">
        <f>AD38*2</f>
        <v>145</v>
      </c>
      <c r="AE45" s="2811"/>
      <c r="AF45" s="2811">
        <f>AF38*2</f>
        <v>148</v>
      </c>
      <c r="AG45" s="2811"/>
      <c r="AH45" s="2811">
        <f>AH38*2</f>
        <v>152</v>
      </c>
      <c r="AI45" s="2811"/>
      <c r="AJ45" s="2811">
        <f>AJ38*2</f>
        <v>155</v>
      </c>
      <c r="AK45" s="2811"/>
      <c r="AL45" s="2811">
        <f>AL38*2</f>
        <v>164</v>
      </c>
      <c r="AM45" s="2811"/>
      <c r="AN45" s="2811">
        <f>AN38*2</f>
        <v>166</v>
      </c>
      <c r="AO45" s="2811"/>
      <c r="AP45" s="2811">
        <f>AP38*2</f>
        <v>175</v>
      </c>
      <c r="AQ45" s="2811"/>
      <c r="AR45" s="2811">
        <f>AR38*2</f>
        <v>175.2</v>
      </c>
      <c r="AS45" s="2811"/>
      <c r="AT45" s="2811">
        <f>AT38*2</f>
        <v>178.4</v>
      </c>
      <c r="AU45" s="2811"/>
      <c r="AV45" s="2811">
        <f>AV38*2</f>
        <v>183.6</v>
      </c>
      <c r="AW45" s="2811"/>
      <c r="AX45" s="2811">
        <f>AX38*2</f>
        <v>187.8</v>
      </c>
      <c r="AY45" s="2811"/>
      <c r="AZ45" s="2811">
        <f>AZ38*2</f>
        <v>191</v>
      </c>
      <c r="BA45" s="2811"/>
      <c r="BB45" s="2811">
        <f>BB38*2</f>
        <v>196.2</v>
      </c>
      <c r="BC45" s="2811"/>
      <c r="BD45" s="2812"/>
      <c r="BE45" s="2813"/>
      <c r="BF45" s="2812"/>
      <c r="BG45" s="2813"/>
      <c r="BH45" s="2814"/>
      <c r="BI45" s="2814"/>
      <c r="BJ45" s="2812"/>
      <c r="BK45" s="2813"/>
      <c r="BL45" s="758"/>
      <c r="BM45" s="436"/>
      <c r="BN45" s="143"/>
    </row>
    <row r="46" spans="1:66" s="89" customFormat="1" ht="15.95" customHeight="1">
      <c r="A46" s="150"/>
      <c r="B46" s="367" t="s">
        <v>118</v>
      </c>
      <c r="C46" s="96"/>
      <c r="D46" s="96"/>
      <c r="E46" s="759"/>
      <c r="F46" s="96"/>
      <c r="G46" s="96"/>
      <c r="H46" s="96"/>
      <c r="I46" s="96"/>
      <c r="J46" s="96"/>
      <c r="K46" s="96"/>
      <c r="L46" s="96"/>
      <c r="M46" s="96"/>
      <c r="N46" s="96"/>
      <c r="O46" s="96"/>
      <c r="P46" s="96"/>
      <c r="Q46" s="96"/>
      <c r="R46" s="96"/>
      <c r="S46" s="96"/>
      <c r="T46" s="96"/>
      <c r="U46" s="96"/>
      <c r="V46" s="96"/>
      <c r="W46" s="96"/>
      <c r="X46" s="96"/>
      <c r="Y46" s="759"/>
      <c r="Z46" s="96"/>
      <c r="AA46" s="96"/>
      <c r="AB46" s="759"/>
      <c r="AC46" s="96"/>
      <c r="AD46" s="96"/>
      <c r="AE46" s="97" t="s">
        <v>119</v>
      </c>
      <c r="AF46" s="97"/>
      <c r="AG46" s="96"/>
      <c r="AH46" s="97"/>
      <c r="AI46" s="96"/>
      <c r="AJ46" s="759"/>
      <c r="AK46" s="96"/>
      <c r="AL46" s="97"/>
      <c r="AM46" s="96"/>
      <c r="AN46" s="96"/>
      <c r="AO46" s="96"/>
      <c r="AP46" s="96"/>
      <c r="AQ46" s="96"/>
      <c r="AR46" s="96"/>
      <c r="AS46" s="96"/>
      <c r="AT46" s="96"/>
      <c r="AU46" s="96"/>
      <c r="AV46" s="759"/>
      <c r="AW46" s="759"/>
      <c r="AX46" s="96"/>
      <c r="AY46" s="96"/>
      <c r="AZ46" s="96"/>
      <c r="BA46" s="96"/>
      <c r="BB46" s="96"/>
      <c r="BC46" s="96"/>
      <c r="BD46" s="96"/>
      <c r="BE46" s="96" t="str">
        <f>'Bottom Silk Screen Process'!BB38</f>
        <v>COMPILER: LIÊN/A-KT-WQ826</v>
      </c>
      <c r="BF46" s="97"/>
      <c r="BG46" s="760"/>
      <c r="BH46" s="96"/>
      <c r="BI46" s="97"/>
      <c r="BJ46" s="96"/>
      <c r="BK46" s="96"/>
      <c r="BL46" s="96"/>
      <c r="BM46" s="96"/>
      <c r="BN46" s="98"/>
    </row>
    <row r="49" spans="7:20" ht="15" customHeight="1">
      <c r="G49" s="1139"/>
      <c r="H49" s="1139"/>
      <c r="I49" s="1139"/>
      <c r="J49" s="1139"/>
      <c r="K49" s="1139"/>
      <c r="L49" s="1139"/>
      <c r="M49" s="1139"/>
      <c r="N49" s="1139"/>
      <c r="O49" s="1139"/>
      <c r="P49" s="1139"/>
      <c r="Q49" s="1139"/>
      <c r="R49" s="1139"/>
      <c r="S49" s="1139"/>
      <c r="T49" s="1139"/>
    </row>
    <row r="50" spans="7:20" ht="15" customHeight="1">
      <c r="G50" s="1139"/>
      <c r="H50" s="1139"/>
      <c r="I50" s="1139"/>
      <c r="J50" s="1139"/>
      <c r="K50" s="1139"/>
      <c r="L50" s="1139"/>
      <c r="M50" s="1139"/>
      <c r="N50" s="1139"/>
      <c r="O50" s="1139"/>
      <c r="P50" s="1139"/>
      <c r="Q50" s="1139"/>
      <c r="R50" s="1139"/>
      <c r="S50" s="1139"/>
      <c r="T50" s="1139"/>
    </row>
    <row r="51" spans="7:20" ht="15" customHeight="1">
      <c r="G51" s="1139"/>
      <c r="H51" s="1139"/>
      <c r="I51" s="1139"/>
      <c r="J51" s="1139"/>
      <c r="K51" s="1139"/>
      <c r="L51" s="1139"/>
      <c r="M51" s="1139"/>
      <c r="N51" s="1139"/>
      <c r="O51" s="1139"/>
      <c r="P51" s="1139"/>
      <c r="Q51" s="1139"/>
      <c r="R51" s="1139"/>
      <c r="S51" s="1139"/>
      <c r="T51" s="1139"/>
    </row>
    <row r="52" spans="7:20" ht="15" customHeight="1">
      <c r="G52" s="1139"/>
      <c r="H52" s="1139"/>
      <c r="I52" s="1139"/>
      <c r="J52" s="1139"/>
      <c r="K52" s="1139"/>
      <c r="L52" s="1139"/>
      <c r="M52" s="1139"/>
      <c r="N52" s="1139"/>
      <c r="O52" s="1139"/>
      <c r="P52" s="1139"/>
      <c r="Q52" s="1139"/>
      <c r="R52" s="1139"/>
      <c r="S52" s="1139"/>
      <c r="T52" s="1139"/>
    </row>
    <row r="53" spans="7:20" ht="15" customHeight="1">
      <c r="G53" s="1139"/>
      <c r="H53" s="1139"/>
      <c r="I53" s="1139"/>
      <c r="J53" s="1139"/>
      <c r="K53" s="1139"/>
      <c r="L53" s="1139"/>
      <c r="M53" s="1139"/>
      <c r="N53" s="1139"/>
      <c r="O53" s="1139"/>
      <c r="P53" s="1139"/>
      <c r="Q53" s="1139"/>
      <c r="R53" s="1139"/>
      <c r="S53" s="1139"/>
      <c r="T53" s="1139"/>
    </row>
    <row r="54" spans="7:20" ht="15" customHeight="1">
      <c r="G54" s="1139"/>
      <c r="H54" s="1139"/>
      <c r="I54" s="1139"/>
      <c r="J54" s="1139"/>
      <c r="K54" s="1139"/>
      <c r="L54" s="1139"/>
      <c r="M54" s="1139"/>
      <c r="N54" s="1139"/>
      <c r="O54" s="1139"/>
      <c r="P54" s="1139"/>
      <c r="Q54" s="1139"/>
      <c r="R54" s="1139"/>
      <c r="S54" s="1139"/>
      <c r="T54" s="1139"/>
    </row>
    <row r="55" spans="7:20" ht="15" customHeight="1">
      <c r="G55" s="1139"/>
      <c r="H55" s="1139"/>
      <c r="I55" s="1139"/>
      <c r="J55" s="1139"/>
      <c r="K55" s="1139"/>
      <c r="L55" s="1139"/>
      <c r="M55" s="1139"/>
      <c r="N55" s="1139"/>
      <c r="O55" s="1139"/>
      <c r="P55" s="1139"/>
      <c r="Q55" s="1139"/>
      <c r="R55" s="1139"/>
      <c r="S55" s="1139"/>
      <c r="T55" s="1139"/>
    </row>
    <row r="56" spans="7:20" ht="15" customHeight="1">
      <c r="G56" s="1139"/>
      <c r="H56" s="1139"/>
      <c r="I56" s="1139"/>
      <c r="J56" s="1139"/>
      <c r="K56" s="1139"/>
      <c r="L56" s="1139"/>
      <c r="M56" s="1139"/>
      <c r="N56" s="1139"/>
      <c r="O56" s="1139"/>
      <c r="P56" s="1139"/>
      <c r="Q56" s="1139"/>
      <c r="R56" s="1139"/>
      <c r="S56" s="1139"/>
      <c r="T56" s="1139"/>
    </row>
  </sheetData>
  <mergeCells count="336">
    <mergeCell ref="G56:H56"/>
    <mergeCell ref="I56:J56"/>
    <mergeCell ref="K56:L56"/>
    <mergeCell ref="M56:N56"/>
    <mergeCell ref="O56:P56"/>
    <mergeCell ref="Q56:R56"/>
    <mergeCell ref="S56:T56"/>
    <mergeCell ref="G54:H54"/>
    <mergeCell ref="I54:J54"/>
    <mergeCell ref="K54:L54"/>
    <mergeCell ref="M54:N54"/>
    <mergeCell ref="O54:P54"/>
    <mergeCell ref="Q54:R54"/>
    <mergeCell ref="S54:T54"/>
    <mergeCell ref="G55:H55"/>
    <mergeCell ref="I55:J55"/>
    <mergeCell ref="K55:L55"/>
    <mergeCell ref="M55:N55"/>
    <mergeCell ref="O55:P55"/>
    <mergeCell ref="Q55:R55"/>
    <mergeCell ref="S55:T55"/>
    <mergeCell ref="G52:H52"/>
    <mergeCell ref="I52:J52"/>
    <mergeCell ref="K52:L52"/>
    <mergeCell ref="M52:N52"/>
    <mergeCell ref="O52:P52"/>
    <mergeCell ref="Q52:R52"/>
    <mergeCell ref="S52:T52"/>
    <mergeCell ref="G53:H53"/>
    <mergeCell ref="I53:J53"/>
    <mergeCell ref="K53:L53"/>
    <mergeCell ref="M53:N53"/>
    <mergeCell ref="O53:P53"/>
    <mergeCell ref="Q53:R53"/>
    <mergeCell ref="S53:T53"/>
    <mergeCell ref="G50:H50"/>
    <mergeCell ref="I50:J50"/>
    <mergeCell ref="K50:L50"/>
    <mergeCell ref="M50:N50"/>
    <mergeCell ref="O50:P50"/>
    <mergeCell ref="Q50:R50"/>
    <mergeCell ref="S50:T50"/>
    <mergeCell ref="G51:H51"/>
    <mergeCell ref="I51:J51"/>
    <mergeCell ref="K51:L51"/>
    <mergeCell ref="M51:N51"/>
    <mergeCell ref="O51:P51"/>
    <mergeCell ref="Q51:R51"/>
    <mergeCell ref="S51:T51"/>
    <mergeCell ref="AX45:AY45"/>
    <mergeCell ref="AZ45:BA45"/>
    <mergeCell ref="BB45:BC45"/>
    <mergeCell ref="BD45:BE45"/>
    <mergeCell ref="BF45:BG45"/>
    <mergeCell ref="BH45:BI45"/>
    <mergeCell ref="BJ45:BK45"/>
    <mergeCell ref="G49:H49"/>
    <mergeCell ref="I49:J49"/>
    <mergeCell ref="K49:L49"/>
    <mergeCell ref="M49:N49"/>
    <mergeCell ref="O49:P49"/>
    <mergeCell ref="Q49:R49"/>
    <mergeCell ref="S49:T49"/>
    <mergeCell ref="AX44:AY44"/>
    <mergeCell ref="AZ44:BA44"/>
    <mergeCell ref="BB44:BC44"/>
    <mergeCell ref="BD44:BE44"/>
    <mergeCell ref="BF44:BG44"/>
    <mergeCell ref="BH44:BI44"/>
    <mergeCell ref="BJ44:BK44"/>
    <mergeCell ref="BL44:BM44"/>
    <mergeCell ref="B45:S45"/>
    <mergeCell ref="T45:U45"/>
    <mergeCell ref="V45:W45"/>
    <mergeCell ref="X45:Y45"/>
    <mergeCell ref="Z45:AA45"/>
    <mergeCell ref="AB45:AC45"/>
    <mergeCell ref="AD45:AE45"/>
    <mergeCell ref="AF45:AG45"/>
    <mergeCell ref="AH45:AI45"/>
    <mergeCell ref="AJ45:AK45"/>
    <mergeCell ref="AL45:AM45"/>
    <mergeCell ref="AN45:AO45"/>
    <mergeCell ref="AP45:AQ45"/>
    <mergeCell ref="AR45:AS45"/>
    <mergeCell ref="AT45:AU45"/>
    <mergeCell ref="AV45:AW45"/>
    <mergeCell ref="AZ43:BA43"/>
    <mergeCell ref="BB43:BC43"/>
    <mergeCell ref="BD43:BE43"/>
    <mergeCell ref="BF43:BG43"/>
    <mergeCell ref="BH43:BI43"/>
    <mergeCell ref="BJ43:BK43"/>
    <mergeCell ref="BL43:BM43"/>
    <mergeCell ref="B44:G44"/>
    <mergeCell ref="P44:S44"/>
    <mergeCell ref="T44:U44"/>
    <mergeCell ref="V44:W44"/>
    <mergeCell ref="X44:Y44"/>
    <mergeCell ref="Z44:AA44"/>
    <mergeCell ref="AB44:AC44"/>
    <mergeCell ref="AD44:AE44"/>
    <mergeCell ref="AF44:AG44"/>
    <mergeCell ref="AH44:AI44"/>
    <mergeCell ref="AJ44:AK44"/>
    <mergeCell ref="AL44:AM44"/>
    <mergeCell ref="AN44:AO44"/>
    <mergeCell ref="AP44:AQ44"/>
    <mergeCell ref="AR44:AS44"/>
    <mergeCell ref="AT44:AU44"/>
    <mergeCell ref="AV44:AW44"/>
    <mergeCell ref="BD42:BE42"/>
    <mergeCell ref="BF42:BG42"/>
    <mergeCell ref="BH42:BI42"/>
    <mergeCell ref="BJ42:BK42"/>
    <mergeCell ref="BL42:BM42"/>
    <mergeCell ref="B43:G43"/>
    <mergeCell ref="H43:O43"/>
    <mergeCell ref="P43:S43"/>
    <mergeCell ref="T43:U43"/>
    <mergeCell ref="V43:W43"/>
    <mergeCell ref="X43:Y43"/>
    <mergeCell ref="Z43:AA43"/>
    <mergeCell ref="AB43:AC43"/>
    <mergeCell ref="AD43:AE43"/>
    <mergeCell ref="AF43:AG43"/>
    <mergeCell ref="AH43:AI43"/>
    <mergeCell ref="AJ43:AK43"/>
    <mergeCell ref="AL43:AM43"/>
    <mergeCell ref="AN43:AO43"/>
    <mergeCell ref="AP43:AQ43"/>
    <mergeCell ref="AR43:AS43"/>
    <mergeCell ref="AT43:AU43"/>
    <mergeCell ref="AV43:AW43"/>
    <mergeCell ref="AX43:AY43"/>
    <mergeCell ref="BH41:BI41"/>
    <mergeCell ref="BJ41:BK41"/>
    <mergeCell ref="BL41:BM41"/>
    <mergeCell ref="B42:G42"/>
    <mergeCell ref="H42:O42"/>
    <mergeCell ref="P42:S42"/>
    <mergeCell ref="T42:U42"/>
    <mergeCell ref="V42:W42"/>
    <mergeCell ref="X42:Y42"/>
    <mergeCell ref="Z42:AA42"/>
    <mergeCell ref="AB42:AC42"/>
    <mergeCell ref="AD42:AE42"/>
    <mergeCell ref="AF42:AG42"/>
    <mergeCell ref="AH42:AI42"/>
    <mergeCell ref="AJ42:AK42"/>
    <mergeCell ref="AL42:AM42"/>
    <mergeCell ref="AN42:AO42"/>
    <mergeCell ref="AP42:AQ42"/>
    <mergeCell ref="AR42:AS42"/>
    <mergeCell ref="AT42:AU42"/>
    <mergeCell ref="AV42:AW42"/>
    <mergeCell ref="AX42:AY42"/>
    <mergeCell ref="AZ42:BA42"/>
    <mergeCell ref="BB42:BC42"/>
    <mergeCell ref="BL40:BM40"/>
    <mergeCell ref="B41:G41"/>
    <mergeCell ref="H41:O41"/>
    <mergeCell ref="P41:S41"/>
    <mergeCell ref="T41:U41"/>
    <mergeCell ref="V41:W41"/>
    <mergeCell ref="X41:Y41"/>
    <mergeCell ref="Z41:AA41"/>
    <mergeCell ref="AB41:AC41"/>
    <mergeCell ref="AD41:AE41"/>
    <mergeCell ref="AF41:AG41"/>
    <mergeCell ref="AH41:AI41"/>
    <mergeCell ref="AJ41:AK41"/>
    <mergeCell ref="AL41:AM41"/>
    <mergeCell ref="AN41:AO41"/>
    <mergeCell ref="AP41:AQ41"/>
    <mergeCell ref="AR41:AS41"/>
    <mergeCell ref="AT41:AU41"/>
    <mergeCell ref="AV41:AW41"/>
    <mergeCell ref="AX41:AY41"/>
    <mergeCell ref="AZ41:BA41"/>
    <mergeCell ref="BB41:BC41"/>
    <mergeCell ref="BD41:BE41"/>
    <mergeCell ref="BF41:BG41"/>
    <mergeCell ref="AT40:AU40"/>
    <mergeCell ref="AV40:AW40"/>
    <mergeCell ref="AX40:AY40"/>
    <mergeCell ref="AZ40:BA40"/>
    <mergeCell ref="BB40:BC40"/>
    <mergeCell ref="BD40:BE40"/>
    <mergeCell ref="BF40:BG40"/>
    <mergeCell ref="BH40:BI40"/>
    <mergeCell ref="BJ40:BK40"/>
    <mergeCell ref="AX39:AY39"/>
    <mergeCell ref="AZ39:BA39"/>
    <mergeCell ref="BB39:BC39"/>
    <mergeCell ref="BD39:BE39"/>
    <mergeCell ref="BF39:BG39"/>
    <mergeCell ref="BH39:BI39"/>
    <mergeCell ref="BJ39:BK39"/>
    <mergeCell ref="BL39:BM39"/>
    <mergeCell ref="B40:G40"/>
    <mergeCell ref="H40:O40"/>
    <mergeCell ref="P40:S40"/>
    <mergeCell ref="T40:U40"/>
    <mergeCell ref="V40:W40"/>
    <mergeCell ref="X40:Y40"/>
    <mergeCell ref="Z40:AA40"/>
    <mergeCell ref="AB40:AC40"/>
    <mergeCell ref="AD40:AE40"/>
    <mergeCell ref="AF40:AG40"/>
    <mergeCell ref="AH40:AI40"/>
    <mergeCell ref="AJ40:AK40"/>
    <mergeCell ref="AL40:AM40"/>
    <mergeCell ref="AN40:AO40"/>
    <mergeCell ref="AP40:AQ40"/>
    <mergeCell ref="AR40:AS40"/>
    <mergeCell ref="BB38:BC38"/>
    <mergeCell ref="BD38:BE38"/>
    <mergeCell ref="BF38:BG38"/>
    <mergeCell ref="BH38:BI38"/>
    <mergeCell ref="BJ38:BK38"/>
    <mergeCell ref="BL38:BM38"/>
    <mergeCell ref="B39:G39"/>
    <mergeCell ref="H39:O39"/>
    <mergeCell ref="P39:S39"/>
    <mergeCell ref="T39:U39"/>
    <mergeCell ref="V39:W39"/>
    <mergeCell ref="X39:Y39"/>
    <mergeCell ref="Z39:AA39"/>
    <mergeCell ref="AB39:AC39"/>
    <mergeCell ref="AD39:AE39"/>
    <mergeCell ref="AF39:AG39"/>
    <mergeCell ref="AH39:AI39"/>
    <mergeCell ref="AJ39:AK39"/>
    <mergeCell ref="AL39:AM39"/>
    <mergeCell ref="AN39:AO39"/>
    <mergeCell ref="AP39:AQ39"/>
    <mergeCell ref="AR39:AS39"/>
    <mergeCell ref="AT39:AU39"/>
    <mergeCell ref="AV39:AW39"/>
    <mergeCell ref="BD37:BE37"/>
    <mergeCell ref="BF37:BG37"/>
    <mergeCell ref="BH37:BI37"/>
    <mergeCell ref="BJ37:BK37"/>
    <mergeCell ref="B38:G38"/>
    <mergeCell ref="H38:O38"/>
    <mergeCell ref="P38:S38"/>
    <mergeCell ref="T38:U38"/>
    <mergeCell ref="V38:W38"/>
    <mergeCell ref="X38:Y38"/>
    <mergeCell ref="Z38:AA38"/>
    <mergeCell ref="AB38:AC38"/>
    <mergeCell ref="AD38:AE38"/>
    <mergeCell ref="AF38:AG38"/>
    <mergeCell ref="AH38:AI38"/>
    <mergeCell ref="AJ38:AK38"/>
    <mergeCell ref="AL38:AM38"/>
    <mergeCell ref="AN38:AO38"/>
    <mergeCell ref="AP38:AQ38"/>
    <mergeCell ref="AR38:AS38"/>
    <mergeCell ref="AT38:AU38"/>
    <mergeCell ref="AV38:AW38"/>
    <mergeCell ref="AX38:AY38"/>
    <mergeCell ref="AZ38:BA38"/>
    <mergeCell ref="C12:AL12"/>
    <mergeCell ref="AM12:BL12"/>
    <mergeCell ref="B36:G37"/>
    <mergeCell ref="H36:O37"/>
    <mergeCell ref="P36:S37"/>
    <mergeCell ref="T36:BM36"/>
    <mergeCell ref="T37:U37"/>
    <mergeCell ref="V37:W37"/>
    <mergeCell ref="X37:Y37"/>
    <mergeCell ref="Z37:AA37"/>
    <mergeCell ref="AB37:AC37"/>
    <mergeCell ref="AD37:AE37"/>
    <mergeCell ref="AF37:AG37"/>
    <mergeCell ref="AH37:AI37"/>
    <mergeCell ref="AJ37:AK37"/>
    <mergeCell ref="AL37:AM37"/>
    <mergeCell ref="AN37:AO37"/>
    <mergeCell ref="AP37:AQ37"/>
    <mergeCell ref="AR37:AS37"/>
    <mergeCell ref="AT37:AU37"/>
    <mergeCell ref="AV37:AW37"/>
    <mergeCell ref="AX37:AY37"/>
    <mergeCell ref="AZ37:BA37"/>
    <mergeCell ref="BB37:BC37"/>
    <mergeCell ref="B9:F9"/>
    <mergeCell ref="G9:Z9"/>
    <mergeCell ref="AA9:AQ9"/>
    <mergeCell ref="AR9:AY9"/>
    <mergeCell ref="AZ9:BE9"/>
    <mergeCell ref="BF9:BM9"/>
    <mergeCell ref="B10:F10"/>
    <mergeCell ref="G10:Z10"/>
    <mergeCell ref="AA10:AQ10"/>
    <mergeCell ref="AR10:AY10"/>
    <mergeCell ref="AZ10:BE10"/>
    <mergeCell ref="BF10:BM10"/>
    <mergeCell ref="B7:F7"/>
    <mergeCell ref="G7:Z7"/>
    <mergeCell ref="AA7:AQ7"/>
    <mergeCell ref="AR7:AY7"/>
    <mergeCell ref="AZ7:BE7"/>
    <mergeCell ref="BF7:BM7"/>
    <mergeCell ref="B8:F8"/>
    <mergeCell ref="G8:Z8"/>
    <mergeCell ref="AA8:AQ8"/>
    <mergeCell ref="AR8:AY8"/>
    <mergeCell ref="AZ8:BE8"/>
    <mergeCell ref="BF8:BM8"/>
    <mergeCell ref="B5:F5"/>
    <mergeCell ref="G5:Z5"/>
    <mergeCell ref="AA5:AQ5"/>
    <mergeCell ref="AR5:AY5"/>
    <mergeCell ref="AZ5:BE5"/>
    <mergeCell ref="BF5:BM5"/>
    <mergeCell ref="BP5:BU5"/>
    <mergeCell ref="BV5:CB5"/>
    <mergeCell ref="B6:F6"/>
    <mergeCell ref="G6:Z6"/>
    <mergeCell ref="AA6:AQ6"/>
    <mergeCell ref="AR6:AY6"/>
    <mergeCell ref="AZ6:BE6"/>
    <mergeCell ref="BF6:BM6"/>
    <mergeCell ref="B1:Q1"/>
    <mergeCell ref="S1:AX3"/>
    <mergeCell ref="BH2:BJ3"/>
    <mergeCell ref="BK2:BM3"/>
    <mergeCell ref="B4:F4"/>
    <mergeCell ref="G4:Z4"/>
    <mergeCell ref="AA4:AQ4"/>
    <mergeCell ref="AR4:AY4"/>
    <mergeCell ref="AZ4:BE4"/>
    <mergeCell ref="BF4:BM4"/>
  </mergeCells>
  <phoneticPr fontId="60" type="noConversion"/>
  <printOptions horizontalCentered="1" verticalCentered="1"/>
  <pageMargins left="0.196850393700787" right="0.196850393700787" top="0.39370078740157499" bottom="0.39370078740157499" header="0.196850393700787" footer="0.196850393700787"/>
  <pageSetup paperSize="9" scale="70" orientation="landscape" useFirstPageNumber="1" horizontalDpi="4294967295" verticalDpi="4294967295" r:id="rId1"/>
  <headerFooter>
    <oddHeader>&amp;LNIKE-CONVERSE, INC. Confidential&amp;RVer.16.0
PB:1-0</oddHeader>
    <oddFooter>&amp;COutsole Specificatian</oddFoot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G47"/>
  <sheetViews>
    <sheetView showGridLines="0" view="pageBreakPreview" zoomScale="77" zoomScaleNormal="60" workbookViewId="0">
      <selection activeCell="AE26" sqref="AE26"/>
    </sheetView>
  </sheetViews>
  <sheetFormatPr defaultColWidth="2.5703125" defaultRowHeight="14.25" customHeight="1"/>
  <cols>
    <col min="1" max="1" width="2.5703125" style="61" customWidth="1"/>
    <col min="2" max="2" width="4.5703125" style="61" customWidth="1"/>
    <col min="3" max="16" width="2.7109375" style="61" customWidth="1"/>
    <col min="17" max="23" width="3.140625" style="61" customWidth="1"/>
    <col min="24" max="24" width="4.42578125" style="61" customWidth="1"/>
    <col min="25" max="26" width="3.140625" style="61" customWidth="1"/>
    <col min="27" max="27" width="4.42578125" style="61" customWidth="1"/>
    <col min="28" max="29" width="3.140625" style="61" customWidth="1"/>
    <col min="30" max="30" width="4" style="61" customWidth="1"/>
    <col min="31" max="58" width="3.140625" style="61" customWidth="1"/>
    <col min="59" max="59" width="2.5703125" style="61" customWidth="1"/>
    <col min="60" max="16384" width="2.5703125" style="61"/>
  </cols>
  <sheetData>
    <row r="1" spans="1:59" s="120" customFormat="1" ht="18.75" customHeight="1">
      <c r="A1" s="441"/>
      <c r="B1" s="1056" t="str">
        <f>'Outsole Specification'!B1:Q1</f>
        <v>{{ModelType}}</v>
      </c>
      <c r="C1" s="1317"/>
      <c r="D1" s="1317"/>
      <c r="E1" s="1317"/>
      <c r="F1" s="1317"/>
      <c r="G1" s="1317"/>
      <c r="H1" s="1317"/>
      <c r="I1" s="1317"/>
      <c r="J1" s="1317"/>
      <c r="K1" s="1317"/>
      <c r="L1" s="1317"/>
      <c r="M1" s="1317"/>
      <c r="N1" s="1317"/>
      <c r="O1" s="1317"/>
      <c r="P1" s="1058"/>
      <c r="Q1" s="1829" t="s">
        <v>714</v>
      </c>
      <c r="R1" s="1829"/>
      <c r="S1" s="1829"/>
      <c r="T1" s="1829"/>
      <c r="U1" s="1829"/>
      <c r="V1" s="1829"/>
      <c r="W1" s="1829"/>
      <c r="X1" s="1829"/>
      <c r="Y1" s="1829"/>
      <c r="Z1" s="1829"/>
      <c r="AA1" s="1829"/>
      <c r="AB1" s="1829"/>
      <c r="AC1" s="1829"/>
      <c r="AD1" s="1829"/>
      <c r="AE1" s="1829"/>
      <c r="AF1" s="1829"/>
      <c r="AG1" s="1829"/>
      <c r="AH1" s="1829"/>
      <c r="AI1" s="1829"/>
      <c r="AJ1" s="1829"/>
      <c r="AK1" s="1829"/>
      <c r="AL1" s="1829"/>
      <c r="AM1" s="1829"/>
      <c r="AN1" s="1829"/>
      <c r="AO1" s="1829"/>
      <c r="AP1" s="1829"/>
      <c r="AQ1" s="1829"/>
      <c r="AR1" s="1829"/>
      <c r="AS1" s="1829"/>
      <c r="AT1" s="1829"/>
      <c r="AU1" s="1829"/>
      <c r="AV1" s="225"/>
      <c r="AW1" s="225"/>
      <c r="AX1" s="225"/>
      <c r="AY1" s="225"/>
      <c r="AZ1" s="225"/>
      <c r="BA1" s="227"/>
      <c r="BB1" s="227"/>
      <c r="BC1" s="227"/>
      <c r="BD1" s="227"/>
      <c r="BE1" s="227"/>
      <c r="BF1" s="227"/>
      <c r="BG1" s="228"/>
    </row>
    <row r="2" spans="1:59" s="120" customFormat="1" ht="18.75" customHeight="1">
      <c r="A2" s="229"/>
      <c r="B2" s="310" t="s">
        <v>69</v>
      </c>
      <c r="C2" s="311"/>
      <c r="D2" s="311"/>
      <c r="E2" s="311"/>
      <c r="F2" s="311"/>
      <c r="G2" s="311" t="str">
        <f>'Outsole Specification'!H2</f>
        <v>{{ModelName}}</v>
      </c>
      <c r="H2" s="67"/>
      <c r="I2" s="67"/>
      <c r="J2" s="67"/>
      <c r="K2" s="67"/>
      <c r="L2" s="67"/>
      <c r="M2" s="67"/>
      <c r="N2" s="67"/>
      <c r="O2" s="67"/>
      <c r="P2" s="312"/>
      <c r="Q2" s="1904"/>
      <c r="R2" s="1904"/>
      <c r="S2" s="1904"/>
      <c r="T2" s="1904"/>
      <c r="U2" s="1904"/>
      <c r="V2" s="1904"/>
      <c r="W2" s="1904"/>
      <c r="X2" s="1904"/>
      <c r="Y2" s="1904"/>
      <c r="Z2" s="1904"/>
      <c r="AA2" s="1904"/>
      <c r="AB2" s="1904"/>
      <c r="AC2" s="1904"/>
      <c r="AD2" s="1904"/>
      <c r="AE2" s="1904"/>
      <c r="AF2" s="1904"/>
      <c r="AG2" s="1904"/>
      <c r="AH2" s="1904"/>
      <c r="AI2" s="1904"/>
      <c r="AJ2" s="1904"/>
      <c r="AK2" s="1904"/>
      <c r="AL2" s="1904"/>
      <c r="AM2" s="1904"/>
      <c r="AN2" s="1904"/>
      <c r="AO2" s="1904"/>
      <c r="AP2" s="1904"/>
      <c r="AQ2" s="1904"/>
      <c r="AR2" s="1904"/>
      <c r="AS2" s="1904"/>
      <c r="AT2" s="1904"/>
      <c r="AU2" s="1904"/>
      <c r="AV2" s="232"/>
      <c r="AW2" s="232"/>
      <c r="AX2" s="232"/>
      <c r="AY2" s="232"/>
      <c r="AZ2" s="232"/>
      <c r="BA2" s="1693" t="s">
        <v>122</v>
      </c>
      <c r="BB2" s="1322"/>
      <c r="BC2" s="1322"/>
      <c r="BD2" s="2602">
        <f>'Outsole Specification'!BK2+1</f>
        <v>22</v>
      </c>
      <c r="BE2" s="1322"/>
      <c r="BF2" s="1586"/>
      <c r="BG2" s="136"/>
    </row>
    <row r="3" spans="1:59" s="120" customFormat="1" ht="18.75" customHeight="1">
      <c r="A3" s="229"/>
      <c r="B3" s="73" t="s">
        <v>70</v>
      </c>
      <c r="C3" s="74"/>
      <c r="D3" s="74"/>
      <c r="E3" s="74"/>
      <c r="F3" s="74"/>
      <c r="G3" s="74"/>
      <c r="H3" s="74"/>
      <c r="I3" s="1694" t="str">
        <f>'Outsole Specification'!K3</f>
        <v>{{MaterialNumber}}</v>
      </c>
      <c r="J3" s="1694"/>
      <c r="K3" s="1694"/>
      <c r="L3" s="1694"/>
      <c r="M3" s="1694"/>
      <c r="N3" s="1694"/>
      <c r="O3" s="1694"/>
      <c r="P3" s="1695"/>
      <c r="Q3" s="1904"/>
      <c r="R3" s="1904"/>
      <c r="S3" s="1904"/>
      <c r="T3" s="1904"/>
      <c r="U3" s="1904"/>
      <c r="V3" s="1904"/>
      <c r="W3" s="1904"/>
      <c r="X3" s="1904"/>
      <c r="Y3" s="1904"/>
      <c r="Z3" s="1904"/>
      <c r="AA3" s="1904"/>
      <c r="AB3" s="1904"/>
      <c r="AC3" s="1904"/>
      <c r="AD3" s="1904"/>
      <c r="AE3" s="1904"/>
      <c r="AF3" s="1904"/>
      <c r="AG3" s="1904"/>
      <c r="AH3" s="1904"/>
      <c r="AI3" s="1904"/>
      <c r="AJ3" s="1904"/>
      <c r="AK3" s="1904"/>
      <c r="AL3" s="1904"/>
      <c r="AM3" s="1904"/>
      <c r="AN3" s="1904"/>
      <c r="AO3" s="1904"/>
      <c r="AP3" s="1904"/>
      <c r="AQ3" s="1904"/>
      <c r="AR3" s="1904"/>
      <c r="AS3" s="1904"/>
      <c r="AT3" s="1904"/>
      <c r="AU3" s="1904"/>
      <c r="AV3" s="232"/>
      <c r="AW3" s="232"/>
      <c r="AX3" s="232"/>
      <c r="AY3" s="232"/>
      <c r="AZ3" s="232"/>
      <c r="BA3" s="1323"/>
      <c r="BB3" s="1324"/>
      <c r="BC3" s="1324"/>
      <c r="BD3" s="1324"/>
      <c r="BE3" s="1324"/>
      <c r="BF3" s="1467"/>
      <c r="BG3" s="136"/>
    </row>
    <row r="4" spans="1:59" s="120" customFormat="1" ht="24.75" customHeight="1">
      <c r="A4" s="229"/>
      <c r="B4" s="2584" t="s">
        <v>523</v>
      </c>
      <c r="C4" s="2815" t="s">
        <v>715</v>
      </c>
      <c r="D4" s="1189"/>
      <c r="E4" s="1189"/>
      <c r="F4" s="1189"/>
      <c r="G4" s="1189"/>
      <c r="H4" s="1189"/>
      <c r="I4" s="1189"/>
      <c r="J4" s="1189"/>
      <c r="K4" s="1189"/>
      <c r="L4" s="1189"/>
      <c r="M4" s="1189"/>
      <c r="N4" s="1189"/>
      <c r="O4" s="1189"/>
      <c r="P4" s="1189"/>
      <c r="Q4" s="1189"/>
      <c r="R4" s="1189"/>
      <c r="S4" s="1189"/>
      <c r="T4" s="1189"/>
      <c r="U4" s="1628"/>
      <c r="V4" s="1440" t="s">
        <v>716</v>
      </c>
      <c r="W4" s="1711"/>
      <c r="X4" s="1711"/>
      <c r="Y4" s="1711"/>
      <c r="Z4" s="1711"/>
      <c r="AA4" s="1711"/>
      <c r="AB4" s="1711"/>
      <c r="AC4" s="1711"/>
      <c r="AD4" s="2347"/>
      <c r="AE4" s="2397" t="s">
        <v>717</v>
      </c>
      <c r="AF4" s="2398"/>
      <c r="AG4" s="2398"/>
      <c r="AH4" s="2398"/>
      <c r="AI4" s="2398"/>
      <c r="AJ4" s="2398"/>
      <c r="AK4" s="2399"/>
      <c r="AL4" s="84"/>
      <c r="AM4" s="2817" t="s">
        <v>718</v>
      </c>
      <c r="AN4" s="2398"/>
      <c r="AO4" s="2398"/>
      <c r="AP4" s="2818"/>
      <c r="AQ4" s="2817" t="s">
        <v>719</v>
      </c>
      <c r="AR4" s="2398"/>
      <c r="AS4" s="2398"/>
      <c r="AT4" s="2818"/>
      <c r="AU4" s="2817" t="s">
        <v>720</v>
      </c>
      <c r="AV4" s="2398"/>
      <c r="AW4" s="2398"/>
      <c r="AX4" s="2399"/>
      <c r="AY4" s="2822" t="s">
        <v>721</v>
      </c>
      <c r="AZ4" s="2398"/>
      <c r="BA4" s="2398"/>
      <c r="BB4" s="2818"/>
      <c r="BC4" s="2817" t="s">
        <v>722</v>
      </c>
      <c r="BD4" s="2398"/>
      <c r="BE4" s="2398"/>
      <c r="BF4" s="2399"/>
      <c r="BG4" s="136"/>
    </row>
    <row r="5" spans="1:59" s="120" customFormat="1" ht="46.5" customHeight="1">
      <c r="A5" s="229"/>
      <c r="B5" s="2585"/>
      <c r="C5" s="2816"/>
      <c r="D5" s="1590"/>
      <c r="E5" s="1590"/>
      <c r="F5" s="1590"/>
      <c r="G5" s="1590"/>
      <c r="H5" s="1590"/>
      <c r="I5" s="1590"/>
      <c r="J5" s="1590"/>
      <c r="K5" s="1590"/>
      <c r="L5" s="1590"/>
      <c r="M5" s="1590"/>
      <c r="N5" s="1590"/>
      <c r="O5" s="1590"/>
      <c r="P5" s="1590"/>
      <c r="Q5" s="1590"/>
      <c r="R5" s="1590"/>
      <c r="S5" s="1590"/>
      <c r="T5" s="1590"/>
      <c r="U5" s="2396"/>
      <c r="V5" s="2408" t="s">
        <v>723</v>
      </c>
      <c r="W5" s="2824"/>
      <c r="X5" s="2360"/>
      <c r="Y5" s="2408" t="s">
        <v>671</v>
      </c>
      <c r="Z5" s="2824"/>
      <c r="AA5" s="2360"/>
      <c r="AB5" s="2408" t="s">
        <v>724</v>
      </c>
      <c r="AC5" s="2824"/>
      <c r="AD5" s="2360"/>
      <c r="AE5" s="2400"/>
      <c r="AF5" s="2401"/>
      <c r="AG5" s="2401"/>
      <c r="AH5" s="2401"/>
      <c r="AI5" s="2401"/>
      <c r="AJ5" s="2401"/>
      <c r="AK5" s="2402"/>
      <c r="AL5" s="84"/>
      <c r="AM5" s="2819"/>
      <c r="AN5" s="2284"/>
      <c r="AO5" s="2284"/>
      <c r="AP5" s="2820"/>
      <c r="AQ5" s="2819"/>
      <c r="AR5" s="2284"/>
      <c r="AS5" s="2284"/>
      <c r="AT5" s="2820"/>
      <c r="AU5" s="2819"/>
      <c r="AV5" s="2284"/>
      <c r="AW5" s="2284"/>
      <c r="AX5" s="2821"/>
      <c r="AY5" s="2823"/>
      <c r="AZ5" s="2284"/>
      <c r="BA5" s="2284"/>
      <c r="BB5" s="2820"/>
      <c r="BC5" s="2819"/>
      <c r="BD5" s="2284"/>
      <c r="BE5" s="2284"/>
      <c r="BF5" s="2821"/>
      <c r="BG5" s="136"/>
    </row>
    <row r="6" spans="1:59" s="120" customFormat="1" ht="15.95" customHeight="1">
      <c r="A6" s="229"/>
      <c r="B6" s="2428">
        <v>1</v>
      </c>
      <c r="C6" s="2835" t="s">
        <v>725</v>
      </c>
      <c r="D6" s="2411"/>
      <c r="E6" s="2411"/>
      <c r="F6" s="2411"/>
      <c r="G6" s="2411"/>
      <c r="H6" s="2411"/>
      <c r="I6" s="2411"/>
      <c r="J6" s="2411"/>
      <c r="K6" s="2411"/>
      <c r="L6" s="2411"/>
      <c r="M6" s="2411"/>
      <c r="N6" s="2411"/>
      <c r="O6" s="2411"/>
      <c r="P6" s="2411"/>
      <c r="Q6" s="2411"/>
      <c r="R6" s="2411"/>
      <c r="S6" s="2411"/>
      <c r="T6" s="2411"/>
      <c r="U6" s="2412"/>
      <c r="V6" s="2815"/>
      <c r="W6" s="1188"/>
      <c r="X6" s="1976"/>
      <c r="Y6" s="2815"/>
      <c r="Z6" s="1188"/>
      <c r="AA6" s="1976"/>
      <c r="AB6" s="2815"/>
      <c r="AC6" s="1188"/>
      <c r="AD6" s="1976"/>
      <c r="AE6" s="2422"/>
      <c r="AF6" s="2382"/>
      <c r="AG6" s="2382"/>
      <c r="AH6" s="2382"/>
      <c r="AI6" s="2382"/>
      <c r="AJ6" s="2382"/>
      <c r="AK6" s="2423"/>
      <c r="AL6" s="94"/>
      <c r="AM6" s="2836">
        <v>10.5</v>
      </c>
      <c r="AN6" s="1084"/>
      <c r="AO6" s="1084"/>
      <c r="AP6" s="2837"/>
      <c r="AQ6" s="2838">
        <v>133</v>
      </c>
      <c r="AR6" s="1084"/>
      <c r="AS6" s="1084"/>
      <c r="AT6" s="1085"/>
      <c r="AU6" s="2838">
        <v>125</v>
      </c>
      <c r="AV6" s="1084"/>
      <c r="AW6" s="1084"/>
      <c r="AX6" s="1085"/>
      <c r="AY6" s="2825">
        <f t="shared" ref="AY6:AY17" si="0">IF(AND(ISNUMBER(AQ6),ISNUMBER(AU6)),AQ6-AU6,"")</f>
        <v>8</v>
      </c>
      <c r="AZ6" s="2826"/>
      <c r="BA6" s="2826"/>
      <c r="BB6" s="2827"/>
      <c r="BC6" s="2828">
        <f t="shared" ref="BC6:BC17" si="1">IF(AND(AY6&lt;&gt;"",AQ6&lt;&gt;"",AY6&lt;&gt;0,AQ6&lt;&gt;0),AY6/AQ6,"")</f>
        <v>6.0150375939849621E-2</v>
      </c>
      <c r="BD6" s="2829"/>
      <c r="BE6" s="2829"/>
      <c r="BF6" s="2830"/>
      <c r="BG6" s="136"/>
    </row>
    <row r="7" spans="1:59" s="120" customFormat="1" ht="15.95" customHeight="1">
      <c r="A7" s="229"/>
      <c r="B7" s="2429"/>
      <c r="C7" s="2832"/>
      <c r="D7" s="2414"/>
      <c r="E7" s="2414"/>
      <c r="F7" s="2414"/>
      <c r="G7" s="2414"/>
      <c r="H7" s="2414"/>
      <c r="I7" s="2414"/>
      <c r="J7" s="2414"/>
      <c r="K7" s="2414"/>
      <c r="L7" s="2414"/>
      <c r="M7" s="2414"/>
      <c r="N7" s="2414"/>
      <c r="O7" s="2414"/>
      <c r="P7" s="2414"/>
      <c r="Q7" s="2414"/>
      <c r="R7" s="2414"/>
      <c r="S7" s="2414"/>
      <c r="T7" s="2414"/>
      <c r="U7" s="2415"/>
      <c r="V7" s="2833"/>
      <c r="W7" s="2346"/>
      <c r="X7" s="1677"/>
      <c r="Y7" s="2833"/>
      <c r="Z7" s="2346"/>
      <c r="AA7" s="1677"/>
      <c r="AB7" s="2833"/>
      <c r="AC7" s="2346"/>
      <c r="AD7" s="1677"/>
      <c r="AE7" s="2833"/>
      <c r="AF7" s="2346"/>
      <c r="AG7" s="2346"/>
      <c r="AH7" s="2346"/>
      <c r="AI7" s="2346"/>
      <c r="AJ7" s="2346"/>
      <c r="AK7" s="2390"/>
      <c r="AL7" s="94"/>
      <c r="AM7" s="1092" t="s">
        <v>726</v>
      </c>
      <c r="AN7" s="1093"/>
      <c r="AO7" s="1093"/>
      <c r="AP7" s="1094"/>
      <c r="AQ7" s="1720">
        <v>135</v>
      </c>
      <c r="AR7" s="1093"/>
      <c r="AS7" s="1093"/>
      <c r="AT7" s="1094"/>
      <c r="AU7" s="1720">
        <v>127</v>
      </c>
      <c r="AV7" s="1093"/>
      <c r="AW7" s="1093"/>
      <c r="AX7" s="1094"/>
      <c r="AY7" s="2825">
        <f t="shared" si="0"/>
        <v>8</v>
      </c>
      <c r="AZ7" s="2826"/>
      <c r="BA7" s="2826"/>
      <c r="BB7" s="2827"/>
      <c r="BC7" s="2828">
        <f t="shared" si="1"/>
        <v>5.9259259259259262E-2</v>
      </c>
      <c r="BD7" s="2829"/>
      <c r="BE7" s="2829"/>
      <c r="BF7" s="2830"/>
      <c r="BG7" s="136"/>
    </row>
    <row r="8" spans="1:59" s="120" customFormat="1" ht="15.95" customHeight="1">
      <c r="A8" s="229"/>
      <c r="B8" s="2434">
        <v>2</v>
      </c>
      <c r="C8" s="2831" t="s">
        <v>608</v>
      </c>
      <c r="D8" s="1665"/>
      <c r="E8" s="1665"/>
      <c r="F8" s="1665"/>
      <c r="G8" s="1665"/>
      <c r="H8" s="1665"/>
      <c r="I8" s="1665"/>
      <c r="J8" s="1665"/>
      <c r="K8" s="1665"/>
      <c r="L8" s="1665"/>
      <c r="M8" s="1665"/>
      <c r="N8" s="1665"/>
      <c r="O8" s="1665"/>
      <c r="P8" s="1665"/>
      <c r="Q8" s="1665"/>
      <c r="R8" s="1665"/>
      <c r="S8" s="1665"/>
      <c r="T8" s="1665"/>
      <c r="U8" s="2432"/>
      <c r="V8" s="1670" t="s">
        <v>727</v>
      </c>
      <c r="W8" s="1679"/>
      <c r="X8" s="1676"/>
      <c r="Y8" s="1670" t="s">
        <v>539</v>
      </c>
      <c r="Z8" s="1679"/>
      <c r="AA8" s="1676"/>
      <c r="AB8" s="1670" t="s">
        <v>728</v>
      </c>
      <c r="AC8" s="1679"/>
      <c r="AD8" s="1676"/>
      <c r="AE8" s="1670"/>
      <c r="AF8" s="1679"/>
      <c r="AG8" s="1679"/>
      <c r="AH8" s="1679"/>
      <c r="AI8" s="1679"/>
      <c r="AJ8" s="1679"/>
      <c r="AK8" s="2834"/>
      <c r="AL8" s="94"/>
      <c r="AM8" s="1092">
        <v>11.5</v>
      </c>
      <c r="AN8" s="1093"/>
      <c r="AO8" s="1093"/>
      <c r="AP8" s="1094"/>
      <c r="AQ8" s="1720">
        <v>137</v>
      </c>
      <c r="AR8" s="1093"/>
      <c r="AS8" s="1093"/>
      <c r="AT8" s="1094"/>
      <c r="AU8" s="1720">
        <v>129</v>
      </c>
      <c r="AV8" s="1093"/>
      <c r="AW8" s="1093"/>
      <c r="AX8" s="1094"/>
      <c r="AY8" s="2825">
        <f t="shared" si="0"/>
        <v>8</v>
      </c>
      <c r="AZ8" s="2826"/>
      <c r="BA8" s="2826"/>
      <c r="BB8" s="2827"/>
      <c r="BC8" s="2828">
        <f t="shared" si="1"/>
        <v>5.8394160583941604E-2</v>
      </c>
      <c r="BD8" s="2829"/>
      <c r="BE8" s="2829"/>
      <c r="BF8" s="2830"/>
      <c r="BG8" s="136"/>
    </row>
    <row r="9" spans="1:59" s="120" customFormat="1" ht="15.95" customHeight="1">
      <c r="A9" s="229"/>
      <c r="B9" s="2429"/>
      <c r="C9" s="2832"/>
      <c r="D9" s="2414"/>
      <c r="E9" s="2414"/>
      <c r="F9" s="2414"/>
      <c r="G9" s="2414"/>
      <c r="H9" s="2414"/>
      <c r="I9" s="2414"/>
      <c r="J9" s="2414"/>
      <c r="K9" s="2414"/>
      <c r="L9" s="2414"/>
      <c r="M9" s="2414"/>
      <c r="N9" s="2414"/>
      <c r="O9" s="2414"/>
      <c r="P9" s="2414"/>
      <c r="Q9" s="2414"/>
      <c r="R9" s="2414"/>
      <c r="S9" s="2414"/>
      <c r="T9" s="2414"/>
      <c r="U9" s="2415"/>
      <c r="V9" s="2833"/>
      <c r="W9" s="2346"/>
      <c r="X9" s="1677"/>
      <c r="Y9" s="2833"/>
      <c r="Z9" s="2346"/>
      <c r="AA9" s="1677"/>
      <c r="AB9" s="2833"/>
      <c r="AC9" s="2346"/>
      <c r="AD9" s="1677"/>
      <c r="AE9" s="2833"/>
      <c r="AF9" s="2346"/>
      <c r="AG9" s="2346"/>
      <c r="AH9" s="2346"/>
      <c r="AI9" s="2346"/>
      <c r="AJ9" s="2346"/>
      <c r="AK9" s="2390"/>
      <c r="AL9" s="94"/>
      <c r="AM9" s="1092" t="s">
        <v>729</v>
      </c>
      <c r="AN9" s="1093"/>
      <c r="AO9" s="1093"/>
      <c r="AP9" s="1094"/>
      <c r="AQ9" s="1720">
        <v>141</v>
      </c>
      <c r="AR9" s="1093"/>
      <c r="AS9" s="1093"/>
      <c r="AT9" s="1094"/>
      <c r="AU9" s="1720">
        <v>133</v>
      </c>
      <c r="AV9" s="1093"/>
      <c r="AW9" s="1093"/>
      <c r="AX9" s="1094"/>
      <c r="AY9" s="2825">
        <f t="shared" si="0"/>
        <v>8</v>
      </c>
      <c r="AZ9" s="2826"/>
      <c r="BA9" s="2826"/>
      <c r="BB9" s="2827"/>
      <c r="BC9" s="2828">
        <f t="shared" si="1"/>
        <v>5.6737588652482268E-2</v>
      </c>
      <c r="BD9" s="2829"/>
      <c r="BE9" s="2829"/>
      <c r="BF9" s="2830"/>
      <c r="BG9" s="136"/>
    </row>
    <row r="10" spans="1:59" s="120" customFormat="1" ht="15.95" customHeight="1">
      <c r="A10" s="229"/>
      <c r="B10" s="2434">
        <v>3</v>
      </c>
      <c r="C10" s="2831" t="s">
        <v>730</v>
      </c>
      <c r="D10" s="1665"/>
      <c r="E10" s="1665"/>
      <c r="F10" s="1665"/>
      <c r="G10" s="1665"/>
      <c r="H10" s="1665"/>
      <c r="I10" s="1665"/>
      <c r="J10" s="1665"/>
      <c r="K10" s="1665"/>
      <c r="L10" s="1665"/>
      <c r="M10" s="1665"/>
      <c r="N10" s="1665"/>
      <c r="O10" s="1665"/>
      <c r="P10" s="1665"/>
      <c r="Q10" s="1665"/>
      <c r="R10" s="1665"/>
      <c r="S10" s="1665"/>
      <c r="T10" s="1665"/>
      <c r="U10" s="2432"/>
      <c r="V10" s="1670" t="s">
        <v>731</v>
      </c>
      <c r="W10" s="1679"/>
      <c r="X10" s="1676"/>
      <c r="Y10" s="1670" t="s">
        <v>546</v>
      </c>
      <c r="Z10" s="1679"/>
      <c r="AA10" s="1676"/>
      <c r="AB10" s="1670"/>
      <c r="AC10" s="1679"/>
      <c r="AD10" s="1676"/>
      <c r="AE10" s="1670"/>
      <c r="AF10" s="1679"/>
      <c r="AG10" s="1679"/>
      <c r="AH10" s="1679"/>
      <c r="AI10" s="1679"/>
      <c r="AJ10" s="1679"/>
      <c r="AK10" s="2834"/>
      <c r="AL10" s="94"/>
      <c r="AM10" s="1092">
        <v>12.5</v>
      </c>
      <c r="AN10" s="1093"/>
      <c r="AO10" s="1093"/>
      <c r="AP10" s="1094"/>
      <c r="AQ10" s="1720">
        <v>145</v>
      </c>
      <c r="AR10" s="1093"/>
      <c r="AS10" s="1093"/>
      <c r="AT10" s="1094"/>
      <c r="AU10" s="1720">
        <v>137</v>
      </c>
      <c r="AV10" s="1093"/>
      <c r="AW10" s="1093"/>
      <c r="AX10" s="1094"/>
      <c r="AY10" s="2825">
        <f t="shared" si="0"/>
        <v>8</v>
      </c>
      <c r="AZ10" s="2826"/>
      <c r="BA10" s="2826"/>
      <c r="BB10" s="2827"/>
      <c r="BC10" s="2828">
        <f t="shared" si="1"/>
        <v>5.5172413793103448E-2</v>
      </c>
      <c r="BD10" s="2829"/>
      <c r="BE10" s="2829"/>
      <c r="BF10" s="2830"/>
      <c r="BG10" s="136"/>
    </row>
    <row r="11" spans="1:59" s="120" customFormat="1" ht="15.95" customHeight="1">
      <c r="A11" s="229"/>
      <c r="B11" s="2429"/>
      <c r="C11" s="2832"/>
      <c r="D11" s="2414"/>
      <c r="E11" s="2414"/>
      <c r="F11" s="2414"/>
      <c r="G11" s="2414"/>
      <c r="H11" s="2414"/>
      <c r="I11" s="2414"/>
      <c r="J11" s="2414"/>
      <c r="K11" s="2414"/>
      <c r="L11" s="2414"/>
      <c r="M11" s="2414"/>
      <c r="N11" s="2414"/>
      <c r="O11" s="2414"/>
      <c r="P11" s="2414"/>
      <c r="Q11" s="2414"/>
      <c r="R11" s="2414"/>
      <c r="S11" s="2414"/>
      <c r="T11" s="2414"/>
      <c r="U11" s="2415"/>
      <c r="V11" s="2833"/>
      <c r="W11" s="2346"/>
      <c r="X11" s="1677"/>
      <c r="Y11" s="2833"/>
      <c r="Z11" s="2346"/>
      <c r="AA11" s="1677"/>
      <c r="AB11" s="2833"/>
      <c r="AC11" s="2346"/>
      <c r="AD11" s="1677"/>
      <c r="AE11" s="2833"/>
      <c r="AF11" s="2346"/>
      <c r="AG11" s="2346"/>
      <c r="AH11" s="2346"/>
      <c r="AI11" s="2346"/>
      <c r="AJ11" s="2346"/>
      <c r="AK11" s="2390"/>
      <c r="AL11" s="94"/>
      <c r="AM11" s="1092" t="s">
        <v>732</v>
      </c>
      <c r="AN11" s="1093"/>
      <c r="AO11" s="1093"/>
      <c r="AP11" s="1094"/>
      <c r="AQ11" s="1720">
        <v>148</v>
      </c>
      <c r="AR11" s="1093"/>
      <c r="AS11" s="1093"/>
      <c r="AT11" s="1094"/>
      <c r="AU11" s="1720">
        <v>142</v>
      </c>
      <c r="AV11" s="1093"/>
      <c r="AW11" s="1093"/>
      <c r="AX11" s="1094"/>
      <c r="AY11" s="2825">
        <f t="shared" si="0"/>
        <v>6</v>
      </c>
      <c r="AZ11" s="2826"/>
      <c r="BA11" s="2826"/>
      <c r="BB11" s="2827"/>
      <c r="BC11" s="2828">
        <f t="shared" si="1"/>
        <v>4.0540540540540543E-2</v>
      </c>
      <c r="BD11" s="2829"/>
      <c r="BE11" s="2829"/>
      <c r="BF11" s="2830"/>
      <c r="BG11" s="136"/>
    </row>
    <row r="12" spans="1:59" s="120" customFormat="1" ht="15.95" customHeight="1">
      <c r="A12" s="229"/>
      <c r="B12" s="2434">
        <v>4</v>
      </c>
      <c r="C12" s="2831" t="s">
        <v>733</v>
      </c>
      <c r="D12" s="1665"/>
      <c r="E12" s="1665"/>
      <c r="F12" s="1665"/>
      <c r="G12" s="1665"/>
      <c r="H12" s="1665"/>
      <c r="I12" s="1665"/>
      <c r="J12" s="1665"/>
      <c r="K12" s="1665"/>
      <c r="L12" s="1665"/>
      <c r="M12" s="1665"/>
      <c r="N12" s="1665"/>
      <c r="O12" s="1665"/>
      <c r="P12" s="1665"/>
      <c r="Q12" s="1665"/>
      <c r="R12" s="1665"/>
      <c r="S12" s="1665"/>
      <c r="T12" s="1665"/>
      <c r="U12" s="2432"/>
      <c r="V12" s="1670" t="s">
        <v>734</v>
      </c>
      <c r="W12" s="1679"/>
      <c r="X12" s="1676"/>
      <c r="Y12" s="1670"/>
      <c r="Z12" s="1679"/>
      <c r="AA12" s="1676"/>
      <c r="AB12" s="1670"/>
      <c r="AC12" s="1679"/>
      <c r="AD12" s="1676"/>
      <c r="AE12" s="1670"/>
      <c r="AF12" s="1679"/>
      <c r="AG12" s="1679"/>
      <c r="AH12" s="1679"/>
      <c r="AI12" s="1679"/>
      <c r="AJ12" s="1679"/>
      <c r="AK12" s="2834"/>
      <c r="AL12" s="94"/>
      <c r="AM12" s="1092">
        <v>13.5</v>
      </c>
      <c r="AN12" s="1093"/>
      <c r="AO12" s="1093"/>
      <c r="AP12" s="1094"/>
      <c r="AQ12" s="1720">
        <v>154</v>
      </c>
      <c r="AR12" s="1093"/>
      <c r="AS12" s="1093"/>
      <c r="AT12" s="1094"/>
      <c r="AU12" s="1720">
        <v>145</v>
      </c>
      <c r="AV12" s="1093"/>
      <c r="AW12" s="1093"/>
      <c r="AX12" s="1094"/>
      <c r="AY12" s="2825">
        <f t="shared" si="0"/>
        <v>9</v>
      </c>
      <c r="AZ12" s="2826"/>
      <c r="BA12" s="2826"/>
      <c r="BB12" s="2827"/>
      <c r="BC12" s="2828">
        <f t="shared" si="1"/>
        <v>5.844155844155844E-2</v>
      </c>
      <c r="BD12" s="2829"/>
      <c r="BE12" s="2829"/>
      <c r="BF12" s="2830"/>
      <c r="BG12" s="136"/>
    </row>
    <row r="13" spans="1:59" s="120" customFormat="1" ht="15.95" customHeight="1">
      <c r="A13" s="229"/>
      <c r="B13" s="2429"/>
      <c r="C13" s="2832"/>
      <c r="D13" s="2414"/>
      <c r="E13" s="2414"/>
      <c r="F13" s="2414"/>
      <c r="G13" s="2414"/>
      <c r="H13" s="2414"/>
      <c r="I13" s="2414"/>
      <c r="J13" s="2414"/>
      <c r="K13" s="2414"/>
      <c r="L13" s="2414"/>
      <c r="M13" s="2414"/>
      <c r="N13" s="2414"/>
      <c r="O13" s="2414"/>
      <c r="P13" s="2414"/>
      <c r="Q13" s="2414"/>
      <c r="R13" s="2414"/>
      <c r="S13" s="2414"/>
      <c r="T13" s="2414"/>
      <c r="U13" s="2415"/>
      <c r="V13" s="2833"/>
      <c r="W13" s="2346"/>
      <c r="X13" s="1677"/>
      <c r="Y13" s="2833"/>
      <c r="Z13" s="2346"/>
      <c r="AA13" s="1677"/>
      <c r="AB13" s="2833"/>
      <c r="AC13" s="2346"/>
      <c r="AD13" s="1677"/>
      <c r="AE13" s="2833"/>
      <c r="AF13" s="2346"/>
      <c r="AG13" s="2346"/>
      <c r="AH13" s="2346"/>
      <c r="AI13" s="2346"/>
      <c r="AJ13" s="2346"/>
      <c r="AK13" s="2390"/>
      <c r="AL13" s="94"/>
      <c r="AM13" s="1092" t="s">
        <v>735</v>
      </c>
      <c r="AN13" s="1093"/>
      <c r="AO13" s="1093"/>
      <c r="AP13" s="1094"/>
      <c r="AQ13" s="1720">
        <v>158</v>
      </c>
      <c r="AR13" s="1093"/>
      <c r="AS13" s="1093"/>
      <c r="AT13" s="1094"/>
      <c r="AU13" s="1720">
        <v>149</v>
      </c>
      <c r="AV13" s="1093"/>
      <c r="AW13" s="1093"/>
      <c r="AX13" s="1094"/>
      <c r="AY13" s="2825">
        <f t="shared" si="0"/>
        <v>9</v>
      </c>
      <c r="AZ13" s="2826"/>
      <c r="BA13" s="2826"/>
      <c r="BB13" s="2827"/>
      <c r="BC13" s="2828">
        <f t="shared" si="1"/>
        <v>5.6962025316455694E-2</v>
      </c>
      <c r="BD13" s="2829"/>
      <c r="BE13" s="2829"/>
      <c r="BF13" s="2830"/>
      <c r="BG13" s="136"/>
    </row>
    <row r="14" spans="1:59" s="120" customFormat="1" ht="15.95" customHeight="1">
      <c r="A14" s="229"/>
      <c r="B14" s="2434">
        <v>5</v>
      </c>
      <c r="C14" s="2831" t="s">
        <v>736</v>
      </c>
      <c r="D14" s="1665"/>
      <c r="E14" s="1665"/>
      <c r="F14" s="1665"/>
      <c r="G14" s="1665"/>
      <c r="H14" s="1665"/>
      <c r="I14" s="1665"/>
      <c r="J14" s="1665"/>
      <c r="K14" s="1665"/>
      <c r="L14" s="1665"/>
      <c r="M14" s="1665"/>
      <c r="N14" s="1665"/>
      <c r="O14" s="1665"/>
      <c r="P14" s="1665"/>
      <c r="Q14" s="1665"/>
      <c r="R14" s="1665"/>
      <c r="S14" s="1665"/>
      <c r="T14" s="1665"/>
      <c r="U14" s="2432"/>
      <c r="V14" s="1670"/>
      <c r="W14" s="1679"/>
      <c r="X14" s="1676"/>
      <c r="Y14" s="1670"/>
      <c r="Z14" s="1679"/>
      <c r="AA14" s="1676"/>
      <c r="AB14" s="1670"/>
      <c r="AC14" s="1679"/>
      <c r="AD14" s="1676"/>
      <c r="AE14" s="1670"/>
      <c r="AF14" s="1679"/>
      <c r="AG14" s="1679"/>
      <c r="AH14" s="1679"/>
      <c r="AI14" s="1679"/>
      <c r="AJ14" s="1679"/>
      <c r="AK14" s="2834"/>
      <c r="AL14" s="94"/>
      <c r="AM14" s="1092">
        <v>1.5</v>
      </c>
      <c r="AN14" s="1093"/>
      <c r="AO14" s="1093"/>
      <c r="AP14" s="1094"/>
      <c r="AQ14" s="1720">
        <v>161.4</v>
      </c>
      <c r="AR14" s="1093"/>
      <c r="AS14" s="1093"/>
      <c r="AT14" s="1094"/>
      <c r="AU14" s="1720">
        <v>152</v>
      </c>
      <c r="AV14" s="1093"/>
      <c r="AW14" s="1093"/>
      <c r="AX14" s="1094"/>
      <c r="AY14" s="2825">
        <f t="shared" si="0"/>
        <v>9.4000000000000057</v>
      </c>
      <c r="AZ14" s="2826"/>
      <c r="BA14" s="2826"/>
      <c r="BB14" s="2827"/>
      <c r="BC14" s="2828">
        <f t="shared" si="1"/>
        <v>5.8240396530359388E-2</v>
      </c>
      <c r="BD14" s="2829"/>
      <c r="BE14" s="2829"/>
      <c r="BF14" s="2830"/>
      <c r="BG14" s="136"/>
    </row>
    <row r="15" spans="1:59" s="120" customFormat="1" ht="15.95" customHeight="1">
      <c r="A15" s="229"/>
      <c r="B15" s="2429"/>
      <c r="C15" s="2832"/>
      <c r="D15" s="2414"/>
      <c r="E15" s="2414"/>
      <c r="F15" s="2414"/>
      <c r="G15" s="2414"/>
      <c r="H15" s="2414"/>
      <c r="I15" s="2414"/>
      <c r="J15" s="2414"/>
      <c r="K15" s="2414"/>
      <c r="L15" s="2414"/>
      <c r="M15" s="2414"/>
      <c r="N15" s="2414"/>
      <c r="O15" s="2414"/>
      <c r="P15" s="2414"/>
      <c r="Q15" s="2414"/>
      <c r="R15" s="2414"/>
      <c r="S15" s="2414"/>
      <c r="T15" s="2414"/>
      <c r="U15" s="2415"/>
      <c r="V15" s="2833"/>
      <c r="W15" s="2346"/>
      <c r="X15" s="1677"/>
      <c r="Y15" s="2833"/>
      <c r="Z15" s="2346"/>
      <c r="AA15" s="1677"/>
      <c r="AB15" s="2833"/>
      <c r="AC15" s="2346"/>
      <c r="AD15" s="1677"/>
      <c r="AE15" s="2833"/>
      <c r="AF15" s="2346"/>
      <c r="AG15" s="2346"/>
      <c r="AH15" s="2346"/>
      <c r="AI15" s="2346"/>
      <c r="AJ15" s="2346"/>
      <c r="AK15" s="2390"/>
      <c r="AL15" s="94"/>
      <c r="AM15" s="1092" t="s">
        <v>737</v>
      </c>
      <c r="AN15" s="1093"/>
      <c r="AO15" s="1093"/>
      <c r="AP15" s="1094"/>
      <c r="AQ15" s="1720">
        <v>163.80000000000001</v>
      </c>
      <c r="AR15" s="1093"/>
      <c r="AS15" s="1093"/>
      <c r="AT15" s="1094"/>
      <c r="AU15" s="1720">
        <v>156.6</v>
      </c>
      <c r="AV15" s="1093"/>
      <c r="AW15" s="1093"/>
      <c r="AX15" s="1094"/>
      <c r="AY15" s="2825">
        <f t="shared" si="0"/>
        <v>7.2000000000000171</v>
      </c>
      <c r="AZ15" s="2826"/>
      <c r="BA15" s="2826"/>
      <c r="BB15" s="2827"/>
      <c r="BC15" s="2828">
        <f t="shared" si="1"/>
        <v>4.3956043956044057E-2</v>
      </c>
      <c r="BD15" s="2829"/>
      <c r="BE15" s="2829"/>
      <c r="BF15" s="2830"/>
      <c r="BG15" s="136"/>
    </row>
    <row r="16" spans="1:59" s="120" customFormat="1" ht="15.95" customHeight="1">
      <c r="A16" s="229"/>
      <c r="B16" s="2434">
        <v>6</v>
      </c>
      <c r="C16" s="2831" t="s">
        <v>613</v>
      </c>
      <c r="D16" s="1665"/>
      <c r="E16" s="1665"/>
      <c r="F16" s="1665"/>
      <c r="G16" s="1665"/>
      <c r="H16" s="1665"/>
      <c r="I16" s="1665"/>
      <c r="J16" s="1665"/>
      <c r="K16" s="1665"/>
      <c r="L16" s="1665"/>
      <c r="M16" s="1665"/>
      <c r="N16" s="1665"/>
      <c r="O16" s="1665"/>
      <c r="P16" s="1665"/>
      <c r="Q16" s="1665"/>
      <c r="R16" s="1665"/>
      <c r="S16" s="1665"/>
      <c r="T16" s="1665"/>
      <c r="U16" s="2432"/>
      <c r="V16" s="1670"/>
      <c r="W16" s="1679"/>
      <c r="X16" s="1676"/>
      <c r="Y16" s="1670" t="s">
        <v>738</v>
      </c>
      <c r="Z16" s="1679"/>
      <c r="AA16" s="1676"/>
      <c r="AB16" s="1670"/>
      <c r="AC16" s="1679"/>
      <c r="AD16" s="1676"/>
      <c r="AE16" s="1670"/>
      <c r="AF16" s="1679"/>
      <c r="AG16" s="1679"/>
      <c r="AH16" s="1679"/>
      <c r="AI16" s="1679"/>
      <c r="AJ16" s="1679"/>
      <c r="AK16" s="2834"/>
      <c r="AL16" s="94"/>
      <c r="AM16" s="1092">
        <v>2.5</v>
      </c>
      <c r="AN16" s="1093"/>
      <c r="AO16" s="1093"/>
      <c r="AP16" s="1094"/>
      <c r="AQ16" s="1720">
        <v>170.7</v>
      </c>
      <c r="AR16" s="1093"/>
      <c r="AS16" s="1093"/>
      <c r="AT16" s="1094"/>
      <c r="AU16" s="1720">
        <v>163.80000000000001</v>
      </c>
      <c r="AV16" s="1093"/>
      <c r="AW16" s="1093"/>
      <c r="AX16" s="1094"/>
      <c r="AY16" s="2825">
        <f t="shared" si="0"/>
        <v>6.8999999999999773</v>
      </c>
      <c r="AZ16" s="2826"/>
      <c r="BA16" s="2826"/>
      <c r="BB16" s="2827"/>
      <c r="BC16" s="2828">
        <f t="shared" si="1"/>
        <v>4.0421792618629042E-2</v>
      </c>
      <c r="BD16" s="2829"/>
      <c r="BE16" s="2829"/>
      <c r="BF16" s="2830"/>
      <c r="BG16" s="136"/>
    </row>
    <row r="17" spans="1:59" s="120" customFormat="1" ht="15.95" customHeight="1">
      <c r="A17" s="229"/>
      <c r="B17" s="2429"/>
      <c r="C17" s="2832"/>
      <c r="D17" s="2414"/>
      <c r="E17" s="2414"/>
      <c r="F17" s="2414"/>
      <c r="G17" s="2414"/>
      <c r="H17" s="2414"/>
      <c r="I17" s="2414"/>
      <c r="J17" s="2414"/>
      <c r="K17" s="2414"/>
      <c r="L17" s="2414"/>
      <c r="M17" s="2414"/>
      <c r="N17" s="2414"/>
      <c r="O17" s="2414"/>
      <c r="P17" s="2414"/>
      <c r="Q17" s="2414"/>
      <c r="R17" s="2414"/>
      <c r="S17" s="2414"/>
      <c r="T17" s="2414"/>
      <c r="U17" s="2415"/>
      <c r="V17" s="2833"/>
      <c r="W17" s="2346"/>
      <c r="X17" s="1677"/>
      <c r="Y17" s="2833"/>
      <c r="Z17" s="2346"/>
      <c r="AA17" s="1677"/>
      <c r="AB17" s="2833"/>
      <c r="AC17" s="2346"/>
      <c r="AD17" s="1677"/>
      <c r="AE17" s="2833"/>
      <c r="AF17" s="2346"/>
      <c r="AG17" s="2346"/>
      <c r="AH17" s="2346"/>
      <c r="AI17" s="2346"/>
      <c r="AJ17" s="2346"/>
      <c r="AK17" s="2390"/>
      <c r="AL17" s="94"/>
      <c r="AM17" s="1092" t="s">
        <v>543</v>
      </c>
      <c r="AN17" s="1093"/>
      <c r="AO17" s="1093"/>
      <c r="AP17" s="1094"/>
      <c r="AQ17" s="1720">
        <v>174.1</v>
      </c>
      <c r="AR17" s="1093"/>
      <c r="AS17" s="1093"/>
      <c r="AT17" s="1094"/>
      <c r="AU17" s="1720">
        <v>168</v>
      </c>
      <c r="AV17" s="1093"/>
      <c r="AW17" s="1093"/>
      <c r="AX17" s="1094"/>
      <c r="AY17" s="2825">
        <f t="shared" si="0"/>
        <v>6.0999999999999943</v>
      </c>
      <c r="AZ17" s="2826"/>
      <c r="BA17" s="2826"/>
      <c r="BB17" s="2827"/>
      <c r="BC17" s="2828">
        <f t="shared" si="1"/>
        <v>3.5037334865020073E-2</v>
      </c>
      <c r="BD17" s="2829"/>
      <c r="BE17" s="2829"/>
      <c r="BF17" s="2830"/>
      <c r="BG17" s="136"/>
    </row>
    <row r="18" spans="1:59" s="120" customFormat="1" ht="15.95" customHeight="1">
      <c r="A18" s="229"/>
      <c r="B18" s="2434">
        <v>7</v>
      </c>
      <c r="C18" s="2831" t="s">
        <v>739</v>
      </c>
      <c r="D18" s="1665"/>
      <c r="E18" s="1665"/>
      <c r="F18" s="1665"/>
      <c r="G18" s="1665"/>
      <c r="H18" s="1665"/>
      <c r="I18" s="1665"/>
      <c r="J18" s="1665"/>
      <c r="K18" s="1665"/>
      <c r="L18" s="1665"/>
      <c r="M18" s="1665"/>
      <c r="N18" s="1665"/>
      <c r="O18" s="1665"/>
      <c r="P18" s="1665"/>
      <c r="Q18" s="1665"/>
      <c r="R18" s="1665"/>
      <c r="S18" s="1665"/>
      <c r="T18" s="1665"/>
      <c r="U18" s="2432"/>
      <c r="V18" s="1670" t="s">
        <v>731</v>
      </c>
      <c r="W18" s="1679"/>
      <c r="X18" s="1676"/>
      <c r="Y18" s="1670"/>
      <c r="Z18" s="1679"/>
      <c r="AA18" s="1676"/>
      <c r="AB18" s="1670"/>
      <c r="AC18" s="1679"/>
      <c r="AD18" s="1676"/>
      <c r="AE18" s="1670"/>
      <c r="AF18" s="1679"/>
      <c r="AG18" s="1679"/>
      <c r="AH18" s="1679"/>
      <c r="AI18" s="1679"/>
      <c r="AJ18" s="1679"/>
      <c r="AK18" s="2834"/>
      <c r="AL18" s="94"/>
      <c r="AM18" s="1092">
        <v>3.5</v>
      </c>
      <c r="AN18" s="1093"/>
      <c r="AO18" s="1093"/>
      <c r="AP18" s="1094"/>
      <c r="AQ18" s="1720">
        <v>182.3</v>
      </c>
      <c r="AR18" s="1093"/>
      <c r="AS18" s="1093"/>
      <c r="AT18" s="1094"/>
      <c r="AU18" s="1720">
        <v>175.2</v>
      </c>
      <c r="AV18" s="1093"/>
      <c r="AW18" s="1093"/>
      <c r="AX18" s="1094"/>
      <c r="AY18" s="2825">
        <f t="shared" ref="AY18" si="2">IF(AND(ISNUMBER(AQ18),ISNUMBER(AU18)),AQ18-AU18,"")</f>
        <v>7.1000000000000227</v>
      </c>
      <c r="AZ18" s="2826"/>
      <c r="BA18" s="2826"/>
      <c r="BB18" s="2827"/>
      <c r="BC18" s="2828">
        <f t="shared" ref="BC18" si="3">IF(AND(AY18&lt;&gt;"",AQ18&lt;&gt;"",AY18&lt;&gt;0,AQ18&lt;&gt;0),AY18/AQ18,"")</f>
        <v>3.8946791003839944E-2</v>
      </c>
      <c r="BD18" s="2829"/>
      <c r="BE18" s="2829"/>
      <c r="BF18" s="2830"/>
      <c r="BG18" s="136"/>
    </row>
    <row r="19" spans="1:59" s="120" customFormat="1" ht="15.95" customHeight="1">
      <c r="A19" s="229"/>
      <c r="B19" s="2429"/>
      <c r="C19" s="2832"/>
      <c r="D19" s="2414"/>
      <c r="E19" s="2414"/>
      <c r="F19" s="2414"/>
      <c r="G19" s="2414"/>
      <c r="H19" s="2414"/>
      <c r="I19" s="2414"/>
      <c r="J19" s="2414"/>
      <c r="K19" s="2414"/>
      <c r="L19" s="2414"/>
      <c r="M19" s="2414"/>
      <c r="N19" s="2414"/>
      <c r="O19" s="2414"/>
      <c r="P19" s="2414"/>
      <c r="Q19" s="2414"/>
      <c r="R19" s="2414"/>
      <c r="S19" s="2414"/>
      <c r="T19" s="2414"/>
      <c r="U19" s="2415"/>
      <c r="V19" s="2833"/>
      <c r="W19" s="2346"/>
      <c r="X19" s="1677"/>
      <c r="Y19" s="2833"/>
      <c r="Z19" s="2346"/>
      <c r="AA19" s="1677"/>
      <c r="AB19" s="2833"/>
      <c r="AC19" s="2346"/>
      <c r="AD19" s="1677"/>
      <c r="AE19" s="2833"/>
      <c r="AF19" s="2346"/>
      <c r="AG19" s="2346"/>
      <c r="AH19" s="2346"/>
      <c r="AI19" s="2346"/>
      <c r="AJ19" s="2346"/>
      <c r="AK19" s="2390"/>
      <c r="AL19" s="94"/>
      <c r="AM19" s="1092" t="s">
        <v>740</v>
      </c>
      <c r="AN19" s="1093"/>
      <c r="AO19" s="1093"/>
      <c r="AP19" s="1094"/>
      <c r="AQ19" s="1720">
        <v>186.6</v>
      </c>
      <c r="AR19" s="1093"/>
      <c r="AS19" s="1093"/>
      <c r="AT19" s="1094"/>
      <c r="AU19" s="1720">
        <v>178.4</v>
      </c>
      <c r="AV19" s="1093"/>
      <c r="AW19" s="1093"/>
      <c r="AX19" s="1094"/>
      <c r="AY19" s="2825">
        <f t="shared" ref="AY19" si="4">IF(AND(ISNUMBER(AQ19),ISNUMBER(AU19)),AQ19-AU19,"")</f>
        <v>8.1999999999999886</v>
      </c>
      <c r="AZ19" s="2826"/>
      <c r="BA19" s="2826"/>
      <c r="BB19" s="2827"/>
      <c r="BC19" s="2828">
        <f t="shared" ref="BC19" si="5">IF(AND(AY19&lt;&gt;"",AQ19&lt;&gt;"",AY19&lt;&gt;0,AQ19&lt;&gt;0),AY19/AQ19,"")</f>
        <v>4.3944265809217516E-2</v>
      </c>
      <c r="BD19" s="2829"/>
      <c r="BE19" s="2829"/>
      <c r="BF19" s="2830"/>
      <c r="BG19" s="136"/>
    </row>
    <row r="20" spans="1:59" s="120" customFormat="1" ht="15.95" customHeight="1">
      <c r="A20" s="229"/>
      <c r="B20" s="2434">
        <v>8</v>
      </c>
      <c r="C20" s="2831" t="s">
        <v>741</v>
      </c>
      <c r="D20" s="1665"/>
      <c r="E20" s="1665"/>
      <c r="F20" s="1665"/>
      <c r="G20" s="1665"/>
      <c r="H20" s="1665"/>
      <c r="I20" s="1665"/>
      <c r="J20" s="1665"/>
      <c r="K20" s="1665"/>
      <c r="L20" s="1665"/>
      <c r="M20" s="1665"/>
      <c r="N20" s="1665"/>
      <c r="O20" s="1665"/>
      <c r="P20" s="1665"/>
      <c r="Q20" s="1665"/>
      <c r="R20" s="1665"/>
      <c r="S20" s="1665"/>
      <c r="T20" s="1665"/>
      <c r="U20" s="2432"/>
      <c r="V20" s="1670" t="s">
        <v>742</v>
      </c>
      <c r="W20" s="1679"/>
      <c r="X20" s="1676"/>
      <c r="Y20" s="1670"/>
      <c r="Z20" s="1679"/>
      <c r="AA20" s="1676"/>
      <c r="AB20" s="1670"/>
      <c r="AC20" s="1679"/>
      <c r="AD20" s="1676"/>
      <c r="AE20" s="1670"/>
      <c r="AF20" s="1679"/>
      <c r="AG20" s="1679"/>
      <c r="AH20" s="1679"/>
      <c r="AI20" s="1679"/>
      <c r="AJ20" s="1679"/>
      <c r="AK20" s="2834"/>
      <c r="AL20" s="94"/>
      <c r="AM20" s="1092">
        <v>4.5</v>
      </c>
      <c r="AN20" s="1093"/>
      <c r="AO20" s="1093"/>
      <c r="AP20" s="1094"/>
      <c r="AQ20" s="1720">
        <v>190.9</v>
      </c>
      <c r="AR20" s="1093"/>
      <c r="AS20" s="1093"/>
      <c r="AT20" s="1094"/>
      <c r="AU20" s="1720">
        <v>183.6</v>
      </c>
      <c r="AV20" s="1093"/>
      <c r="AW20" s="1093"/>
      <c r="AX20" s="1094"/>
      <c r="AY20" s="2825">
        <f t="shared" ref="AY20" si="6">IF(AND(ISNUMBER(AQ20),ISNUMBER(AU20)),AQ20-AU20,"")</f>
        <v>7.3000000000000114</v>
      </c>
      <c r="AZ20" s="2826"/>
      <c r="BA20" s="2826"/>
      <c r="BB20" s="2827"/>
      <c r="BC20" s="2828">
        <f t="shared" ref="BC20" si="7">IF(AND(AY20&lt;&gt;"",AQ20&lt;&gt;"",AY20&lt;&gt;0,AQ20&lt;&gt;0),AY20/AQ20,"")</f>
        <v>3.8239916186485132E-2</v>
      </c>
      <c r="BD20" s="2829"/>
      <c r="BE20" s="2829"/>
      <c r="BF20" s="2830"/>
      <c r="BG20" s="136"/>
    </row>
    <row r="21" spans="1:59" s="120" customFormat="1" ht="15.95" customHeight="1">
      <c r="A21" s="229"/>
      <c r="B21" s="2429"/>
      <c r="C21" s="2832"/>
      <c r="D21" s="2414"/>
      <c r="E21" s="2414"/>
      <c r="F21" s="2414"/>
      <c r="G21" s="2414"/>
      <c r="H21" s="2414"/>
      <c r="I21" s="2414"/>
      <c r="J21" s="2414"/>
      <c r="K21" s="2414"/>
      <c r="L21" s="2414"/>
      <c r="M21" s="2414"/>
      <c r="N21" s="2414"/>
      <c r="O21" s="2414"/>
      <c r="P21" s="2414"/>
      <c r="Q21" s="2414"/>
      <c r="R21" s="2414"/>
      <c r="S21" s="2414"/>
      <c r="T21" s="2414"/>
      <c r="U21" s="2415"/>
      <c r="V21" s="2833"/>
      <c r="W21" s="2346"/>
      <c r="X21" s="1677"/>
      <c r="Y21" s="2833"/>
      <c r="Z21" s="2346"/>
      <c r="AA21" s="1677"/>
      <c r="AB21" s="2833"/>
      <c r="AC21" s="2346"/>
      <c r="AD21" s="1677"/>
      <c r="AE21" s="2833"/>
      <c r="AF21" s="2346"/>
      <c r="AG21" s="2346"/>
      <c r="AH21" s="2346"/>
      <c r="AI21" s="2346"/>
      <c r="AJ21" s="2346"/>
      <c r="AK21" s="2390"/>
      <c r="AL21" s="94"/>
      <c r="AM21" s="1092" t="s">
        <v>743</v>
      </c>
      <c r="AN21" s="1093"/>
      <c r="AO21" s="1093"/>
      <c r="AP21" s="1094"/>
      <c r="AQ21" s="1720">
        <v>195.2</v>
      </c>
      <c r="AR21" s="1093"/>
      <c r="AS21" s="1093"/>
      <c r="AT21" s="1094"/>
      <c r="AU21" s="1720">
        <v>187.8</v>
      </c>
      <c r="AV21" s="1093"/>
      <c r="AW21" s="1093"/>
      <c r="AX21" s="1094"/>
      <c r="AY21" s="2825">
        <f t="shared" ref="AY21" si="8">IF(AND(ISNUMBER(AQ21),ISNUMBER(AU21)),AQ21-AU21,"")</f>
        <v>7.3999999999999773</v>
      </c>
      <c r="AZ21" s="2826"/>
      <c r="BA21" s="2826"/>
      <c r="BB21" s="2827"/>
      <c r="BC21" s="2828">
        <f t="shared" ref="BC21" si="9">IF(AND(AY21&lt;&gt;"",AQ21&lt;&gt;"",AY21&lt;&gt;0,AQ21&lt;&gt;0),AY21/AQ21,"")</f>
        <v>3.7909836065573653E-2</v>
      </c>
      <c r="BD21" s="2829"/>
      <c r="BE21" s="2829"/>
      <c r="BF21" s="2830"/>
      <c r="BG21" s="136"/>
    </row>
    <row r="22" spans="1:59" s="120" customFormat="1" ht="15.95" customHeight="1">
      <c r="A22" s="229"/>
      <c r="B22" s="2434">
        <v>9</v>
      </c>
      <c r="C22" s="2831" t="s">
        <v>744</v>
      </c>
      <c r="D22" s="1665"/>
      <c r="E22" s="1665"/>
      <c r="F22" s="1665"/>
      <c r="G22" s="1665"/>
      <c r="H22" s="1665"/>
      <c r="I22" s="1665"/>
      <c r="J22" s="1665"/>
      <c r="K22" s="1665"/>
      <c r="L22" s="1665"/>
      <c r="M22" s="1665"/>
      <c r="N22" s="1665"/>
      <c r="O22" s="1665"/>
      <c r="P22" s="1665"/>
      <c r="Q22" s="1665"/>
      <c r="R22" s="1665"/>
      <c r="S22" s="1665"/>
      <c r="T22" s="1665"/>
      <c r="U22" s="2432"/>
      <c r="V22" s="2839" t="s">
        <v>745</v>
      </c>
      <c r="W22" s="2063"/>
      <c r="X22" s="2840"/>
      <c r="Y22" s="1670"/>
      <c r="Z22" s="1679"/>
      <c r="AA22" s="1676"/>
      <c r="AB22" s="1670"/>
      <c r="AC22" s="1679"/>
      <c r="AD22" s="1676"/>
      <c r="AE22" s="1670"/>
      <c r="AF22" s="1679"/>
      <c r="AG22" s="1679"/>
      <c r="AH22" s="1679"/>
      <c r="AI22" s="1679"/>
      <c r="AJ22" s="1679"/>
      <c r="AK22" s="2834"/>
      <c r="AL22" s="94"/>
      <c r="AM22" s="1092">
        <v>5.5</v>
      </c>
      <c r="AN22" s="1093"/>
      <c r="AO22" s="1093"/>
      <c r="AP22" s="1094"/>
      <c r="AQ22" s="1720">
        <v>199.5</v>
      </c>
      <c r="AR22" s="1093"/>
      <c r="AS22" s="1093"/>
      <c r="AT22" s="1094"/>
      <c r="AU22" s="1720">
        <v>191</v>
      </c>
      <c r="AV22" s="1093"/>
      <c r="AW22" s="1093"/>
      <c r="AX22" s="1094"/>
      <c r="AY22" s="2825">
        <f t="shared" ref="AY22" si="10">IF(AND(ISNUMBER(AQ22),ISNUMBER(AU22)),AQ22-AU22,"")</f>
        <v>8.5</v>
      </c>
      <c r="AZ22" s="2826"/>
      <c r="BA22" s="2826"/>
      <c r="BB22" s="2827"/>
      <c r="BC22" s="2828">
        <f t="shared" ref="BC22" si="11">IF(AND(AY22&lt;&gt;"",AQ22&lt;&gt;"",AY22&lt;&gt;0,AQ22&lt;&gt;0),AY22/AQ22,"")</f>
        <v>4.2606516290726815E-2</v>
      </c>
      <c r="BD22" s="2829"/>
      <c r="BE22" s="2829"/>
      <c r="BF22" s="2830"/>
      <c r="BG22" s="136"/>
    </row>
    <row r="23" spans="1:59" s="120" customFormat="1" ht="21.75" customHeight="1">
      <c r="A23" s="229"/>
      <c r="B23" s="2429"/>
      <c r="C23" s="2832"/>
      <c r="D23" s="2414"/>
      <c r="E23" s="2414"/>
      <c r="F23" s="2414"/>
      <c r="G23" s="2414"/>
      <c r="H23" s="2414"/>
      <c r="I23" s="2414"/>
      <c r="J23" s="2414"/>
      <c r="K23" s="2414"/>
      <c r="L23" s="2414"/>
      <c r="M23" s="2414"/>
      <c r="N23" s="2414"/>
      <c r="O23" s="2414"/>
      <c r="P23" s="2414"/>
      <c r="Q23" s="2414"/>
      <c r="R23" s="2414"/>
      <c r="S23" s="2414"/>
      <c r="T23" s="2414"/>
      <c r="U23" s="2415"/>
      <c r="V23" s="2841"/>
      <c r="W23" s="2066"/>
      <c r="X23" s="2842"/>
      <c r="Y23" s="2833"/>
      <c r="Z23" s="2346"/>
      <c r="AA23" s="1677"/>
      <c r="AB23" s="2833"/>
      <c r="AC23" s="2346"/>
      <c r="AD23" s="1677"/>
      <c r="AE23" s="2833"/>
      <c r="AF23" s="2346"/>
      <c r="AG23" s="2346"/>
      <c r="AH23" s="2346"/>
      <c r="AI23" s="2346"/>
      <c r="AJ23" s="2346"/>
      <c r="AK23" s="2390"/>
      <c r="AL23" s="94"/>
      <c r="AM23" s="1092" t="s">
        <v>553</v>
      </c>
      <c r="AN23" s="1093"/>
      <c r="AO23" s="1093"/>
      <c r="AP23" s="1094"/>
      <c r="AQ23" s="1720">
        <v>203.8</v>
      </c>
      <c r="AR23" s="1093"/>
      <c r="AS23" s="1093"/>
      <c r="AT23" s="1094"/>
      <c r="AU23" s="1720">
        <v>196.2</v>
      </c>
      <c r="AV23" s="1093"/>
      <c r="AW23" s="1093"/>
      <c r="AX23" s="1094"/>
      <c r="AY23" s="2825">
        <f t="shared" ref="AY23" si="12">IF(AND(ISNUMBER(AQ23),ISNUMBER(AU23)),AQ23-AU23,"")</f>
        <v>7.6000000000000227</v>
      </c>
      <c r="AZ23" s="2826"/>
      <c r="BA23" s="2826"/>
      <c r="BB23" s="2827"/>
      <c r="BC23" s="2828">
        <f t="shared" ref="BC23" si="13">IF(AND(AY23&lt;&gt;"",AQ23&lt;&gt;"",AY23&lt;&gt;0,AQ23&lt;&gt;0),AY23/AQ23,"")</f>
        <v>3.7291462217860755E-2</v>
      </c>
      <c r="BD23" s="2829"/>
      <c r="BE23" s="2829"/>
      <c r="BF23" s="2830"/>
      <c r="BG23" s="136"/>
    </row>
    <row r="24" spans="1:59" s="120" customFormat="1" ht="15.95" customHeight="1">
      <c r="A24" s="229"/>
      <c r="B24" s="2434">
        <v>10</v>
      </c>
      <c r="C24" s="2831" t="s">
        <v>616</v>
      </c>
      <c r="D24" s="1665"/>
      <c r="E24" s="1665"/>
      <c r="F24" s="1665"/>
      <c r="G24" s="1665"/>
      <c r="H24" s="1665"/>
      <c r="I24" s="1665"/>
      <c r="J24" s="1665"/>
      <c r="K24" s="1665"/>
      <c r="L24" s="1665"/>
      <c r="M24" s="1665"/>
      <c r="N24" s="1665"/>
      <c r="O24" s="1665"/>
      <c r="P24" s="1665"/>
      <c r="Q24" s="1665"/>
      <c r="R24" s="1665"/>
      <c r="S24" s="1665"/>
      <c r="T24" s="1665"/>
      <c r="U24" s="2432"/>
      <c r="V24" s="1670" t="s">
        <v>746</v>
      </c>
      <c r="W24" s="1679"/>
      <c r="X24" s="1676"/>
      <c r="Y24" s="1670" t="s">
        <v>564</v>
      </c>
      <c r="Z24" s="1679"/>
      <c r="AA24" s="1676"/>
      <c r="AB24" s="1670"/>
      <c r="AC24" s="1679"/>
      <c r="AD24" s="1676"/>
      <c r="AE24" s="1670"/>
      <c r="AF24" s="1679"/>
      <c r="AG24" s="1679"/>
      <c r="AH24" s="1679"/>
      <c r="AI24" s="1679"/>
      <c r="AJ24" s="1679"/>
      <c r="AK24" s="2834"/>
      <c r="AL24" s="94"/>
      <c r="AM24" s="1092"/>
      <c r="AN24" s="1093"/>
      <c r="AO24" s="1093"/>
      <c r="AP24" s="1094"/>
      <c r="AQ24" s="1720"/>
      <c r="AR24" s="1093"/>
      <c r="AS24" s="1093"/>
      <c r="AT24" s="1094"/>
      <c r="AU24" s="1720"/>
      <c r="AV24" s="1093"/>
      <c r="AW24" s="1093"/>
      <c r="AX24" s="1094"/>
      <c r="AY24" s="2825"/>
      <c r="AZ24" s="2826"/>
      <c r="BA24" s="2826"/>
      <c r="BB24" s="2827"/>
      <c r="BC24" s="2828"/>
      <c r="BD24" s="2829"/>
      <c r="BE24" s="2829"/>
      <c r="BF24" s="2830"/>
      <c r="BG24" s="136"/>
    </row>
    <row r="25" spans="1:59" s="120" customFormat="1" ht="15.95" customHeight="1">
      <c r="A25" s="229"/>
      <c r="B25" s="2429"/>
      <c r="C25" s="2832"/>
      <c r="D25" s="2414"/>
      <c r="E25" s="2414"/>
      <c r="F25" s="2414"/>
      <c r="G25" s="2414"/>
      <c r="H25" s="2414"/>
      <c r="I25" s="2414"/>
      <c r="J25" s="2414"/>
      <c r="K25" s="2414"/>
      <c r="L25" s="2414"/>
      <c r="M25" s="2414"/>
      <c r="N25" s="2414"/>
      <c r="O25" s="2414"/>
      <c r="P25" s="2414"/>
      <c r="Q25" s="2414"/>
      <c r="R25" s="2414"/>
      <c r="S25" s="2414"/>
      <c r="T25" s="2414"/>
      <c r="U25" s="2415"/>
      <c r="V25" s="2833"/>
      <c r="W25" s="2346"/>
      <c r="X25" s="1677"/>
      <c r="Y25" s="2833"/>
      <c r="Z25" s="2346"/>
      <c r="AA25" s="1677"/>
      <c r="AB25" s="2833"/>
      <c r="AC25" s="2346"/>
      <c r="AD25" s="1677"/>
      <c r="AE25" s="2833"/>
      <c r="AF25" s="2346"/>
      <c r="AG25" s="2346"/>
      <c r="AH25" s="2346"/>
      <c r="AI25" s="2346"/>
      <c r="AJ25" s="2346"/>
      <c r="AK25" s="2390"/>
      <c r="AL25" s="94"/>
      <c r="AM25" s="1092"/>
      <c r="AN25" s="1093"/>
      <c r="AO25" s="1093"/>
      <c r="AP25" s="1094"/>
      <c r="AQ25" s="1720"/>
      <c r="AR25" s="1093"/>
      <c r="AS25" s="1093"/>
      <c r="AT25" s="1094"/>
      <c r="AU25" s="1720"/>
      <c r="AV25" s="1093"/>
      <c r="AW25" s="1093"/>
      <c r="AX25" s="1094"/>
      <c r="AY25" s="2825" t="str">
        <f t="shared" ref="AY25:AY28" si="14">IF(AND(ISNUMBER(AQ25),ISNUMBER(AU25)),AQ25-AU25,"")</f>
        <v/>
      </c>
      <c r="AZ25" s="2826"/>
      <c r="BA25" s="2826"/>
      <c r="BB25" s="2827"/>
      <c r="BC25" s="2828" t="str">
        <f t="shared" ref="BC25:BC28" si="15">IF(AND(AY25&lt;&gt;"",AQ25&lt;&gt;"",AY25&lt;&gt;0,AQ25&lt;&gt;0),AY25/AQ25,"")</f>
        <v/>
      </c>
      <c r="BD25" s="2829"/>
      <c r="BE25" s="2829"/>
      <c r="BF25" s="2830"/>
      <c r="BG25" s="136"/>
    </row>
    <row r="26" spans="1:59" s="120" customFormat="1" ht="15.95" customHeight="1">
      <c r="A26" s="229"/>
      <c r="B26" s="2434">
        <v>11</v>
      </c>
      <c r="C26" s="2831" t="s">
        <v>747</v>
      </c>
      <c r="D26" s="1665"/>
      <c r="E26" s="1665"/>
      <c r="F26" s="1665"/>
      <c r="G26" s="1665"/>
      <c r="H26" s="1665"/>
      <c r="I26" s="1665"/>
      <c r="J26" s="1665"/>
      <c r="K26" s="1665"/>
      <c r="L26" s="1665"/>
      <c r="M26" s="1665"/>
      <c r="N26" s="1665"/>
      <c r="O26" s="1665"/>
      <c r="P26" s="1665"/>
      <c r="Q26" s="1665"/>
      <c r="R26" s="1665"/>
      <c r="S26" s="1665"/>
      <c r="T26" s="1665"/>
      <c r="U26" s="2432"/>
      <c r="V26" s="1670" t="s">
        <v>746</v>
      </c>
      <c r="W26" s="1679"/>
      <c r="X26" s="1676"/>
      <c r="Y26" s="1670" t="s">
        <v>748</v>
      </c>
      <c r="Z26" s="1679"/>
      <c r="AA26" s="1676"/>
      <c r="AB26" s="1670"/>
      <c r="AC26" s="1679"/>
      <c r="AD26" s="1676"/>
      <c r="AE26" s="1670"/>
      <c r="AF26" s="1679"/>
      <c r="AG26" s="1679"/>
      <c r="AH26" s="1679"/>
      <c r="AI26" s="1679"/>
      <c r="AJ26" s="1679"/>
      <c r="AK26" s="2834"/>
      <c r="AL26" s="94"/>
      <c r="AM26" s="1092"/>
      <c r="AN26" s="1093"/>
      <c r="AO26" s="1093"/>
      <c r="AP26" s="1094"/>
      <c r="AQ26" s="1720"/>
      <c r="AR26" s="1093"/>
      <c r="AS26" s="1093"/>
      <c r="AT26" s="1094"/>
      <c r="AU26" s="1720"/>
      <c r="AV26" s="1093"/>
      <c r="AW26" s="1093"/>
      <c r="AX26" s="1094"/>
      <c r="AY26" s="2825" t="str">
        <f t="shared" si="14"/>
        <v/>
      </c>
      <c r="AZ26" s="2826"/>
      <c r="BA26" s="2826"/>
      <c r="BB26" s="2827"/>
      <c r="BC26" s="2828" t="str">
        <f t="shared" si="15"/>
        <v/>
      </c>
      <c r="BD26" s="2829"/>
      <c r="BE26" s="2829"/>
      <c r="BF26" s="2830"/>
      <c r="BG26" s="136"/>
    </row>
    <row r="27" spans="1:59" s="120" customFormat="1" ht="15.95" customHeight="1">
      <c r="A27" s="229"/>
      <c r="B27" s="2429"/>
      <c r="C27" s="2832"/>
      <c r="D27" s="2414"/>
      <c r="E27" s="2414"/>
      <c r="F27" s="2414"/>
      <c r="G27" s="2414"/>
      <c r="H27" s="2414"/>
      <c r="I27" s="2414"/>
      <c r="J27" s="2414"/>
      <c r="K27" s="2414"/>
      <c r="L27" s="2414"/>
      <c r="M27" s="2414"/>
      <c r="N27" s="2414"/>
      <c r="O27" s="2414"/>
      <c r="P27" s="2414"/>
      <c r="Q27" s="2414"/>
      <c r="R27" s="2414"/>
      <c r="S27" s="2414"/>
      <c r="T27" s="2414"/>
      <c r="U27" s="2415"/>
      <c r="V27" s="2833"/>
      <c r="W27" s="2346"/>
      <c r="X27" s="1677"/>
      <c r="Y27" s="2833"/>
      <c r="Z27" s="2346"/>
      <c r="AA27" s="1677"/>
      <c r="AB27" s="2833"/>
      <c r="AC27" s="2346"/>
      <c r="AD27" s="1677"/>
      <c r="AE27" s="2833"/>
      <c r="AF27" s="2346"/>
      <c r="AG27" s="2346"/>
      <c r="AH27" s="2346"/>
      <c r="AI27" s="2346"/>
      <c r="AJ27" s="2346"/>
      <c r="AK27" s="2390"/>
      <c r="AL27" s="94"/>
      <c r="AM27" s="1092"/>
      <c r="AN27" s="1093"/>
      <c r="AO27" s="1093"/>
      <c r="AP27" s="1094"/>
      <c r="AQ27" s="1720"/>
      <c r="AR27" s="1093"/>
      <c r="AS27" s="1093"/>
      <c r="AT27" s="1094"/>
      <c r="AU27" s="1720"/>
      <c r="AV27" s="1093"/>
      <c r="AW27" s="1093"/>
      <c r="AX27" s="1094"/>
      <c r="AY27" s="2825" t="str">
        <f t="shared" si="14"/>
        <v/>
      </c>
      <c r="AZ27" s="2826"/>
      <c r="BA27" s="2826"/>
      <c r="BB27" s="2827"/>
      <c r="BC27" s="2828" t="str">
        <f t="shared" si="15"/>
        <v/>
      </c>
      <c r="BD27" s="2829"/>
      <c r="BE27" s="2829"/>
      <c r="BF27" s="2830"/>
      <c r="BG27" s="136"/>
    </row>
    <row r="28" spans="1:59" s="120" customFormat="1" ht="15.95" customHeight="1">
      <c r="A28" s="229"/>
      <c r="B28" s="2434">
        <v>12</v>
      </c>
      <c r="C28" s="2831" t="s">
        <v>749</v>
      </c>
      <c r="D28" s="1665"/>
      <c r="E28" s="1665"/>
      <c r="F28" s="1665"/>
      <c r="G28" s="1665"/>
      <c r="H28" s="1665"/>
      <c r="I28" s="1665"/>
      <c r="J28" s="1665"/>
      <c r="K28" s="1665"/>
      <c r="L28" s="1665"/>
      <c r="M28" s="1665"/>
      <c r="N28" s="1665"/>
      <c r="O28" s="1665"/>
      <c r="P28" s="1665"/>
      <c r="Q28" s="1665"/>
      <c r="R28" s="1665"/>
      <c r="S28" s="1665"/>
      <c r="T28" s="1665"/>
      <c r="U28" s="2432"/>
      <c r="V28" s="1670"/>
      <c r="W28" s="1679"/>
      <c r="X28" s="1676"/>
      <c r="Y28" s="1670"/>
      <c r="Z28" s="1679"/>
      <c r="AA28" s="1676"/>
      <c r="AB28" s="1670"/>
      <c r="AC28" s="1679"/>
      <c r="AD28" s="1676"/>
      <c r="AE28" s="1670"/>
      <c r="AF28" s="1679"/>
      <c r="AG28" s="1679"/>
      <c r="AH28" s="1679"/>
      <c r="AI28" s="1679"/>
      <c r="AJ28" s="1679"/>
      <c r="AK28" s="2834"/>
      <c r="AL28" s="94"/>
      <c r="AM28" s="2843"/>
      <c r="AN28" s="2844"/>
      <c r="AO28" s="2844"/>
      <c r="AP28" s="2845"/>
      <c r="AQ28" s="2846"/>
      <c r="AR28" s="2844"/>
      <c r="AS28" s="2844"/>
      <c r="AT28" s="2845"/>
      <c r="AU28" s="2846"/>
      <c r="AV28" s="2844"/>
      <c r="AW28" s="2844"/>
      <c r="AX28" s="2845"/>
      <c r="AY28" s="2847" t="str">
        <f t="shared" si="14"/>
        <v/>
      </c>
      <c r="AZ28" s="2848"/>
      <c r="BA28" s="2848"/>
      <c r="BB28" s="2849"/>
      <c r="BC28" s="2850" t="str">
        <f t="shared" si="15"/>
        <v/>
      </c>
      <c r="BD28" s="2851"/>
      <c r="BE28" s="2851"/>
      <c r="BF28" s="2852"/>
      <c r="BG28" s="136"/>
    </row>
    <row r="29" spans="1:59" s="120" customFormat="1" ht="15.95" customHeight="1">
      <c r="A29" s="229"/>
      <c r="B29" s="2429"/>
      <c r="C29" s="2832"/>
      <c r="D29" s="2414"/>
      <c r="E29" s="2414"/>
      <c r="F29" s="2414"/>
      <c r="G29" s="2414"/>
      <c r="H29" s="2414"/>
      <c r="I29" s="2414"/>
      <c r="J29" s="2414"/>
      <c r="K29" s="2414"/>
      <c r="L29" s="2414"/>
      <c r="M29" s="2414"/>
      <c r="N29" s="2414"/>
      <c r="O29" s="2414"/>
      <c r="P29" s="2414"/>
      <c r="Q29" s="2414"/>
      <c r="R29" s="2414"/>
      <c r="S29" s="2414"/>
      <c r="T29" s="2414"/>
      <c r="U29" s="2415"/>
      <c r="V29" s="2833"/>
      <c r="W29" s="2346"/>
      <c r="X29" s="1677"/>
      <c r="Y29" s="2833"/>
      <c r="Z29" s="2346"/>
      <c r="AA29" s="1677"/>
      <c r="AB29" s="2833"/>
      <c r="AC29" s="2346"/>
      <c r="AD29" s="1677"/>
      <c r="AE29" s="2833"/>
      <c r="AF29" s="2346"/>
      <c r="AG29" s="2346"/>
      <c r="AH29" s="2346"/>
      <c r="AI29" s="2346"/>
      <c r="AJ29" s="2346"/>
      <c r="AK29" s="2390"/>
      <c r="AL29" s="94"/>
      <c r="AM29" s="69"/>
      <c r="AN29" s="69"/>
      <c r="AO29" s="69"/>
      <c r="AP29" s="69"/>
      <c r="AQ29" s="69"/>
      <c r="AR29" s="69"/>
      <c r="AS29" s="69"/>
      <c r="AT29" s="69"/>
      <c r="AU29" s="69"/>
      <c r="AV29" s="69"/>
      <c r="AW29" s="69"/>
      <c r="AX29" s="69"/>
      <c r="AY29" s="69"/>
      <c r="AZ29" s="69"/>
      <c r="BA29" s="69"/>
      <c r="BB29" s="69"/>
      <c r="BC29" s="69"/>
      <c r="BD29" s="69"/>
      <c r="BE29" s="69"/>
      <c r="BF29" s="69"/>
      <c r="BG29" s="136"/>
    </row>
    <row r="30" spans="1:59" s="120" customFormat="1" ht="15.95" customHeight="1">
      <c r="A30" s="229"/>
      <c r="B30" s="2434">
        <v>13</v>
      </c>
      <c r="C30" s="2831" t="s">
        <v>750</v>
      </c>
      <c r="D30" s="1665"/>
      <c r="E30" s="1665"/>
      <c r="F30" s="1665"/>
      <c r="G30" s="1665"/>
      <c r="H30" s="1665"/>
      <c r="I30" s="1665"/>
      <c r="J30" s="1665"/>
      <c r="K30" s="1665"/>
      <c r="L30" s="1665"/>
      <c r="M30" s="1665"/>
      <c r="N30" s="1665"/>
      <c r="O30" s="1665"/>
      <c r="P30" s="1665"/>
      <c r="Q30" s="1665"/>
      <c r="R30" s="1665"/>
      <c r="S30" s="1665"/>
      <c r="T30" s="1665"/>
      <c r="U30" s="2432"/>
      <c r="V30" s="1670" t="s">
        <v>751</v>
      </c>
      <c r="W30" s="1679"/>
      <c r="X30" s="1676"/>
      <c r="Y30" s="1670" t="s">
        <v>546</v>
      </c>
      <c r="Z30" s="1679"/>
      <c r="AA30" s="1676"/>
      <c r="AB30" s="1670" t="s">
        <v>752</v>
      </c>
      <c r="AC30" s="1679"/>
      <c r="AD30" s="1676"/>
      <c r="AE30" s="1670"/>
      <c r="AF30" s="1679"/>
      <c r="AG30" s="1679"/>
      <c r="AH30" s="1679"/>
      <c r="AI30" s="1679"/>
      <c r="AJ30" s="1679"/>
      <c r="AK30" s="2834"/>
      <c r="AL30" s="94"/>
      <c r="AM30" s="69"/>
      <c r="AN30" s="69"/>
      <c r="AO30" s="69"/>
      <c r="AP30" s="69"/>
      <c r="AQ30" s="69"/>
      <c r="AR30" s="69"/>
      <c r="AS30" s="69"/>
      <c r="AT30" s="69"/>
      <c r="AU30" s="69"/>
      <c r="AV30" s="69"/>
      <c r="AW30" s="69"/>
      <c r="AX30" s="69"/>
      <c r="AY30" s="69"/>
      <c r="AZ30" s="69"/>
      <c r="BA30" s="69"/>
      <c r="BB30" s="69"/>
      <c r="BC30" s="69"/>
      <c r="BD30" s="69"/>
      <c r="BE30" s="69"/>
      <c r="BF30" s="69"/>
      <c r="BG30" s="136"/>
    </row>
    <row r="31" spans="1:59" s="120" customFormat="1" ht="15.95" customHeight="1">
      <c r="A31" s="229"/>
      <c r="B31" s="2429"/>
      <c r="C31" s="2832"/>
      <c r="D31" s="2414"/>
      <c r="E31" s="2414"/>
      <c r="F31" s="2414"/>
      <c r="G31" s="2414"/>
      <c r="H31" s="2414"/>
      <c r="I31" s="2414"/>
      <c r="J31" s="2414"/>
      <c r="K31" s="2414"/>
      <c r="L31" s="2414"/>
      <c r="M31" s="2414"/>
      <c r="N31" s="2414"/>
      <c r="O31" s="2414"/>
      <c r="P31" s="2414"/>
      <c r="Q31" s="2414"/>
      <c r="R31" s="2414"/>
      <c r="S31" s="2414"/>
      <c r="T31" s="2414"/>
      <c r="U31" s="2415"/>
      <c r="V31" s="2833"/>
      <c r="W31" s="2346"/>
      <c r="X31" s="1677"/>
      <c r="Y31" s="2833"/>
      <c r="Z31" s="2346"/>
      <c r="AA31" s="1677"/>
      <c r="AB31" s="2833"/>
      <c r="AC31" s="2346"/>
      <c r="AD31" s="1677"/>
      <c r="AE31" s="2833"/>
      <c r="AF31" s="2346"/>
      <c r="AG31" s="2346"/>
      <c r="AH31" s="2346"/>
      <c r="AI31" s="2346"/>
      <c r="AJ31" s="2346"/>
      <c r="AK31" s="2390"/>
      <c r="AL31" s="94"/>
      <c r="AM31" s="69"/>
      <c r="AN31" s="69"/>
      <c r="AO31" s="69"/>
      <c r="AP31" s="69"/>
      <c r="AQ31" s="69"/>
      <c r="AR31" s="69"/>
      <c r="AS31" s="69"/>
      <c r="AT31" s="69"/>
      <c r="AU31" s="69"/>
      <c r="AV31" s="69"/>
      <c r="AW31" s="69"/>
      <c r="AX31" s="69"/>
      <c r="AY31" s="69"/>
      <c r="AZ31" s="69"/>
      <c r="BA31" s="69"/>
      <c r="BB31" s="69"/>
      <c r="BC31" s="69"/>
      <c r="BD31" s="69"/>
      <c r="BE31" s="69"/>
      <c r="BF31" s="69"/>
      <c r="BG31" s="136"/>
    </row>
    <row r="32" spans="1:59" s="120" customFormat="1" ht="15.95" customHeight="1">
      <c r="A32" s="229"/>
      <c r="B32" s="2434">
        <v>14</v>
      </c>
      <c r="C32" s="2831" t="s">
        <v>753</v>
      </c>
      <c r="D32" s="1665"/>
      <c r="E32" s="1665"/>
      <c r="F32" s="1665"/>
      <c r="G32" s="1665"/>
      <c r="H32" s="1665"/>
      <c r="I32" s="1665"/>
      <c r="J32" s="1665"/>
      <c r="K32" s="1665"/>
      <c r="L32" s="1665"/>
      <c r="M32" s="1665"/>
      <c r="N32" s="1665"/>
      <c r="O32" s="1665"/>
      <c r="P32" s="1665"/>
      <c r="Q32" s="1665"/>
      <c r="R32" s="1665"/>
      <c r="S32" s="1665"/>
      <c r="T32" s="1665"/>
      <c r="U32" s="2432"/>
      <c r="V32" s="1670"/>
      <c r="W32" s="1679"/>
      <c r="X32" s="1676"/>
      <c r="Y32" s="1670"/>
      <c r="Z32" s="1679"/>
      <c r="AA32" s="1676"/>
      <c r="AB32" s="1670"/>
      <c r="AC32" s="1679"/>
      <c r="AD32" s="1676"/>
      <c r="AE32" s="1670"/>
      <c r="AF32" s="1679"/>
      <c r="AG32" s="1679"/>
      <c r="AH32" s="1679"/>
      <c r="AI32" s="1679"/>
      <c r="AJ32" s="1679"/>
      <c r="AK32" s="2834"/>
      <c r="AL32" s="94"/>
      <c r="AM32" s="224"/>
      <c r="AN32" s="227"/>
      <c r="AO32" s="227"/>
      <c r="AP32" s="227"/>
      <c r="AQ32" s="227"/>
      <c r="AR32" s="227"/>
      <c r="AS32" s="227"/>
      <c r="AT32" s="227"/>
      <c r="AU32" s="227"/>
      <c r="AV32" s="227"/>
      <c r="AW32" s="227"/>
      <c r="AX32" s="227"/>
      <c r="AY32" s="227"/>
      <c r="AZ32" s="227"/>
      <c r="BA32" s="227"/>
      <c r="BB32" s="227"/>
      <c r="BC32" s="227"/>
      <c r="BD32" s="227"/>
      <c r="BE32" s="227"/>
      <c r="BF32" s="228"/>
      <c r="BG32" s="136"/>
    </row>
    <row r="33" spans="1:59" s="120" customFormat="1" ht="15.95" customHeight="1">
      <c r="A33" s="229"/>
      <c r="B33" s="2429"/>
      <c r="C33" s="2832"/>
      <c r="D33" s="2414"/>
      <c r="E33" s="2414"/>
      <c r="F33" s="2414"/>
      <c r="G33" s="2414"/>
      <c r="H33" s="2414"/>
      <c r="I33" s="2414"/>
      <c r="J33" s="2414"/>
      <c r="K33" s="2414"/>
      <c r="L33" s="2414"/>
      <c r="M33" s="2414"/>
      <c r="N33" s="2414"/>
      <c r="O33" s="2414"/>
      <c r="P33" s="2414"/>
      <c r="Q33" s="2414"/>
      <c r="R33" s="2414"/>
      <c r="S33" s="2414"/>
      <c r="T33" s="2414"/>
      <c r="U33" s="2415"/>
      <c r="V33" s="2833"/>
      <c r="W33" s="2346"/>
      <c r="X33" s="1677"/>
      <c r="Y33" s="2833"/>
      <c r="Z33" s="2346"/>
      <c r="AA33" s="1677"/>
      <c r="AB33" s="2833"/>
      <c r="AC33" s="2346"/>
      <c r="AD33" s="1677"/>
      <c r="AE33" s="2833"/>
      <c r="AF33" s="2346"/>
      <c r="AG33" s="2346"/>
      <c r="AH33" s="2346"/>
      <c r="AI33" s="2346"/>
      <c r="AJ33" s="2346"/>
      <c r="AK33" s="2390"/>
      <c r="AL33" s="94"/>
      <c r="AM33" s="2858" t="s">
        <v>754</v>
      </c>
      <c r="AN33" s="2403"/>
      <c r="AO33" s="2403"/>
      <c r="AP33" s="2403"/>
      <c r="AQ33" s="2403"/>
      <c r="AR33" s="2403"/>
      <c r="AS33" s="2403"/>
      <c r="AT33" s="2403"/>
      <c r="AU33" s="2403"/>
      <c r="AV33" s="2403"/>
      <c r="AW33" s="2403"/>
      <c r="AX33" s="2403"/>
      <c r="AY33" s="2403"/>
      <c r="AZ33" s="17"/>
      <c r="BA33" s="17"/>
      <c r="BB33" s="17"/>
      <c r="BC33" s="17"/>
      <c r="BD33" s="17"/>
      <c r="BE33" s="17"/>
      <c r="BF33" s="18"/>
      <c r="BG33" s="136"/>
    </row>
    <row r="34" spans="1:59" s="120" customFormat="1" ht="15.95" customHeight="1">
      <c r="A34" s="229"/>
      <c r="B34" s="2434">
        <v>15</v>
      </c>
      <c r="C34" s="2831" t="s">
        <v>755</v>
      </c>
      <c r="D34" s="1665"/>
      <c r="E34" s="1665"/>
      <c r="F34" s="1665"/>
      <c r="G34" s="1665"/>
      <c r="H34" s="1665"/>
      <c r="I34" s="1665"/>
      <c r="J34" s="1665"/>
      <c r="K34" s="1665"/>
      <c r="L34" s="1665"/>
      <c r="M34" s="1665"/>
      <c r="N34" s="1665"/>
      <c r="O34" s="1665"/>
      <c r="P34" s="1665"/>
      <c r="Q34" s="1665"/>
      <c r="R34" s="1665"/>
      <c r="S34" s="1665"/>
      <c r="T34" s="1665"/>
      <c r="U34" s="2432"/>
      <c r="V34" s="1670"/>
      <c r="W34" s="1679"/>
      <c r="X34" s="1676"/>
      <c r="Y34" s="1670"/>
      <c r="Z34" s="1679"/>
      <c r="AA34" s="1676"/>
      <c r="AB34" s="1670"/>
      <c r="AC34" s="1679"/>
      <c r="AD34" s="1676"/>
      <c r="AE34" s="1670"/>
      <c r="AF34" s="1679"/>
      <c r="AG34" s="1679"/>
      <c r="AH34" s="1679"/>
      <c r="AI34" s="1679"/>
      <c r="AJ34" s="1679"/>
      <c r="AK34" s="2834"/>
      <c r="AL34" s="94"/>
      <c r="AM34" s="2858"/>
      <c r="AN34" s="2403"/>
      <c r="AO34" s="2403"/>
      <c r="AP34" s="2403"/>
      <c r="AQ34" s="2403"/>
      <c r="AR34" s="2403"/>
      <c r="AS34" s="2403"/>
      <c r="AT34" s="2403"/>
      <c r="AU34" s="2403"/>
      <c r="AV34" s="2403"/>
      <c r="AW34" s="2403"/>
      <c r="AX34" s="2403"/>
      <c r="AY34" s="2403"/>
      <c r="AZ34" s="17"/>
      <c r="BA34" s="2859">
        <f>IF(ISERROR(AVERAGE(AY6:BB28)),"",AVERAGE(AY6:BB28))</f>
        <v>7.761111111111112</v>
      </c>
      <c r="BB34" s="2860"/>
      <c r="BC34" s="2860"/>
      <c r="BD34" s="2861"/>
      <c r="BE34" s="67" t="s">
        <v>756</v>
      </c>
      <c r="BF34" s="18"/>
      <c r="BG34" s="136"/>
    </row>
    <row r="35" spans="1:59" s="120" customFormat="1" ht="15.95" customHeight="1">
      <c r="A35" s="229"/>
      <c r="B35" s="2429"/>
      <c r="C35" s="2832"/>
      <c r="D35" s="2414"/>
      <c r="E35" s="2414"/>
      <c r="F35" s="2414"/>
      <c r="G35" s="2414"/>
      <c r="H35" s="2414"/>
      <c r="I35" s="2414"/>
      <c r="J35" s="2414"/>
      <c r="K35" s="2414"/>
      <c r="L35" s="2414"/>
      <c r="M35" s="2414"/>
      <c r="N35" s="2414"/>
      <c r="O35" s="2414"/>
      <c r="P35" s="2414"/>
      <c r="Q35" s="2414"/>
      <c r="R35" s="2414"/>
      <c r="S35" s="2414"/>
      <c r="T35" s="2414"/>
      <c r="U35" s="2415"/>
      <c r="V35" s="2833"/>
      <c r="W35" s="2346"/>
      <c r="X35" s="1677"/>
      <c r="Y35" s="2833"/>
      <c r="Z35" s="2346"/>
      <c r="AA35" s="1677"/>
      <c r="AB35" s="2833"/>
      <c r="AC35" s="2346"/>
      <c r="AD35" s="1677"/>
      <c r="AE35" s="2833"/>
      <c r="AF35" s="2346"/>
      <c r="AG35" s="2346"/>
      <c r="AH35" s="2346"/>
      <c r="AI35" s="2346"/>
      <c r="AJ35" s="2346"/>
      <c r="AK35" s="2390"/>
      <c r="AL35" s="94"/>
      <c r="AM35" s="2858"/>
      <c r="AN35" s="2403"/>
      <c r="AO35" s="2403"/>
      <c r="AP35" s="2403"/>
      <c r="AQ35" s="2403"/>
      <c r="AR35" s="2403"/>
      <c r="AS35" s="2403"/>
      <c r="AT35" s="2403"/>
      <c r="AU35" s="2403"/>
      <c r="AV35" s="2403"/>
      <c r="AW35" s="2403"/>
      <c r="AX35" s="2403"/>
      <c r="AY35" s="2403"/>
      <c r="AZ35" s="61"/>
      <c r="BA35" s="761"/>
      <c r="BB35" s="761"/>
      <c r="BC35" s="761"/>
      <c r="BD35" s="761"/>
      <c r="BE35" s="67"/>
      <c r="BF35" s="762"/>
      <c r="BG35" s="136"/>
    </row>
    <row r="36" spans="1:59" s="120" customFormat="1" ht="15.95" customHeight="1">
      <c r="A36" s="229"/>
      <c r="B36" s="2434">
        <v>16</v>
      </c>
      <c r="C36" s="2831" t="s">
        <v>736</v>
      </c>
      <c r="D36" s="1665"/>
      <c r="E36" s="1665"/>
      <c r="F36" s="1665"/>
      <c r="G36" s="1665"/>
      <c r="H36" s="1665"/>
      <c r="I36" s="1665"/>
      <c r="J36" s="1665"/>
      <c r="K36" s="1665"/>
      <c r="L36" s="1665"/>
      <c r="M36" s="1665"/>
      <c r="N36" s="1665"/>
      <c r="O36" s="1665"/>
      <c r="P36" s="1665"/>
      <c r="Q36" s="1665"/>
      <c r="R36" s="1665"/>
      <c r="S36" s="1665"/>
      <c r="T36" s="1665"/>
      <c r="U36" s="2432"/>
      <c r="V36" s="1670"/>
      <c r="W36" s="1679"/>
      <c r="X36" s="1676"/>
      <c r="Y36" s="1670"/>
      <c r="Z36" s="1679"/>
      <c r="AA36" s="1676"/>
      <c r="AB36" s="1670"/>
      <c r="AC36" s="1679"/>
      <c r="AD36" s="1676"/>
      <c r="AE36" s="1670"/>
      <c r="AF36" s="1679"/>
      <c r="AG36" s="1679"/>
      <c r="AH36" s="1679"/>
      <c r="AI36" s="1679"/>
      <c r="AJ36" s="1679"/>
      <c r="AK36" s="2834"/>
      <c r="AL36" s="94"/>
      <c r="AM36" s="21"/>
      <c r="AN36" s="17"/>
      <c r="AO36" s="17"/>
      <c r="AP36" s="17"/>
      <c r="AQ36" s="17"/>
      <c r="AR36" s="61"/>
      <c r="AS36" s="17"/>
      <c r="AT36" s="17"/>
      <c r="AU36" s="17"/>
      <c r="AV36" s="17"/>
      <c r="AW36" s="17"/>
      <c r="AX36" s="17"/>
      <c r="AY36" s="17"/>
      <c r="AZ36" s="17"/>
      <c r="BA36" s="761"/>
      <c r="BB36" s="761"/>
      <c r="BC36" s="761"/>
      <c r="BD36" s="761"/>
      <c r="BE36" s="67"/>
      <c r="BF36" s="18"/>
      <c r="BG36" s="136"/>
    </row>
    <row r="37" spans="1:59" s="120" customFormat="1" ht="15.95" customHeight="1">
      <c r="A37" s="229"/>
      <c r="B37" s="2429"/>
      <c r="C37" s="2832"/>
      <c r="D37" s="2414"/>
      <c r="E37" s="2414"/>
      <c r="F37" s="2414"/>
      <c r="G37" s="2414"/>
      <c r="H37" s="2414"/>
      <c r="I37" s="2414"/>
      <c r="J37" s="2414"/>
      <c r="K37" s="2414"/>
      <c r="L37" s="2414"/>
      <c r="M37" s="2414"/>
      <c r="N37" s="2414"/>
      <c r="O37" s="2414"/>
      <c r="P37" s="2414"/>
      <c r="Q37" s="2414"/>
      <c r="R37" s="2414"/>
      <c r="S37" s="2414"/>
      <c r="T37" s="2414"/>
      <c r="U37" s="2415"/>
      <c r="V37" s="2833"/>
      <c r="W37" s="2346"/>
      <c r="X37" s="1677"/>
      <c r="Y37" s="2833"/>
      <c r="Z37" s="2346"/>
      <c r="AA37" s="1677"/>
      <c r="AB37" s="2833"/>
      <c r="AC37" s="2346"/>
      <c r="AD37" s="1677"/>
      <c r="AE37" s="2833"/>
      <c r="AF37" s="2346"/>
      <c r="AG37" s="2346"/>
      <c r="AH37" s="2346"/>
      <c r="AI37" s="2346"/>
      <c r="AJ37" s="2346"/>
      <c r="AK37" s="2390"/>
      <c r="AL37" s="94"/>
      <c r="AM37" s="2858" t="s">
        <v>757</v>
      </c>
      <c r="AN37" s="1107"/>
      <c r="AO37" s="1107"/>
      <c r="AP37" s="1107"/>
      <c r="AQ37" s="1107"/>
      <c r="AR37" s="1107"/>
      <c r="AS37" s="1107"/>
      <c r="AT37" s="1107"/>
      <c r="AU37" s="1107"/>
      <c r="AV37" s="1107"/>
      <c r="AW37" s="1107"/>
      <c r="AX37" s="1107"/>
      <c r="AY37" s="1107"/>
      <c r="AZ37" s="67"/>
      <c r="BA37" s="17"/>
      <c r="BB37" s="17"/>
      <c r="BC37" s="17"/>
      <c r="BD37" s="17"/>
      <c r="BE37" s="17"/>
      <c r="BF37" s="762"/>
      <c r="BG37" s="136"/>
    </row>
    <row r="38" spans="1:59" s="120" customFormat="1" ht="27.75" customHeight="1">
      <c r="A38" s="229"/>
      <c r="B38" s="2434">
        <v>17</v>
      </c>
      <c r="C38" s="2831" t="s">
        <v>758</v>
      </c>
      <c r="D38" s="1665"/>
      <c r="E38" s="1665"/>
      <c r="F38" s="1665"/>
      <c r="G38" s="1665"/>
      <c r="H38" s="1665"/>
      <c r="I38" s="1665"/>
      <c r="J38" s="1665"/>
      <c r="K38" s="1665"/>
      <c r="L38" s="1665"/>
      <c r="M38" s="1665"/>
      <c r="N38" s="1665"/>
      <c r="O38" s="1665"/>
      <c r="P38" s="1665"/>
      <c r="Q38" s="1665"/>
      <c r="R38" s="1665"/>
      <c r="S38" s="1665"/>
      <c r="T38" s="1665"/>
      <c r="U38" s="2432"/>
      <c r="V38" s="1670"/>
      <c r="W38" s="1679"/>
      <c r="X38" s="1676"/>
      <c r="Y38" s="1670"/>
      <c r="Z38" s="1679"/>
      <c r="AA38" s="1676"/>
      <c r="AB38" s="1670"/>
      <c r="AC38" s="1679"/>
      <c r="AD38" s="1676"/>
      <c r="AE38" s="1670"/>
      <c r="AF38" s="1679"/>
      <c r="AG38" s="1679"/>
      <c r="AH38" s="1679"/>
      <c r="AI38" s="1679"/>
      <c r="AJ38" s="1679"/>
      <c r="AK38" s="2834"/>
      <c r="AL38" s="94"/>
      <c r="AM38" s="2862"/>
      <c r="AN38" s="1107"/>
      <c r="AO38" s="1107"/>
      <c r="AP38" s="1107"/>
      <c r="AQ38" s="1107"/>
      <c r="AR38" s="1107"/>
      <c r="AS38" s="1107"/>
      <c r="AT38" s="1107"/>
      <c r="AU38" s="1107"/>
      <c r="AV38" s="1107"/>
      <c r="AW38" s="1107"/>
      <c r="AX38" s="1107"/>
      <c r="AY38" s="1107"/>
      <c r="AZ38" s="17"/>
      <c r="BA38" s="2853">
        <f>IF(ISERROR(AVERAGE(BC6:BF28)),"",AVERAGE(BC6:BF28))</f>
        <v>4.7902904337274836E-2</v>
      </c>
      <c r="BB38" s="2854"/>
      <c r="BC38" s="2854"/>
      <c r="BD38" s="2855"/>
      <c r="BE38" s="67" t="s">
        <v>759</v>
      </c>
      <c r="BF38" s="18"/>
      <c r="BG38" s="136"/>
    </row>
    <row r="39" spans="1:59" s="120" customFormat="1" ht="18" customHeight="1">
      <c r="A39" s="229"/>
      <c r="B39" s="2429"/>
      <c r="C39" s="2832"/>
      <c r="D39" s="2414"/>
      <c r="E39" s="2414"/>
      <c r="F39" s="2414"/>
      <c r="G39" s="2414"/>
      <c r="H39" s="2414"/>
      <c r="I39" s="2414"/>
      <c r="J39" s="2414"/>
      <c r="K39" s="2414"/>
      <c r="L39" s="2414"/>
      <c r="M39" s="2414"/>
      <c r="N39" s="2414"/>
      <c r="O39" s="2414"/>
      <c r="P39" s="2414"/>
      <c r="Q39" s="2414"/>
      <c r="R39" s="2414"/>
      <c r="S39" s="2414"/>
      <c r="T39" s="2414"/>
      <c r="U39" s="2415"/>
      <c r="V39" s="2833"/>
      <c r="W39" s="2346"/>
      <c r="X39" s="1677"/>
      <c r="Y39" s="2833"/>
      <c r="Z39" s="2346"/>
      <c r="AA39" s="1677"/>
      <c r="AB39" s="2833"/>
      <c r="AC39" s="2346"/>
      <c r="AD39" s="1677"/>
      <c r="AE39" s="2833"/>
      <c r="AF39" s="2346"/>
      <c r="AG39" s="2346"/>
      <c r="AH39" s="2346"/>
      <c r="AI39" s="2346"/>
      <c r="AJ39" s="2346"/>
      <c r="AK39" s="2390"/>
      <c r="AL39" s="94"/>
      <c r="AM39" s="2862"/>
      <c r="AN39" s="1107"/>
      <c r="AO39" s="1107"/>
      <c r="AP39" s="1107"/>
      <c r="AQ39" s="1107"/>
      <c r="AR39" s="1107"/>
      <c r="AS39" s="1107"/>
      <c r="AT39" s="1107"/>
      <c r="AU39" s="1107"/>
      <c r="AV39" s="1107"/>
      <c r="AW39" s="1107"/>
      <c r="AX39" s="1107"/>
      <c r="AY39" s="1107"/>
      <c r="AZ39" s="17"/>
      <c r="BA39" s="17"/>
      <c r="BB39" s="17"/>
      <c r="BC39" s="17"/>
      <c r="BD39" s="17"/>
      <c r="BE39" s="17"/>
      <c r="BF39" s="18"/>
      <c r="BG39" s="136"/>
    </row>
    <row r="40" spans="1:59" s="120" customFormat="1" ht="15.95" customHeight="1">
      <c r="A40" s="229"/>
      <c r="B40" s="2434">
        <v>18</v>
      </c>
      <c r="C40" s="2831" t="s">
        <v>760</v>
      </c>
      <c r="D40" s="1665"/>
      <c r="E40" s="1665"/>
      <c r="F40" s="1665"/>
      <c r="G40" s="1665"/>
      <c r="H40" s="1665"/>
      <c r="I40" s="1665"/>
      <c r="J40" s="1665"/>
      <c r="K40" s="1665"/>
      <c r="L40" s="1665"/>
      <c r="M40" s="1665"/>
      <c r="N40" s="1665"/>
      <c r="O40" s="1665"/>
      <c r="P40" s="1665"/>
      <c r="Q40" s="1665"/>
      <c r="R40" s="1665"/>
      <c r="S40" s="1665"/>
      <c r="T40" s="1665"/>
      <c r="U40" s="2432"/>
      <c r="V40" s="1670"/>
      <c r="W40" s="1679"/>
      <c r="X40" s="1676"/>
      <c r="Y40" s="1670"/>
      <c r="Z40" s="1679"/>
      <c r="AA40" s="1676"/>
      <c r="AB40" s="1670"/>
      <c r="AC40" s="1679"/>
      <c r="AD40" s="1676"/>
      <c r="AE40" s="1670"/>
      <c r="AF40" s="1679"/>
      <c r="AG40" s="1679"/>
      <c r="AH40" s="1679"/>
      <c r="AI40" s="1679"/>
      <c r="AJ40" s="1679"/>
      <c r="AK40" s="2834"/>
      <c r="AL40" s="94"/>
      <c r="AM40" s="128"/>
      <c r="AN40" s="76"/>
      <c r="AO40" s="76"/>
      <c r="AP40" s="76"/>
      <c r="AQ40" s="76"/>
      <c r="AR40" s="76"/>
      <c r="AS40" s="76"/>
      <c r="AT40" s="76"/>
      <c r="AU40" s="76"/>
      <c r="AV40" s="76"/>
      <c r="AW40" s="76"/>
      <c r="AX40" s="76"/>
      <c r="AY40" s="76"/>
      <c r="AZ40" s="76"/>
      <c r="BA40" s="76"/>
      <c r="BB40" s="76"/>
      <c r="BC40" s="76"/>
      <c r="BD40" s="76"/>
      <c r="BE40" s="76"/>
      <c r="BF40" s="130"/>
      <c r="BG40" s="136"/>
    </row>
    <row r="41" spans="1:59" s="120" customFormat="1" ht="15.95" customHeight="1">
      <c r="A41" s="229"/>
      <c r="B41" s="2429"/>
      <c r="C41" s="2444"/>
      <c r="D41" s="2293"/>
      <c r="E41" s="2293"/>
      <c r="F41" s="2293"/>
      <c r="G41" s="2293"/>
      <c r="H41" s="2293"/>
      <c r="I41" s="2293"/>
      <c r="J41" s="2293"/>
      <c r="K41" s="2293"/>
      <c r="L41" s="2293"/>
      <c r="M41" s="2293"/>
      <c r="N41" s="2293"/>
      <c r="O41" s="2293"/>
      <c r="P41" s="2293"/>
      <c r="Q41" s="2293"/>
      <c r="R41" s="2293"/>
      <c r="S41" s="2293"/>
      <c r="T41" s="2293"/>
      <c r="U41" s="2445"/>
      <c r="V41" s="2833"/>
      <c r="W41" s="2346"/>
      <c r="X41" s="1677"/>
      <c r="Y41" s="2833"/>
      <c r="Z41" s="2346"/>
      <c r="AA41" s="1677"/>
      <c r="AB41" s="2833"/>
      <c r="AC41" s="2346"/>
      <c r="AD41" s="1677"/>
      <c r="AE41" s="2833"/>
      <c r="AF41" s="2346"/>
      <c r="AG41" s="2346"/>
      <c r="AH41" s="2346"/>
      <c r="AI41" s="2346"/>
      <c r="AJ41" s="2346"/>
      <c r="AK41" s="2390"/>
      <c r="AL41" s="94"/>
      <c r="AM41" s="69"/>
      <c r="AN41" s="69"/>
      <c r="AO41" s="69"/>
      <c r="AP41" s="69"/>
      <c r="AQ41" s="69"/>
      <c r="AR41" s="69"/>
      <c r="AS41" s="69"/>
      <c r="AT41" s="69"/>
      <c r="AU41" s="69"/>
      <c r="AV41" s="69"/>
      <c r="AW41" s="69"/>
      <c r="AX41" s="69"/>
      <c r="AY41" s="69"/>
      <c r="AZ41" s="69"/>
      <c r="BA41" s="69"/>
      <c r="BB41" s="69"/>
      <c r="BC41" s="69"/>
      <c r="BD41" s="69"/>
      <c r="BE41" s="76"/>
      <c r="BF41" s="76"/>
      <c r="BG41" s="130"/>
    </row>
    <row r="42" spans="1:59" s="120" customFormat="1" ht="15.95" customHeight="1">
      <c r="A42" s="128"/>
      <c r="B42" s="455" t="s">
        <v>118</v>
      </c>
      <c r="C42" s="129"/>
      <c r="D42" s="129"/>
      <c r="E42" s="129"/>
      <c r="F42" s="129"/>
      <c r="G42" s="129"/>
      <c r="H42" s="129"/>
      <c r="I42" s="129"/>
      <c r="J42" s="129"/>
      <c r="K42" s="129"/>
      <c r="L42" s="129"/>
      <c r="M42" s="129"/>
      <c r="N42" s="129"/>
      <c r="O42" s="129"/>
      <c r="P42" s="129"/>
      <c r="Q42" s="129"/>
      <c r="R42" s="129"/>
      <c r="S42" s="129"/>
      <c r="T42" s="129"/>
      <c r="U42" s="129"/>
      <c r="V42" s="129"/>
      <c r="W42" s="129"/>
      <c r="X42" s="129"/>
      <c r="Y42" s="129"/>
      <c r="Z42" s="129"/>
      <c r="AA42" s="129"/>
      <c r="AB42" s="457" t="s">
        <v>119</v>
      </c>
      <c r="AC42" s="763"/>
      <c r="AD42" s="129"/>
      <c r="AE42" s="763"/>
      <c r="AF42" s="129"/>
      <c r="AG42" s="129"/>
      <c r="AH42" s="763"/>
      <c r="AI42" s="129"/>
      <c r="AJ42" s="129"/>
      <c r="AK42" s="129"/>
      <c r="AL42" s="129"/>
      <c r="AM42" s="129"/>
      <c r="AN42" s="129"/>
      <c r="AO42" s="129"/>
      <c r="AP42" s="129"/>
      <c r="AQ42" s="129"/>
      <c r="AR42" s="129"/>
      <c r="AS42" s="129"/>
      <c r="AT42" s="129"/>
      <c r="AU42" s="129"/>
      <c r="AV42" s="129"/>
      <c r="AW42" s="129"/>
      <c r="AX42" s="129"/>
      <c r="AY42" s="2856" t="str">
        <f>'Outsole Specification'!BE46</f>
        <v>COMPILER: LIÊN/A-KT-WQ826</v>
      </c>
      <c r="AZ42" s="2856"/>
      <c r="BA42" s="2856"/>
      <c r="BB42" s="2856"/>
      <c r="BC42" s="2856"/>
      <c r="BD42" s="2856"/>
      <c r="BE42" s="2856"/>
      <c r="BF42" s="2856"/>
      <c r="BG42" s="2857"/>
    </row>
    <row r="43" spans="1:59" s="120" customFormat="1" ht="15.95" customHeight="1">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17"/>
      <c r="BF43" s="17"/>
      <c r="BG43" s="17"/>
    </row>
    <row r="44" spans="1:59" s="120" customFormat="1" ht="15.95" customHeight="1">
      <c r="A44" s="61"/>
      <c r="B44" s="61"/>
      <c r="C44" s="61"/>
      <c r="D44" s="61"/>
      <c r="E44" s="61"/>
      <c r="F44" s="61"/>
      <c r="G44" s="61"/>
      <c r="H44" s="61"/>
      <c r="I44" s="61"/>
      <c r="J44" s="61"/>
      <c r="K44" s="61"/>
      <c r="L44" s="61"/>
      <c r="M44" s="61"/>
      <c r="N44" s="61"/>
      <c r="O44" s="61"/>
      <c r="P44" s="61"/>
      <c r="Q44" s="61"/>
      <c r="R44" s="61"/>
      <c r="S44" s="61"/>
      <c r="T44" s="61"/>
      <c r="U44" s="61"/>
      <c r="V44" s="61"/>
      <c r="W44" s="61"/>
      <c r="X44" s="61"/>
      <c r="Y44" s="61"/>
      <c r="Z44" s="61"/>
      <c r="AA44" s="61"/>
      <c r="AB44" s="61"/>
      <c r="AC44" s="61"/>
      <c r="AD44" s="61"/>
      <c r="AE44" s="61"/>
      <c r="AF44" s="61"/>
      <c r="AG44" s="61"/>
      <c r="AH44" s="61"/>
      <c r="AI44" s="61"/>
      <c r="AJ44" s="61"/>
      <c r="AK44" s="61"/>
      <c r="AL44" s="61"/>
      <c r="AM44" s="61"/>
      <c r="AN44" s="61"/>
      <c r="AO44" s="61"/>
      <c r="AP44" s="61"/>
      <c r="AQ44" s="61"/>
      <c r="AR44" s="61"/>
      <c r="AS44" s="61"/>
      <c r="AT44" s="61"/>
      <c r="AU44" s="61"/>
      <c r="AV44" s="61"/>
      <c r="AW44" s="61"/>
      <c r="AX44" s="61"/>
      <c r="AY44" s="61"/>
      <c r="AZ44" s="61"/>
      <c r="BA44" s="61"/>
      <c r="BB44" s="61"/>
      <c r="BC44" s="61"/>
      <c r="BD44" s="61"/>
      <c r="BE44" s="61"/>
      <c r="BF44" s="61"/>
      <c r="BG44" s="61"/>
    </row>
    <row r="45" spans="1:59" s="120" customFormat="1" ht="15.95" customHeight="1">
      <c r="A45" s="61"/>
      <c r="B45" s="61"/>
      <c r="C45" s="61"/>
      <c r="D45" s="61"/>
      <c r="E45" s="61"/>
      <c r="F45" s="61"/>
      <c r="G45" s="61"/>
      <c r="H45" s="61"/>
      <c r="I45" s="61"/>
      <c r="J45" s="61"/>
      <c r="K45" s="61"/>
      <c r="L45" s="61"/>
      <c r="M45" s="61"/>
      <c r="N45" s="61"/>
      <c r="O45" s="61"/>
      <c r="P45" s="61"/>
      <c r="Q45" s="61"/>
      <c r="R45" s="61"/>
      <c r="S45" s="61"/>
      <c r="T45" s="61"/>
      <c r="U45" s="61"/>
      <c r="V45" s="61"/>
      <c r="W45" s="61"/>
      <c r="X45" s="61"/>
      <c r="Y45" s="61"/>
      <c r="Z45" s="61"/>
      <c r="AA45" s="61"/>
      <c r="AB45" s="61"/>
      <c r="AC45" s="61"/>
      <c r="AD45" s="61"/>
      <c r="AE45" s="61"/>
      <c r="AF45" s="61"/>
      <c r="AG45" s="61"/>
      <c r="AH45" s="61"/>
      <c r="AI45" s="61"/>
      <c r="AJ45" s="61"/>
      <c r="AK45" s="61"/>
      <c r="AL45" s="61"/>
      <c r="AM45" s="61"/>
      <c r="AN45" s="61"/>
      <c r="AO45" s="61"/>
      <c r="AP45" s="61"/>
      <c r="AQ45" s="61"/>
      <c r="AR45" s="61"/>
      <c r="AS45" s="61"/>
      <c r="AT45" s="61"/>
      <c r="AU45" s="61"/>
      <c r="AV45" s="61"/>
      <c r="AW45" s="61"/>
      <c r="AX45" s="61"/>
      <c r="AY45" s="61"/>
      <c r="AZ45" s="61"/>
      <c r="BA45" s="61"/>
      <c r="BB45" s="61"/>
      <c r="BC45" s="61"/>
      <c r="BD45" s="61"/>
      <c r="BE45" s="61"/>
      <c r="BF45" s="61"/>
      <c r="BG45" s="61"/>
    </row>
    <row r="46" spans="1:59" s="120" customFormat="1" ht="15.95" customHeight="1">
      <c r="A46" s="61"/>
      <c r="B46" s="61"/>
      <c r="C46" s="61"/>
      <c r="D46" s="61"/>
      <c r="E46" s="61"/>
      <c r="F46" s="61"/>
      <c r="G46" s="61"/>
      <c r="H46" s="61"/>
      <c r="I46" s="61"/>
      <c r="J46" s="61"/>
      <c r="K46" s="61"/>
      <c r="L46" s="61"/>
      <c r="M46" s="61"/>
      <c r="N46" s="61"/>
      <c r="O46" s="61"/>
      <c r="P46" s="61"/>
      <c r="Q46" s="61"/>
      <c r="R46" s="61"/>
      <c r="S46" s="61"/>
      <c r="T46" s="61"/>
      <c r="U46" s="61"/>
      <c r="V46" s="61"/>
      <c r="W46" s="61"/>
      <c r="X46" s="61"/>
      <c r="Y46" s="61"/>
      <c r="Z46" s="61"/>
      <c r="AA46" s="61"/>
      <c r="AB46" s="61"/>
      <c r="AC46" s="61"/>
      <c r="AD46" s="61"/>
      <c r="AE46" s="61"/>
      <c r="AF46" s="61"/>
      <c r="AG46" s="61"/>
      <c r="AH46" s="61"/>
      <c r="AI46" s="61"/>
      <c r="AJ46" s="61"/>
      <c r="AK46" s="61"/>
      <c r="AL46" s="61"/>
      <c r="AM46" s="61"/>
      <c r="AN46" s="61"/>
      <c r="AO46" s="61"/>
      <c r="AP46" s="61"/>
      <c r="AQ46" s="61"/>
      <c r="AR46" s="61"/>
      <c r="AS46" s="61"/>
      <c r="AT46" s="61"/>
      <c r="AU46" s="61"/>
      <c r="AV46" s="61"/>
      <c r="AW46" s="61"/>
      <c r="AX46" s="61"/>
      <c r="AY46" s="61"/>
      <c r="AZ46" s="61"/>
      <c r="BA46" s="61"/>
      <c r="BB46" s="61"/>
      <c r="BC46" s="61"/>
      <c r="BD46" s="61"/>
      <c r="BE46" s="61"/>
      <c r="BF46" s="61"/>
      <c r="BG46" s="61"/>
    </row>
    <row r="47" spans="1:59" s="120" customFormat="1" ht="15.95" customHeight="1">
      <c r="A47" s="61"/>
      <c r="B47" s="61"/>
      <c r="C47" s="61"/>
      <c r="D47" s="61"/>
      <c r="E47" s="61"/>
      <c r="F47" s="61"/>
      <c r="G47" s="61"/>
      <c r="H47" s="61"/>
      <c r="I47" s="61"/>
      <c r="J47" s="61"/>
      <c r="K47" s="61"/>
      <c r="L47" s="61"/>
      <c r="M47" s="61"/>
      <c r="N47" s="61"/>
      <c r="O47" s="61"/>
      <c r="P47" s="61"/>
      <c r="Q47" s="61"/>
      <c r="R47" s="61"/>
      <c r="S47" s="61"/>
      <c r="T47" s="61"/>
      <c r="U47" s="61"/>
      <c r="V47" s="61"/>
      <c r="W47" s="61"/>
      <c r="X47" s="61"/>
      <c r="Y47" s="61"/>
      <c r="Z47" s="61"/>
      <c r="AA47" s="61"/>
      <c r="AB47" s="61"/>
      <c r="AC47" s="61"/>
      <c r="AD47" s="61"/>
      <c r="AE47" s="61"/>
      <c r="AF47" s="61"/>
      <c r="AG47" s="61"/>
      <c r="AH47" s="61"/>
      <c r="AI47" s="61"/>
      <c r="AJ47" s="61"/>
      <c r="AK47" s="61"/>
      <c r="AL47" s="61"/>
      <c r="AM47" s="61"/>
      <c r="AN47" s="61"/>
      <c r="AO47" s="61"/>
      <c r="AP47" s="61"/>
      <c r="AQ47" s="61"/>
      <c r="AR47" s="61"/>
      <c r="AS47" s="61"/>
      <c r="AT47" s="61"/>
      <c r="AU47" s="61"/>
      <c r="AV47" s="61"/>
      <c r="AW47" s="61"/>
      <c r="AX47" s="61"/>
      <c r="AY47" s="61"/>
      <c r="AZ47" s="61"/>
      <c r="BA47" s="61"/>
      <c r="BB47" s="61"/>
      <c r="BC47" s="61"/>
      <c r="BD47" s="61"/>
      <c r="BE47" s="61"/>
      <c r="BF47" s="61"/>
      <c r="BG47" s="61"/>
    </row>
  </sheetData>
  <mergeCells count="245">
    <mergeCell ref="C40:U41"/>
    <mergeCell ref="V40:X41"/>
    <mergeCell ref="Y40:AA41"/>
    <mergeCell ref="AB40:AD41"/>
    <mergeCell ref="AE40:AK41"/>
    <mergeCell ref="B40:B41"/>
    <mergeCell ref="AY42:BG42"/>
    <mergeCell ref="AM33:AY35"/>
    <mergeCell ref="C34:U35"/>
    <mergeCell ref="V34:X35"/>
    <mergeCell ref="Y34:AA35"/>
    <mergeCell ref="AB34:AD35"/>
    <mergeCell ref="AE34:AK35"/>
    <mergeCell ref="BA34:BD34"/>
    <mergeCell ref="B34:B35"/>
    <mergeCell ref="C36:U37"/>
    <mergeCell ref="V36:X37"/>
    <mergeCell ref="Y36:AA37"/>
    <mergeCell ref="AB36:AD37"/>
    <mergeCell ref="AE36:AK37"/>
    <mergeCell ref="B36:B37"/>
    <mergeCell ref="AM37:AY39"/>
    <mergeCell ref="C38:U39"/>
    <mergeCell ref="V38:X39"/>
    <mergeCell ref="Y38:AA39"/>
    <mergeCell ref="AB38:AD39"/>
    <mergeCell ref="AE38:AK39"/>
    <mergeCell ref="BA38:BD38"/>
    <mergeCell ref="B38:B39"/>
    <mergeCell ref="C30:U31"/>
    <mergeCell ref="V30:X31"/>
    <mergeCell ref="Y30:AA31"/>
    <mergeCell ref="AB30:AD31"/>
    <mergeCell ref="AE30:AK31"/>
    <mergeCell ref="B30:B31"/>
    <mergeCell ref="C32:U33"/>
    <mergeCell ref="V32:X33"/>
    <mergeCell ref="Y32:AA33"/>
    <mergeCell ref="AB32:AD33"/>
    <mergeCell ref="AE32:AK33"/>
    <mergeCell ref="B32:B33"/>
    <mergeCell ref="BC26:BF26"/>
    <mergeCell ref="B26:B27"/>
    <mergeCell ref="AM27:AP27"/>
    <mergeCell ref="AQ27:AT27"/>
    <mergeCell ref="AU27:AX27"/>
    <mergeCell ref="AY27:BB27"/>
    <mergeCell ref="BC27:BF27"/>
    <mergeCell ref="C28:U29"/>
    <mergeCell ref="V28:X29"/>
    <mergeCell ref="Y28:AA29"/>
    <mergeCell ref="AB28:AD29"/>
    <mergeCell ref="AE28:AK29"/>
    <mergeCell ref="AM28:AP28"/>
    <mergeCell ref="AQ28:AT28"/>
    <mergeCell ref="AU28:AX28"/>
    <mergeCell ref="AY28:BB28"/>
    <mergeCell ref="BC28:BF28"/>
    <mergeCell ref="B28:B29"/>
    <mergeCell ref="C26:U27"/>
    <mergeCell ref="V26:X27"/>
    <mergeCell ref="Y26:AA27"/>
    <mergeCell ref="AB26:AD27"/>
    <mergeCell ref="AE26:AK27"/>
    <mergeCell ref="AM26:AP26"/>
    <mergeCell ref="AQ26:AT26"/>
    <mergeCell ref="AU26:AX26"/>
    <mergeCell ref="AY26:BB26"/>
    <mergeCell ref="BC22:BF22"/>
    <mergeCell ref="B22:B23"/>
    <mergeCell ref="AM23:AP23"/>
    <mergeCell ref="AQ23:AT23"/>
    <mergeCell ref="AU23:AX23"/>
    <mergeCell ref="AY23:BB23"/>
    <mergeCell ref="BC23:BF23"/>
    <mergeCell ref="C24:U25"/>
    <mergeCell ref="V24:X25"/>
    <mergeCell ref="Y24:AA25"/>
    <mergeCell ref="AB24:AD25"/>
    <mergeCell ref="AE24:AK25"/>
    <mergeCell ref="AM24:AP24"/>
    <mergeCell ref="AQ24:AT24"/>
    <mergeCell ref="AU24:AX24"/>
    <mergeCell ref="AY24:BB24"/>
    <mergeCell ref="BC24:BF24"/>
    <mergeCell ref="B24:B25"/>
    <mergeCell ref="AM25:AP25"/>
    <mergeCell ref="AQ25:AT25"/>
    <mergeCell ref="AU25:AX25"/>
    <mergeCell ref="AY25:BB25"/>
    <mergeCell ref="BC25:BF25"/>
    <mergeCell ref="C22:U23"/>
    <mergeCell ref="V22:X23"/>
    <mergeCell ref="Y22:AA23"/>
    <mergeCell ref="AB22:AD23"/>
    <mergeCell ref="AE22:AK23"/>
    <mergeCell ref="AM22:AP22"/>
    <mergeCell ref="AQ22:AT22"/>
    <mergeCell ref="AU22:AX22"/>
    <mergeCell ref="AY22:BB22"/>
    <mergeCell ref="B18:B19"/>
    <mergeCell ref="AM19:AP19"/>
    <mergeCell ref="AQ19:AT19"/>
    <mergeCell ref="AU19:AX19"/>
    <mergeCell ref="AY19:BB19"/>
    <mergeCell ref="BC19:BF19"/>
    <mergeCell ref="C20:U21"/>
    <mergeCell ref="V20:X21"/>
    <mergeCell ref="Y20:AA21"/>
    <mergeCell ref="AB20:AD21"/>
    <mergeCell ref="AE20:AK21"/>
    <mergeCell ref="AM20:AP20"/>
    <mergeCell ref="AQ20:AT20"/>
    <mergeCell ref="AU20:AX20"/>
    <mergeCell ref="AY20:BB20"/>
    <mergeCell ref="BC20:BF20"/>
    <mergeCell ref="B20:B21"/>
    <mergeCell ref="AM21:AP21"/>
    <mergeCell ref="AQ21:AT21"/>
    <mergeCell ref="AU21:AX21"/>
    <mergeCell ref="AY21:BB21"/>
    <mergeCell ref="BC21:BF21"/>
    <mergeCell ref="C18:U19"/>
    <mergeCell ref="V18:X19"/>
    <mergeCell ref="Y18:AA19"/>
    <mergeCell ref="AB18:AD19"/>
    <mergeCell ref="AE18:AK19"/>
    <mergeCell ref="AM18:AP18"/>
    <mergeCell ref="AQ18:AT18"/>
    <mergeCell ref="AU18:AX18"/>
    <mergeCell ref="AY18:BB18"/>
    <mergeCell ref="BC14:BF14"/>
    <mergeCell ref="Y14:AA15"/>
    <mergeCell ref="AB14:AD15"/>
    <mergeCell ref="AE14:AK15"/>
    <mergeCell ref="AM14:AP14"/>
    <mergeCell ref="AQ14:AT14"/>
    <mergeCell ref="AU14:AX14"/>
    <mergeCell ref="AY14:BB14"/>
    <mergeCell ref="BC18:BF18"/>
    <mergeCell ref="B14:B15"/>
    <mergeCell ref="AM15:AP15"/>
    <mergeCell ref="AQ15:AT15"/>
    <mergeCell ref="AU15:AX15"/>
    <mergeCell ref="AY15:BB15"/>
    <mergeCell ref="BC15:BF15"/>
    <mergeCell ref="C16:U17"/>
    <mergeCell ref="V16:X17"/>
    <mergeCell ref="Y16:AA17"/>
    <mergeCell ref="AB16:AD17"/>
    <mergeCell ref="AE16:AK17"/>
    <mergeCell ref="AM16:AP16"/>
    <mergeCell ref="AQ16:AT16"/>
    <mergeCell ref="AU16:AX16"/>
    <mergeCell ref="AY16:BB16"/>
    <mergeCell ref="BC16:BF16"/>
    <mergeCell ref="B16:B17"/>
    <mergeCell ref="AM17:AP17"/>
    <mergeCell ref="AQ17:AT17"/>
    <mergeCell ref="AU17:AX17"/>
    <mergeCell ref="AY17:BB17"/>
    <mergeCell ref="BC17:BF17"/>
    <mergeCell ref="C14:U15"/>
    <mergeCell ref="V14:X15"/>
    <mergeCell ref="B10:B11"/>
    <mergeCell ref="AM11:AP11"/>
    <mergeCell ref="AQ11:AT11"/>
    <mergeCell ref="AU11:AX11"/>
    <mergeCell ref="AY11:BB11"/>
    <mergeCell ref="BC11:BF11"/>
    <mergeCell ref="C12:U13"/>
    <mergeCell ref="V12:X13"/>
    <mergeCell ref="Y12:AA13"/>
    <mergeCell ref="AB12:AD13"/>
    <mergeCell ref="AE12:AK13"/>
    <mergeCell ref="AM12:AP12"/>
    <mergeCell ref="AQ12:AT12"/>
    <mergeCell ref="AU12:AX12"/>
    <mergeCell ref="AY12:BB12"/>
    <mergeCell ref="BC12:BF12"/>
    <mergeCell ref="B12:B13"/>
    <mergeCell ref="AM13:AP13"/>
    <mergeCell ref="AQ13:AT13"/>
    <mergeCell ref="AU13:AX13"/>
    <mergeCell ref="AY13:BB13"/>
    <mergeCell ref="BC13:BF13"/>
    <mergeCell ref="C10:U11"/>
    <mergeCell ref="V10:X11"/>
    <mergeCell ref="Y10:AA11"/>
    <mergeCell ref="AB10:AD11"/>
    <mergeCell ref="AE10:AK11"/>
    <mergeCell ref="AM10:AP10"/>
    <mergeCell ref="AQ10:AT10"/>
    <mergeCell ref="AU10:AX10"/>
    <mergeCell ref="AY10:BB10"/>
    <mergeCell ref="BC6:BF6"/>
    <mergeCell ref="Y6:AA7"/>
    <mergeCell ref="AB6:AD7"/>
    <mergeCell ref="AE6:AK7"/>
    <mergeCell ref="AM6:AP6"/>
    <mergeCell ref="AQ6:AT6"/>
    <mergeCell ref="AU6:AX6"/>
    <mergeCell ref="AY6:BB6"/>
    <mergeCell ref="BC10:BF10"/>
    <mergeCell ref="B6:B7"/>
    <mergeCell ref="AM7:AP7"/>
    <mergeCell ref="AQ7:AT7"/>
    <mergeCell ref="AU7:AX7"/>
    <mergeCell ref="AY7:BB7"/>
    <mergeCell ref="BC7:BF7"/>
    <mergeCell ref="C8:U9"/>
    <mergeCell ref="V8:X9"/>
    <mergeCell ref="Y8:AA9"/>
    <mergeCell ref="AB8:AD9"/>
    <mergeCell ref="AE8:AK9"/>
    <mergeCell ref="AM8:AP8"/>
    <mergeCell ref="AQ8:AT8"/>
    <mergeCell ref="AU8:AX8"/>
    <mergeCell ref="AY8:BB8"/>
    <mergeCell ref="BC8:BF8"/>
    <mergeCell ref="B8:B9"/>
    <mergeCell ref="AM9:AP9"/>
    <mergeCell ref="AQ9:AT9"/>
    <mergeCell ref="AU9:AX9"/>
    <mergeCell ref="AY9:BB9"/>
    <mergeCell ref="BC9:BF9"/>
    <mergeCell ref="C6:U7"/>
    <mergeCell ref="V6:X7"/>
    <mergeCell ref="B1:P1"/>
    <mergeCell ref="Q1:AU3"/>
    <mergeCell ref="BA2:BC3"/>
    <mergeCell ref="BD2:BF3"/>
    <mergeCell ref="I3:P3"/>
    <mergeCell ref="C4:U5"/>
    <mergeCell ref="V4:AD4"/>
    <mergeCell ref="AE4:AK5"/>
    <mergeCell ref="AM4:AP5"/>
    <mergeCell ref="AQ4:AT5"/>
    <mergeCell ref="AU4:AX5"/>
    <mergeCell ref="AY4:BB5"/>
    <mergeCell ref="BC4:BF5"/>
    <mergeCell ref="B4:B5"/>
    <mergeCell ref="V5:X5"/>
    <mergeCell ref="Y5:AA5"/>
    <mergeCell ref="AB5:AD5"/>
  </mergeCells>
  <phoneticPr fontId="60" type="noConversion"/>
  <printOptions horizontalCentered="1" verticalCentered="1"/>
  <pageMargins left="0.196850393700787" right="0.196850393700787" top="0.59055118110236204" bottom="0.59055118110236204" header="0.196850393700787" footer="0.196850393700787"/>
  <pageSetup paperSize="9" scale="72" orientation="landscape" useFirstPageNumber="1" horizontalDpi="4294967295" verticalDpi="4294967295" r:id="rId1"/>
  <headerFooter>
    <oddHeader>&amp;L&amp;12NIKE-CONVERSE, INC. Confidential&amp;RVer.16.0
PB: 1-0</oddHeader>
    <oddFooter>&amp;C&amp;"Arial,??"&amp;A</oddFoot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CQ162"/>
  <sheetViews>
    <sheetView showGridLines="0" view="pageBreakPreview" zoomScale="85" zoomScaleNormal="85" workbookViewId="0">
      <selection activeCell="AF11" sqref="AF11"/>
    </sheetView>
  </sheetViews>
  <sheetFormatPr defaultColWidth="2.5703125" defaultRowHeight="14.25" customHeight="1"/>
  <cols>
    <col min="1" max="1" width="2.5703125" style="1" customWidth="1"/>
    <col min="2" max="2" width="2.5703125" style="61" customWidth="1"/>
    <col min="3" max="6" width="2.85546875" style="61" customWidth="1"/>
    <col min="7" max="17" width="2.5703125" style="61" customWidth="1"/>
    <col min="18" max="61" width="2.85546875" style="61" customWidth="1"/>
    <col min="62" max="62" width="4.5703125" style="439" customWidth="1"/>
    <col min="63" max="63" width="3.5703125" style="440" customWidth="1"/>
    <col min="64" max="64" width="2.5703125" style="1" customWidth="1"/>
    <col min="65" max="16384" width="2.5703125" style="1"/>
  </cols>
  <sheetData>
    <row r="1" spans="1:95" ht="18" customHeight="1">
      <c r="A1" s="764"/>
      <c r="B1" s="1056" t="str">
        <f>'Outsole Pressing Process'!B1:P1</f>
        <v>{{ModelType}}</v>
      </c>
      <c r="C1" s="1317"/>
      <c r="D1" s="1317"/>
      <c r="E1" s="1317"/>
      <c r="F1" s="1317"/>
      <c r="G1" s="1317"/>
      <c r="H1" s="1317"/>
      <c r="I1" s="1317"/>
      <c r="J1" s="1317"/>
      <c r="K1" s="1317"/>
      <c r="L1" s="1317"/>
      <c r="M1" s="1317"/>
      <c r="N1" s="1317"/>
      <c r="O1" s="1317"/>
      <c r="P1" s="2597"/>
      <c r="Q1" s="765"/>
      <c r="R1" s="132"/>
      <c r="S1" s="1318" t="s">
        <v>761</v>
      </c>
      <c r="T1" s="1318"/>
      <c r="U1" s="1318"/>
      <c r="V1" s="1318"/>
      <c r="W1" s="1318"/>
      <c r="X1" s="1318"/>
      <c r="Y1" s="1318"/>
      <c r="Z1" s="1318"/>
      <c r="AA1" s="1318"/>
      <c r="AB1" s="1318"/>
      <c r="AC1" s="1318"/>
      <c r="AD1" s="1318"/>
      <c r="AE1" s="1318"/>
      <c r="AF1" s="1318"/>
      <c r="AG1" s="1318"/>
      <c r="AH1" s="1318"/>
      <c r="AI1" s="1318"/>
      <c r="AJ1" s="1318"/>
      <c r="AK1" s="1318"/>
      <c r="AL1" s="1318"/>
      <c r="AM1" s="1318"/>
      <c r="AN1" s="1318"/>
      <c r="AO1" s="1318"/>
      <c r="AP1" s="1318"/>
      <c r="AQ1" s="1318"/>
      <c r="AR1" s="1318"/>
      <c r="AS1" s="1318"/>
      <c r="AT1" s="1318"/>
      <c r="AU1" s="1318"/>
      <c r="AV1" s="1318"/>
      <c r="AW1" s="1318"/>
      <c r="AX1" s="1318"/>
      <c r="AY1" s="132"/>
      <c r="AZ1" s="227"/>
      <c r="BA1" s="227"/>
      <c r="BB1" s="227"/>
      <c r="BC1" s="227"/>
      <c r="BD1" s="227"/>
      <c r="BE1" s="227"/>
      <c r="BF1" s="227"/>
      <c r="BG1" s="227"/>
      <c r="BH1" s="227"/>
      <c r="BI1" s="227"/>
      <c r="BJ1" s="584"/>
      <c r="BK1" s="585"/>
      <c r="BL1" s="262"/>
    </row>
    <row r="2" spans="1:95" ht="18" customHeight="1">
      <c r="A2" s="766"/>
      <c r="B2" s="666" t="s">
        <v>69</v>
      </c>
      <c r="C2" s="67"/>
      <c r="D2" s="67"/>
      <c r="E2" s="67"/>
      <c r="F2" s="67"/>
      <c r="G2" s="67" t="str">
        <f>'Outsole Pressing Process'!G2</f>
        <v>{{ModelName}}</v>
      </c>
      <c r="H2" s="767"/>
      <c r="I2" s="67"/>
      <c r="J2" s="67"/>
      <c r="K2" s="67"/>
      <c r="L2" s="67"/>
      <c r="M2" s="67"/>
      <c r="N2" s="67"/>
      <c r="O2" s="67"/>
      <c r="P2" s="68"/>
      <c r="Q2" s="495"/>
      <c r="R2" s="135"/>
      <c r="S2" s="1319"/>
      <c r="T2" s="1319"/>
      <c r="U2" s="1319"/>
      <c r="V2" s="1319"/>
      <c r="W2" s="1319"/>
      <c r="X2" s="1319"/>
      <c r="Y2" s="1319"/>
      <c r="Z2" s="1319"/>
      <c r="AA2" s="1319"/>
      <c r="AB2" s="1319"/>
      <c r="AC2" s="1319"/>
      <c r="AD2" s="1319"/>
      <c r="AE2" s="1319"/>
      <c r="AF2" s="1319"/>
      <c r="AG2" s="1319"/>
      <c r="AH2" s="1319"/>
      <c r="AI2" s="1319"/>
      <c r="AJ2" s="1319"/>
      <c r="AK2" s="1319"/>
      <c r="AL2" s="1319"/>
      <c r="AM2" s="1319"/>
      <c r="AN2" s="1319"/>
      <c r="AO2" s="1319"/>
      <c r="AP2" s="1319"/>
      <c r="AQ2" s="1319"/>
      <c r="AR2" s="1319"/>
      <c r="AS2" s="1319"/>
      <c r="AT2" s="1319"/>
      <c r="AU2" s="1319"/>
      <c r="AV2" s="1319"/>
      <c r="AW2" s="1319"/>
      <c r="AX2" s="1319"/>
      <c r="AY2" s="135"/>
      <c r="AZ2" s="120"/>
      <c r="BA2" s="768"/>
      <c r="BB2" s="69" t="s">
        <v>694</v>
      </c>
      <c r="BC2" s="120"/>
      <c r="BD2" s="120"/>
      <c r="BE2" s="120"/>
      <c r="BF2" s="71"/>
      <c r="BG2" s="233"/>
      <c r="BH2" s="1581" t="s">
        <v>122</v>
      </c>
      <c r="BI2" s="1419"/>
      <c r="BJ2" s="2450">
        <f>'Outsole Pressing Process'!BD2+1</f>
        <v>23</v>
      </c>
      <c r="BK2" s="1466">
        <v>-1</v>
      </c>
      <c r="BL2" s="109"/>
    </row>
    <row r="3" spans="1:95" ht="18" customHeight="1">
      <c r="A3" s="766"/>
      <c r="B3" s="73" t="s">
        <v>70</v>
      </c>
      <c r="C3" s="343"/>
      <c r="D3" s="343"/>
      <c r="E3" s="343"/>
      <c r="F3" s="343"/>
      <c r="G3" s="343"/>
      <c r="H3" s="343"/>
      <c r="I3" s="343"/>
      <c r="J3" s="343" t="str">
        <f>'Outsole Pressing Process'!I3</f>
        <v>{{MaterialNumber}}</v>
      </c>
      <c r="K3" s="343"/>
      <c r="L3" s="343"/>
      <c r="M3" s="343"/>
      <c r="N3" s="343"/>
      <c r="O3" s="343"/>
      <c r="P3" s="75"/>
      <c r="Q3" s="138"/>
      <c r="R3" s="769"/>
      <c r="S3" s="2863"/>
      <c r="T3" s="2863"/>
      <c r="U3" s="2863"/>
      <c r="V3" s="2863"/>
      <c r="W3" s="2863"/>
      <c r="X3" s="2863"/>
      <c r="Y3" s="2863"/>
      <c r="Z3" s="2863"/>
      <c r="AA3" s="2863"/>
      <c r="AB3" s="2863"/>
      <c r="AC3" s="2863"/>
      <c r="AD3" s="2863"/>
      <c r="AE3" s="2863"/>
      <c r="AF3" s="2863"/>
      <c r="AG3" s="2863"/>
      <c r="AH3" s="2863"/>
      <c r="AI3" s="2863"/>
      <c r="AJ3" s="2863"/>
      <c r="AK3" s="2863"/>
      <c r="AL3" s="2863"/>
      <c r="AM3" s="2863"/>
      <c r="AN3" s="2863"/>
      <c r="AO3" s="2863"/>
      <c r="AP3" s="2863"/>
      <c r="AQ3" s="2863"/>
      <c r="AR3" s="2863"/>
      <c r="AS3" s="2863"/>
      <c r="AT3" s="2863"/>
      <c r="AU3" s="2863"/>
      <c r="AV3" s="2863"/>
      <c r="AW3" s="2863"/>
      <c r="AX3" s="2863"/>
      <c r="AY3" s="769"/>
      <c r="AZ3" s="69"/>
      <c r="BA3" s="69"/>
      <c r="BB3" s="69"/>
      <c r="BC3" s="69"/>
      <c r="BD3" s="69"/>
      <c r="BE3" s="69"/>
      <c r="BF3" s="69"/>
      <c r="BG3" s="72"/>
      <c r="BH3" s="1582"/>
      <c r="BI3" s="2864"/>
      <c r="BJ3" s="2366"/>
      <c r="BK3" s="1467"/>
      <c r="BL3" s="109"/>
    </row>
    <row r="4" spans="1:95" ht="29.25" customHeight="1">
      <c r="A4" s="766"/>
      <c r="B4" s="2865" t="s">
        <v>523</v>
      </c>
      <c r="C4" s="2866"/>
      <c r="D4" s="2866"/>
      <c r="E4" s="2743"/>
      <c r="F4" s="2867" t="s">
        <v>695</v>
      </c>
      <c r="G4" s="2868"/>
      <c r="H4" s="2868"/>
      <c r="I4" s="2868"/>
      <c r="J4" s="2868"/>
      <c r="K4" s="2868"/>
      <c r="L4" s="2868"/>
      <c r="M4" s="2868"/>
      <c r="N4" s="2868"/>
      <c r="O4" s="2868"/>
      <c r="P4" s="2868"/>
      <c r="Q4" s="2868"/>
      <c r="R4" s="2868"/>
      <c r="S4" s="2868"/>
      <c r="T4" s="2868"/>
      <c r="U4" s="2868"/>
      <c r="V4" s="2868"/>
      <c r="W4" s="2869"/>
      <c r="X4" s="2867" t="s">
        <v>662</v>
      </c>
      <c r="Y4" s="2866"/>
      <c r="Z4" s="2866"/>
      <c r="AA4" s="2866"/>
      <c r="AB4" s="2866"/>
      <c r="AC4" s="2866"/>
      <c r="AD4" s="2866"/>
      <c r="AE4" s="2866"/>
      <c r="AF4" s="2866"/>
      <c r="AG4" s="2866"/>
      <c r="AH4" s="2866"/>
      <c r="AI4" s="2866"/>
      <c r="AJ4" s="2866"/>
      <c r="AK4" s="2866"/>
      <c r="AL4" s="2743"/>
      <c r="AM4" s="2867" t="s">
        <v>762</v>
      </c>
      <c r="AN4" s="2866"/>
      <c r="AO4" s="2866"/>
      <c r="AP4" s="2866"/>
      <c r="AQ4" s="2866"/>
      <c r="AR4" s="2866"/>
      <c r="AS4" s="2866"/>
      <c r="AT4" s="2743"/>
      <c r="AU4" s="2744" t="s">
        <v>698</v>
      </c>
      <c r="AV4" s="2866"/>
      <c r="AW4" s="2866"/>
      <c r="AX4" s="2866"/>
      <c r="AY4" s="2866"/>
      <c r="AZ4" s="2866"/>
      <c r="BA4" s="2866"/>
      <c r="BB4" s="2866"/>
      <c r="BC4" s="2866"/>
      <c r="BD4" s="2866"/>
      <c r="BE4" s="2866"/>
      <c r="BF4" s="2743"/>
      <c r="BG4" s="2744" t="s">
        <v>699</v>
      </c>
      <c r="BH4" s="2866"/>
      <c r="BI4" s="2866"/>
      <c r="BJ4" s="2866"/>
      <c r="BK4" s="2341"/>
      <c r="BL4" s="109"/>
    </row>
    <row r="5" spans="1:95" ht="32.25" customHeight="1">
      <c r="A5" s="766"/>
      <c r="B5" s="2870">
        <v>1</v>
      </c>
      <c r="C5" s="1711"/>
      <c r="D5" s="1711"/>
      <c r="E5" s="1711"/>
      <c r="F5" s="2488" t="s">
        <v>763</v>
      </c>
      <c r="G5" s="2489"/>
      <c r="H5" s="2489"/>
      <c r="I5" s="2489"/>
      <c r="J5" s="2489"/>
      <c r="K5" s="2489"/>
      <c r="L5" s="2489"/>
      <c r="M5" s="2489"/>
      <c r="N5" s="2489"/>
      <c r="O5" s="2489"/>
      <c r="P5" s="2489"/>
      <c r="Q5" s="2489"/>
      <c r="R5" s="2489"/>
      <c r="S5" s="2489"/>
      <c r="T5" s="2489"/>
      <c r="U5" s="2489"/>
      <c r="V5" s="2489"/>
      <c r="W5" s="2489"/>
      <c r="X5" s="2871" t="s">
        <v>764</v>
      </c>
      <c r="Y5" s="1921"/>
      <c r="Z5" s="1921"/>
      <c r="AA5" s="1921"/>
      <c r="AB5" s="1921"/>
      <c r="AC5" s="1921"/>
      <c r="AD5" s="1921"/>
      <c r="AE5" s="1921"/>
      <c r="AF5" s="1921"/>
      <c r="AG5" s="1921"/>
      <c r="AH5" s="1921"/>
      <c r="AI5" s="1921"/>
      <c r="AJ5" s="1921"/>
      <c r="AK5" s="1921"/>
      <c r="AL5" s="2872"/>
      <c r="AM5" s="2352" t="s">
        <v>765</v>
      </c>
      <c r="AN5" s="1744"/>
      <c r="AO5" s="1744"/>
      <c r="AP5" s="1744"/>
      <c r="AQ5" s="1744"/>
      <c r="AR5" s="1744"/>
      <c r="AS5" s="1744"/>
      <c r="AT5" s="1609"/>
      <c r="AU5" s="2352" t="s">
        <v>766</v>
      </c>
      <c r="AV5" s="1744"/>
      <c r="AW5" s="1744"/>
      <c r="AX5" s="1744"/>
      <c r="AY5" s="1744"/>
      <c r="AZ5" s="1744"/>
      <c r="BA5" s="1744"/>
      <c r="BB5" s="1744"/>
      <c r="BC5" s="1744"/>
      <c r="BD5" s="1744"/>
      <c r="BE5" s="1744"/>
      <c r="BF5" s="1609"/>
      <c r="BG5" s="2352" t="s">
        <v>767</v>
      </c>
      <c r="BH5" s="1744"/>
      <c r="BI5" s="1744"/>
      <c r="BJ5" s="1744"/>
      <c r="BK5" s="1641"/>
      <c r="BL5" s="109"/>
    </row>
    <row r="6" spans="1:95" ht="32.25" customHeight="1">
      <c r="A6" s="766"/>
      <c r="B6" s="2873"/>
      <c r="C6" s="1744"/>
      <c r="D6" s="1744"/>
      <c r="E6" s="1744"/>
      <c r="F6" s="2489"/>
      <c r="G6" s="2489"/>
      <c r="H6" s="2489"/>
      <c r="I6" s="2489"/>
      <c r="J6" s="2489"/>
      <c r="K6" s="2489"/>
      <c r="L6" s="2489"/>
      <c r="M6" s="2489"/>
      <c r="N6" s="2489"/>
      <c r="O6" s="2489"/>
      <c r="P6" s="2489"/>
      <c r="Q6" s="2489"/>
      <c r="R6" s="2489"/>
      <c r="S6" s="2489"/>
      <c r="T6" s="2489"/>
      <c r="U6" s="2489"/>
      <c r="V6" s="2489"/>
      <c r="W6" s="2489"/>
      <c r="X6" s="2874"/>
      <c r="Y6" s="2874"/>
      <c r="Z6" s="2874"/>
      <c r="AA6" s="2874"/>
      <c r="AB6" s="2874"/>
      <c r="AC6" s="2874"/>
      <c r="AD6" s="2874"/>
      <c r="AE6" s="2874"/>
      <c r="AF6" s="2874"/>
      <c r="AG6" s="2874"/>
      <c r="AH6" s="2874"/>
      <c r="AI6" s="2874"/>
      <c r="AJ6" s="2874"/>
      <c r="AK6" s="2874"/>
      <c r="AL6" s="2875"/>
      <c r="AM6" s="2352"/>
      <c r="AN6" s="1744"/>
      <c r="AO6" s="1744"/>
      <c r="AP6" s="1744"/>
      <c r="AQ6" s="1744"/>
      <c r="AR6" s="1744"/>
      <c r="AS6" s="1744"/>
      <c r="AT6" s="1609"/>
      <c r="AU6" s="2352"/>
      <c r="AV6" s="1744"/>
      <c r="AW6" s="1744"/>
      <c r="AX6" s="1744"/>
      <c r="AY6" s="1744"/>
      <c r="AZ6" s="1744"/>
      <c r="BA6" s="1744"/>
      <c r="BB6" s="1744"/>
      <c r="BC6" s="1744"/>
      <c r="BD6" s="1744"/>
      <c r="BE6" s="1744"/>
      <c r="BF6" s="1609"/>
      <c r="BG6" s="2352"/>
      <c r="BH6" s="1744"/>
      <c r="BI6" s="1744"/>
      <c r="BJ6" s="1744"/>
      <c r="BK6" s="1641"/>
      <c r="BL6" s="109"/>
    </row>
    <row r="7" spans="1:95" ht="32.25" customHeight="1">
      <c r="A7" s="766"/>
      <c r="B7" s="2880"/>
      <c r="C7" s="2824"/>
      <c r="D7" s="2824"/>
      <c r="E7" s="2824"/>
      <c r="F7" s="2881"/>
      <c r="G7" s="2881"/>
      <c r="H7" s="2881"/>
      <c r="I7" s="2881"/>
      <c r="J7" s="2881"/>
      <c r="K7" s="2881"/>
      <c r="L7" s="2881"/>
      <c r="M7" s="2881"/>
      <c r="N7" s="2881"/>
      <c r="O7" s="2881"/>
      <c r="P7" s="2881"/>
      <c r="Q7" s="2881"/>
      <c r="R7" s="2881"/>
      <c r="S7" s="2881"/>
      <c r="T7" s="2881"/>
      <c r="U7" s="2881"/>
      <c r="V7" s="2881"/>
      <c r="W7" s="2881"/>
      <c r="X7" s="2882"/>
      <c r="Y7" s="2882"/>
      <c r="Z7" s="2882"/>
      <c r="AA7" s="2882"/>
      <c r="AB7" s="2882"/>
      <c r="AC7" s="2882"/>
      <c r="AD7" s="2882"/>
      <c r="AE7" s="2882"/>
      <c r="AF7" s="2882"/>
      <c r="AG7" s="2882"/>
      <c r="AH7" s="2882"/>
      <c r="AI7" s="2882"/>
      <c r="AJ7" s="2882"/>
      <c r="AK7" s="2882"/>
      <c r="AL7" s="2754"/>
      <c r="AM7" s="2752"/>
      <c r="AN7" s="2882"/>
      <c r="AO7" s="2882"/>
      <c r="AP7" s="2882"/>
      <c r="AQ7" s="2882"/>
      <c r="AR7" s="2882"/>
      <c r="AS7" s="2882"/>
      <c r="AT7" s="2754"/>
      <c r="AU7" s="2752"/>
      <c r="AV7" s="2882"/>
      <c r="AW7" s="2882"/>
      <c r="AX7" s="2882"/>
      <c r="AY7" s="2882"/>
      <c r="AZ7" s="2882"/>
      <c r="BA7" s="2882"/>
      <c r="BB7" s="2882"/>
      <c r="BC7" s="2882"/>
      <c r="BD7" s="2882"/>
      <c r="BE7" s="2882"/>
      <c r="BF7" s="2754"/>
      <c r="BG7" s="2752"/>
      <c r="BH7" s="2882"/>
      <c r="BI7" s="2882"/>
      <c r="BJ7" s="2882"/>
      <c r="BK7" s="2755"/>
      <c r="BL7" s="109"/>
    </row>
    <row r="8" spans="1:95" ht="15" customHeight="1">
      <c r="A8" s="766"/>
      <c r="B8" s="254"/>
      <c r="C8" s="81"/>
      <c r="D8" s="81"/>
      <c r="E8" s="81"/>
      <c r="F8" s="664"/>
      <c r="G8" s="664"/>
      <c r="H8" s="664"/>
      <c r="I8" s="664"/>
      <c r="J8" s="664"/>
      <c r="K8" s="664"/>
      <c r="L8" s="664"/>
      <c r="M8" s="664"/>
      <c r="N8" s="664"/>
      <c r="O8" s="664"/>
      <c r="P8" s="664"/>
      <c r="Q8" s="664"/>
      <c r="R8" s="664"/>
      <c r="S8" s="664"/>
      <c r="T8" s="664"/>
      <c r="U8" s="664"/>
      <c r="V8" s="664"/>
      <c r="W8" s="664"/>
      <c r="X8" s="664"/>
      <c r="Y8" s="664"/>
      <c r="Z8" s="664"/>
      <c r="AA8" s="664"/>
      <c r="AB8" s="664"/>
      <c r="AC8" s="664"/>
      <c r="AD8" s="664"/>
      <c r="AE8" s="664"/>
      <c r="AF8" s="664"/>
      <c r="AG8" s="664"/>
      <c r="AH8" s="664"/>
      <c r="AI8" s="664"/>
      <c r="AJ8" s="664"/>
      <c r="AK8" s="664"/>
      <c r="AL8" s="664"/>
      <c r="AM8" s="664"/>
      <c r="AN8" s="664"/>
      <c r="AO8" s="664"/>
      <c r="AP8" s="664"/>
      <c r="AQ8" s="664"/>
      <c r="AR8" s="664"/>
      <c r="AS8" s="664"/>
      <c r="AT8" s="664"/>
      <c r="AU8" s="664"/>
      <c r="AV8" s="664"/>
      <c r="AW8" s="664"/>
      <c r="AX8" s="664"/>
      <c r="AY8" s="664"/>
      <c r="AZ8" s="664"/>
      <c r="BA8" s="664"/>
      <c r="BB8" s="664"/>
      <c r="BC8" s="664"/>
      <c r="BD8" s="664"/>
      <c r="BE8" s="664"/>
      <c r="BF8" s="664"/>
      <c r="BG8" s="664"/>
      <c r="BH8" s="664"/>
      <c r="BI8" s="664"/>
      <c r="BJ8" s="770"/>
      <c r="BK8" s="771"/>
      <c r="BL8" s="109"/>
    </row>
    <row r="9" spans="1:95" ht="24" customHeight="1">
      <c r="A9" s="766"/>
      <c r="B9" s="375"/>
      <c r="C9" s="2759" t="s">
        <v>768</v>
      </c>
      <c r="D9" s="2883"/>
      <c r="E9" s="2883"/>
      <c r="F9" s="2883"/>
      <c r="G9" s="2883"/>
      <c r="H9" s="2883"/>
      <c r="I9" s="2883"/>
      <c r="J9" s="2883"/>
      <c r="K9" s="2883"/>
      <c r="L9" s="2883"/>
      <c r="M9" s="2883"/>
      <c r="N9" s="2883"/>
      <c r="O9" s="2883"/>
      <c r="P9" s="2883"/>
      <c r="Q9" s="2883"/>
      <c r="R9" s="2883"/>
      <c r="S9" s="2883"/>
      <c r="T9" s="2883"/>
      <c r="U9" s="2883"/>
      <c r="V9" s="2883"/>
      <c r="W9" s="2883"/>
      <c r="X9" s="2883"/>
      <c r="Y9" s="2883"/>
      <c r="Z9" s="2883"/>
      <c r="AA9" s="2883"/>
      <c r="AB9" s="2883"/>
      <c r="AC9" s="2883"/>
      <c r="AD9" s="2883"/>
      <c r="AE9" s="2883"/>
      <c r="AF9" s="2884"/>
      <c r="AG9" s="2759" t="s">
        <v>769</v>
      </c>
      <c r="AH9" s="2883"/>
      <c r="AI9" s="2883"/>
      <c r="AJ9" s="2883"/>
      <c r="AK9" s="2883"/>
      <c r="AL9" s="2883"/>
      <c r="AM9" s="2883"/>
      <c r="AN9" s="2883"/>
      <c r="AO9" s="2883"/>
      <c r="AP9" s="2883"/>
      <c r="AQ9" s="2883"/>
      <c r="AR9" s="2883"/>
      <c r="AS9" s="2883"/>
      <c r="AT9" s="2883"/>
      <c r="AU9" s="2883"/>
      <c r="AV9" s="2883"/>
      <c r="AW9" s="2883"/>
      <c r="AX9" s="2883"/>
      <c r="AY9" s="2883"/>
      <c r="AZ9" s="2883"/>
      <c r="BA9" s="2883"/>
      <c r="BB9" s="2883"/>
      <c r="BC9" s="2883"/>
      <c r="BD9" s="2883"/>
      <c r="BE9" s="2883"/>
      <c r="BF9" s="2883"/>
      <c r="BG9" s="2883"/>
      <c r="BH9" s="2883"/>
      <c r="BI9" s="2883"/>
      <c r="BJ9" s="2884"/>
      <c r="BK9" s="447"/>
      <c r="BL9" s="109"/>
    </row>
    <row r="10" spans="1:95" ht="15" customHeight="1">
      <c r="A10" s="766"/>
      <c r="B10" s="375"/>
      <c r="C10" s="772"/>
      <c r="D10" s="94"/>
      <c r="E10" s="94"/>
      <c r="F10" s="94"/>
      <c r="G10" s="94"/>
      <c r="H10" s="94"/>
      <c r="I10" s="94"/>
      <c r="J10" s="94"/>
      <c r="K10" s="94"/>
      <c r="L10" s="94"/>
      <c r="M10" s="94"/>
      <c r="N10" s="94"/>
      <c r="O10" s="94"/>
      <c r="P10" s="94"/>
      <c r="Q10" s="94"/>
      <c r="R10" s="94"/>
      <c r="S10" s="94"/>
      <c r="T10" s="94"/>
      <c r="U10" s="94"/>
      <c r="V10" s="94"/>
      <c r="W10" s="94"/>
      <c r="X10" s="94"/>
      <c r="Y10" s="94"/>
      <c r="Z10" s="94"/>
      <c r="AA10" s="94"/>
      <c r="AB10" s="94"/>
      <c r="AC10" s="94"/>
      <c r="AD10" s="94"/>
      <c r="AE10" s="94"/>
      <c r="AF10" s="94"/>
      <c r="AG10" s="772"/>
      <c r="AH10" s="315"/>
      <c r="AI10" s="94"/>
      <c r="AJ10" s="94"/>
      <c r="AK10" s="94"/>
      <c r="AL10" s="94"/>
      <c r="AM10" s="94"/>
      <c r="AN10" s="94"/>
      <c r="AO10" s="94"/>
      <c r="AP10" s="94"/>
      <c r="AQ10" s="94"/>
      <c r="AR10" s="94"/>
      <c r="AS10" s="94"/>
      <c r="AT10" s="94"/>
      <c r="AU10" s="94"/>
      <c r="AV10" s="94"/>
      <c r="AW10" s="94"/>
      <c r="AX10" s="94"/>
      <c r="AY10" s="94"/>
      <c r="AZ10" s="94"/>
      <c r="BA10" s="94"/>
      <c r="BB10" s="94"/>
      <c r="BC10" s="94"/>
      <c r="BD10" s="94"/>
      <c r="BE10" s="94"/>
      <c r="BF10" s="94"/>
      <c r="BG10" s="94"/>
      <c r="BH10" s="94"/>
      <c r="BI10" s="94"/>
      <c r="BJ10" s="773"/>
      <c r="BK10" s="447"/>
      <c r="BL10" s="109"/>
    </row>
    <row r="11" spans="1:95" ht="26.25" customHeight="1">
      <c r="A11" s="766"/>
      <c r="B11" s="375"/>
      <c r="C11" s="704"/>
      <c r="D11" s="94"/>
      <c r="E11" s="94"/>
      <c r="F11" s="94"/>
      <c r="G11" s="94"/>
      <c r="H11" s="94"/>
      <c r="I11" s="94"/>
      <c r="J11" s="94"/>
      <c r="K11" s="94"/>
      <c r="L11" s="94"/>
      <c r="M11" s="94"/>
      <c r="N11" s="94"/>
      <c r="O11" s="94"/>
      <c r="P11" s="94"/>
      <c r="Q11" s="94"/>
      <c r="R11" s="94"/>
      <c r="S11" s="94"/>
      <c r="T11" s="94"/>
      <c r="U11" s="94"/>
      <c r="V11" s="94"/>
      <c r="W11" s="94"/>
      <c r="X11" s="94"/>
      <c r="Y11" s="94"/>
      <c r="Z11" s="94"/>
      <c r="AA11" s="94"/>
      <c r="AB11" s="94"/>
      <c r="AC11" s="94"/>
      <c r="AD11" s="94"/>
      <c r="AE11" s="94"/>
      <c r="AF11" s="94"/>
      <c r="AG11" s="704"/>
      <c r="AH11" s="1143" t="s">
        <v>770</v>
      </c>
      <c r="AI11" s="1143"/>
      <c r="AJ11" s="1143"/>
      <c r="AK11" s="1143"/>
      <c r="AL11" s="1143"/>
      <c r="AM11" s="1143"/>
      <c r="AN11" s="1143"/>
      <c r="AO11" s="1143"/>
      <c r="AP11" s="1143"/>
      <c r="AQ11" s="1143"/>
      <c r="AR11" s="1143"/>
      <c r="AS11" s="1143"/>
      <c r="AT11" s="1143"/>
      <c r="AU11" s="1143"/>
      <c r="AV11" s="1143"/>
      <c r="AW11" s="1143"/>
      <c r="AX11" s="1143"/>
      <c r="AY11" s="1143"/>
      <c r="AZ11" s="1143"/>
      <c r="BA11" s="1143"/>
      <c r="BB11" s="1143"/>
      <c r="BC11" s="1143"/>
      <c r="BD11" s="1143"/>
      <c r="BE11" s="1143"/>
      <c r="BF11" s="1143"/>
      <c r="BG11" s="1143"/>
      <c r="BH11" s="1143"/>
      <c r="BI11" s="1143"/>
      <c r="BJ11" s="773"/>
      <c r="BK11" s="447"/>
      <c r="BL11" s="109"/>
      <c r="BP11" s="1143" t="s">
        <v>770</v>
      </c>
      <c r="BQ11" s="1143"/>
      <c r="BR11" s="1143"/>
      <c r="BS11" s="1143"/>
      <c r="BT11" s="1143"/>
      <c r="BU11" s="1143"/>
      <c r="BV11" s="1143"/>
      <c r="BW11" s="1143"/>
      <c r="BX11" s="1143"/>
      <c r="BY11" s="1143"/>
      <c r="BZ11" s="1143"/>
      <c r="CA11" s="1143"/>
      <c r="CB11" s="1143"/>
      <c r="CC11" s="1143"/>
      <c r="CD11" s="1143"/>
      <c r="CE11" s="1143"/>
      <c r="CF11" s="1143"/>
      <c r="CG11" s="1143"/>
      <c r="CH11" s="1143"/>
      <c r="CI11" s="1143"/>
      <c r="CJ11" s="1143"/>
      <c r="CK11" s="1143"/>
      <c r="CL11" s="1143"/>
      <c r="CM11" s="1143"/>
      <c r="CN11" s="1143"/>
      <c r="CO11" s="1143"/>
      <c r="CP11" s="1143"/>
      <c r="CQ11" s="1143"/>
    </row>
    <row r="12" spans="1:95" ht="33.75" customHeight="1">
      <c r="A12" s="766"/>
      <c r="B12" s="375"/>
      <c r="C12" s="704"/>
      <c r="D12" s="94"/>
      <c r="E12" s="94"/>
      <c r="F12" s="94"/>
      <c r="G12" s="94"/>
      <c r="H12" s="94"/>
      <c r="I12" s="94"/>
      <c r="J12" s="94"/>
      <c r="K12" s="94"/>
      <c r="L12" s="94"/>
      <c r="M12" s="94"/>
      <c r="N12" s="94"/>
      <c r="O12" s="94"/>
      <c r="P12" s="94"/>
      <c r="Q12" s="94"/>
      <c r="R12" s="94"/>
      <c r="S12" s="94"/>
      <c r="T12" s="94"/>
      <c r="U12" s="94"/>
      <c r="V12" s="94"/>
      <c r="W12" s="94"/>
      <c r="X12" s="94"/>
      <c r="Y12" s="94"/>
      <c r="Z12" s="94"/>
      <c r="AA12" s="94"/>
      <c r="AB12" s="94"/>
      <c r="AC12" s="94"/>
      <c r="AD12" s="94"/>
      <c r="AE12" s="94"/>
      <c r="AF12" s="94"/>
      <c r="AG12" s="704"/>
      <c r="AH12" s="2462" t="s">
        <v>771</v>
      </c>
      <c r="AI12" s="1744"/>
      <c r="AJ12" s="1744"/>
      <c r="AK12" s="1744"/>
      <c r="AL12" s="1744"/>
      <c r="AM12" s="1744"/>
      <c r="AN12" s="1984"/>
      <c r="AO12" s="1637" t="s">
        <v>772</v>
      </c>
      <c r="AP12" s="1742"/>
      <c r="AQ12" s="1742"/>
      <c r="AR12" s="1742"/>
      <c r="AS12" s="1742"/>
      <c r="AT12" s="1742"/>
      <c r="AU12" s="1636"/>
      <c r="AV12" s="2462" t="s">
        <v>771</v>
      </c>
      <c r="AW12" s="1744"/>
      <c r="AX12" s="1744"/>
      <c r="AY12" s="1744"/>
      <c r="AZ12" s="1744"/>
      <c r="BA12" s="1744"/>
      <c r="BB12" s="1984"/>
      <c r="BC12" s="1637" t="s">
        <v>772</v>
      </c>
      <c r="BD12" s="1742"/>
      <c r="BE12" s="1742"/>
      <c r="BF12" s="1742"/>
      <c r="BG12" s="1742"/>
      <c r="BH12" s="1742"/>
      <c r="BI12" s="1636"/>
      <c r="BJ12" s="773"/>
      <c r="BK12" s="447"/>
      <c r="BL12" s="109"/>
      <c r="BP12" s="2876" t="s">
        <v>771</v>
      </c>
      <c r="BQ12" s="2876"/>
      <c r="BR12" s="2876"/>
      <c r="BS12" s="2877" t="s">
        <v>773</v>
      </c>
      <c r="BT12" s="2878"/>
      <c r="BU12" s="2878"/>
      <c r="BV12" s="2879"/>
      <c r="BW12" s="2876" t="s">
        <v>171</v>
      </c>
      <c r="BX12" s="2876"/>
      <c r="BY12" s="2876"/>
      <c r="BZ12" s="2877" t="s">
        <v>773</v>
      </c>
      <c r="CA12" s="2878"/>
      <c r="CB12" s="2878"/>
      <c r="CC12" s="2879"/>
      <c r="CD12" s="2876" t="s">
        <v>771</v>
      </c>
      <c r="CE12" s="2876"/>
      <c r="CF12" s="2876"/>
      <c r="CG12" s="2877" t="s">
        <v>773</v>
      </c>
      <c r="CH12" s="2878"/>
      <c r="CI12" s="2878"/>
      <c r="CJ12" s="2879"/>
      <c r="CK12" s="2876" t="s">
        <v>171</v>
      </c>
      <c r="CL12" s="2876"/>
      <c r="CM12" s="2876"/>
      <c r="CN12" s="2877" t="s">
        <v>773</v>
      </c>
      <c r="CO12" s="2878"/>
      <c r="CP12" s="2878"/>
      <c r="CQ12" s="2879"/>
    </row>
    <row r="13" spans="1:95" ht="16.5" customHeight="1">
      <c r="A13" s="766"/>
      <c r="B13" s="375"/>
      <c r="C13" s="704"/>
      <c r="D13" s="94"/>
      <c r="E13" s="94"/>
      <c r="F13" s="94"/>
      <c r="G13" s="94"/>
      <c r="H13" s="94"/>
      <c r="I13" s="94"/>
      <c r="J13" s="94"/>
      <c r="K13" s="94"/>
      <c r="L13" s="94"/>
      <c r="M13" s="94"/>
      <c r="N13" s="94"/>
      <c r="O13" s="94"/>
      <c r="P13" s="94"/>
      <c r="Q13" s="94"/>
      <c r="R13" s="94"/>
      <c r="S13" s="94"/>
      <c r="T13" s="94"/>
      <c r="U13" s="94"/>
      <c r="V13" s="94"/>
      <c r="W13" s="94"/>
      <c r="X13" s="94"/>
      <c r="Y13" s="94"/>
      <c r="Z13" s="94"/>
      <c r="AA13" s="94"/>
      <c r="AB13" s="94"/>
      <c r="AC13" s="94"/>
      <c r="AD13" s="94"/>
      <c r="AE13" s="94"/>
      <c r="AF13" s="94"/>
      <c r="AG13" s="704"/>
      <c r="AH13" s="2433" t="s">
        <v>14</v>
      </c>
      <c r="AI13" s="1671"/>
      <c r="AJ13" s="1671"/>
      <c r="AK13" s="1671"/>
      <c r="AL13" s="1671"/>
      <c r="AM13" s="1671"/>
      <c r="AN13" s="1676"/>
      <c r="AO13" s="2433">
        <v>475</v>
      </c>
      <c r="AP13" s="1671"/>
      <c r="AQ13" s="1671"/>
      <c r="AR13" s="1671"/>
      <c r="AS13" s="1671"/>
      <c r="AT13" s="1671"/>
      <c r="AU13" s="1676"/>
      <c r="AV13" s="2433" t="s">
        <v>774</v>
      </c>
      <c r="AW13" s="1671"/>
      <c r="AX13" s="1671"/>
      <c r="AY13" s="1671"/>
      <c r="AZ13" s="1671"/>
      <c r="BA13" s="1671"/>
      <c r="BB13" s="1676"/>
      <c r="BC13" s="2433">
        <v>610</v>
      </c>
      <c r="BD13" s="1671"/>
      <c r="BE13" s="1671"/>
      <c r="BF13" s="1671"/>
      <c r="BG13" s="1671"/>
      <c r="BH13" s="1671"/>
      <c r="BI13" s="1676"/>
      <c r="BJ13" s="773"/>
      <c r="BK13" s="447"/>
      <c r="BL13" s="109"/>
      <c r="BP13" s="2336" t="s">
        <v>775</v>
      </c>
      <c r="BQ13" s="2336"/>
      <c r="BR13" s="2336"/>
      <c r="BS13" s="2885">
        <v>612.5</v>
      </c>
      <c r="BT13" s="1679"/>
      <c r="BU13" s="1679"/>
      <c r="BV13" s="2886"/>
      <c r="BW13" s="2336" t="s">
        <v>776</v>
      </c>
      <c r="BX13" s="2336"/>
      <c r="BY13" s="2336"/>
      <c r="BZ13" s="2462">
        <v>605</v>
      </c>
      <c r="CA13" s="1744"/>
      <c r="CB13" s="1744"/>
      <c r="CC13" s="1984"/>
      <c r="CD13" s="2336" t="s">
        <v>777</v>
      </c>
      <c r="CE13" s="2336"/>
      <c r="CF13" s="2336"/>
      <c r="CG13" s="2885">
        <v>808.5</v>
      </c>
      <c r="CH13" s="1679"/>
      <c r="CI13" s="1679"/>
      <c r="CJ13" s="2886"/>
      <c r="CK13" s="2336" t="s">
        <v>778</v>
      </c>
      <c r="CL13" s="2336"/>
      <c r="CM13" s="2336"/>
      <c r="CN13" s="2462">
        <v>796.8</v>
      </c>
      <c r="CO13" s="1744"/>
      <c r="CP13" s="1744"/>
      <c r="CQ13" s="1984"/>
    </row>
    <row r="14" spans="1:95" ht="16.5" customHeight="1">
      <c r="A14" s="766"/>
      <c r="B14" s="375"/>
      <c r="C14" s="704"/>
      <c r="D14" s="94"/>
      <c r="E14" s="94"/>
      <c r="F14" s="94"/>
      <c r="G14" s="94"/>
      <c r="H14" s="94"/>
      <c r="I14" s="94"/>
      <c r="J14" s="94"/>
      <c r="K14" s="94"/>
      <c r="L14" s="94"/>
      <c r="M14" s="94"/>
      <c r="N14" s="94"/>
      <c r="O14" s="94"/>
      <c r="P14" s="94"/>
      <c r="Q14" s="94"/>
      <c r="R14" s="94"/>
      <c r="S14" s="94"/>
      <c r="T14" s="94"/>
      <c r="U14" s="94"/>
      <c r="V14" s="94"/>
      <c r="W14" s="94"/>
      <c r="X14" s="94"/>
      <c r="Y14" s="94"/>
      <c r="Z14" s="94"/>
      <c r="AA14" s="94"/>
      <c r="AB14" s="94"/>
      <c r="AC14" s="94"/>
      <c r="AD14" s="94"/>
      <c r="AE14" s="94"/>
      <c r="AF14" s="94"/>
      <c r="AG14" s="704"/>
      <c r="AH14" s="2424"/>
      <c r="AI14" s="2346"/>
      <c r="AJ14" s="2346"/>
      <c r="AK14" s="2346"/>
      <c r="AL14" s="2346"/>
      <c r="AM14" s="2346"/>
      <c r="AN14" s="1677"/>
      <c r="AO14" s="2424"/>
      <c r="AP14" s="2346"/>
      <c r="AQ14" s="2346"/>
      <c r="AR14" s="2346"/>
      <c r="AS14" s="2346"/>
      <c r="AT14" s="2346"/>
      <c r="AU14" s="1677"/>
      <c r="AV14" s="2424"/>
      <c r="AW14" s="2346"/>
      <c r="AX14" s="2346"/>
      <c r="AY14" s="2346"/>
      <c r="AZ14" s="2346"/>
      <c r="BA14" s="2346"/>
      <c r="BB14" s="1677"/>
      <c r="BC14" s="2424"/>
      <c r="BD14" s="2346"/>
      <c r="BE14" s="2346"/>
      <c r="BF14" s="2346"/>
      <c r="BG14" s="2346"/>
      <c r="BH14" s="2346"/>
      <c r="BI14" s="1677"/>
      <c r="BJ14" s="773"/>
      <c r="BK14" s="447"/>
      <c r="BL14" s="109"/>
      <c r="BP14" s="2336"/>
      <c r="BQ14" s="2336"/>
      <c r="BR14" s="2336"/>
      <c r="BS14" s="1673"/>
      <c r="BT14" s="2346"/>
      <c r="BU14" s="2346"/>
      <c r="BV14" s="1677"/>
      <c r="BW14" s="2336" t="s">
        <v>46</v>
      </c>
      <c r="BX14" s="2336"/>
      <c r="BY14" s="2336"/>
      <c r="BZ14" s="2462">
        <v>612.5</v>
      </c>
      <c r="CA14" s="1744"/>
      <c r="CB14" s="1744"/>
      <c r="CC14" s="1984"/>
      <c r="CD14" s="2336"/>
      <c r="CE14" s="2336"/>
      <c r="CF14" s="2336"/>
      <c r="CG14" s="1673"/>
      <c r="CH14" s="2346"/>
      <c r="CI14" s="2346"/>
      <c r="CJ14" s="1677"/>
      <c r="CK14" s="2336" t="s">
        <v>20</v>
      </c>
      <c r="CL14" s="2336"/>
      <c r="CM14" s="2336"/>
      <c r="CN14" s="2462">
        <v>808.5</v>
      </c>
      <c r="CO14" s="1744"/>
      <c r="CP14" s="1744"/>
      <c r="CQ14" s="1984"/>
    </row>
    <row r="15" spans="1:95" ht="16.5" customHeight="1">
      <c r="A15" s="766"/>
      <c r="B15" s="375"/>
      <c r="C15" s="704"/>
      <c r="D15" s="94"/>
      <c r="E15" s="94"/>
      <c r="F15" s="94"/>
      <c r="G15" s="94"/>
      <c r="H15" s="94"/>
      <c r="I15" s="94"/>
      <c r="J15" s="94"/>
      <c r="K15" s="94"/>
      <c r="L15" s="94"/>
      <c r="M15" s="94"/>
      <c r="N15" s="94"/>
      <c r="O15" s="94"/>
      <c r="P15" s="94"/>
      <c r="Q15" s="94"/>
      <c r="R15" s="94"/>
      <c r="S15" s="94"/>
      <c r="T15" s="94"/>
      <c r="U15" s="94"/>
      <c r="V15" s="94"/>
      <c r="W15" s="94"/>
      <c r="X15" s="94"/>
      <c r="Y15" s="94"/>
      <c r="Z15" s="94"/>
      <c r="AA15" s="94"/>
      <c r="AB15" s="94"/>
      <c r="AC15" s="94"/>
      <c r="AD15" s="94"/>
      <c r="AE15" s="94"/>
      <c r="AF15" s="94"/>
      <c r="AG15" s="704"/>
      <c r="AH15" s="2433" t="s">
        <v>779</v>
      </c>
      <c r="AI15" s="1671"/>
      <c r="AJ15" s="1671"/>
      <c r="AK15" s="1671"/>
      <c r="AL15" s="1671"/>
      <c r="AM15" s="1671"/>
      <c r="AN15" s="1676"/>
      <c r="AO15" s="2433">
        <v>495</v>
      </c>
      <c r="AP15" s="1671"/>
      <c r="AQ15" s="1671"/>
      <c r="AR15" s="1671"/>
      <c r="AS15" s="1671"/>
      <c r="AT15" s="1671"/>
      <c r="AU15" s="1676"/>
      <c r="AV15" s="2433" t="s">
        <v>780</v>
      </c>
      <c r="AW15" s="1671"/>
      <c r="AX15" s="1671"/>
      <c r="AY15" s="1671"/>
      <c r="AZ15" s="1671"/>
      <c r="BA15" s="1671"/>
      <c r="BB15" s="1676"/>
      <c r="BC15" s="2433">
        <v>630</v>
      </c>
      <c r="BD15" s="1671"/>
      <c r="BE15" s="1671"/>
      <c r="BF15" s="1671"/>
      <c r="BG15" s="1671"/>
      <c r="BH15" s="1671"/>
      <c r="BI15" s="1676"/>
      <c r="BJ15" s="773"/>
      <c r="BK15" s="447"/>
      <c r="BL15" s="109"/>
      <c r="BP15" s="2336" t="s">
        <v>781</v>
      </c>
      <c r="BQ15" s="2336"/>
      <c r="BR15" s="2336"/>
      <c r="BS15" s="2885">
        <v>627.5</v>
      </c>
      <c r="BT15" s="1679"/>
      <c r="BU15" s="1679"/>
      <c r="BV15" s="2886"/>
      <c r="BW15" s="2336" t="s">
        <v>782</v>
      </c>
      <c r="BX15" s="2336"/>
      <c r="BY15" s="2336"/>
      <c r="BZ15" s="2462">
        <v>620</v>
      </c>
      <c r="CA15" s="1744"/>
      <c r="CB15" s="1744"/>
      <c r="CC15" s="1984"/>
      <c r="CD15" s="2336" t="s">
        <v>783</v>
      </c>
      <c r="CE15" s="2336"/>
      <c r="CF15" s="2336"/>
      <c r="CG15" s="2885">
        <v>820.2</v>
      </c>
      <c r="CH15" s="1679"/>
      <c r="CI15" s="1679"/>
      <c r="CJ15" s="2886"/>
      <c r="CK15" s="2336" t="s">
        <v>783</v>
      </c>
      <c r="CL15" s="2336"/>
      <c r="CM15" s="2336"/>
      <c r="CN15" s="2885">
        <v>820.2</v>
      </c>
      <c r="CO15" s="1679"/>
      <c r="CP15" s="1679"/>
      <c r="CQ15" s="2886"/>
    </row>
    <row r="16" spans="1:95" ht="16.5" customHeight="1">
      <c r="A16" s="766"/>
      <c r="B16" s="375"/>
      <c r="C16" s="704"/>
      <c r="D16" s="94"/>
      <c r="E16" s="94"/>
      <c r="F16" s="94"/>
      <c r="G16" s="94"/>
      <c r="H16" s="94"/>
      <c r="I16" s="94"/>
      <c r="J16" s="94"/>
      <c r="K16" s="94"/>
      <c r="L16" s="94"/>
      <c r="M16" s="94"/>
      <c r="N16" s="94"/>
      <c r="O16" s="94"/>
      <c r="P16" s="94"/>
      <c r="Q16" s="94"/>
      <c r="R16" s="94"/>
      <c r="S16" s="94"/>
      <c r="T16" s="94"/>
      <c r="U16" s="94"/>
      <c r="V16" s="94"/>
      <c r="W16" s="94"/>
      <c r="X16" s="94"/>
      <c r="Y16" s="94"/>
      <c r="Z16" s="94"/>
      <c r="AA16" s="94"/>
      <c r="AB16" s="94"/>
      <c r="AC16" s="94"/>
      <c r="AD16" s="94"/>
      <c r="AE16" s="94"/>
      <c r="AF16" s="94"/>
      <c r="AG16" s="704"/>
      <c r="AH16" s="2424"/>
      <c r="AI16" s="2346"/>
      <c r="AJ16" s="2346"/>
      <c r="AK16" s="2346"/>
      <c r="AL16" s="2346"/>
      <c r="AM16" s="2346"/>
      <c r="AN16" s="1677"/>
      <c r="AO16" s="2424"/>
      <c r="AP16" s="2346"/>
      <c r="AQ16" s="2346"/>
      <c r="AR16" s="2346"/>
      <c r="AS16" s="2346"/>
      <c r="AT16" s="2346"/>
      <c r="AU16" s="1677"/>
      <c r="AV16" s="2424"/>
      <c r="AW16" s="2346"/>
      <c r="AX16" s="2346"/>
      <c r="AY16" s="2346"/>
      <c r="AZ16" s="2346"/>
      <c r="BA16" s="2346"/>
      <c r="BB16" s="1677"/>
      <c r="BC16" s="2424"/>
      <c r="BD16" s="2346"/>
      <c r="BE16" s="2346"/>
      <c r="BF16" s="2346"/>
      <c r="BG16" s="2346"/>
      <c r="BH16" s="2346"/>
      <c r="BI16" s="1677"/>
      <c r="BJ16" s="773"/>
      <c r="BK16" s="447"/>
      <c r="BL16" s="109"/>
      <c r="BP16" s="2336"/>
      <c r="BQ16" s="2336"/>
      <c r="BR16" s="2336"/>
      <c r="BS16" s="1673"/>
      <c r="BT16" s="2346"/>
      <c r="BU16" s="2346"/>
      <c r="BV16" s="1677"/>
      <c r="BW16" s="2336" t="s">
        <v>51</v>
      </c>
      <c r="BX16" s="2336"/>
      <c r="BY16" s="2336"/>
      <c r="BZ16" s="2462">
        <v>627.5</v>
      </c>
      <c r="CA16" s="1744"/>
      <c r="CB16" s="1744"/>
      <c r="CC16" s="1984"/>
      <c r="CD16" s="2336"/>
      <c r="CE16" s="2336"/>
      <c r="CF16" s="2336"/>
      <c r="CG16" s="1673"/>
      <c r="CH16" s="2346"/>
      <c r="CI16" s="2346"/>
      <c r="CJ16" s="1677"/>
      <c r="CK16" s="2336"/>
      <c r="CL16" s="2336"/>
      <c r="CM16" s="2336"/>
      <c r="CN16" s="1673"/>
      <c r="CO16" s="2346"/>
      <c r="CP16" s="2346"/>
      <c r="CQ16" s="1677"/>
    </row>
    <row r="17" spans="1:95" ht="16.5" customHeight="1">
      <c r="A17" s="766"/>
      <c r="B17" s="375"/>
      <c r="C17" s="704"/>
      <c r="D17" s="94"/>
      <c r="E17" s="94"/>
      <c r="F17" s="94"/>
      <c r="G17" s="94"/>
      <c r="H17" s="94"/>
      <c r="I17" s="94"/>
      <c r="J17" s="94"/>
      <c r="K17" s="94"/>
      <c r="L17" s="94"/>
      <c r="M17" s="94"/>
      <c r="N17" s="94"/>
      <c r="O17" s="94"/>
      <c r="P17" s="94"/>
      <c r="Q17" s="94"/>
      <c r="R17" s="94"/>
      <c r="S17" s="94"/>
      <c r="T17" s="94"/>
      <c r="U17" s="94"/>
      <c r="V17" s="94"/>
      <c r="W17" s="94"/>
      <c r="X17" s="94"/>
      <c r="Y17" s="94"/>
      <c r="Z17" s="94"/>
      <c r="AA17" s="94"/>
      <c r="AB17" s="94"/>
      <c r="AC17" s="94"/>
      <c r="AD17" s="94"/>
      <c r="AE17" s="94"/>
      <c r="AF17" s="94"/>
      <c r="AG17" s="704"/>
      <c r="AH17" s="2528" t="s">
        <v>784</v>
      </c>
      <c r="AI17" s="2529"/>
      <c r="AJ17" s="2529"/>
      <c r="AK17" s="2529"/>
      <c r="AL17" s="2529"/>
      <c r="AM17" s="2529"/>
      <c r="AN17" s="2530"/>
      <c r="AO17" s="2528">
        <v>515</v>
      </c>
      <c r="AP17" s="2529"/>
      <c r="AQ17" s="2529"/>
      <c r="AR17" s="2529"/>
      <c r="AS17" s="2529"/>
      <c r="AT17" s="2529"/>
      <c r="AU17" s="2530"/>
      <c r="AV17" s="2433" t="s">
        <v>553</v>
      </c>
      <c r="AW17" s="1671"/>
      <c r="AX17" s="1671"/>
      <c r="AY17" s="1671"/>
      <c r="AZ17" s="1671"/>
      <c r="BA17" s="1671"/>
      <c r="BB17" s="1676"/>
      <c r="BC17" s="2433">
        <v>650</v>
      </c>
      <c r="BD17" s="1671"/>
      <c r="BE17" s="1671"/>
      <c r="BF17" s="1671"/>
      <c r="BG17" s="1671"/>
      <c r="BH17" s="1671"/>
      <c r="BI17" s="1676"/>
      <c r="BJ17" s="773"/>
      <c r="BK17" s="447"/>
      <c r="BL17" s="109"/>
      <c r="BP17" s="2804" t="s">
        <v>785</v>
      </c>
      <c r="BQ17" s="2804"/>
      <c r="BR17" s="2804"/>
      <c r="BS17" s="2887">
        <v>642.5</v>
      </c>
      <c r="BT17" s="2888"/>
      <c r="BU17" s="2888"/>
      <c r="BV17" s="2889"/>
      <c r="BW17" s="2891" t="s">
        <v>786</v>
      </c>
      <c r="BX17" s="2891"/>
      <c r="BY17" s="2891"/>
      <c r="BZ17" s="2892">
        <f>1270/2</f>
        <v>635</v>
      </c>
      <c r="CA17" s="2893"/>
      <c r="CB17" s="2893"/>
      <c r="CC17" s="2894"/>
      <c r="CD17" s="2336" t="s">
        <v>787</v>
      </c>
      <c r="CE17" s="2336"/>
      <c r="CF17" s="2336"/>
      <c r="CG17" s="2885">
        <v>831.9</v>
      </c>
      <c r="CH17" s="1679"/>
      <c r="CI17" s="1679"/>
      <c r="CJ17" s="2886"/>
      <c r="CK17" s="2336" t="s">
        <v>787</v>
      </c>
      <c r="CL17" s="2336"/>
      <c r="CM17" s="2336"/>
      <c r="CN17" s="2885">
        <v>831.9</v>
      </c>
      <c r="CO17" s="1679"/>
      <c r="CP17" s="1679"/>
      <c r="CQ17" s="2886"/>
    </row>
    <row r="18" spans="1:95" ht="16.5" customHeight="1">
      <c r="A18" s="766"/>
      <c r="B18" s="375"/>
      <c r="C18" s="704"/>
      <c r="D18" s="94"/>
      <c r="E18" s="94"/>
      <c r="F18" s="94"/>
      <c r="G18" s="94"/>
      <c r="H18" s="94"/>
      <c r="I18" s="94"/>
      <c r="J18" s="94"/>
      <c r="K18" s="94"/>
      <c r="L18" s="94"/>
      <c r="M18" s="94"/>
      <c r="N18" s="94"/>
      <c r="O18" s="94"/>
      <c r="P18" s="94"/>
      <c r="Q18" s="94"/>
      <c r="R18" s="94"/>
      <c r="S18" s="94"/>
      <c r="T18" s="94"/>
      <c r="U18" s="94"/>
      <c r="V18" s="94"/>
      <c r="W18" s="94"/>
      <c r="X18" s="94"/>
      <c r="Y18" s="94"/>
      <c r="Z18" s="94"/>
      <c r="AA18" s="94"/>
      <c r="AB18" s="94"/>
      <c r="AC18" s="94"/>
      <c r="AD18" s="94"/>
      <c r="AE18" s="94"/>
      <c r="AF18" s="94"/>
      <c r="AG18" s="704"/>
      <c r="AH18" s="2519"/>
      <c r="AI18" s="2520"/>
      <c r="AJ18" s="2520"/>
      <c r="AK18" s="2520"/>
      <c r="AL18" s="2520"/>
      <c r="AM18" s="2520"/>
      <c r="AN18" s="2521"/>
      <c r="AO18" s="2519"/>
      <c r="AP18" s="2520"/>
      <c r="AQ18" s="2520"/>
      <c r="AR18" s="2520"/>
      <c r="AS18" s="2520"/>
      <c r="AT18" s="2520"/>
      <c r="AU18" s="2521"/>
      <c r="AV18" s="2424"/>
      <c r="AW18" s="2346"/>
      <c r="AX18" s="2346"/>
      <c r="AY18" s="2346"/>
      <c r="AZ18" s="2346"/>
      <c r="BA18" s="2346"/>
      <c r="BB18" s="1677"/>
      <c r="BC18" s="2424"/>
      <c r="BD18" s="2346"/>
      <c r="BE18" s="2346"/>
      <c r="BF18" s="2346"/>
      <c r="BG18" s="2346"/>
      <c r="BH18" s="2346"/>
      <c r="BI18" s="1677"/>
      <c r="BJ18" s="773"/>
      <c r="BK18" s="447"/>
      <c r="BL18" s="109"/>
      <c r="BP18" s="2804"/>
      <c r="BQ18" s="2804"/>
      <c r="BR18" s="2804"/>
      <c r="BS18" s="2890"/>
      <c r="BT18" s="2520"/>
      <c r="BU18" s="2520"/>
      <c r="BV18" s="2521"/>
      <c r="BW18" s="2336" t="s">
        <v>54</v>
      </c>
      <c r="BX18" s="2336"/>
      <c r="BY18" s="2336"/>
      <c r="BZ18" s="2462">
        <v>642.5</v>
      </c>
      <c r="CA18" s="1744"/>
      <c r="CB18" s="1744"/>
      <c r="CC18" s="1984"/>
      <c r="CD18" s="2336"/>
      <c r="CE18" s="2336"/>
      <c r="CF18" s="2336"/>
      <c r="CG18" s="1673"/>
      <c r="CH18" s="2346"/>
      <c r="CI18" s="2346"/>
      <c r="CJ18" s="1677"/>
      <c r="CK18" s="2336"/>
      <c r="CL18" s="2336"/>
      <c r="CM18" s="2336"/>
      <c r="CN18" s="1673"/>
      <c r="CO18" s="2346"/>
      <c r="CP18" s="2346"/>
      <c r="CQ18" s="1677"/>
    </row>
    <row r="19" spans="1:95" ht="16.5" customHeight="1">
      <c r="A19" s="766"/>
      <c r="B19" s="375"/>
      <c r="C19" s="704"/>
      <c r="D19" s="94"/>
      <c r="E19" s="94"/>
      <c r="F19" s="94"/>
      <c r="G19" s="94"/>
      <c r="H19" s="94"/>
      <c r="I19" s="94"/>
      <c r="J19" s="94"/>
      <c r="K19" s="94"/>
      <c r="L19" s="94"/>
      <c r="M19" s="94"/>
      <c r="N19" s="94"/>
      <c r="O19" s="94"/>
      <c r="P19" s="94"/>
      <c r="Q19" s="94"/>
      <c r="R19" s="94"/>
      <c r="S19" s="94"/>
      <c r="T19" s="94"/>
      <c r="U19" s="94"/>
      <c r="V19" s="94"/>
      <c r="W19" s="94"/>
      <c r="X19" s="94"/>
      <c r="Y19" s="94"/>
      <c r="Z19" s="94"/>
      <c r="AA19" s="94"/>
      <c r="AB19" s="94"/>
      <c r="AC19" s="94"/>
      <c r="AD19" s="94"/>
      <c r="AE19" s="94"/>
      <c r="AF19" s="94"/>
      <c r="AG19" s="704"/>
      <c r="AH19" s="2528" t="s">
        <v>788</v>
      </c>
      <c r="AI19" s="2529"/>
      <c r="AJ19" s="2529"/>
      <c r="AK19" s="2529"/>
      <c r="AL19" s="2529"/>
      <c r="AM19" s="2529"/>
      <c r="AN19" s="2530"/>
      <c r="AO19" s="2528">
        <v>535</v>
      </c>
      <c r="AP19" s="2529"/>
      <c r="AQ19" s="2529"/>
      <c r="AR19" s="2529"/>
      <c r="AS19" s="2529"/>
      <c r="AT19" s="2529"/>
      <c r="AU19" s="2530"/>
      <c r="AV19" s="2433"/>
      <c r="AW19" s="1671"/>
      <c r="AX19" s="1671"/>
      <c r="AY19" s="1671"/>
      <c r="AZ19" s="1671"/>
      <c r="BA19" s="1671"/>
      <c r="BB19" s="1676"/>
      <c r="BC19" s="2433"/>
      <c r="BD19" s="1671"/>
      <c r="BE19" s="1671"/>
      <c r="BF19" s="1671"/>
      <c r="BG19" s="1671"/>
      <c r="BH19" s="1671"/>
      <c r="BI19" s="1676"/>
      <c r="BJ19" s="773"/>
      <c r="BK19" s="447"/>
      <c r="BL19" s="109"/>
      <c r="BP19" s="2804" t="s">
        <v>789</v>
      </c>
      <c r="BQ19" s="2804"/>
      <c r="BR19" s="2804"/>
      <c r="BS19" s="2887">
        <v>656.6</v>
      </c>
      <c r="BT19" s="2888"/>
      <c r="BU19" s="2888"/>
      <c r="BV19" s="2889"/>
      <c r="BW19" s="2891" t="s">
        <v>790</v>
      </c>
      <c r="BX19" s="2891"/>
      <c r="BY19" s="2891"/>
      <c r="BZ19" s="2892">
        <f>1300/2</f>
        <v>650</v>
      </c>
      <c r="CA19" s="2893"/>
      <c r="CB19" s="2893"/>
      <c r="CC19" s="2894"/>
      <c r="CD19" s="2336" t="s">
        <v>386</v>
      </c>
      <c r="CE19" s="2336"/>
      <c r="CF19" s="2336"/>
      <c r="CG19" s="2885">
        <v>843.6</v>
      </c>
      <c r="CH19" s="1679"/>
      <c r="CI19" s="1679"/>
      <c r="CJ19" s="2886"/>
      <c r="CK19" s="2336" t="s">
        <v>386</v>
      </c>
      <c r="CL19" s="2336"/>
      <c r="CM19" s="2336"/>
      <c r="CN19" s="2885">
        <v>843.6</v>
      </c>
      <c r="CO19" s="1679"/>
      <c r="CP19" s="1679"/>
      <c r="CQ19" s="2886"/>
    </row>
    <row r="20" spans="1:95" ht="16.5" customHeight="1">
      <c r="A20" s="766"/>
      <c r="B20" s="375"/>
      <c r="C20" s="704"/>
      <c r="D20" s="94"/>
      <c r="E20" s="94"/>
      <c r="F20" s="94"/>
      <c r="G20" s="94"/>
      <c r="H20" s="94"/>
      <c r="I20" s="94"/>
      <c r="J20" s="94"/>
      <c r="K20" s="94"/>
      <c r="L20" s="94"/>
      <c r="M20" s="94"/>
      <c r="N20" s="94"/>
      <c r="O20" s="94"/>
      <c r="P20" s="94"/>
      <c r="Q20" s="94"/>
      <c r="R20" s="94"/>
      <c r="S20" s="94"/>
      <c r="T20" s="94"/>
      <c r="U20" s="94"/>
      <c r="V20" s="94"/>
      <c r="W20" s="94"/>
      <c r="X20" s="94"/>
      <c r="Y20" s="94"/>
      <c r="Z20" s="94"/>
      <c r="AA20" s="94"/>
      <c r="AB20" s="94"/>
      <c r="AC20" s="94"/>
      <c r="AD20" s="94"/>
      <c r="AE20" s="94"/>
      <c r="AG20" s="704"/>
      <c r="AH20" s="2519"/>
      <c r="AI20" s="2520"/>
      <c r="AJ20" s="2520"/>
      <c r="AK20" s="2520"/>
      <c r="AL20" s="2520"/>
      <c r="AM20" s="2520"/>
      <c r="AN20" s="2521"/>
      <c r="AO20" s="2519"/>
      <c r="AP20" s="2520"/>
      <c r="AQ20" s="2520"/>
      <c r="AR20" s="2520"/>
      <c r="AS20" s="2520"/>
      <c r="AT20" s="2520"/>
      <c r="AU20" s="2521"/>
      <c r="AV20" s="2424"/>
      <c r="AW20" s="2346"/>
      <c r="AX20" s="2346"/>
      <c r="AY20" s="2346"/>
      <c r="AZ20" s="2346"/>
      <c r="BA20" s="2346"/>
      <c r="BB20" s="1677"/>
      <c r="BC20" s="2424"/>
      <c r="BD20" s="2346"/>
      <c r="BE20" s="2346"/>
      <c r="BF20" s="2346"/>
      <c r="BG20" s="2346"/>
      <c r="BH20" s="2346"/>
      <c r="BI20" s="1677"/>
      <c r="BJ20" s="773"/>
      <c r="BK20" s="447"/>
      <c r="BL20" s="109"/>
      <c r="BP20" s="2804"/>
      <c r="BQ20" s="2804"/>
      <c r="BR20" s="2804"/>
      <c r="BS20" s="2890"/>
      <c r="BT20" s="2520"/>
      <c r="BU20" s="2520"/>
      <c r="BV20" s="2521"/>
      <c r="BW20" s="2336" t="s">
        <v>791</v>
      </c>
      <c r="BX20" s="2336"/>
      <c r="BY20" s="2336"/>
      <c r="BZ20" s="2462">
        <v>656.6</v>
      </c>
      <c r="CA20" s="1744"/>
      <c r="CB20" s="1744"/>
      <c r="CC20" s="1984"/>
      <c r="CD20" s="2336"/>
      <c r="CE20" s="2336"/>
      <c r="CF20" s="2336"/>
      <c r="CG20" s="1673"/>
      <c r="CH20" s="2346"/>
      <c r="CI20" s="2346"/>
      <c r="CJ20" s="1677"/>
      <c r="CK20" s="2336"/>
      <c r="CL20" s="2336"/>
      <c r="CM20" s="2336"/>
      <c r="CN20" s="1673"/>
      <c r="CO20" s="2346"/>
      <c r="CP20" s="2346"/>
      <c r="CQ20" s="1677"/>
    </row>
    <row r="21" spans="1:95" ht="16.5" customHeight="1">
      <c r="A21" s="766"/>
      <c r="B21" s="375"/>
      <c r="C21" s="704"/>
      <c r="D21" s="94"/>
      <c r="E21" s="94"/>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c r="AE21" s="94"/>
      <c r="AF21" s="94"/>
      <c r="AG21" s="704"/>
      <c r="AH21" s="2528" t="s">
        <v>792</v>
      </c>
      <c r="AI21" s="2529"/>
      <c r="AJ21" s="2529"/>
      <c r="AK21" s="2529"/>
      <c r="AL21" s="2529"/>
      <c r="AM21" s="2529"/>
      <c r="AN21" s="2530"/>
      <c r="AO21" s="2528">
        <v>555</v>
      </c>
      <c r="AP21" s="2529"/>
      <c r="AQ21" s="2529"/>
      <c r="AR21" s="2529"/>
      <c r="AS21" s="2529"/>
      <c r="AT21" s="2529"/>
      <c r="AU21" s="2530"/>
      <c r="AV21" s="2433"/>
      <c r="AW21" s="1671"/>
      <c r="AX21" s="1671"/>
      <c r="AY21" s="1671"/>
      <c r="AZ21" s="1671"/>
      <c r="BA21" s="1671"/>
      <c r="BB21" s="1676"/>
      <c r="BC21" s="2433"/>
      <c r="BD21" s="1671"/>
      <c r="BE21" s="1671"/>
      <c r="BF21" s="1671"/>
      <c r="BG21" s="1671"/>
      <c r="BH21" s="1671"/>
      <c r="BI21" s="1676"/>
      <c r="BJ21" s="773"/>
      <c r="BK21" s="447"/>
      <c r="BL21" s="109"/>
      <c r="BP21" s="2804" t="s">
        <v>793</v>
      </c>
      <c r="BQ21" s="2804"/>
      <c r="BR21" s="2804"/>
      <c r="BS21" s="2887">
        <v>670</v>
      </c>
      <c r="BT21" s="2888"/>
      <c r="BU21" s="2888"/>
      <c r="BV21" s="2889"/>
      <c r="BW21" s="2336" t="s">
        <v>794</v>
      </c>
      <c r="BX21" s="2336"/>
      <c r="BY21" s="2336"/>
      <c r="BZ21" s="2462">
        <v>663.3</v>
      </c>
      <c r="CA21" s="1744"/>
      <c r="CB21" s="1744"/>
      <c r="CC21" s="1984"/>
      <c r="CD21" s="2336" t="s">
        <v>795</v>
      </c>
      <c r="CE21" s="2336"/>
      <c r="CF21" s="2336"/>
      <c r="CG21" s="2885">
        <v>855.3</v>
      </c>
      <c r="CH21" s="1679"/>
      <c r="CI21" s="1679"/>
      <c r="CJ21" s="2886"/>
      <c r="CK21" s="2336" t="s">
        <v>795</v>
      </c>
      <c r="CL21" s="2336"/>
      <c r="CM21" s="2336"/>
      <c r="CN21" s="2885">
        <v>855.3</v>
      </c>
      <c r="CO21" s="1679"/>
      <c r="CP21" s="1679"/>
      <c r="CQ21" s="2886"/>
    </row>
    <row r="22" spans="1:95" ht="16.5" customHeight="1">
      <c r="A22" s="766"/>
      <c r="B22" s="375"/>
      <c r="C22" s="704"/>
      <c r="D22" s="94"/>
      <c r="E22" s="94"/>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c r="AE22" s="94"/>
      <c r="AF22" s="94"/>
      <c r="AG22" s="704"/>
      <c r="AH22" s="2519"/>
      <c r="AI22" s="2520"/>
      <c r="AJ22" s="2520"/>
      <c r="AK22" s="2520"/>
      <c r="AL22" s="2520"/>
      <c r="AM22" s="2520"/>
      <c r="AN22" s="2521"/>
      <c r="AO22" s="2519"/>
      <c r="AP22" s="2520"/>
      <c r="AQ22" s="2520"/>
      <c r="AR22" s="2520"/>
      <c r="AS22" s="2520"/>
      <c r="AT22" s="2520"/>
      <c r="AU22" s="2521"/>
      <c r="AV22" s="2424"/>
      <c r="AW22" s="2346"/>
      <c r="AX22" s="2346"/>
      <c r="AY22" s="2346"/>
      <c r="AZ22" s="2346"/>
      <c r="BA22" s="2346"/>
      <c r="BB22" s="1677"/>
      <c r="BC22" s="2424"/>
      <c r="BD22" s="2346"/>
      <c r="BE22" s="2346"/>
      <c r="BF22" s="2346"/>
      <c r="BG22" s="2346"/>
      <c r="BH22" s="2346"/>
      <c r="BI22" s="1677"/>
      <c r="BJ22" s="773"/>
      <c r="BK22" s="447"/>
      <c r="BL22" s="109"/>
      <c r="BP22" s="2804"/>
      <c r="BQ22" s="2804"/>
      <c r="BR22" s="2804"/>
      <c r="BS22" s="2890"/>
      <c r="BT22" s="2520"/>
      <c r="BU22" s="2520"/>
      <c r="BV22" s="2521"/>
      <c r="BW22" s="2891" t="s">
        <v>796</v>
      </c>
      <c r="BX22" s="2891"/>
      <c r="BY22" s="2891"/>
      <c r="BZ22" s="2892">
        <f>1340/2</f>
        <v>670</v>
      </c>
      <c r="CA22" s="2893"/>
      <c r="CB22" s="2893"/>
      <c r="CC22" s="2894"/>
      <c r="CD22" s="2336"/>
      <c r="CE22" s="2336"/>
      <c r="CF22" s="2336"/>
      <c r="CG22" s="1673"/>
      <c r="CH22" s="2346"/>
      <c r="CI22" s="2346"/>
      <c r="CJ22" s="1677"/>
      <c r="CK22" s="2336"/>
      <c r="CL22" s="2336"/>
      <c r="CM22" s="2336"/>
      <c r="CN22" s="1673"/>
      <c r="CO22" s="2346"/>
      <c r="CP22" s="2346"/>
      <c r="CQ22" s="1677"/>
    </row>
    <row r="23" spans="1:95" ht="16.5" customHeight="1">
      <c r="A23" s="766"/>
      <c r="B23" s="375"/>
      <c r="C23" s="704"/>
      <c r="D23" s="94"/>
      <c r="E23" s="94"/>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c r="AE23" s="94"/>
      <c r="AF23" s="94"/>
      <c r="AG23" s="704"/>
      <c r="AH23" s="2433" t="s">
        <v>797</v>
      </c>
      <c r="AI23" s="1671"/>
      <c r="AJ23" s="1671"/>
      <c r="AK23" s="1671"/>
      <c r="AL23" s="1671"/>
      <c r="AM23" s="1671"/>
      <c r="AN23" s="1676"/>
      <c r="AO23" s="2528">
        <v>575</v>
      </c>
      <c r="AP23" s="2529"/>
      <c r="AQ23" s="2529"/>
      <c r="AR23" s="2529"/>
      <c r="AS23" s="2529"/>
      <c r="AT23" s="2529"/>
      <c r="AU23" s="2530"/>
      <c r="AV23" s="2433"/>
      <c r="AW23" s="1671"/>
      <c r="AX23" s="1671"/>
      <c r="AY23" s="1671"/>
      <c r="AZ23" s="1671"/>
      <c r="BA23" s="1671"/>
      <c r="BB23" s="1676"/>
      <c r="BC23" s="2433"/>
      <c r="BD23" s="1671"/>
      <c r="BE23" s="1671"/>
      <c r="BF23" s="1671"/>
      <c r="BG23" s="1671"/>
      <c r="BH23" s="1671"/>
      <c r="BI23" s="1676"/>
      <c r="BJ23" s="773"/>
      <c r="BK23" s="447"/>
      <c r="BL23" s="109"/>
      <c r="BP23" s="2336" t="s">
        <v>798</v>
      </c>
      <c r="BQ23" s="2336"/>
      <c r="BR23" s="2336"/>
      <c r="BS23" s="2887">
        <v>693.3</v>
      </c>
      <c r="BT23" s="2888"/>
      <c r="BU23" s="2888"/>
      <c r="BV23" s="2889"/>
      <c r="BW23" s="2336" t="s">
        <v>799</v>
      </c>
      <c r="BX23" s="2336"/>
      <c r="BY23" s="2336"/>
      <c r="BZ23" s="2462">
        <v>681.6</v>
      </c>
      <c r="CA23" s="1744"/>
      <c r="CB23" s="1744"/>
      <c r="CC23" s="1984"/>
      <c r="CD23" s="2336" t="s">
        <v>345</v>
      </c>
      <c r="CE23" s="2336"/>
      <c r="CF23" s="2336"/>
      <c r="CG23" s="2885">
        <v>867</v>
      </c>
      <c r="CH23" s="1679"/>
      <c r="CI23" s="1679"/>
      <c r="CJ23" s="2886"/>
      <c r="CK23" s="2336" t="s">
        <v>345</v>
      </c>
      <c r="CL23" s="2336"/>
      <c r="CM23" s="2336"/>
      <c r="CN23" s="2885">
        <v>867</v>
      </c>
      <c r="CO23" s="1679"/>
      <c r="CP23" s="1679"/>
      <c r="CQ23" s="2886"/>
    </row>
    <row r="24" spans="1:95" ht="16.5" customHeight="1">
      <c r="A24" s="766"/>
      <c r="B24" s="375"/>
      <c r="C24" s="704"/>
      <c r="D24" s="94"/>
      <c r="E24" s="94"/>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c r="AE24" s="94"/>
      <c r="AF24" s="94"/>
      <c r="AG24" s="704"/>
      <c r="AH24" s="2424"/>
      <c r="AI24" s="2346"/>
      <c r="AJ24" s="2346"/>
      <c r="AK24" s="2346"/>
      <c r="AL24" s="2346"/>
      <c r="AM24" s="2346"/>
      <c r="AN24" s="1677"/>
      <c r="AO24" s="2519"/>
      <c r="AP24" s="2520"/>
      <c r="AQ24" s="2520"/>
      <c r="AR24" s="2520"/>
      <c r="AS24" s="2520"/>
      <c r="AT24" s="2520"/>
      <c r="AU24" s="2521"/>
      <c r="AV24" s="2424"/>
      <c r="AW24" s="2346"/>
      <c r="AX24" s="2346"/>
      <c r="AY24" s="2346"/>
      <c r="AZ24" s="2346"/>
      <c r="BA24" s="2346"/>
      <c r="BB24" s="1677"/>
      <c r="BC24" s="2424"/>
      <c r="BD24" s="2346"/>
      <c r="BE24" s="2346"/>
      <c r="BF24" s="2346"/>
      <c r="BG24" s="2346"/>
      <c r="BH24" s="2346"/>
      <c r="BI24" s="1677"/>
      <c r="BJ24" s="773"/>
      <c r="BK24" s="447"/>
      <c r="BL24" s="109"/>
      <c r="BP24" s="2336"/>
      <c r="BQ24" s="2336"/>
      <c r="BR24" s="2336"/>
      <c r="BS24" s="2890"/>
      <c r="BT24" s="2520"/>
      <c r="BU24" s="2520"/>
      <c r="BV24" s="2521"/>
      <c r="BW24" s="2336" t="s">
        <v>800</v>
      </c>
      <c r="BX24" s="2336"/>
      <c r="BY24" s="2336"/>
      <c r="BZ24" s="2462">
        <v>693.3</v>
      </c>
      <c r="CA24" s="1744"/>
      <c r="CB24" s="1744"/>
      <c r="CC24" s="1984"/>
      <c r="CD24" s="2336"/>
      <c r="CE24" s="2336"/>
      <c r="CF24" s="2336"/>
      <c r="CG24" s="1673"/>
      <c r="CH24" s="2346"/>
      <c r="CI24" s="2346"/>
      <c r="CJ24" s="1677"/>
      <c r="CK24" s="2336"/>
      <c r="CL24" s="2336"/>
      <c r="CM24" s="2336"/>
      <c r="CN24" s="1673"/>
      <c r="CO24" s="2346"/>
      <c r="CP24" s="2346"/>
      <c r="CQ24" s="1677"/>
    </row>
    <row r="25" spans="1:95" ht="16.5" customHeight="1">
      <c r="A25" s="766"/>
      <c r="B25" s="375"/>
      <c r="C25" s="704"/>
      <c r="D25" s="94"/>
      <c r="E25" s="94"/>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c r="AE25" s="94"/>
      <c r="AF25" s="94"/>
      <c r="AG25" s="704"/>
      <c r="AH25" s="2433" t="s">
        <v>801</v>
      </c>
      <c r="AI25" s="1671"/>
      <c r="AJ25" s="1671"/>
      <c r="AK25" s="1671"/>
      <c r="AL25" s="1671"/>
      <c r="AM25" s="1671"/>
      <c r="AN25" s="1676"/>
      <c r="AO25" s="2528">
        <v>590</v>
      </c>
      <c r="AP25" s="2529"/>
      <c r="AQ25" s="2529"/>
      <c r="AR25" s="2529"/>
      <c r="AS25" s="2529"/>
      <c r="AT25" s="2529"/>
      <c r="AU25" s="2530"/>
      <c r="AV25" s="2433"/>
      <c r="AW25" s="1671"/>
      <c r="AX25" s="1671"/>
      <c r="AY25" s="1671"/>
      <c r="AZ25" s="1671"/>
      <c r="BA25" s="1671"/>
      <c r="BB25" s="1676"/>
      <c r="BC25" s="2433"/>
      <c r="BD25" s="1671"/>
      <c r="BE25" s="1671"/>
      <c r="BF25" s="1671"/>
      <c r="BG25" s="1671"/>
      <c r="BH25" s="1671"/>
      <c r="BI25" s="1676"/>
      <c r="BJ25" s="773"/>
      <c r="BK25" s="447"/>
      <c r="BL25" s="109"/>
      <c r="BP25" s="2336" t="s">
        <v>802</v>
      </c>
      <c r="BQ25" s="2336"/>
      <c r="BR25" s="2336"/>
      <c r="BS25" s="2887">
        <v>761.7</v>
      </c>
      <c r="BT25" s="2888"/>
      <c r="BU25" s="2888"/>
      <c r="BV25" s="2889"/>
      <c r="BW25" s="2891" t="s">
        <v>803</v>
      </c>
      <c r="BX25" s="2891"/>
      <c r="BY25" s="2891"/>
      <c r="BZ25" s="2892">
        <f>1410/2</f>
        <v>705</v>
      </c>
      <c r="CA25" s="2893"/>
      <c r="CB25" s="2893"/>
      <c r="CC25" s="2894"/>
      <c r="CD25" s="2336"/>
      <c r="CE25" s="2336"/>
      <c r="CF25" s="2336"/>
      <c r="CG25" s="2462"/>
      <c r="CH25" s="1744"/>
      <c r="CI25" s="1744"/>
      <c r="CJ25" s="1984"/>
      <c r="CK25" s="2336"/>
      <c r="CL25" s="2336"/>
      <c r="CM25" s="2336"/>
      <c r="CN25" s="2462"/>
      <c r="CO25" s="1744"/>
      <c r="CP25" s="1744"/>
      <c r="CQ25" s="1984"/>
    </row>
    <row r="26" spans="1:95" ht="16.5" customHeight="1">
      <c r="A26" s="766"/>
      <c r="B26" s="375"/>
      <c r="C26" s="704"/>
      <c r="D26" s="94"/>
      <c r="E26" s="94"/>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c r="AE26" s="94"/>
      <c r="AF26" s="94"/>
      <c r="AG26" s="704"/>
      <c r="AH26" s="2424"/>
      <c r="AI26" s="2346"/>
      <c r="AJ26" s="2346"/>
      <c r="AK26" s="2346"/>
      <c r="AL26" s="2346"/>
      <c r="AM26" s="2346"/>
      <c r="AN26" s="1677"/>
      <c r="AO26" s="2519"/>
      <c r="AP26" s="2520"/>
      <c r="AQ26" s="2520"/>
      <c r="AR26" s="2520"/>
      <c r="AS26" s="2520"/>
      <c r="AT26" s="2520"/>
      <c r="AU26" s="2521"/>
      <c r="AV26" s="2424"/>
      <c r="AW26" s="2346"/>
      <c r="AX26" s="2346"/>
      <c r="AY26" s="2346"/>
      <c r="AZ26" s="2346"/>
      <c r="BA26" s="2346"/>
      <c r="BB26" s="1677"/>
      <c r="BC26" s="2424"/>
      <c r="BD26" s="2346"/>
      <c r="BE26" s="2346"/>
      <c r="BF26" s="2346"/>
      <c r="BG26" s="2346"/>
      <c r="BH26" s="2346"/>
      <c r="BI26" s="1677"/>
      <c r="BJ26" s="773"/>
      <c r="BK26" s="447"/>
      <c r="BL26" s="109"/>
      <c r="BP26" s="2336"/>
      <c r="BQ26" s="2336"/>
      <c r="BR26" s="2336"/>
      <c r="BS26" s="2890"/>
      <c r="BT26" s="2520"/>
      <c r="BU26" s="2520"/>
      <c r="BV26" s="2521"/>
      <c r="BW26" s="2336" t="s">
        <v>804</v>
      </c>
      <c r="BX26" s="2336"/>
      <c r="BY26" s="2336"/>
      <c r="BZ26" s="2462">
        <v>761.7</v>
      </c>
      <c r="CA26" s="1744"/>
      <c r="CB26" s="1744"/>
      <c r="CC26" s="1984"/>
      <c r="CD26" s="2336"/>
      <c r="CE26" s="2336"/>
      <c r="CF26" s="2336"/>
      <c r="CG26" s="2462"/>
      <c r="CH26" s="1744"/>
      <c r="CI26" s="1744"/>
      <c r="CJ26" s="1984"/>
      <c r="CK26" s="2336"/>
      <c r="CL26" s="2336"/>
      <c r="CM26" s="2336"/>
      <c r="CN26" s="2462"/>
      <c r="CO26" s="1744"/>
      <c r="CP26" s="1744"/>
      <c r="CQ26" s="1984"/>
    </row>
    <row r="27" spans="1:95" ht="16.5" customHeight="1">
      <c r="A27" s="766"/>
      <c r="B27" s="375"/>
      <c r="C27" s="704"/>
      <c r="D27" s="94"/>
      <c r="E27" s="94"/>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c r="AE27" s="94"/>
      <c r="AF27" s="94"/>
      <c r="AG27" s="704"/>
      <c r="AH27" s="1671"/>
      <c r="AI27" s="1671"/>
      <c r="AJ27" s="1671"/>
      <c r="AK27" s="1671"/>
      <c r="AL27" s="1671"/>
      <c r="AM27" s="1671"/>
      <c r="AN27" s="1671"/>
      <c r="AO27" s="2529"/>
      <c r="AP27" s="2529"/>
      <c r="AQ27" s="2529"/>
      <c r="AR27" s="2529"/>
      <c r="AS27" s="2529"/>
      <c r="AT27" s="2529"/>
      <c r="AU27" s="2529"/>
      <c r="AV27" s="1671"/>
      <c r="AW27" s="1671"/>
      <c r="AX27" s="1671"/>
      <c r="AY27" s="1671"/>
      <c r="AZ27" s="1671"/>
      <c r="BA27" s="1671"/>
      <c r="BB27" s="1671"/>
      <c r="BC27" s="1671"/>
      <c r="BD27" s="1671"/>
      <c r="BE27" s="1671"/>
      <c r="BF27" s="1671"/>
      <c r="BG27" s="1671"/>
      <c r="BH27" s="1671"/>
      <c r="BI27" s="1671"/>
      <c r="BJ27" s="773"/>
      <c r="BK27" s="447"/>
      <c r="BL27" s="109"/>
      <c r="BP27" s="2336" t="s">
        <v>805</v>
      </c>
      <c r="BQ27" s="2336"/>
      <c r="BR27" s="2336"/>
      <c r="BS27" s="2887">
        <v>785.1</v>
      </c>
      <c r="BT27" s="2888"/>
      <c r="BU27" s="2888"/>
      <c r="BV27" s="2889"/>
      <c r="BW27" s="2336" t="s">
        <v>806</v>
      </c>
      <c r="BX27" s="2336"/>
      <c r="BY27" s="2336"/>
      <c r="BZ27" s="2462">
        <v>773.4</v>
      </c>
      <c r="CA27" s="1744"/>
      <c r="CB27" s="1744"/>
      <c r="CC27" s="1984"/>
      <c r="CD27" s="2336"/>
      <c r="CE27" s="2336"/>
      <c r="CF27" s="2336"/>
      <c r="CG27" s="2462"/>
      <c r="CH27" s="1744"/>
      <c r="CI27" s="1744"/>
      <c r="CJ27" s="1984"/>
      <c r="CK27" s="2336"/>
      <c r="CL27" s="2336"/>
      <c r="CM27" s="2336"/>
      <c r="CN27" s="2462"/>
      <c r="CO27" s="1744"/>
      <c r="CP27" s="1744"/>
      <c r="CQ27" s="1984"/>
    </row>
    <row r="28" spans="1:95" ht="16.5" customHeight="1">
      <c r="A28" s="766"/>
      <c r="B28" s="375"/>
      <c r="C28" s="70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c r="AE28" s="94"/>
      <c r="AF28" s="94"/>
      <c r="AG28" s="704"/>
      <c r="AH28" s="1191"/>
      <c r="AI28" s="1191"/>
      <c r="AJ28" s="1191"/>
      <c r="AK28" s="1191"/>
      <c r="AL28" s="1191"/>
      <c r="AM28" s="1191"/>
      <c r="AN28" s="1191"/>
      <c r="AO28" s="2517"/>
      <c r="AP28" s="2517"/>
      <c r="AQ28" s="2517"/>
      <c r="AR28" s="2517"/>
      <c r="AS28" s="2517"/>
      <c r="AT28" s="2517"/>
      <c r="AU28" s="2517"/>
      <c r="AV28" s="1191"/>
      <c r="AW28" s="1191"/>
      <c r="AX28" s="1191"/>
      <c r="AY28" s="1191"/>
      <c r="AZ28" s="1191"/>
      <c r="BA28" s="1191"/>
      <c r="BB28" s="1191"/>
      <c r="BC28" s="1191"/>
      <c r="BD28" s="1191"/>
      <c r="BE28" s="1191"/>
      <c r="BF28" s="1191"/>
      <c r="BG28" s="1191"/>
      <c r="BH28" s="1191"/>
      <c r="BI28" s="1191"/>
      <c r="BJ28" s="773"/>
      <c r="BK28" s="447"/>
      <c r="BL28" s="109"/>
      <c r="BP28" s="2336"/>
      <c r="BQ28" s="2336"/>
      <c r="BR28" s="2336"/>
      <c r="BS28" s="2890"/>
      <c r="BT28" s="2520"/>
      <c r="BU28" s="2520"/>
      <c r="BV28" s="2521"/>
      <c r="BW28" s="2336" t="s">
        <v>14</v>
      </c>
      <c r="BX28" s="2336"/>
      <c r="BY28" s="2336"/>
      <c r="BZ28" s="2462">
        <v>785.1</v>
      </c>
      <c r="CA28" s="1744"/>
      <c r="CB28" s="1744"/>
      <c r="CC28" s="1984"/>
      <c r="CD28" s="2336"/>
      <c r="CE28" s="2336"/>
      <c r="CF28" s="2336"/>
      <c r="CG28" s="2462"/>
      <c r="CH28" s="1744"/>
      <c r="CI28" s="1744"/>
      <c r="CJ28" s="1984"/>
      <c r="CK28" s="2336"/>
      <c r="CL28" s="2336"/>
      <c r="CM28" s="2336"/>
      <c r="CN28" s="2462"/>
      <c r="CO28" s="1744"/>
      <c r="CP28" s="1744"/>
      <c r="CQ28" s="1984"/>
    </row>
    <row r="29" spans="1:95" ht="9.75" customHeight="1">
      <c r="A29" s="766"/>
      <c r="B29" s="375"/>
      <c r="C29" s="70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c r="AE29" s="94"/>
      <c r="AF29" s="94"/>
      <c r="AG29" s="704"/>
      <c r="AH29" s="1191"/>
      <c r="AI29" s="1191"/>
      <c r="AJ29" s="1191"/>
      <c r="AK29" s="1191"/>
      <c r="AL29" s="1191"/>
      <c r="AM29" s="1191"/>
      <c r="AN29" s="1191"/>
      <c r="AO29" s="1191"/>
      <c r="AP29" s="1191"/>
      <c r="AQ29" s="1191"/>
      <c r="AR29" s="1191"/>
      <c r="AS29" s="1191"/>
      <c r="AT29" s="1191"/>
      <c r="AU29" s="1191"/>
      <c r="AV29" s="1191"/>
      <c r="AW29" s="1191"/>
      <c r="AX29" s="94"/>
      <c r="AY29" s="94"/>
      <c r="AZ29" s="94"/>
      <c r="BA29" s="94"/>
      <c r="BB29" s="94"/>
      <c r="BC29" s="94"/>
      <c r="BD29" s="94"/>
      <c r="BE29" s="94"/>
      <c r="BF29" s="94"/>
      <c r="BG29" s="94"/>
      <c r="BH29" s="94"/>
      <c r="BI29" s="94"/>
      <c r="BJ29" s="773"/>
      <c r="BK29" s="447"/>
      <c r="BL29" s="109"/>
    </row>
    <row r="30" spans="1:95" ht="11.25" customHeight="1">
      <c r="A30" s="766"/>
      <c r="B30" s="375"/>
      <c r="C30" s="70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c r="AE30" s="94"/>
      <c r="AF30" s="94"/>
      <c r="AG30" s="704"/>
      <c r="AH30" s="1191"/>
      <c r="AI30" s="1191"/>
      <c r="AJ30" s="1191"/>
      <c r="AK30" s="1191"/>
      <c r="AL30" s="1191"/>
      <c r="AM30" s="1191"/>
      <c r="AN30" s="1191"/>
      <c r="AO30" s="1191"/>
      <c r="AP30" s="1191"/>
      <c r="AQ30" s="1191"/>
      <c r="AR30" s="1191"/>
      <c r="AS30" s="1191"/>
      <c r="AT30" s="1191"/>
      <c r="AU30" s="1191"/>
      <c r="AV30" s="1191"/>
      <c r="AW30" s="1191"/>
      <c r="AX30" s="94"/>
      <c r="AY30" s="94"/>
      <c r="AZ30" s="94"/>
      <c r="BA30" s="94"/>
      <c r="BB30" s="94"/>
      <c r="BC30" s="94"/>
      <c r="BD30" s="94"/>
      <c r="BE30" s="94"/>
      <c r="BF30" s="94"/>
      <c r="BG30" s="94"/>
      <c r="BH30" s="94"/>
      <c r="BI30" s="94"/>
      <c r="BJ30" s="773"/>
      <c r="BK30" s="447"/>
      <c r="BL30" s="109"/>
    </row>
    <row r="31" spans="1:95" ht="10.5" customHeight="1">
      <c r="A31" s="766"/>
      <c r="B31" s="375"/>
      <c r="C31" s="774"/>
      <c r="D31" s="702"/>
      <c r="E31" s="702"/>
      <c r="F31" s="702"/>
      <c r="G31" s="702"/>
      <c r="H31" s="702"/>
      <c r="I31" s="702"/>
      <c r="J31" s="702"/>
      <c r="K31" s="702"/>
      <c r="L31" s="702"/>
      <c r="M31" s="702"/>
      <c r="N31" s="702"/>
      <c r="O31" s="702"/>
      <c r="P31" s="702"/>
      <c r="Q31" s="702"/>
      <c r="R31" s="702"/>
      <c r="S31" s="702"/>
      <c r="T31" s="702"/>
      <c r="U31" s="702"/>
      <c r="V31" s="702"/>
      <c r="W31" s="702"/>
      <c r="X31" s="702"/>
      <c r="Y31" s="702"/>
      <c r="Z31" s="702"/>
      <c r="AA31" s="702"/>
      <c r="AB31" s="702"/>
      <c r="AC31" s="702"/>
      <c r="AD31" s="702"/>
      <c r="AE31" s="702"/>
      <c r="AF31" s="702"/>
      <c r="AG31" s="774"/>
      <c r="AH31" s="702"/>
      <c r="AI31" s="702"/>
      <c r="AJ31" s="702"/>
      <c r="AK31" s="702"/>
      <c r="AL31" s="702"/>
      <c r="AM31" s="702"/>
      <c r="AN31" s="702"/>
      <c r="AO31" s="702"/>
      <c r="AP31" s="702"/>
      <c r="AQ31" s="702"/>
      <c r="AR31" s="702"/>
      <c r="AS31" s="702"/>
      <c r="AT31" s="702"/>
      <c r="AU31" s="702"/>
      <c r="AV31" s="702"/>
      <c r="AW31" s="702"/>
      <c r="AX31" s="702"/>
      <c r="AY31" s="702"/>
      <c r="AZ31" s="702"/>
      <c r="BA31" s="702"/>
      <c r="BB31" s="702"/>
      <c r="BC31" s="702"/>
      <c r="BD31" s="702"/>
      <c r="BE31" s="702"/>
      <c r="BF31" s="702"/>
      <c r="BG31" s="702"/>
      <c r="BH31" s="702"/>
      <c r="BI31" s="702"/>
      <c r="BJ31" s="775"/>
      <c r="BK31" s="447"/>
      <c r="BL31" s="109"/>
    </row>
    <row r="32" spans="1:95" ht="11.25" customHeight="1">
      <c r="A32" s="766"/>
      <c r="B32" s="95"/>
      <c r="C32" s="695"/>
      <c r="D32" s="695"/>
      <c r="E32" s="695"/>
      <c r="F32" s="695"/>
      <c r="G32" s="695"/>
      <c r="H32" s="695"/>
      <c r="I32" s="695"/>
      <c r="J32" s="695"/>
      <c r="K32" s="695"/>
      <c r="L32" s="695"/>
      <c r="M32" s="695"/>
      <c r="N32" s="695"/>
      <c r="O32" s="695"/>
      <c r="P32" s="695"/>
      <c r="Q32" s="695"/>
      <c r="R32" s="695"/>
      <c r="S32" s="695"/>
      <c r="T32" s="695"/>
      <c r="U32" s="695"/>
      <c r="V32" s="695"/>
      <c r="W32" s="695"/>
      <c r="X32" s="695"/>
      <c r="Y32" s="695"/>
      <c r="Z32" s="695"/>
      <c r="AA32" s="695"/>
      <c r="AB32" s="695"/>
      <c r="AC32" s="695"/>
      <c r="AD32" s="695"/>
      <c r="AE32" s="695"/>
      <c r="AF32" s="695"/>
      <c r="AG32" s="695"/>
      <c r="AH32" s="695"/>
      <c r="AI32" s="695"/>
      <c r="AJ32" s="695"/>
      <c r="AK32" s="695"/>
      <c r="AL32" s="695"/>
      <c r="AM32" s="695"/>
      <c r="AN32" s="695"/>
      <c r="AO32" s="695"/>
      <c r="AP32" s="695"/>
      <c r="AQ32" s="695"/>
      <c r="AR32" s="695"/>
      <c r="AS32" s="695"/>
      <c r="AT32" s="695"/>
      <c r="AU32" s="695"/>
      <c r="AV32" s="695"/>
      <c r="AW32" s="695"/>
      <c r="AX32" s="695"/>
      <c r="AY32" s="695"/>
      <c r="AZ32" s="695"/>
      <c r="BA32" s="695"/>
      <c r="BB32" s="695"/>
      <c r="BC32" s="695"/>
      <c r="BD32" s="695"/>
      <c r="BE32" s="695"/>
      <c r="BF32" s="695"/>
      <c r="BG32" s="695"/>
      <c r="BH32" s="695"/>
      <c r="BI32" s="695"/>
      <c r="BJ32" s="776"/>
      <c r="BK32" s="259"/>
      <c r="BL32" s="109"/>
    </row>
    <row r="33" spans="1:64" ht="16.5" customHeight="1">
      <c r="A33" s="766"/>
      <c r="B33" s="1973" t="s">
        <v>707</v>
      </c>
      <c r="C33" s="1189"/>
      <c r="D33" s="1189"/>
      <c r="E33" s="1189"/>
      <c r="F33" s="1918"/>
      <c r="G33" s="2817" t="s">
        <v>807</v>
      </c>
      <c r="H33" s="1189"/>
      <c r="I33" s="1189"/>
      <c r="J33" s="1189"/>
      <c r="K33" s="1189"/>
      <c r="L33" s="1189"/>
      <c r="M33" s="1189"/>
      <c r="N33" s="1918"/>
      <c r="O33" s="2398"/>
      <c r="P33" s="2398"/>
      <c r="Q33" s="2818"/>
      <c r="R33" s="1180" t="s">
        <v>808</v>
      </c>
      <c r="S33" s="1943"/>
      <c r="T33" s="1943"/>
      <c r="U33" s="1943"/>
      <c r="V33" s="1943"/>
      <c r="W33" s="1943"/>
      <c r="X33" s="1943"/>
      <c r="Y33" s="1943"/>
      <c r="Z33" s="1943"/>
      <c r="AA33" s="1943"/>
      <c r="AB33" s="1943"/>
      <c r="AC33" s="1943"/>
      <c r="AD33" s="1943"/>
      <c r="AE33" s="1943"/>
      <c r="AF33" s="1943"/>
      <c r="AG33" s="1943"/>
      <c r="AH33" s="1943"/>
      <c r="AI33" s="1943"/>
      <c r="AJ33" s="1943"/>
      <c r="AK33" s="1943"/>
      <c r="AL33" s="1943"/>
      <c r="AM33" s="1943"/>
      <c r="AN33" s="1943"/>
      <c r="AO33" s="1943"/>
      <c r="AP33" s="1943"/>
      <c r="AQ33" s="1943"/>
      <c r="AR33" s="1943"/>
      <c r="AS33" s="1943"/>
      <c r="AT33" s="1943"/>
      <c r="AU33" s="1943"/>
      <c r="AV33" s="1943"/>
      <c r="AW33" s="1943"/>
      <c r="AX33" s="1943"/>
      <c r="AY33" s="1943"/>
      <c r="AZ33" s="1943"/>
      <c r="BA33" s="1943"/>
      <c r="BB33" s="1943"/>
      <c r="BC33" s="1943"/>
      <c r="BD33" s="1943"/>
      <c r="BE33" s="1943"/>
      <c r="BF33" s="1943"/>
      <c r="BG33" s="1943"/>
      <c r="BH33" s="1943"/>
      <c r="BI33" s="1943"/>
      <c r="BJ33" s="1943"/>
      <c r="BK33" s="1944"/>
      <c r="BL33" s="109"/>
    </row>
    <row r="34" spans="1:64" ht="21" customHeight="1">
      <c r="A34" s="766"/>
      <c r="B34" s="1965"/>
      <c r="C34" s="2392"/>
      <c r="D34" s="2392"/>
      <c r="E34" s="2392"/>
      <c r="F34" s="1975"/>
      <c r="G34" s="1965"/>
      <c r="H34" s="2392"/>
      <c r="I34" s="2392"/>
      <c r="J34" s="2392"/>
      <c r="K34" s="2392"/>
      <c r="L34" s="2392"/>
      <c r="M34" s="2392"/>
      <c r="N34" s="1975"/>
      <c r="O34" s="2764"/>
      <c r="P34" s="2764"/>
      <c r="Q34" s="2820"/>
      <c r="R34" s="2895" t="s">
        <v>14</v>
      </c>
      <c r="S34" s="2896"/>
      <c r="T34" s="2897">
        <v>11</v>
      </c>
      <c r="U34" s="2897"/>
      <c r="V34" s="2897" t="s">
        <v>20</v>
      </c>
      <c r="W34" s="2897"/>
      <c r="X34" s="1943">
        <v>12</v>
      </c>
      <c r="Y34" s="2898"/>
      <c r="Z34" s="1185" t="s">
        <v>25</v>
      </c>
      <c r="AA34" s="2898"/>
      <c r="AB34" s="1185">
        <v>13</v>
      </c>
      <c r="AC34" s="2898"/>
      <c r="AD34" s="1185" t="s">
        <v>31</v>
      </c>
      <c r="AE34" s="2898"/>
      <c r="AF34" s="1185">
        <v>1</v>
      </c>
      <c r="AG34" s="2898"/>
      <c r="AH34" s="1185" t="s">
        <v>36</v>
      </c>
      <c r="AI34" s="2898"/>
      <c r="AJ34" s="1185">
        <v>2</v>
      </c>
      <c r="AK34" s="2898"/>
      <c r="AL34" s="1185" t="s">
        <v>43</v>
      </c>
      <c r="AM34" s="2898"/>
      <c r="AN34" s="1185">
        <v>3</v>
      </c>
      <c r="AO34" s="2898"/>
      <c r="AP34" s="1185" t="s">
        <v>46</v>
      </c>
      <c r="AQ34" s="2898"/>
      <c r="AR34" s="1185">
        <v>4</v>
      </c>
      <c r="AS34" s="2898"/>
      <c r="AT34" s="1185" t="s">
        <v>51</v>
      </c>
      <c r="AU34" s="2898"/>
      <c r="AV34" s="1185">
        <v>5</v>
      </c>
      <c r="AW34" s="2898"/>
      <c r="AX34" s="1185" t="s">
        <v>54</v>
      </c>
      <c r="AY34" s="2898"/>
      <c r="AZ34" s="1185">
        <v>6</v>
      </c>
      <c r="BA34" s="2898"/>
      <c r="BB34" s="1185"/>
      <c r="BC34" s="2898"/>
      <c r="BD34" s="1185"/>
      <c r="BE34" s="2898"/>
      <c r="BF34" s="2899"/>
      <c r="BG34" s="2900"/>
      <c r="BH34" s="2901"/>
      <c r="BI34" s="2902"/>
      <c r="BJ34" s="2901"/>
      <c r="BK34" s="2903"/>
      <c r="BL34" s="109"/>
    </row>
    <row r="35" spans="1:64" ht="17.25" customHeight="1">
      <c r="A35" s="766"/>
      <c r="B35" s="2870">
        <v>1</v>
      </c>
      <c r="C35" s="1711"/>
      <c r="D35" s="1711"/>
      <c r="E35" s="1711"/>
      <c r="F35" s="1712"/>
      <c r="G35" s="2354" t="s">
        <v>809</v>
      </c>
      <c r="H35" s="1744"/>
      <c r="I35" s="1744"/>
      <c r="J35" s="1744"/>
      <c r="K35" s="1744"/>
      <c r="L35" s="1744"/>
      <c r="M35" s="1744"/>
      <c r="N35" s="1641"/>
      <c r="O35" s="1744"/>
      <c r="P35" s="1744"/>
      <c r="Q35" s="2404"/>
      <c r="R35" s="2775">
        <v>45.61</v>
      </c>
      <c r="S35" s="2905"/>
      <c r="T35" s="2904">
        <v>49.73</v>
      </c>
      <c r="U35" s="2905"/>
      <c r="V35" s="2905"/>
      <c r="W35" s="2776"/>
      <c r="X35" s="2904">
        <v>51.55</v>
      </c>
      <c r="Y35" s="2905"/>
      <c r="Z35" s="2905"/>
      <c r="AA35" s="2776"/>
      <c r="AB35" s="2904">
        <v>53.42</v>
      </c>
      <c r="AC35" s="2905"/>
      <c r="AD35" s="2905"/>
      <c r="AE35" s="2776"/>
      <c r="AF35" s="2904">
        <v>55.25</v>
      </c>
      <c r="AG35" s="2905"/>
      <c r="AH35" s="2905"/>
      <c r="AI35" s="2776"/>
      <c r="AJ35" s="2904">
        <v>57</v>
      </c>
      <c r="AK35" s="2905"/>
      <c r="AL35" s="2905"/>
      <c r="AM35" s="2776"/>
      <c r="AN35" s="2484">
        <v>58.5</v>
      </c>
      <c r="AO35" s="2484"/>
      <c r="AP35" s="2484">
        <v>64.209999999999994</v>
      </c>
      <c r="AQ35" s="2484"/>
      <c r="AR35" s="2904">
        <v>67.67</v>
      </c>
      <c r="AS35" s="2905"/>
      <c r="AT35" s="2905"/>
      <c r="AU35" s="2776"/>
      <c r="AV35" s="2904">
        <v>69.2</v>
      </c>
      <c r="AW35" s="2905"/>
      <c r="AX35" s="2905"/>
      <c r="AY35" s="2776"/>
      <c r="AZ35" s="2336">
        <v>71</v>
      </c>
      <c r="BA35" s="2336"/>
      <c r="BB35" s="2336"/>
      <c r="BC35" s="2336"/>
      <c r="BD35" s="2336"/>
      <c r="BE35" s="2336"/>
      <c r="BF35" s="2906"/>
      <c r="BG35" s="2907"/>
      <c r="BH35" s="2908"/>
      <c r="BI35" s="2907"/>
      <c r="BJ35" s="2908"/>
      <c r="BK35" s="2909"/>
      <c r="BL35" s="109"/>
    </row>
    <row r="36" spans="1:64" ht="17.25" customHeight="1">
      <c r="A36" s="766"/>
      <c r="B36" s="2873"/>
      <c r="C36" s="1744"/>
      <c r="D36" s="1744"/>
      <c r="E36" s="1744"/>
      <c r="F36" s="1641"/>
      <c r="G36" s="2354"/>
      <c r="H36" s="1744"/>
      <c r="I36" s="1744"/>
      <c r="J36" s="1744"/>
      <c r="K36" s="1744"/>
      <c r="L36" s="1744"/>
      <c r="M36" s="1744"/>
      <c r="N36" s="1641"/>
      <c r="O36" s="1744"/>
      <c r="P36" s="1744"/>
      <c r="Q36" s="2404"/>
      <c r="R36" s="2775"/>
      <c r="S36" s="2905"/>
      <c r="T36" s="2777"/>
      <c r="U36" s="2905"/>
      <c r="V36" s="2905"/>
      <c r="W36" s="2776"/>
      <c r="X36" s="2777"/>
      <c r="Y36" s="2905"/>
      <c r="Z36" s="2905"/>
      <c r="AA36" s="2776"/>
      <c r="AB36" s="2777"/>
      <c r="AC36" s="2905"/>
      <c r="AD36" s="2905"/>
      <c r="AE36" s="2776"/>
      <c r="AF36" s="2777"/>
      <c r="AG36" s="2905"/>
      <c r="AH36" s="2905"/>
      <c r="AI36" s="2776"/>
      <c r="AJ36" s="2777"/>
      <c r="AK36" s="2905"/>
      <c r="AL36" s="2905"/>
      <c r="AM36" s="2776"/>
      <c r="AN36" s="2424"/>
      <c r="AO36" s="2346"/>
      <c r="AP36" s="2346"/>
      <c r="AQ36" s="1677"/>
      <c r="AR36" s="2777"/>
      <c r="AS36" s="2905"/>
      <c r="AT36" s="2905"/>
      <c r="AU36" s="2776"/>
      <c r="AV36" s="2777"/>
      <c r="AW36" s="2905"/>
      <c r="AX36" s="2905"/>
      <c r="AY36" s="2776"/>
      <c r="AZ36" s="2336"/>
      <c r="BA36" s="2336"/>
      <c r="BB36" s="2336"/>
      <c r="BC36" s="2336"/>
      <c r="BD36" s="2336"/>
      <c r="BE36" s="2336"/>
      <c r="BF36" s="2906"/>
      <c r="BG36" s="2907"/>
      <c r="BH36" s="2908"/>
      <c r="BI36" s="2907"/>
      <c r="BJ36" s="2908"/>
      <c r="BK36" s="2909"/>
      <c r="BL36" s="109"/>
    </row>
    <row r="37" spans="1:64" ht="17.25" customHeight="1">
      <c r="A37" s="766"/>
      <c r="B37" s="2873"/>
      <c r="C37" s="1744"/>
      <c r="D37" s="1744"/>
      <c r="E37" s="1744"/>
      <c r="F37" s="1641"/>
      <c r="G37" s="2354"/>
      <c r="H37" s="1744"/>
      <c r="I37" s="1744"/>
      <c r="J37" s="1744"/>
      <c r="K37" s="1744"/>
      <c r="L37" s="1744"/>
      <c r="M37" s="1744"/>
      <c r="N37" s="1641"/>
      <c r="O37" s="1744"/>
      <c r="P37" s="1744"/>
      <c r="Q37" s="2404"/>
      <c r="R37" s="2775"/>
      <c r="S37" s="2905"/>
      <c r="T37" s="2904"/>
      <c r="U37" s="2905"/>
      <c r="V37" s="2905"/>
      <c r="W37" s="2776"/>
      <c r="X37" s="2904"/>
      <c r="Y37" s="2905"/>
      <c r="Z37" s="2905"/>
      <c r="AA37" s="2776"/>
      <c r="AB37" s="2904"/>
      <c r="AC37" s="2905"/>
      <c r="AD37" s="2905"/>
      <c r="AE37" s="2776"/>
      <c r="AF37" s="2904"/>
      <c r="AG37" s="2905"/>
      <c r="AH37" s="2905"/>
      <c r="AI37" s="2776"/>
      <c r="AJ37" s="2904"/>
      <c r="AK37" s="2905"/>
      <c r="AL37" s="2905"/>
      <c r="AM37" s="2776"/>
      <c r="AN37" s="2352"/>
      <c r="AO37" s="1609"/>
      <c r="AP37" s="2352"/>
      <c r="AQ37" s="1609"/>
      <c r="AR37" s="2904"/>
      <c r="AS37" s="2905"/>
      <c r="AT37" s="2905"/>
      <c r="AU37" s="2776"/>
      <c r="AV37" s="2904"/>
      <c r="AW37" s="2905"/>
      <c r="AX37" s="2905"/>
      <c r="AY37" s="2776"/>
      <c r="AZ37" s="2352"/>
      <c r="BA37" s="1609"/>
      <c r="BB37" s="2352"/>
      <c r="BC37" s="1609"/>
      <c r="BD37" s="2352"/>
      <c r="BE37" s="1609"/>
      <c r="BF37" s="2908"/>
      <c r="BG37" s="2907"/>
      <c r="BH37" s="2908"/>
      <c r="BI37" s="2907"/>
      <c r="BJ37" s="779"/>
      <c r="BK37" s="780"/>
      <c r="BL37" s="109"/>
    </row>
    <row r="38" spans="1:64" ht="17.25" customHeight="1">
      <c r="A38" s="766"/>
      <c r="B38" s="2873"/>
      <c r="C38" s="1744"/>
      <c r="D38" s="1744"/>
      <c r="E38" s="1744"/>
      <c r="F38" s="1641"/>
      <c r="G38" s="2354"/>
      <c r="H38" s="1744"/>
      <c r="I38" s="1744"/>
      <c r="J38" s="1744"/>
      <c r="K38" s="1744"/>
      <c r="L38" s="1744"/>
      <c r="M38" s="1744"/>
      <c r="N38" s="1641"/>
      <c r="O38" s="1744"/>
      <c r="P38" s="1744"/>
      <c r="Q38" s="2404"/>
      <c r="R38" s="2775"/>
      <c r="S38" s="2905"/>
      <c r="T38" s="2904"/>
      <c r="U38" s="2905"/>
      <c r="V38" s="2905"/>
      <c r="W38" s="2776"/>
      <c r="X38" s="2904"/>
      <c r="Y38" s="2905"/>
      <c r="Z38" s="2905"/>
      <c r="AA38" s="2776"/>
      <c r="AB38" s="2904"/>
      <c r="AC38" s="2905"/>
      <c r="AD38" s="2905"/>
      <c r="AE38" s="2776"/>
      <c r="AF38" s="2904"/>
      <c r="AG38" s="2905"/>
      <c r="AH38" s="2905"/>
      <c r="AI38" s="2776"/>
      <c r="AJ38" s="2904"/>
      <c r="AK38" s="2905"/>
      <c r="AL38" s="2905"/>
      <c r="AM38" s="2776"/>
      <c r="AN38" s="2352"/>
      <c r="AO38" s="1609"/>
      <c r="AP38" s="2352"/>
      <c r="AQ38" s="1609"/>
      <c r="AR38" s="2904"/>
      <c r="AS38" s="2905"/>
      <c r="AT38" s="2905"/>
      <c r="AU38" s="2776"/>
      <c r="AV38" s="2904"/>
      <c r="AW38" s="2905"/>
      <c r="AX38" s="2905"/>
      <c r="AY38" s="2776"/>
      <c r="AZ38" s="2352"/>
      <c r="BA38" s="1609"/>
      <c r="BB38" s="2352"/>
      <c r="BC38" s="1609"/>
      <c r="BD38" s="2352"/>
      <c r="BE38" s="1609"/>
      <c r="BF38" s="2908"/>
      <c r="BG38" s="2907"/>
      <c r="BH38" s="2908"/>
      <c r="BI38" s="2907"/>
      <c r="BJ38" s="779"/>
      <c r="BK38" s="780"/>
      <c r="BL38" s="109"/>
    </row>
    <row r="39" spans="1:64" ht="17.25" customHeight="1">
      <c r="A39" s="766"/>
      <c r="B39" s="2880"/>
      <c r="C39" s="2824"/>
      <c r="D39" s="2824"/>
      <c r="E39" s="2824"/>
      <c r="F39" s="2362"/>
      <c r="G39" s="2910"/>
      <c r="H39" s="2824"/>
      <c r="I39" s="2824"/>
      <c r="J39" s="2824"/>
      <c r="K39" s="2824"/>
      <c r="L39" s="2824"/>
      <c r="M39" s="2824"/>
      <c r="N39" s="2911"/>
      <c r="O39" s="2392"/>
      <c r="P39" s="2392"/>
      <c r="Q39" s="1975"/>
      <c r="R39" s="2912"/>
      <c r="S39" s="2913"/>
      <c r="T39" s="2914"/>
      <c r="U39" s="2913"/>
      <c r="V39" s="2913"/>
      <c r="W39" s="2915"/>
      <c r="X39" s="2914"/>
      <c r="Y39" s="2913"/>
      <c r="Z39" s="2913"/>
      <c r="AA39" s="2915"/>
      <c r="AB39" s="2914"/>
      <c r="AC39" s="2913"/>
      <c r="AD39" s="2913"/>
      <c r="AE39" s="2915"/>
      <c r="AF39" s="2914"/>
      <c r="AG39" s="2913"/>
      <c r="AH39" s="2913"/>
      <c r="AI39" s="2915"/>
      <c r="AJ39" s="2914"/>
      <c r="AK39" s="2913"/>
      <c r="AL39" s="2913"/>
      <c r="AM39" s="2915"/>
      <c r="AN39" s="2916"/>
      <c r="AO39" s="1201"/>
      <c r="AP39" s="2916"/>
      <c r="AQ39" s="1201"/>
      <c r="AR39" s="2914"/>
      <c r="AS39" s="2913"/>
      <c r="AT39" s="2913"/>
      <c r="AU39" s="2915"/>
      <c r="AV39" s="2914"/>
      <c r="AW39" s="2913"/>
      <c r="AX39" s="2913"/>
      <c r="AY39" s="2915"/>
      <c r="AZ39" s="2361"/>
      <c r="BA39" s="2409"/>
      <c r="BB39" s="2916"/>
      <c r="BC39" s="1201"/>
      <c r="BD39" s="2916"/>
      <c r="BE39" s="1201"/>
      <c r="BF39" s="2899"/>
      <c r="BG39" s="2900"/>
      <c r="BH39" s="2899"/>
      <c r="BI39" s="2900"/>
      <c r="BJ39" s="781"/>
      <c r="BK39" s="782"/>
      <c r="BL39" s="109"/>
    </row>
    <row r="40" spans="1:64" s="256" customFormat="1" ht="20.100000000000001" customHeight="1">
      <c r="A40" s="783"/>
      <c r="B40" s="455" t="s">
        <v>118</v>
      </c>
      <c r="C40" s="258"/>
      <c r="D40" s="258"/>
      <c r="E40" s="258"/>
      <c r="F40" s="258"/>
      <c r="G40" s="258"/>
      <c r="H40" s="258"/>
      <c r="I40" s="258"/>
      <c r="J40" s="258"/>
      <c r="K40" s="258"/>
      <c r="L40" s="258"/>
      <c r="M40" s="258"/>
      <c r="N40" s="258"/>
      <c r="O40" s="258"/>
      <c r="P40" s="258"/>
      <c r="Q40" s="258"/>
      <c r="R40" s="258"/>
      <c r="S40" s="258"/>
      <c r="T40" s="258"/>
      <c r="U40" s="258"/>
      <c r="V40" s="258"/>
      <c r="W40" s="258"/>
      <c r="X40" s="258"/>
      <c r="Y40" s="258"/>
      <c r="Z40" s="258"/>
      <c r="AA40" s="258"/>
      <c r="AB40" s="258"/>
      <c r="AC40" s="258" t="s">
        <v>119</v>
      </c>
      <c r="AD40" s="258"/>
      <c r="AE40" s="258"/>
      <c r="AF40" s="258"/>
      <c r="AG40" s="258"/>
      <c r="AH40" s="258"/>
      <c r="AI40" s="258"/>
      <c r="AJ40" s="258"/>
      <c r="AK40" s="258"/>
      <c r="AL40" s="258"/>
      <c r="AM40" s="258"/>
      <c r="AN40" s="258"/>
      <c r="AO40" s="258"/>
      <c r="AP40" s="258"/>
      <c r="AQ40" s="258"/>
      <c r="AR40" s="258"/>
      <c r="AS40" s="258"/>
      <c r="AT40" s="258"/>
      <c r="AU40" s="258"/>
      <c r="AV40" s="258"/>
      <c r="AW40" s="258"/>
      <c r="AX40" s="258"/>
      <c r="AY40" s="258"/>
      <c r="AZ40" s="258"/>
      <c r="BA40" s="258"/>
      <c r="BB40" s="258"/>
      <c r="BC40" s="258"/>
      <c r="BD40" s="258" t="str">
        <f>'Outsole Pressing Process'!AY42</f>
        <v>COMPILER: LIÊN/A-KT-WQ826</v>
      </c>
      <c r="BE40" s="258"/>
      <c r="BF40" s="258"/>
      <c r="BG40" s="258"/>
      <c r="BH40" s="258"/>
      <c r="BI40" s="258"/>
      <c r="BJ40" s="776"/>
      <c r="BK40" s="258"/>
      <c r="BL40" s="259"/>
    </row>
    <row r="41" spans="1:64" ht="18" customHeight="1">
      <c r="A41" s="764"/>
      <c r="B41" s="1056" t="str">
        <f>B1</f>
        <v>{{ModelType}}</v>
      </c>
      <c r="C41" s="1317"/>
      <c r="D41" s="1317"/>
      <c r="E41" s="1317"/>
      <c r="F41" s="1317"/>
      <c r="G41" s="1317"/>
      <c r="H41" s="1317"/>
      <c r="I41" s="1317"/>
      <c r="J41" s="1317"/>
      <c r="K41" s="1317"/>
      <c r="L41" s="1317"/>
      <c r="M41" s="1317"/>
      <c r="N41" s="1317"/>
      <c r="O41" s="1317"/>
      <c r="P41" s="2597"/>
      <c r="Q41" s="765"/>
      <c r="R41" s="132"/>
      <c r="S41" s="1318" t="s">
        <v>810</v>
      </c>
      <c r="T41" s="1318"/>
      <c r="U41" s="1318"/>
      <c r="V41" s="1318"/>
      <c r="W41" s="1318"/>
      <c r="X41" s="1318"/>
      <c r="Y41" s="1318"/>
      <c r="Z41" s="1318"/>
      <c r="AA41" s="1318"/>
      <c r="AB41" s="1318"/>
      <c r="AC41" s="1318"/>
      <c r="AD41" s="1318"/>
      <c r="AE41" s="1318"/>
      <c r="AF41" s="1318"/>
      <c r="AG41" s="1318"/>
      <c r="AH41" s="1318"/>
      <c r="AI41" s="1318"/>
      <c r="AJ41" s="1318"/>
      <c r="AK41" s="1318"/>
      <c r="AL41" s="1318"/>
      <c r="AM41" s="1318"/>
      <c r="AN41" s="1318"/>
      <c r="AO41" s="1318"/>
      <c r="AP41" s="1318"/>
      <c r="AQ41" s="1318"/>
      <c r="AR41" s="1318"/>
      <c r="AS41" s="1318"/>
      <c r="AT41" s="1318"/>
      <c r="AU41" s="1318"/>
      <c r="AV41" s="1318"/>
      <c r="AW41" s="1318"/>
      <c r="AX41" s="1318"/>
      <c r="AY41" s="132"/>
      <c r="AZ41" s="227"/>
      <c r="BA41" s="227"/>
      <c r="BB41" s="227"/>
      <c r="BC41" s="227"/>
      <c r="BD41" s="227"/>
      <c r="BE41" s="227"/>
      <c r="BF41" s="227"/>
      <c r="BG41" s="227"/>
      <c r="BH41" s="227"/>
      <c r="BI41" s="227"/>
      <c r="BJ41" s="584"/>
      <c r="BK41" s="585"/>
      <c r="BL41" s="262"/>
    </row>
    <row r="42" spans="1:64" ht="18" customHeight="1">
      <c r="A42" s="766"/>
      <c r="B42" s="666" t="s">
        <v>69</v>
      </c>
      <c r="C42" s="67"/>
      <c r="D42" s="67"/>
      <c r="E42" s="67"/>
      <c r="F42" s="67"/>
      <c r="G42" s="67" t="str">
        <f>G2</f>
        <v>{{ModelName}}</v>
      </c>
      <c r="H42" s="767"/>
      <c r="I42" s="67"/>
      <c r="J42" s="67"/>
      <c r="K42" s="67"/>
      <c r="L42" s="67"/>
      <c r="M42" s="67"/>
      <c r="N42" s="67"/>
      <c r="O42" s="67"/>
      <c r="P42" s="68"/>
      <c r="Q42" s="495"/>
      <c r="R42" s="135"/>
      <c r="S42" s="1319"/>
      <c r="T42" s="1319"/>
      <c r="U42" s="1319"/>
      <c r="V42" s="1319"/>
      <c r="W42" s="1319"/>
      <c r="X42" s="1319"/>
      <c r="Y42" s="1319"/>
      <c r="Z42" s="1319"/>
      <c r="AA42" s="1319"/>
      <c r="AB42" s="1319"/>
      <c r="AC42" s="1319"/>
      <c r="AD42" s="1319"/>
      <c r="AE42" s="1319"/>
      <c r="AF42" s="1319"/>
      <c r="AG42" s="1319"/>
      <c r="AH42" s="1319"/>
      <c r="AI42" s="1319"/>
      <c r="AJ42" s="1319"/>
      <c r="AK42" s="1319"/>
      <c r="AL42" s="1319"/>
      <c r="AM42" s="1319"/>
      <c r="AN42" s="1319"/>
      <c r="AO42" s="1319"/>
      <c r="AP42" s="1319"/>
      <c r="AQ42" s="1319"/>
      <c r="AR42" s="1319"/>
      <c r="AS42" s="1319"/>
      <c r="AT42" s="1319"/>
      <c r="AU42" s="1319"/>
      <c r="AV42" s="1319"/>
      <c r="AW42" s="1319"/>
      <c r="AX42" s="1319"/>
      <c r="AY42" s="135"/>
      <c r="AZ42" s="120"/>
      <c r="BA42" s="768"/>
      <c r="BB42" s="69" t="s">
        <v>694</v>
      </c>
      <c r="BC42" s="120"/>
      <c r="BD42" s="120"/>
      <c r="BE42" s="120"/>
      <c r="BF42" s="71"/>
      <c r="BG42" s="233"/>
      <c r="BH42" s="1581" t="s">
        <v>122</v>
      </c>
      <c r="BI42" s="1419"/>
      <c r="BJ42" s="1584">
        <f>BJ2</f>
        <v>23</v>
      </c>
      <c r="BK42" s="1466">
        <f>BK2-1</f>
        <v>-2</v>
      </c>
      <c r="BL42" s="109"/>
    </row>
    <row r="43" spans="1:64" ht="18" customHeight="1">
      <c r="A43" s="766"/>
      <c r="B43" s="73" t="s">
        <v>70</v>
      </c>
      <c r="C43" s="343"/>
      <c r="D43" s="343"/>
      <c r="E43" s="343"/>
      <c r="F43" s="343"/>
      <c r="G43" s="343"/>
      <c r="H43" s="343"/>
      <c r="I43" s="343"/>
      <c r="J43" s="343" t="str">
        <f>J3</f>
        <v>{{MaterialNumber}}</v>
      </c>
      <c r="K43" s="343"/>
      <c r="L43" s="343"/>
      <c r="M43" s="343"/>
      <c r="N43" s="343"/>
      <c r="O43" s="343"/>
      <c r="P43" s="75"/>
      <c r="Q43" s="138"/>
      <c r="R43" s="769"/>
      <c r="S43" s="2863"/>
      <c r="T43" s="2863"/>
      <c r="U43" s="2863"/>
      <c r="V43" s="2863"/>
      <c r="W43" s="2863"/>
      <c r="X43" s="2863"/>
      <c r="Y43" s="2863"/>
      <c r="Z43" s="2863"/>
      <c r="AA43" s="2863"/>
      <c r="AB43" s="2863"/>
      <c r="AC43" s="2863"/>
      <c r="AD43" s="2863"/>
      <c r="AE43" s="2863"/>
      <c r="AF43" s="2863"/>
      <c r="AG43" s="2863"/>
      <c r="AH43" s="2863"/>
      <c r="AI43" s="2863"/>
      <c r="AJ43" s="2863"/>
      <c r="AK43" s="2863"/>
      <c r="AL43" s="2863"/>
      <c r="AM43" s="2863"/>
      <c r="AN43" s="2863"/>
      <c r="AO43" s="2863"/>
      <c r="AP43" s="2863"/>
      <c r="AQ43" s="2863"/>
      <c r="AR43" s="2863"/>
      <c r="AS43" s="2863"/>
      <c r="AT43" s="2863"/>
      <c r="AU43" s="2863"/>
      <c r="AV43" s="2863"/>
      <c r="AW43" s="2863"/>
      <c r="AX43" s="2863"/>
      <c r="AY43" s="769"/>
      <c r="AZ43" s="69"/>
      <c r="BA43" s="69"/>
      <c r="BB43" s="69"/>
      <c r="BC43" s="69"/>
      <c r="BD43" s="69"/>
      <c r="BE43" s="69"/>
      <c r="BF43" s="69"/>
      <c r="BG43" s="72"/>
      <c r="BH43" s="1582"/>
      <c r="BI43" s="2864"/>
      <c r="BJ43" s="2366"/>
      <c r="BK43" s="1467"/>
      <c r="BL43" s="109"/>
    </row>
    <row r="44" spans="1:64" ht="24.75" customHeight="1">
      <c r="A44" s="766"/>
      <c r="B44" s="2865" t="s">
        <v>523</v>
      </c>
      <c r="C44" s="2866"/>
      <c r="D44" s="2866"/>
      <c r="E44" s="2743"/>
      <c r="F44" s="2867" t="s">
        <v>811</v>
      </c>
      <c r="G44" s="2866"/>
      <c r="H44" s="2866"/>
      <c r="I44" s="2866"/>
      <c r="J44" s="2866"/>
      <c r="K44" s="2866"/>
      <c r="L44" s="2866"/>
      <c r="M44" s="2866"/>
      <c r="N44" s="2866"/>
      <c r="O44" s="2866"/>
      <c r="P44" s="2866"/>
      <c r="Q44" s="2866"/>
      <c r="R44" s="2866"/>
      <c r="S44" s="2866"/>
      <c r="T44" s="2866"/>
      <c r="U44" s="2866"/>
      <c r="V44" s="2866"/>
      <c r="W44" s="2743"/>
      <c r="X44" s="2867" t="s">
        <v>662</v>
      </c>
      <c r="Y44" s="2866"/>
      <c r="Z44" s="2866"/>
      <c r="AA44" s="2866"/>
      <c r="AB44" s="2866"/>
      <c r="AC44" s="2866"/>
      <c r="AD44" s="2866"/>
      <c r="AE44" s="2866"/>
      <c r="AF44" s="2866"/>
      <c r="AG44" s="2866"/>
      <c r="AH44" s="2866"/>
      <c r="AI44" s="2866"/>
      <c r="AJ44" s="2866"/>
      <c r="AK44" s="2866"/>
      <c r="AL44" s="2743"/>
      <c r="AM44" s="2867" t="s">
        <v>812</v>
      </c>
      <c r="AN44" s="2866"/>
      <c r="AO44" s="2866"/>
      <c r="AP44" s="2866"/>
      <c r="AQ44" s="2866"/>
      <c r="AR44" s="2866"/>
      <c r="AS44" s="2866"/>
      <c r="AT44" s="2743"/>
      <c r="AU44" s="2744" t="s">
        <v>698</v>
      </c>
      <c r="AV44" s="2866"/>
      <c r="AW44" s="2866"/>
      <c r="AX44" s="2866"/>
      <c r="AY44" s="2866"/>
      <c r="AZ44" s="2866"/>
      <c r="BA44" s="2866"/>
      <c r="BB44" s="2866"/>
      <c r="BC44" s="2866"/>
      <c r="BD44" s="2866"/>
      <c r="BE44" s="2866"/>
      <c r="BF44" s="2743"/>
      <c r="BG44" s="2744" t="s">
        <v>699</v>
      </c>
      <c r="BH44" s="2866"/>
      <c r="BI44" s="2866"/>
      <c r="BJ44" s="2866"/>
      <c r="BK44" s="2341"/>
      <c r="BL44" s="109"/>
    </row>
    <row r="45" spans="1:64" ht="35.1" customHeight="1">
      <c r="A45" s="766"/>
      <c r="B45" s="2917">
        <v>1</v>
      </c>
      <c r="C45" s="1087"/>
      <c r="D45" s="1087"/>
      <c r="E45" s="2918"/>
      <c r="F45" s="2919" t="s">
        <v>813</v>
      </c>
      <c r="G45" s="2919"/>
      <c r="H45" s="2919"/>
      <c r="I45" s="2919"/>
      <c r="J45" s="2919"/>
      <c r="K45" s="2919"/>
      <c r="L45" s="2919"/>
      <c r="M45" s="2919"/>
      <c r="N45" s="2919"/>
      <c r="O45" s="2919"/>
      <c r="P45" s="2919"/>
      <c r="Q45" s="2919"/>
      <c r="R45" s="2919"/>
      <c r="S45" s="2919"/>
      <c r="T45" s="2919"/>
      <c r="U45" s="2919"/>
      <c r="V45" s="2919"/>
      <c r="W45" s="2919"/>
      <c r="X45" s="2871" t="s">
        <v>814</v>
      </c>
      <c r="Y45" s="1921"/>
      <c r="Z45" s="1921"/>
      <c r="AA45" s="1921"/>
      <c r="AB45" s="1921"/>
      <c r="AC45" s="1921"/>
      <c r="AD45" s="1921"/>
      <c r="AE45" s="1921"/>
      <c r="AF45" s="1921"/>
      <c r="AG45" s="1921"/>
      <c r="AH45" s="1921"/>
      <c r="AI45" s="1921"/>
      <c r="AJ45" s="1921"/>
      <c r="AK45" s="1921"/>
      <c r="AL45" s="2872"/>
      <c r="AM45" s="2352" t="s">
        <v>765</v>
      </c>
      <c r="AN45" s="1744"/>
      <c r="AO45" s="1744"/>
      <c r="AP45" s="1744"/>
      <c r="AQ45" s="1744"/>
      <c r="AR45" s="1744"/>
      <c r="AS45" s="1744"/>
      <c r="AT45" s="1609"/>
      <c r="AU45" s="1440" t="s">
        <v>766</v>
      </c>
      <c r="AV45" s="1711"/>
      <c r="AW45" s="1711"/>
      <c r="AX45" s="1711"/>
      <c r="AY45" s="1711"/>
      <c r="AZ45" s="1711"/>
      <c r="BA45" s="1711"/>
      <c r="BB45" s="1711"/>
      <c r="BC45" s="1711"/>
      <c r="BD45" s="1711"/>
      <c r="BE45" s="1711"/>
      <c r="BF45" s="2347"/>
      <c r="BG45" s="1440" t="s">
        <v>767</v>
      </c>
      <c r="BH45" s="1711"/>
      <c r="BI45" s="1711"/>
      <c r="BJ45" s="1711"/>
      <c r="BK45" s="1712"/>
      <c r="BL45" s="109"/>
    </row>
    <row r="46" spans="1:64" ht="35.1" customHeight="1">
      <c r="A46" s="766"/>
      <c r="B46" s="784"/>
      <c r="C46" s="702"/>
      <c r="D46" s="702"/>
      <c r="E46" s="785"/>
      <c r="F46" s="2489"/>
      <c r="G46" s="2489"/>
      <c r="H46" s="2489"/>
      <c r="I46" s="2489"/>
      <c r="J46" s="2489"/>
      <c r="K46" s="2489"/>
      <c r="L46" s="2489"/>
      <c r="M46" s="2489"/>
      <c r="N46" s="2489"/>
      <c r="O46" s="2489"/>
      <c r="P46" s="2489"/>
      <c r="Q46" s="2489"/>
      <c r="R46" s="2489"/>
      <c r="S46" s="2489"/>
      <c r="T46" s="2489"/>
      <c r="U46" s="2489"/>
      <c r="V46" s="2489"/>
      <c r="W46" s="2489"/>
      <c r="X46" s="1637"/>
      <c r="Y46" s="1742"/>
      <c r="Z46" s="1742"/>
      <c r="AA46" s="1742"/>
      <c r="AB46" s="1742"/>
      <c r="AC46" s="1742"/>
      <c r="AD46" s="1742"/>
      <c r="AE46" s="1742"/>
      <c r="AF46" s="1742"/>
      <c r="AG46" s="1742"/>
      <c r="AH46" s="1742"/>
      <c r="AI46" s="1742"/>
      <c r="AJ46" s="1742"/>
      <c r="AK46" s="1742"/>
      <c r="AL46" s="1639"/>
      <c r="AM46" s="2352"/>
      <c r="AN46" s="1744"/>
      <c r="AO46" s="1744"/>
      <c r="AP46" s="1744"/>
      <c r="AQ46" s="1744"/>
      <c r="AR46" s="1744"/>
      <c r="AS46" s="1744"/>
      <c r="AT46" s="1609"/>
      <c r="AU46" s="2352"/>
      <c r="AV46" s="1744"/>
      <c r="AW46" s="1744"/>
      <c r="AX46" s="1744"/>
      <c r="AY46" s="1744"/>
      <c r="AZ46" s="1744"/>
      <c r="BA46" s="1744"/>
      <c r="BB46" s="1744"/>
      <c r="BC46" s="1744"/>
      <c r="BD46" s="1744"/>
      <c r="BE46" s="1744"/>
      <c r="BF46" s="1609"/>
      <c r="BG46" s="2352"/>
      <c r="BH46" s="1744"/>
      <c r="BI46" s="1744"/>
      <c r="BJ46" s="1744"/>
      <c r="BK46" s="1641"/>
      <c r="BL46" s="109"/>
    </row>
    <row r="47" spans="1:64" ht="15" customHeight="1">
      <c r="A47" s="766"/>
      <c r="B47" s="254"/>
      <c r="C47" s="81"/>
      <c r="D47" s="81"/>
      <c r="E47" s="81"/>
      <c r="F47" s="664"/>
      <c r="G47" s="664"/>
      <c r="H47" s="664"/>
      <c r="I47" s="664"/>
      <c r="J47" s="664"/>
      <c r="K47" s="664"/>
      <c r="L47" s="664"/>
      <c r="M47" s="664"/>
      <c r="N47" s="664"/>
      <c r="O47" s="664"/>
      <c r="P47" s="664"/>
      <c r="Q47" s="664"/>
      <c r="R47" s="664"/>
      <c r="S47" s="664"/>
      <c r="T47" s="664"/>
      <c r="U47" s="664"/>
      <c r="V47" s="664"/>
      <c r="W47" s="664"/>
      <c r="X47" s="664"/>
      <c r="Y47" s="664"/>
      <c r="Z47" s="664"/>
      <c r="AA47" s="664"/>
      <c r="AB47" s="664"/>
      <c r="AC47" s="664"/>
      <c r="AD47" s="664"/>
      <c r="AE47" s="664"/>
      <c r="AF47" s="664"/>
      <c r="AG47" s="664"/>
      <c r="AH47" s="664"/>
      <c r="AI47" s="664"/>
      <c r="AJ47" s="664"/>
      <c r="AK47" s="664"/>
      <c r="AL47" s="664"/>
      <c r="AM47" s="664"/>
      <c r="AN47" s="664"/>
      <c r="AO47" s="664"/>
      <c r="AP47" s="664"/>
      <c r="AQ47" s="664"/>
      <c r="AR47" s="664"/>
      <c r="AS47" s="664"/>
      <c r="AT47" s="664"/>
      <c r="AU47" s="664"/>
      <c r="AV47" s="664"/>
      <c r="AW47" s="664"/>
      <c r="AX47" s="664"/>
      <c r="AY47" s="664"/>
      <c r="AZ47" s="664"/>
      <c r="BA47" s="664"/>
      <c r="BB47" s="664"/>
      <c r="BC47" s="664"/>
      <c r="BD47" s="664"/>
      <c r="BE47" s="664"/>
      <c r="BF47" s="664"/>
      <c r="BG47" s="664"/>
      <c r="BH47" s="664"/>
      <c r="BI47" s="664"/>
      <c r="BJ47" s="770"/>
      <c r="BK47" s="771"/>
      <c r="BL47" s="109"/>
    </row>
    <row r="48" spans="1:64" ht="15" customHeight="1">
      <c r="A48" s="766"/>
      <c r="B48" s="375"/>
      <c r="C48" s="2759" t="s">
        <v>768</v>
      </c>
      <c r="D48" s="2883"/>
      <c r="E48" s="2883"/>
      <c r="F48" s="2883"/>
      <c r="G48" s="2883"/>
      <c r="H48" s="2883"/>
      <c r="I48" s="2883"/>
      <c r="J48" s="2883"/>
      <c r="K48" s="2883"/>
      <c r="L48" s="2883"/>
      <c r="M48" s="2883"/>
      <c r="N48" s="2883"/>
      <c r="O48" s="2883"/>
      <c r="P48" s="2883"/>
      <c r="Q48" s="2883"/>
      <c r="R48" s="2883"/>
      <c r="S48" s="2883"/>
      <c r="T48" s="2883"/>
      <c r="U48" s="2883"/>
      <c r="V48" s="2883"/>
      <c r="W48" s="2883"/>
      <c r="X48" s="2883"/>
      <c r="Y48" s="2883"/>
      <c r="Z48" s="2883"/>
      <c r="AA48" s="2883"/>
      <c r="AB48" s="2883"/>
      <c r="AC48" s="2883"/>
      <c r="AD48" s="2883"/>
      <c r="AE48" s="2883"/>
      <c r="AF48" s="2884"/>
      <c r="AG48" s="2759" t="s">
        <v>815</v>
      </c>
      <c r="AH48" s="2883"/>
      <c r="AI48" s="2883"/>
      <c r="AJ48" s="2883"/>
      <c r="AK48" s="2883"/>
      <c r="AL48" s="2883"/>
      <c r="AM48" s="2883"/>
      <c r="AN48" s="2883"/>
      <c r="AO48" s="2883"/>
      <c r="AP48" s="2883"/>
      <c r="AQ48" s="2883"/>
      <c r="AR48" s="2883"/>
      <c r="AS48" s="2883"/>
      <c r="AT48" s="2883"/>
      <c r="AU48" s="2883"/>
      <c r="AV48" s="2883"/>
      <c r="AW48" s="2883"/>
      <c r="AX48" s="2883"/>
      <c r="AY48" s="2883"/>
      <c r="AZ48" s="2883"/>
      <c r="BA48" s="2883"/>
      <c r="BB48" s="2883"/>
      <c r="BC48" s="2883"/>
      <c r="BD48" s="2883"/>
      <c r="BE48" s="2883"/>
      <c r="BF48" s="2883"/>
      <c r="BG48" s="2883"/>
      <c r="BH48" s="2883"/>
      <c r="BI48" s="2883"/>
      <c r="BJ48" s="2884"/>
      <c r="BK48" s="447"/>
      <c r="BL48" s="109"/>
    </row>
    <row r="49" spans="1:95" ht="15" customHeight="1">
      <c r="A49" s="766"/>
      <c r="B49" s="375"/>
      <c r="C49" s="772"/>
      <c r="D49" s="94"/>
      <c r="E49" s="94"/>
      <c r="F49" s="94"/>
      <c r="G49" s="94"/>
      <c r="H49" s="94"/>
      <c r="I49" s="94"/>
      <c r="J49" s="94"/>
      <c r="K49" s="94"/>
      <c r="L49" s="94"/>
      <c r="M49" s="94"/>
      <c r="N49" s="94"/>
      <c r="O49" s="94"/>
      <c r="P49" s="94"/>
      <c r="Q49" s="94"/>
      <c r="R49" s="94"/>
      <c r="S49" s="94"/>
      <c r="T49" s="94"/>
      <c r="U49" s="94"/>
      <c r="V49" s="94"/>
      <c r="W49" s="94"/>
      <c r="X49" s="94"/>
      <c r="Y49" s="94"/>
      <c r="Z49" s="94"/>
      <c r="AA49" s="94"/>
      <c r="AB49" s="94"/>
      <c r="AC49" s="94"/>
      <c r="AD49" s="94"/>
      <c r="AE49" s="94"/>
      <c r="AF49" s="94"/>
      <c r="AG49" s="772"/>
      <c r="AH49" s="315"/>
      <c r="AI49" s="94"/>
      <c r="AJ49" s="94"/>
      <c r="AK49" s="94"/>
      <c r="AL49" s="94"/>
      <c r="AM49" s="94"/>
      <c r="AN49" s="94"/>
      <c r="AO49" s="94"/>
      <c r="AP49" s="94"/>
      <c r="AQ49" s="94"/>
      <c r="AR49" s="94"/>
      <c r="AS49" s="94"/>
      <c r="AT49" s="94"/>
      <c r="AU49" s="94"/>
      <c r="AV49" s="94"/>
      <c r="AW49" s="94"/>
      <c r="AX49" s="94"/>
      <c r="AY49" s="94"/>
      <c r="AZ49" s="94"/>
      <c r="BA49" s="94"/>
      <c r="BB49" s="94"/>
      <c r="BC49" s="94"/>
      <c r="BD49" s="94"/>
      <c r="BE49" s="94"/>
      <c r="BF49" s="94"/>
      <c r="BG49" s="94"/>
      <c r="BH49" s="94"/>
      <c r="BI49" s="94"/>
      <c r="BJ49" s="773"/>
      <c r="BK49" s="447"/>
      <c r="BL49" s="109"/>
    </row>
    <row r="50" spans="1:95" ht="26.25" customHeight="1">
      <c r="A50" s="766"/>
      <c r="B50" s="375"/>
      <c r="C50" s="704"/>
      <c r="D50" s="94"/>
      <c r="E50" s="94"/>
      <c r="F50" s="94"/>
      <c r="G50" s="94"/>
      <c r="H50" s="94"/>
      <c r="I50" s="94"/>
      <c r="J50" s="94"/>
      <c r="K50" s="94"/>
      <c r="L50" s="94"/>
      <c r="M50" s="94"/>
      <c r="N50" s="94"/>
      <c r="O50" s="94"/>
      <c r="P50" s="94"/>
      <c r="Q50" s="94"/>
      <c r="R50" s="94"/>
      <c r="S50" s="94"/>
      <c r="T50" s="94"/>
      <c r="U50" s="94"/>
      <c r="V50" s="94"/>
      <c r="W50" s="94"/>
      <c r="X50" s="94"/>
      <c r="Y50" s="94"/>
      <c r="Z50" s="94"/>
      <c r="AA50" s="94"/>
      <c r="AB50" s="94"/>
      <c r="AC50" s="94"/>
      <c r="AD50" s="94"/>
      <c r="AE50" s="94"/>
      <c r="AF50" s="94"/>
      <c r="AG50" s="704"/>
      <c r="AH50" s="1143" t="s">
        <v>816</v>
      </c>
      <c r="AI50" s="1143"/>
      <c r="AJ50" s="1143"/>
      <c r="AK50" s="1143"/>
      <c r="AL50" s="1143"/>
      <c r="AM50" s="1143"/>
      <c r="AN50" s="1143"/>
      <c r="AO50" s="1143"/>
      <c r="AP50" s="1143"/>
      <c r="AQ50" s="1143"/>
      <c r="AR50" s="1143"/>
      <c r="AS50" s="1143"/>
      <c r="AT50" s="1143"/>
      <c r="AU50" s="1143"/>
      <c r="AV50" s="1143"/>
      <c r="AW50" s="1143"/>
      <c r="AX50" s="1143"/>
      <c r="AY50" s="1143"/>
      <c r="AZ50" s="1143"/>
      <c r="BA50" s="1143"/>
      <c r="BB50" s="1143"/>
      <c r="BC50" s="1143"/>
      <c r="BD50" s="1143"/>
      <c r="BE50" s="1143"/>
      <c r="BF50" s="1143"/>
      <c r="BG50" s="1143"/>
      <c r="BH50" s="1143"/>
      <c r="BI50" s="1143"/>
      <c r="BJ50" s="773"/>
      <c r="BK50" s="447"/>
      <c r="BL50" s="109"/>
      <c r="BP50" s="1143" t="s">
        <v>816</v>
      </c>
      <c r="BQ50" s="1143"/>
      <c r="BR50" s="1143"/>
      <c r="BS50" s="1143"/>
      <c r="BT50" s="1143"/>
      <c r="BU50" s="1143"/>
      <c r="BV50" s="1143"/>
      <c r="BW50" s="1143"/>
      <c r="BX50" s="1143"/>
      <c r="BY50" s="1143"/>
      <c r="BZ50" s="1143"/>
      <c r="CA50" s="1143"/>
      <c r="CB50" s="1143"/>
      <c r="CC50" s="1143"/>
      <c r="CD50" s="1143"/>
      <c r="CE50" s="1143"/>
      <c r="CF50" s="1143"/>
      <c r="CG50" s="1143"/>
      <c r="CH50" s="1143"/>
      <c r="CI50" s="1143"/>
      <c r="CJ50" s="1143"/>
      <c r="CK50" s="1143"/>
      <c r="CL50" s="1143"/>
      <c r="CM50" s="1143"/>
      <c r="CN50" s="1143"/>
      <c r="CO50" s="1143"/>
      <c r="CP50" s="1143"/>
      <c r="CQ50" s="1143"/>
    </row>
    <row r="51" spans="1:95" ht="30" customHeight="1">
      <c r="A51" s="766"/>
      <c r="B51" s="375"/>
      <c r="C51" s="704"/>
      <c r="D51" s="94"/>
      <c r="E51" s="94"/>
      <c r="F51" s="94"/>
      <c r="G51" s="94"/>
      <c r="H51" s="94"/>
      <c r="I51" s="94"/>
      <c r="J51" s="94"/>
      <c r="K51" s="94"/>
      <c r="L51" s="94"/>
      <c r="M51" s="94"/>
      <c r="N51" s="94"/>
      <c r="O51" s="94"/>
      <c r="Q51" s="94"/>
      <c r="R51" s="94"/>
      <c r="S51" s="94"/>
      <c r="T51" s="94"/>
      <c r="U51" s="94"/>
      <c r="V51" s="94"/>
      <c r="W51" s="94"/>
      <c r="X51" s="94"/>
      <c r="Y51" s="94"/>
      <c r="Z51" s="94"/>
      <c r="AA51" s="94"/>
      <c r="AB51" s="94"/>
      <c r="AC51" s="94"/>
      <c r="AD51" s="1"/>
      <c r="AE51" s="94"/>
      <c r="AF51" s="94"/>
      <c r="AG51" s="704"/>
      <c r="AH51" s="2462" t="s">
        <v>771</v>
      </c>
      <c r="AI51" s="1744"/>
      <c r="AJ51" s="1744"/>
      <c r="AK51" s="1744"/>
      <c r="AL51" s="1744"/>
      <c r="AM51" s="1744"/>
      <c r="AN51" s="1984"/>
      <c r="AO51" s="1637" t="s">
        <v>772</v>
      </c>
      <c r="AP51" s="1742"/>
      <c r="AQ51" s="1742"/>
      <c r="AR51" s="1742"/>
      <c r="AS51" s="1742"/>
      <c r="AT51" s="1742"/>
      <c r="AU51" s="1636"/>
      <c r="AV51" s="2462" t="s">
        <v>771</v>
      </c>
      <c r="AW51" s="1744"/>
      <c r="AX51" s="1744"/>
      <c r="AY51" s="1744"/>
      <c r="AZ51" s="1744"/>
      <c r="BA51" s="1744"/>
      <c r="BB51" s="1984"/>
      <c r="BC51" s="1637" t="s">
        <v>772</v>
      </c>
      <c r="BD51" s="1742"/>
      <c r="BE51" s="1742"/>
      <c r="BF51" s="1742"/>
      <c r="BG51" s="1742"/>
      <c r="BH51" s="1742"/>
      <c r="BI51" s="1636"/>
      <c r="BJ51" s="773"/>
      <c r="BK51" s="447"/>
      <c r="BL51" s="109"/>
      <c r="BP51" s="2876" t="s">
        <v>771</v>
      </c>
      <c r="BQ51" s="2876"/>
      <c r="BR51" s="2876"/>
      <c r="BS51" s="2877" t="s">
        <v>773</v>
      </c>
      <c r="BT51" s="2878"/>
      <c r="BU51" s="2878"/>
      <c r="BV51" s="2879"/>
      <c r="BW51" s="2876" t="s">
        <v>171</v>
      </c>
      <c r="BX51" s="2876"/>
      <c r="BY51" s="2876"/>
      <c r="BZ51" s="2877" t="s">
        <v>773</v>
      </c>
      <c r="CA51" s="2878"/>
      <c r="CB51" s="2878"/>
      <c r="CC51" s="2879"/>
      <c r="CD51" s="2876" t="s">
        <v>771</v>
      </c>
      <c r="CE51" s="2876"/>
      <c r="CF51" s="2876"/>
      <c r="CG51" s="2877" t="s">
        <v>773</v>
      </c>
      <c r="CH51" s="2878"/>
      <c r="CI51" s="2878"/>
      <c r="CJ51" s="2879"/>
      <c r="CK51" s="2876" t="s">
        <v>171</v>
      </c>
      <c r="CL51" s="2876"/>
      <c r="CM51" s="2876"/>
      <c r="CN51" s="2877" t="s">
        <v>773</v>
      </c>
      <c r="CO51" s="2878"/>
      <c r="CP51" s="2878"/>
      <c r="CQ51" s="2879"/>
    </row>
    <row r="52" spans="1:95" ht="18.75" customHeight="1">
      <c r="A52" s="766"/>
      <c r="B52" s="375"/>
      <c r="C52" s="704"/>
      <c r="D52" s="94"/>
      <c r="E52" s="94"/>
      <c r="F52" s="94"/>
      <c r="G52" s="94"/>
      <c r="H52" s="94"/>
      <c r="I52" s="94"/>
      <c r="J52" s="94"/>
      <c r="K52" s="94"/>
      <c r="L52" s="94"/>
      <c r="M52" s="94"/>
      <c r="N52" s="94"/>
      <c r="O52" s="94"/>
      <c r="P52" s="94"/>
      <c r="Q52" s="94"/>
      <c r="R52" s="94"/>
      <c r="S52" s="94"/>
      <c r="T52" s="94"/>
      <c r="U52" s="94"/>
      <c r="V52" s="94"/>
      <c r="W52" s="94"/>
      <c r="X52" s="94"/>
      <c r="Y52" s="94"/>
      <c r="Z52" s="94"/>
      <c r="AA52" s="94"/>
      <c r="AB52" s="94"/>
      <c r="AC52" s="94"/>
      <c r="AD52" s="94"/>
      <c r="AE52" s="94"/>
      <c r="AF52" s="94"/>
      <c r="AG52" s="704"/>
      <c r="AH52" s="2433" t="s">
        <v>14</v>
      </c>
      <c r="AI52" s="1671"/>
      <c r="AJ52" s="1671"/>
      <c r="AK52" s="1671"/>
      <c r="AL52" s="1671"/>
      <c r="AM52" s="1671"/>
      <c r="AN52" s="1676"/>
      <c r="AO52" s="2433">
        <v>181</v>
      </c>
      <c r="AP52" s="1671"/>
      <c r="AQ52" s="1671"/>
      <c r="AR52" s="1671"/>
      <c r="AS52" s="1671"/>
      <c r="AT52" s="1671"/>
      <c r="AU52" s="1676"/>
      <c r="AV52" s="2433" t="s">
        <v>774</v>
      </c>
      <c r="AW52" s="1671"/>
      <c r="AX52" s="1671"/>
      <c r="AY52" s="1671"/>
      <c r="AZ52" s="1671"/>
      <c r="BA52" s="1671"/>
      <c r="BB52" s="1676"/>
      <c r="BC52" s="2433">
        <v>223</v>
      </c>
      <c r="BD52" s="1671"/>
      <c r="BE52" s="1671"/>
      <c r="BF52" s="1671"/>
      <c r="BG52" s="1671"/>
      <c r="BH52" s="1671"/>
      <c r="BI52" s="1676"/>
      <c r="BJ52" s="773"/>
      <c r="BK52" s="447"/>
      <c r="BL52" s="109"/>
      <c r="BP52" s="2336" t="s">
        <v>775</v>
      </c>
      <c r="BQ52" s="2336"/>
      <c r="BR52" s="2336"/>
      <c r="BS52" s="2885">
        <v>230.5</v>
      </c>
      <c r="BT52" s="1679"/>
      <c r="BU52" s="1679"/>
      <c r="BV52" s="2886"/>
      <c r="BW52" s="2336" t="s">
        <v>776</v>
      </c>
      <c r="BX52" s="2336"/>
      <c r="BY52" s="2336"/>
      <c r="BZ52" s="2462">
        <v>227</v>
      </c>
      <c r="CA52" s="1744"/>
      <c r="CB52" s="1744"/>
      <c r="CC52" s="1984"/>
      <c r="CD52" s="2336" t="s">
        <v>777</v>
      </c>
      <c r="CE52" s="2336"/>
      <c r="CF52" s="2336"/>
      <c r="CG52" s="2885">
        <v>289</v>
      </c>
      <c r="CH52" s="1679"/>
      <c r="CI52" s="1679"/>
      <c r="CJ52" s="2886"/>
      <c r="CK52" s="2336" t="s">
        <v>778</v>
      </c>
      <c r="CL52" s="2336"/>
      <c r="CM52" s="2336"/>
      <c r="CN52" s="2462">
        <v>285</v>
      </c>
      <c r="CO52" s="1744"/>
      <c r="CP52" s="1744"/>
      <c r="CQ52" s="1984"/>
    </row>
    <row r="53" spans="1:95" ht="18.75" customHeight="1">
      <c r="A53" s="766"/>
      <c r="B53" s="375"/>
      <c r="C53" s="704"/>
      <c r="D53" s="94"/>
      <c r="E53" s="94"/>
      <c r="F53" s="94"/>
      <c r="G53" s="94"/>
      <c r="H53" s="94"/>
      <c r="I53" s="94"/>
      <c r="J53" s="94"/>
      <c r="K53" s="94"/>
      <c r="L53" s="94"/>
      <c r="M53" s="94"/>
      <c r="N53" s="94"/>
      <c r="O53" s="94"/>
      <c r="P53" s="94"/>
      <c r="Q53" s="94"/>
      <c r="R53" s="94"/>
      <c r="S53" s="94"/>
      <c r="T53" s="94"/>
      <c r="U53" s="94"/>
      <c r="V53" s="94"/>
      <c r="W53" s="94"/>
      <c r="X53" s="94"/>
      <c r="Y53" s="94"/>
      <c r="Z53" s="94"/>
      <c r="AA53" s="94"/>
      <c r="AB53" s="94"/>
      <c r="AC53" s="94"/>
      <c r="AD53" s="94"/>
      <c r="AE53" s="94"/>
      <c r="AF53" s="94"/>
      <c r="AG53" s="704"/>
      <c r="AH53" s="2424"/>
      <c r="AI53" s="2346"/>
      <c r="AJ53" s="2346"/>
      <c r="AK53" s="2346"/>
      <c r="AL53" s="2346"/>
      <c r="AM53" s="2346"/>
      <c r="AN53" s="1677"/>
      <c r="AO53" s="2424"/>
      <c r="AP53" s="2346"/>
      <c r="AQ53" s="2346"/>
      <c r="AR53" s="2346"/>
      <c r="AS53" s="2346"/>
      <c r="AT53" s="2346"/>
      <c r="AU53" s="1677"/>
      <c r="AV53" s="2424"/>
      <c r="AW53" s="2346"/>
      <c r="AX53" s="2346"/>
      <c r="AY53" s="2346"/>
      <c r="AZ53" s="2346"/>
      <c r="BA53" s="2346"/>
      <c r="BB53" s="1677"/>
      <c r="BC53" s="2424"/>
      <c r="BD53" s="2346"/>
      <c r="BE53" s="2346"/>
      <c r="BF53" s="2346"/>
      <c r="BG53" s="2346"/>
      <c r="BH53" s="2346"/>
      <c r="BI53" s="1677"/>
      <c r="BJ53" s="773"/>
      <c r="BK53" s="447"/>
      <c r="BL53" s="109"/>
      <c r="BP53" s="2336"/>
      <c r="BQ53" s="2336"/>
      <c r="BR53" s="2336"/>
      <c r="BS53" s="1673"/>
      <c r="BT53" s="2346"/>
      <c r="BU53" s="2346"/>
      <c r="BV53" s="1677"/>
      <c r="BW53" s="2336" t="s">
        <v>46</v>
      </c>
      <c r="BX53" s="2336"/>
      <c r="BY53" s="2336"/>
      <c r="BZ53" s="2462">
        <v>230.5</v>
      </c>
      <c r="CA53" s="1744"/>
      <c r="CB53" s="1744"/>
      <c r="CC53" s="1984"/>
      <c r="CD53" s="2336"/>
      <c r="CE53" s="2336"/>
      <c r="CF53" s="2336"/>
      <c r="CG53" s="1673"/>
      <c r="CH53" s="2346"/>
      <c r="CI53" s="2346"/>
      <c r="CJ53" s="1677"/>
      <c r="CK53" s="2336" t="s">
        <v>20</v>
      </c>
      <c r="CL53" s="2336"/>
      <c r="CM53" s="2336"/>
      <c r="CN53" s="2462">
        <v>289</v>
      </c>
      <c r="CO53" s="1744"/>
      <c r="CP53" s="1744"/>
      <c r="CQ53" s="1984"/>
    </row>
    <row r="54" spans="1:95" ht="18.75" customHeight="1">
      <c r="A54" s="766"/>
      <c r="B54" s="375"/>
      <c r="C54" s="704"/>
      <c r="D54" s="94"/>
      <c r="E54" s="94"/>
      <c r="F54" s="94"/>
      <c r="G54" s="94"/>
      <c r="H54" s="94"/>
      <c r="I54" s="94"/>
      <c r="J54" s="94"/>
      <c r="K54" s="94"/>
      <c r="L54" s="94"/>
      <c r="M54" s="94"/>
      <c r="N54" s="94"/>
      <c r="O54" s="94"/>
      <c r="P54" s="94"/>
      <c r="Q54" s="94"/>
      <c r="R54" s="94"/>
      <c r="S54" s="94"/>
      <c r="T54" s="94"/>
      <c r="U54" s="94"/>
      <c r="V54" s="94"/>
      <c r="W54" s="94"/>
      <c r="X54" s="94"/>
      <c r="Y54" s="94"/>
      <c r="Z54" s="94"/>
      <c r="AA54" s="94"/>
      <c r="AB54" s="94"/>
      <c r="AC54" s="94"/>
      <c r="AD54" s="94"/>
      <c r="AE54" s="94"/>
      <c r="AF54" s="94"/>
      <c r="AG54" s="704"/>
      <c r="AH54" s="2433" t="s">
        <v>779</v>
      </c>
      <c r="AI54" s="1671"/>
      <c r="AJ54" s="1671"/>
      <c r="AK54" s="1671"/>
      <c r="AL54" s="1671"/>
      <c r="AM54" s="1671"/>
      <c r="AN54" s="1676"/>
      <c r="AO54" s="2433">
        <v>187</v>
      </c>
      <c r="AP54" s="1671"/>
      <c r="AQ54" s="1671"/>
      <c r="AR54" s="1671"/>
      <c r="AS54" s="1671"/>
      <c r="AT54" s="1671"/>
      <c r="AU54" s="1676"/>
      <c r="AV54" s="2433" t="s">
        <v>780</v>
      </c>
      <c r="AW54" s="1671"/>
      <c r="AX54" s="1671"/>
      <c r="AY54" s="1671"/>
      <c r="AZ54" s="1671"/>
      <c r="BA54" s="1671"/>
      <c r="BB54" s="1676"/>
      <c r="BC54" s="2433">
        <v>229</v>
      </c>
      <c r="BD54" s="1671"/>
      <c r="BE54" s="1671"/>
      <c r="BF54" s="1671"/>
      <c r="BG54" s="1671"/>
      <c r="BH54" s="1671"/>
      <c r="BI54" s="1676"/>
      <c r="BJ54" s="773"/>
      <c r="BK54" s="447"/>
      <c r="BL54" s="109"/>
      <c r="BP54" s="2336" t="s">
        <v>781</v>
      </c>
      <c r="BQ54" s="2336"/>
      <c r="BR54" s="2336"/>
      <c r="BS54" s="2885">
        <v>237.5</v>
      </c>
      <c r="BT54" s="1679"/>
      <c r="BU54" s="1679"/>
      <c r="BV54" s="2886"/>
      <c r="BW54" s="2336" t="s">
        <v>782</v>
      </c>
      <c r="BX54" s="2336"/>
      <c r="BY54" s="2336"/>
      <c r="BZ54" s="2462">
        <v>234</v>
      </c>
      <c r="CA54" s="1744"/>
      <c r="CB54" s="1744"/>
      <c r="CC54" s="1984"/>
      <c r="CD54" s="2336" t="s">
        <v>783</v>
      </c>
      <c r="CE54" s="2336"/>
      <c r="CF54" s="2336"/>
      <c r="CG54" s="2885">
        <v>293</v>
      </c>
      <c r="CH54" s="1679"/>
      <c r="CI54" s="1679"/>
      <c r="CJ54" s="2886"/>
      <c r="CK54" s="2336" t="s">
        <v>783</v>
      </c>
      <c r="CL54" s="2336"/>
      <c r="CM54" s="2336"/>
      <c r="CN54" s="2885">
        <v>293</v>
      </c>
      <c r="CO54" s="1679"/>
      <c r="CP54" s="1679"/>
      <c r="CQ54" s="2886"/>
    </row>
    <row r="55" spans="1:95" ht="18.75" customHeight="1">
      <c r="A55" s="766"/>
      <c r="B55" s="375"/>
      <c r="C55" s="704"/>
      <c r="D55" s="94"/>
      <c r="E55" s="94"/>
      <c r="F55" s="94"/>
      <c r="G55" s="94"/>
      <c r="H55" s="94"/>
      <c r="I55" s="94"/>
      <c r="J55" s="94"/>
      <c r="K55" s="94"/>
      <c r="L55" s="94"/>
      <c r="M55" s="94"/>
      <c r="N55" s="94"/>
      <c r="O55" s="94"/>
      <c r="P55" s="94"/>
      <c r="Q55" s="94"/>
      <c r="R55" s="94"/>
      <c r="S55" s="94"/>
      <c r="T55" s="94"/>
      <c r="U55" s="94"/>
      <c r="V55" s="94"/>
      <c r="W55" s="94"/>
      <c r="X55" s="94"/>
      <c r="Y55" s="94"/>
      <c r="Z55" s="94"/>
      <c r="AA55" s="94"/>
      <c r="AB55" s="94"/>
      <c r="AC55" s="94"/>
      <c r="AD55" s="94"/>
      <c r="AE55" s="94"/>
      <c r="AF55" s="94"/>
      <c r="AG55" s="704"/>
      <c r="AH55" s="2424"/>
      <c r="AI55" s="2346"/>
      <c r="AJ55" s="2346"/>
      <c r="AK55" s="2346"/>
      <c r="AL55" s="2346"/>
      <c r="AM55" s="2346"/>
      <c r="AN55" s="1677"/>
      <c r="AO55" s="2424"/>
      <c r="AP55" s="2346"/>
      <c r="AQ55" s="2346"/>
      <c r="AR55" s="2346"/>
      <c r="AS55" s="2346"/>
      <c r="AT55" s="2346"/>
      <c r="AU55" s="1677"/>
      <c r="AV55" s="2424"/>
      <c r="AW55" s="2346"/>
      <c r="AX55" s="2346"/>
      <c r="AY55" s="2346"/>
      <c r="AZ55" s="2346"/>
      <c r="BA55" s="2346"/>
      <c r="BB55" s="1677"/>
      <c r="BC55" s="2424"/>
      <c r="BD55" s="2346"/>
      <c r="BE55" s="2346"/>
      <c r="BF55" s="2346"/>
      <c r="BG55" s="2346"/>
      <c r="BH55" s="2346"/>
      <c r="BI55" s="1677"/>
      <c r="BJ55" s="773"/>
      <c r="BK55" s="447"/>
      <c r="BL55" s="109"/>
      <c r="BP55" s="2336"/>
      <c r="BQ55" s="2336"/>
      <c r="BR55" s="2336"/>
      <c r="BS55" s="1673"/>
      <c r="BT55" s="2346"/>
      <c r="BU55" s="2346"/>
      <c r="BV55" s="1677"/>
      <c r="BW55" s="2336" t="s">
        <v>51</v>
      </c>
      <c r="BX55" s="2336"/>
      <c r="BY55" s="2336"/>
      <c r="BZ55" s="2462">
        <v>237.5</v>
      </c>
      <c r="CA55" s="1744"/>
      <c r="CB55" s="1744"/>
      <c r="CC55" s="1984"/>
      <c r="CD55" s="2336"/>
      <c r="CE55" s="2336"/>
      <c r="CF55" s="2336"/>
      <c r="CG55" s="1673"/>
      <c r="CH55" s="2346"/>
      <c r="CI55" s="2346"/>
      <c r="CJ55" s="1677"/>
      <c r="CK55" s="2336"/>
      <c r="CL55" s="2336"/>
      <c r="CM55" s="2336"/>
      <c r="CN55" s="1673"/>
      <c r="CO55" s="2346"/>
      <c r="CP55" s="2346"/>
      <c r="CQ55" s="1677"/>
    </row>
    <row r="56" spans="1:95" ht="18.75" customHeight="1">
      <c r="A56" s="766"/>
      <c r="B56" s="375"/>
      <c r="C56" s="704"/>
      <c r="D56" s="94"/>
      <c r="E56" s="94"/>
      <c r="F56" s="94"/>
      <c r="G56" s="94"/>
      <c r="H56" s="94"/>
      <c r="I56" s="94"/>
      <c r="J56" s="94"/>
      <c r="K56" s="94"/>
      <c r="L56" s="94"/>
      <c r="M56" s="94"/>
      <c r="N56" s="94"/>
      <c r="O56" s="94"/>
      <c r="P56" s="94"/>
      <c r="Q56" s="94"/>
      <c r="R56" s="94"/>
      <c r="S56" s="94"/>
      <c r="T56" s="94"/>
      <c r="U56" s="94"/>
      <c r="V56" s="94"/>
      <c r="W56" s="94"/>
      <c r="X56" s="94"/>
      <c r="Y56" s="94"/>
      <c r="Z56" s="94"/>
      <c r="AA56" s="94"/>
      <c r="AB56" s="94"/>
      <c r="AC56" s="94"/>
      <c r="AD56" s="94"/>
      <c r="AE56" s="94"/>
      <c r="AF56" s="94"/>
      <c r="AG56" s="704"/>
      <c r="AH56" s="2528" t="s">
        <v>784</v>
      </c>
      <c r="AI56" s="2529"/>
      <c r="AJ56" s="2529"/>
      <c r="AK56" s="2529"/>
      <c r="AL56" s="2529"/>
      <c r="AM56" s="2529"/>
      <c r="AN56" s="2530"/>
      <c r="AO56" s="2528">
        <v>193</v>
      </c>
      <c r="AP56" s="2529"/>
      <c r="AQ56" s="2529"/>
      <c r="AR56" s="2529"/>
      <c r="AS56" s="2529"/>
      <c r="AT56" s="2529"/>
      <c r="AU56" s="2530"/>
      <c r="AV56" s="2433" t="s">
        <v>553</v>
      </c>
      <c r="AW56" s="1671"/>
      <c r="AX56" s="1671"/>
      <c r="AY56" s="1671"/>
      <c r="AZ56" s="1671"/>
      <c r="BA56" s="1671"/>
      <c r="BB56" s="1676"/>
      <c r="BC56" s="2433">
        <v>235</v>
      </c>
      <c r="BD56" s="1671"/>
      <c r="BE56" s="1671"/>
      <c r="BF56" s="1671"/>
      <c r="BG56" s="1671"/>
      <c r="BH56" s="1671"/>
      <c r="BI56" s="1676"/>
      <c r="BJ56" s="773"/>
      <c r="BK56" s="447"/>
      <c r="BL56" s="109"/>
      <c r="BP56" s="2336" t="s">
        <v>785</v>
      </c>
      <c r="BQ56" s="2336"/>
      <c r="BR56" s="2336"/>
      <c r="BS56" s="2885">
        <v>244.5</v>
      </c>
      <c r="BT56" s="1679"/>
      <c r="BU56" s="1679"/>
      <c r="BV56" s="2886"/>
      <c r="BW56" s="2891" t="s">
        <v>786</v>
      </c>
      <c r="BX56" s="2891"/>
      <c r="BY56" s="2891"/>
      <c r="BZ56" s="2892">
        <f>482/2</f>
        <v>241</v>
      </c>
      <c r="CA56" s="2893"/>
      <c r="CB56" s="2893"/>
      <c r="CC56" s="2894"/>
      <c r="CD56" s="2336" t="s">
        <v>787</v>
      </c>
      <c r="CE56" s="2336"/>
      <c r="CF56" s="2336"/>
      <c r="CG56" s="2885">
        <v>301</v>
      </c>
      <c r="CH56" s="1679"/>
      <c r="CI56" s="1679"/>
      <c r="CJ56" s="2886"/>
      <c r="CK56" s="2336" t="s">
        <v>787</v>
      </c>
      <c r="CL56" s="2336"/>
      <c r="CM56" s="2336"/>
      <c r="CN56" s="2885">
        <v>301</v>
      </c>
      <c r="CO56" s="1679"/>
      <c r="CP56" s="1679"/>
      <c r="CQ56" s="2886"/>
    </row>
    <row r="57" spans="1:95" ht="18.75" customHeight="1">
      <c r="A57" s="766"/>
      <c r="B57" s="375"/>
      <c r="C57" s="704"/>
      <c r="D57" s="94"/>
      <c r="E57" s="94"/>
      <c r="F57" s="94"/>
      <c r="G57" s="94"/>
      <c r="H57" s="94"/>
      <c r="I57" s="94"/>
      <c r="J57" s="94"/>
      <c r="K57" s="94"/>
      <c r="L57" s="94"/>
      <c r="M57" s="94"/>
      <c r="N57" s="94"/>
      <c r="O57" s="94"/>
      <c r="P57" s="94"/>
      <c r="Q57" s="94"/>
      <c r="R57" s="94"/>
      <c r="S57" s="94"/>
      <c r="T57" s="94"/>
      <c r="U57" s="94"/>
      <c r="V57" s="94"/>
      <c r="W57" s="94"/>
      <c r="X57" s="94"/>
      <c r="Y57" s="94"/>
      <c r="Z57" s="94"/>
      <c r="AA57" s="94"/>
      <c r="AB57" s="94"/>
      <c r="AC57" s="94"/>
      <c r="AD57" s="94"/>
      <c r="AE57" s="94"/>
      <c r="AF57" s="94"/>
      <c r="AG57" s="704"/>
      <c r="AH57" s="2519"/>
      <c r="AI57" s="2520"/>
      <c r="AJ57" s="2520"/>
      <c r="AK57" s="2520"/>
      <c r="AL57" s="2520"/>
      <c r="AM57" s="2520"/>
      <c r="AN57" s="2521"/>
      <c r="AO57" s="2519"/>
      <c r="AP57" s="2520"/>
      <c r="AQ57" s="2520"/>
      <c r="AR57" s="2520"/>
      <c r="AS57" s="2520"/>
      <c r="AT57" s="2520"/>
      <c r="AU57" s="2521"/>
      <c r="AV57" s="2424"/>
      <c r="AW57" s="2346"/>
      <c r="AX57" s="2346"/>
      <c r="AY57" s="2346"/>
      <c r="AZ57" s="2346"/>
      <c r="BA57" s="2346"/>
      <c r="BB57" s="1677"/>
      <c r="BC57" s="2424"/>
      <c r="BD57" s="2346"/>
      <c r="BE57" s="2346"/>
      <c r="BF57" s="2346"/>
      <c r="BG57" s="2346"/>
      <c r="BH57" s="2346"/>
      <c r="BI57" s="1677"/>
      <c r="BJ57" s="773"/>
      <c r="BK57" s="447"/>
      <c r="BL57" s="109"/>
      <c r="BP57" s="2336"/>
      <c r="BQ57" s="2336"/>
      <c r="BR57" s="2336"/>
      <c r="BS57" s="1673"/>
      <c r="BT57" s="2346"/>
      <c r="BU57" s="2346"/>
      <c r="BV57" s="1677"/>
      <c r="BW57" s="2336" t="s">
        <v>54</v>
      </c>
      <c r="BX57" s="2336"/>
      <c r="BY57" s="2336"/>
      <c r="BZ57" s="2462">
        <v>244.5</v>
      </c>
      <c r="CA57" s="1744"/>
      <c r="CB57" s="1744"/>
      <c r="CC57" s="1984"/>
      <c r="CD57" s="2336"/>
      <c r="CE57" s="2336"/>
      <c r="CF57" s="2336"/>
      <c r="CG57" s="1673"/>
      <c r="CH57" s="2346"/>
      <c r="CI57" s="2346"/>
      <c r="CJ57" s="1677"/>
      <c r="CK57" s="2336"/>
      <c r="CL57" s="2336"/>
      <c r="CM57" s="2336"/>
      <c r="CN57" s="1673"/>
      <c r="CO57" s="2346"/>
      <c r="CP57" s="2346"/>
      <c r="CQ57" s="1677"/>
    </row>
    <row r="58" spans="1:95" ht="18.75" customHeight="1">
      <c r="A58" s="766"/>
      <c r="B58" s="375"/>
      <c r="C58" s="704"/>
      <c r="D58" s="94"/>
      <c r="E58" s="94"/>
      <c r="F58" s="94"/>
      <c r="G58" s="94"/>
      <c r="H58" s="94"/>
      <c r="I58" s="94"/>
      <c r="J58" s="94"/>
      <c r="K58" s="94"/>
      <c r="L58" s="94"/>
      <c r="M58" s="94"/>
      <c r="N58" s="94"/>
      <c r="O58" s="94"/>
      <c r="P58" s="94"/>
      <c r="Q58" s="94"/>
      <c r="R58" s="94"/>
      <c r="S58" s="94"/>
      <c r="T58" s="94"/>
      <c r="U58" s="94"/>
      <c r="V58" s="94"/>
      <c r="W58" s="94"/>
      <c r="X58" s="94"/>
      <c r="Y58" s="94"/>
      <c r="Z58" s="94"/>
      <c r="AA58" s="94"/>
      <c r="AB58" s="94"/>
      <c r="AC58" s="94"/>
      <c r="AD58" s="94"/>
      <c r="AE58" s="94"/>
      <c r="AF58" s="94"/>
      <c r="AG58" s="704"/>
      <c r="AH58" s="2528" t="s">
        <v>788</v>
      </c>
      <c r="AI58" s="2529"/>
      <c r="AJ58" s="2529"/>
      <c r="AK58" s="2529"/>
      <c r="AL58" s="2529"/>
      <c r="AM58" s="2529"/>
      <c r="AN58" s="2530"/>
      <c r="AO58" s="2528">
        <v>199</v>
      </c>
      <c r="AP58" s="2529"/>
      <c r="AQ58" s="2529"/>
      <c r="AR58" s="2529"/>
      <c r="AS58" s="2529"/>
      <c r="AT58" s="2529"/>
      <c r="AU58" s="2530"/>
      <c r="AV58" s="2433"/>
      <c r="AW58" s="1671"/>
      <c r="AX58" s="1671"/>
      <c r="AY58" s="1671"/>
      <c r="AZ58" s="1671"/>
      <c r="BA58" s="1671"/>
      <c r="BB58" s="1676"/>
      <c r="BC58" s="2433"/>
      <c r="BD58" s="1671"/>
      <c r="BE58" s="1671"/>
      <c r="BF58" s="1671"/>
      <c r="BG58" s="1671"/>
      <c r="BH58" s="1671"/>
      <c r="BI58" s="1676"/>
      <c r="BJ58" s="773"/>
      <c r="BK58" s="447"/>
      <c r="BL58" s="109"/>
      <c r="BP58" s="2336" t="s">
        <v>789</v>
      </c>
      <c r="BQ58" s="2336"/>
      <c r="BR58" s="2336"/>
      <c r="BS58" s="2885">
        <v>251</v>
      </c>
      <c r="BT58" s="1679"/>
      <c r="BU58" s="1679"/>
      <c r="BV58" s="2886"/>
      <c r="BW58" s="2891" t="s">
        <v>790</v>
      </c>
      <c r="BX58" s="2891"/>
      <c r="BY58" s="2891"/>
      <c r="BZ58" s="2892">
        <f>496/2</f>
        <v>248</v>
      </c>
      <c r="CA58" s="2893"/>
      <c r="CB58" s="2893"/>
      <c r="CC58" s="2894"/>
      <c r="CD58" s="2336" t="s">
        <v>386</v>
      </c>
      <c r="CE58" s="2336"/>
      <c r="CF58" s="2336"/>
      <c r="CG58" s="2885">
        <v>309</v>
      </c>
      <c r="CH58" s="1679"/>
      <c r="CI58" s="1679"/>
      <c r="CJ58" s="2886"/>
      <c r="CK58" s="2336" t="s">
        <v>386</v>
      </c>
      <c r="CL58" s="2336"/>
      <c r="CM58" s="2336"/>
      <c r="CN58" s="2885">
        <v>309</v>
      </c>
      <c r="CO58" s="1679"/>
      <c r="CP58" s="1679"/>
      <c r="CQ58" s="2886"/>
    </row>
    <row r="59" spans="1:95" ht="18.75" customHeight="1">
      <c r="A59" s="766"/>
      <c r="B59" s="375"/>
      <c r="C59" s="704"/>
      <c r="D59" s="94"/>
      <c r="E59" s="94"/>
      <c r="F59" s="94"/>
      <c r="G59" s="94"/>
      <c r="H59" s="94"/>
      <c r="I59" s="94"/>
      <c r="J59" s="94"/>
      <c r="K59" s="94"/>
      <c r="L59" s="94"/>
      <c r="M59" s="94"/>
      <c r="N59" s="94"/>
      <c r="O59" s="94"/>
      <c r="P59" s="94"/>
      <c r="Q59" s="94"/>
      <c r="R59" s="94"/>
      <c r="S59" s="94"/>
      <c r="T59" s="94"/>
      <c r="U59" s="94"/>
      <c r="V59" s="94"/>
      <c r="W59" s="94"/>
      <c r="X59" s="94"/>
      <c r="Y59" s="94"/>
      <c r="Z59" s="94"/>
      <c r="AA59" s="94"/>
      <c r="AB59" s="94"/>
      <c r="AC59" s="94"/>
      <c r="AD59" s="94"/>
      <c r="AE59" s="94"/>
      <c r="AG59" s="704"/>
      <c r="AH59" s="2519"/>
      <c r="AI59" s="2520"/>
      <c r="AJ59" s="2520"/>
      <c r="AK59" s="2520"/>
      <c r="AL59" s="2520"/>
      <c r="AM59" s="2520"/>
      <c r="AN59" s="2521"/>
      <c r="AO59" s="2519"/>
      <c r="AP59" s="2520"/>
      <c r="AQ59" s="2520"/>
      <c r="AR59" s="2520"/>
      <c r="AS59" s="2520"/>
      <c r="AT59" s="2520"/>
      <c r="AU59" s="2521"/>
      <c r="AV59" s="2424"/>
      <c r="AW59" s="2346"/>
      <c r="AX59" s="2346"/>
      <c r="AY59" s="2346"/>
      <c r="AZ59" s="2346"/>
      <c r="BA59" s="2346"/>
      <c r="BB59" s="1677"/>
      <c r="BC59" s="2424"/>
      <c r="BD59" s="2346"/>
      <c r="BE59" s="2346"/>
      <c r="BF59" s="2346"/>
      <c r="BG59" s="2346"/>
      <c r="BH59" s="2346"/>
      <c r="BI59" s="1677"/>
      <c r="BJ59" s="773"/>
      <c r="BK59" s="447"/>
      <c r="BL59" s="109"/>
      <c r="BP59" s="2336"/>
      <c r="BQ59" s="2336"/>
      <c r="BR59" s="2336"/>
      <c r="BS59" s="1673"/>
      <c r="BT59" s="2346"/>
      <c r="BU59" s="2346"/>
      <c r="BV59" s="1677"/>
      <c r="BW59" s="2336" t="s">
        <v>791</v>
      </c>
      <c r="BX59" s="2336"/>
      <c r="BY59" s="2336"/>
      <c r="BZ59" s="2462">
        <v>251</v>
      </c>
      <c r="CA59" s="1744"/>
      <c r="CB59" s="1744"/>
      <c r="CC59" s="1984"/>
      <c r="CD59" s="2336"/>
      <c r="CE59" s="2336"/>
      <c r="CF59" s="2336"/>
      <c r="CG59" s="1673"/>
      <c r="CH59" s="2346"/>
      <c r="CI59" s="2346"/>
      <c r="CJ59" s="1677"/>
      <c r="CK59" s="2336"/>
      <c r="CL59" s="2336"/>
      <c r="CM59" s="2336"/>
      <c r="CN59" s="1673"/>
      <c r="CO59" s="2346"/>
      <c r="CP59" s="2346"/>
      <c r="CQ59" s="1677"/>
    </row>
    <row r="60" spans="1:95" ht="18.75" customHeight="1">
      <c r="A60" s="766"/>
      <c r="B60" s="375"/>
      <c r="C60" s="704"/>
      <c r="D60" s="94"/>
      <c r="E60" s="94"/>
      <c r="F60" s="94"/>
      <c r="G60" s="94"/>
      <c r="H60" s="94"/>
      <c r="I60" s="94"/>
      <c r="J60" s="94"/>
      <c r="K60" s="94"/>
      <c r="L60" s="94"/>
      <c r="M60" s="94"/>
      <c r="N60" s="94"/>
      <c r="O60" s="94"/>
      <c r="P60" s="94"/>
      <c r="Q60" s="94"/>
      <c r="R60" s="94"/>
      <c r="S60" s="94"/>
      <c r="T60" s="94"/>
      <c r="U60" s="94"/>
      <c r="V60" s="94"/>
      <c r="W60" s="94"/>
      <c r="X60" s="94"/>
      <c r="Y60" s="94"/>
      <c r="Z60" s="94"/>
      <c r="AA60" s="94"/>
      <c r="AB60" s="94"/>
      <c r="AC60" s="94"/>
      <c r="AD60" s="94"/>
      <c r="AE60" s="94"/>
      <c r="AF60" s="94"/>
      <c r="AG60" s="704"/>
      <c r="AH60" s="2528" t="s">
        <v>792</v>
      </c>
      <c r="AI60" s="2529"/>
      <c r="AJ60" s="2529"/>
      <c r="AK60" s="2529"/>
      <c r="AL60" s="2529"/>
      <c r="AM60" s="2529"/>
      <c r="AN60" s="2530"/>
      <c r="AO60" s="2528">
        <v>205</v>
      </c>
      <c r="AP60" s="2529"/>
      <c r="AQ60" s="2529"/>
      <c r="AR60" s="2529"/>
      <c r="AS60" s="2529"/>
      <c r="AT60" s="2529"/>
      <c r="AU60" s="2530"/>
      <c r="AV60" s="2433"/>
      <c r="AW60" s="1671"/>
      <c r="AX60" s="1671"/>
      <c r="AY60" s="1671"/>
      <c r="AZ60" s="1671"/>
      <c r="BA60" s="1671"/>
      <c r="BB60" s="1676"/>
      <c r="BC60" s="2433"/>
      <c r="BD60" s="1671"/>
      <c r="BE60" s="1671"/>
      <c r="BF60" s="1671"/>
      <c r="BG60" s="1671"/>
      <c r="BH60" s="1671"/>
      <c r="BI60" s="1676"/>
      <c r="BJ60" s="773"/>
      <c r="BK60" s="447"/>
      <c r="BL60" s="109"/>
      <c r="BP60" s="2336" t="s">
        <v>793</v>
      </c>
      <c r="BQ60" s="2336"/>
      <c r="BR60" s="2336"/>
      <c r="BS60" s="2885">
        <v>257</v>
      </c>
      <c r="BT60" s="1679"/>
      <c r="BU60" s="1679"/>
      <c r="BV60" s="2886"/>
      <c r="BW60" s="2336" t="s">
        <v>794</v>
      </c>
      <c r="BX60" s="2336"/>
      <c r="BY60" s="2336"/>
      <c r="BZ60" s="2462">
        <v>254</v>
      </c>
      <c r="CA60" s="1744"/>
      <c r="CB60" s="1744"/>
      <c r="CC60" s="1984"/>
      <c r="CD60" s="2336" t="s">
        <v>795</v>
      </c>
      <c r="CE60" s="2336"/>
      <c r="CF60" s="2336"/>
      <c r="CG60" s="2885">
        <v>317</v>
      </c>
      <c r="CH60" s="1679"/>
      <c r="CI60" s="1679"/>
      <c r="CJ60" s="2886"/>
      <c r="CK60" s="2336" t="s">
        <v>795</v>
      </c>
      <c r="CL60" s="2336"/>
      <c r="CM60" s="2336"/>
      <c r="CN60" s="2885">
        <v>317</v>
      </c>
      <c r="CO60" s="1679"/>
      <c r="CP60" s="1679"/>
      <c r="CQ60" s="2886"/>
    </row>
    <row r="61" spans="1:95" ht="18.75" customHeight="1">
      <c r="A61" s="766"/>
      <c r="B61" s="375"/>
      <c r="C61" s="704"/>
      <c r="D61" s="94"/>
      <c r="E61" s="94"/>
      <c r="F61" s="94"/>
      <c r="G61" s="94"/>
      <c r="H61" s="94"/>
      <c r="I61" s="94"/>
      <c r="J61" s="94"/>
      <c r="K61" s="94"/>
      <c r="L61" s="94"/>
      <c r="M61" s="94"/>
      <c r="N61" s="94"/>
      <c r="O61" s="94"/>
      <c r="P61" s="94"/>
      <c r="Q61" s="94"/>
      <c r="R61" s="94"/>
      <c r="S61" s="94"/>
      <c r="T61" s="94"/>
      <c r="U61" s="94"/>
      <c r="V61" s="94"/>
      <c r="W61" s="94"/>
      <c r="X61" s="94"/>
      <c r="Y61" s="94"/>
      <c r="Z61" s="94"/>
      <c r="AA61" s="94"/>
      <c r="AB61" s="94"/>
      <c r="AC61" s="94"/>
      <c r="AD61" s="94"/>
      <c r="AE61" s="94"/>
      <c r="AF61" s="94"/>
      <c r="AG61" s="704"/>
      <c r="AH61" s="2519"/>
      <c r="AI61" s="2520"/>
      <c r="AJ61" s="2520"/>
      <c r="AK61" s="2520"/>
      <c r="AL61" s="2520"/>
      <c r="AM61" s="2520"/>
      <c r="AN61" s="2521"/>
      <c r="AO61" s="2519"/>
      <c r="AP61" s="2520"/>
      <c r="AQ61" s="2520"/>
      <c r="AR61" s="2520"/>
      <c r="AS61" s="2520"/>
      <c r="AT61" s="2520"/>
      <c r="AU61" s="2521"/>
      <c r="AV61" s="2424"/>
      <c r="AW61" s="2346"/>
      <c r="AX61" s="2346"/>
      <c r="AY61" s="2346"/>
      <c r="AZ61" s="2346"/>
      <c r="BA61" s="2346"/>
      <c r="BB61" s="1677"/>
      <c r="BC61" s="2424"/>
      <c r="BD61" s="2346"/>
      <c r="BE61" s="2346"/>
      <c r="BF61" s="2346"/>
      <c r="BG61" s="2346"/>
      <c r="BH61" s="2346"/>
      <c r="BI61" s="1677"/>
      <c r="BJ61" s="773"/>
      <c r="BK61" s="447"/>
      <c r="BL61" s="109"/>
      <c r="BP61" s="2336"/>
      <c r="BQ61" s="2336"/>
      <c r="BR61" s="2336"/>
      <c r="BS61" s="1673"/>
      <c r="BT61" s="2346"/>
      <c r="BU61" s="2346"/>
      <c r="BV61" s="1677"/>
      <c r="BW61" s="2891" t="s">
        <v>796</v>
      </c>
      <c r="BX61" s="2891"/>
      <c r="BY61" s="2891"/>
      <c r="BZ61" s="2892">
        <f>514/2</f>
        <v>257</v>
      </c>
      <c r="CA61" s="2893"/>
      <c r="CB61" s="2893"/>
      <c r="CC61" s="2894"/>
      <c r="CD61" s="2336"/>
      <c r="CE61" s="2336"/>
      <c r="CF61" s="2336"/>
      <c r="CG61" s="1673"/>
      <c r="CH61" s="2346"/>
      <c r="CI61" s="2346"/>
      <c r="CJ61" s="1677"/>
      <c r="CK61" s="2336"/>
      <c r="CL61" s="2336"/>
      <c r="CM61" s="2336"/>
      <c r="CN61" s="1673"/>
      <c r="CO61" s="2346"/>
      <c r="CP61" s="2346"/>
      <c r="CQ61" s="1677"/>
    </row>
    <row r="62" spans="1:95" ht="17.25" customHeight="1">
      <c r="A62" s="766"/>
      <c r="B62" s="375"/>
      <c r="C62" s="704"/>
      <c r="D62" s="94"/>
      <c r="E62" s="94"/>
      <c r="F62" s="94"/>
      <c r="G62" s="94"/>
      <c r="H62" s="94"/>
      <c r="I62" s="94"/>
      <c r="J62" s="94"/>
      <c r="K62" s="94"/>
      <c r="L62" s="94"/>
      <c r="M62" s="94"/>
      <c r="N62" s="94"/>
      <c r="O62" s="94"/>
      <c r="P62" s="94"/>
      <c r="Q62" s="94"/>
      <c r="R62" s="94"/>
      <c r="S62" s="94"/>
      <c r="T62" s="94"/>
      <c r="U62" s="94"/>
      <c r="V62" s="94"/>
      <c r="W62" s="94"/>
      <c r="X62" s="94"/>
      <c r="Y62" s="94"/>
      <c r="Z62" s="94"/>
      <c r="AA62" s="94"/>
      <c r="AB62" s="94"/>
      <c r="AC62" s="94"/>
      <c r="AD62" s="94"/>
      <c r="AE62" s="94"/>
      <c r="AF62" s="94"/>
      <c r="AG62" s="704"/>
      <c r="AH62" s="2433" t="s">
        <v>797</v>
      </c>
      <c r="AI62" s="1671"/>
      <c r="AJ62" s="1671"/>
      <c r="AK62" s="1671"/>
      <c r="AL62" s="1671"/>
      <c r="AM62" s="1671"/>
      <c r="AN62" s="1676"/>
      <c r="AO62" s="2528">
        <v>211</v>
      </c>
      <c r="AP62" s="2529"/>
      <c r="AQ62" s="2529"/>
      <c r="AR62" s="2529"/>
      <c r="AS62" s="2529"/>
      <c r="AT62" s="2529"/>
      <c r="AU62" s="2530"/>
      <c r="AV62" s="2433"/>
      <c r="AW62" s="1671"/>
      <c r="AX62" s="1671"/>
      <c r="AY62" s="1671"/>
      <c r="AZ62" s="1671"/>
      <c r="BA62" s="1671"/>
      <c r="BB62" s="1676"/>
      <c r="BC62" s="2433"/>
      <c r="BD62" s="1671"/>
      <c r="BE62" s="1671"/>
      <c r="BF62" s="1671"/>
      <c r="BG62" s="1671"/>
      <c r="BH62" s="1671"/>
      <c r="BI62" s="1676"/>
      <c r="BJ62" s="773"/>
      <c r="BK62" s="447"/>
      <c r="BL62" s="109"/>
      <c r="BP62" s="2336" t="s">
        <v>798</v>
      </c>
      <c r="BQ62" s="2336"/>
      <c r="BR62" s="2336"/>
      <c r="BS62" s="2885">
        <v>265</v>
      </c>
      <c r="BT62" s="1679"/>
      <c r="BU62" s="1679"/>
      <c r="BV62" s="2886"/>
      <c r="BW62" s="2336" t="s">
        <v>799</v>
      </c>
      <c r="BX62" s="2336"/>
      <c r="BY62" s="2336"/>
      <c r="BZ62" s="2462">
        <v>261</v>
      </c>
      <c r="CA62" s="1744"/>
      <c r="CB62" s="1744"/>
      <c r="CC62" s="1984"/>
      <c r="CD62" s="2336" t="s">
        <v>345</v>
      </c>
      <c r="CE62" s="2336"/>
      <c r="CF62" s="2336"/>
      <c r="CG62" s="2885">
        <v>325</v>
      </c>
      <c r="CH62" s="1679"/>
      <c r="CI62" s="1679"/>
      <c r="CJ62" s="2886"/>
      <c r="CK62" s="2336" t="s">
        <v>345</v>
      </c>
      <c r="CL62" s="2336"/>
      <c r="CM62" s="2336"/>
      <c r="CN62" s="2885">
        <v>325</v>
      </c>
      <c r="CO62" s="1679"/>
      <c r="CP62" s="1679"/>
      <c r="CQ62" s="2886"/>
    </row>
    <row r="63" spans="1:95" ht="17.25" customHeight="1">
      <c r="A63" s="766"/>
      <c r="B63" s="375"/>
      <c r="C63" s="704"/>
      <c r="D63" s="94"/>
      <c r="E63" s="94"/>
      <c r="F63" s="94"/>
      <c r="G63" s="94"/>
      <c r="H63" s="94"/>
      <c r="I63" s="94"/>
      <c r="J63" s="94"/>
      <c r="K63" s="94"/>
      <c r="L63" s="94"/>
      <c r="M63" s="94"/>
      <c r="N63" s="94"/>
      <c r="O63" s="94"/>
      <c r="P63" s="94"/>
      <c r="Q63" s="94"/>
      <c r="R63" s="94"/>
      <c r="S63" s="94"/>
      <c r="T63" s="94"/>
      <c r="U63" s="94"/>
      <c r="V63" s="94"/>
      <c r="W63" s="94"/>
      <c r="X63" s="94"/>
      <c r="Y63" s="94"/>
      <c r="Z63" s="94"/>
      <c r="AA63" s="94"/>
      <c r="AB63" s="94"/>
      <c r="AC63" s="94"/>
      <c r="AD63" s="94"/>
      <c r="AE63" s="94"/>
      <c r="AF63" s="94"/>
      <c r="AG63" s="704"/>
      <c r="AH63" s="2424"/>
      <c r="AI63" s="2346"/>
      <c r="AJ63" s="2346"/>
      <c r="AK63" s="2346"/>
      <c r="AL63" s="2346"/>
      <c r="AM63" s="2346"/>
      <c r="AN63" s="1677"/>
      <c r="AO63" s="2519"/>
      <c r="AP63" s="2520"/>
      <c r="AQ63" s="2520"/>
      <c r="AR63" s="2520"/>
      <c r="AS63" s="2520"/>
      <c r="AT63" s="2520"/>
      <c r="AU63" s="2521"/>
      <c r="AV63" s="2424"/>
      <c r="AW63" s="2346"/>
      <c r="AX63" s="2346"/>
      <c r="AY63" s="2346"/>
      <c r="AZ63" s="2346"/>
      <c r="BA63" s="2346"/>
      <c r="BB63" s="1677"/>
      <c r="BC63" s="2424"/>
      <c r="BD63" s="2346"/>
      <c r="BE63" s="2346"/>
      <c r="BF63" s="2346"/>
      <c r="BG63" s="2346"/>
      <c r="BH63" s="2346"/>
      <c r="BI63" s="1677"/>
      <c r="BJ63" s="773"/>
      <c r="BK63" s="447"/>
      <c r="BL63" s="109"/>
      <c r="BP63" s="2336"/>
      <c r="BQ63" s="2336"/>
      <c r="BR63" s="2336"/>
      <c r="BS63" s="1673"/>
      <c r="BT63" s="2346"/>
      <c r="BU63" s="2346"/>
      <c r="BV63" s="1677"/>
      <c r="BW63" s="2336" t="s">
        <v>800</v>
      </c>
      <c r="BX63" s="2336"/>
      <c r="BY63" s="2336"/>
      <c r="BZ63" s="2462">
        <v>265</v>
      </c>
      <c r="CA63" s="1744"/>
      <c r="CB63" s="1744"/>
      <c r="CC63" s="1984"/>
      <c r="CD63" s="2336"/>
      <c r="CE63" s="2336"/>
      <c r="CF63" s="2336"/>
      <c r="CG63" s="1673"/>
      <c r="CH63" s="2346"/>
      <c r="CI63" s="2346"/>
      <c r="CJ63" s="1677"/>
      <c r="CK63" s="2336"/>
      <c r="CL63" s="2336"/>
      <c r="CM63" s="2336"/>
      <c r="CN63" s="1673"/>
      <c r="CO63" s="2346"/>
      <c r="CP63" s="2346"/>
      <c r="CQ63" s="1677"/>
    </row>
    <row r="64" spans="1:95" ht="13.5" customHeight="1">
      <c r="A64" s="766"/>
      <c r="B64" s="375"/>
      <c r="C64" s="704"/>
      <c r="D64" s="94"/>
      <c r="E64" s="94"/>
      <c r="F64" s="94"/>
      <c r="G64" s="94"/>
      <c r="H64" s="94"/>
      <c r="I64" s="94"/>
      <c r="J64" s="94"/>
      <c r="K64" s="94"/>
      <c r="L64" s="94"/>
      <c r="M64" s="94"/>
      <c r="N64" s="94"/>
      <c r="O64" s="94"/>
      <c r="P64" s="94"/>
      <c r="Q64" s="94"/>
      <c r="R64" s="94"/>
      <c r="S64" s="94"/>
      <c r="T64" s="94"/>
      <c r="U64" s="94"/>
      <c r="V64" s="94"/>
      <c r="W64" s="94"/>
      <c r="X64" s="94"/>
      <c r="Y64" s="94"/>
      <c r="Z64" s="94"/>
      <c r="AA64" s="94"/>
      <c r="AB64" s="94"/>
      <c r="AC64" s="94"/>
      <c r="AD64" s="94"/>
      <c r="AE64" s="94"/>
      <c r="AF64" s="94"/>
      <c r="AG64" s="704"/>
      <c r="AH64" s="2433" t="s">
        <v>801</v>
      </c>
      <c r="AI64" s="1671"/>
      <c r="AJ64" s="1671"/>
      <c r="AK64" s="1671"/>
      <c r="AL64" s="1671"/>
      <c r="AM64" s="1671"/>
      <c r="AN64" s="1676"/>
      <c r="AO64" s="2528">
        <v>217</v>
      </c>
      <c r="AP64" s="2529"/>
      <c r="AQ64" s="2529"/>
      <c r="AR64" s="2529"/>
      <c r="AS64" s="2529"/>
      <c r="AT64" s="2529"/>
      <c r="AU64" s="2530"/>
      <c r="AV64" s="2433"/>
      <c r="AW64" s="1671"/>
      <c r="AX64" s="1671"/>
      <c r="AY64" s="1671"/>
      <c r="AZ64" s="1671"/>
      <c r="BA64" s="1671"/>
      <c r="BB64" s="1676"/>
      <c r="BC64" s="2433"/>
      <c r="BD64" s="1671"/>
      <c r="BE64" s="1671"/>
      <c r="BF64" s="1671"/>
      <c r="BG64" s="1671"/>
      <c r="BH64" s="1671"/>
      <c r="BI64" s="1676"/>
      <c r="BJ64" s="773"/>
      <c r="BK64" s="447"/>
      <c r="BL64" s="109"/>
      <c r="BP64" s="2336" t="s">
        <v>802</v>
      </c>
      <c r="BQ64" s="2336"/>
      <c r="BR64" s="2336"/>
      <c r="BS64" s="2885">
        <v>273</v>
      </c>
      <c r="BT64" s="1679"/>
      <c r="BU64" s="1679"/>
      <c r="BV64" s="2886"/>
      <c r="BW64" s="2891" t="s">
        <v>803</v>
      </c>
      <c r="BX64" s="2891"/>
      <c r="BY64" s="2891"/>
      <c r="BZ64" s="2892">
        <f>538/2</f>
        <v>269</v>
      </c>
      <c r="CA64" s="2893"/>
      <c r="CB64" s="2893"/>
      <c r="CC64" s="2894"/>
      <c r="CD64" s="2336"/>
      <c r="CE64" s="2336"/>
      <c r="CF64" s="2336"/>
      <c r="CG64" s="2462"/>
      <c r="CH64" s="1744"/>
      <c r="CI64" s="1744"/>
      <c r="CJ64" s="1984"/>
      <c r="CK64" s="2336"/>
      <c r="CL64" s="2336"/>
      <c r="CM64" s="2336"/>
      <c r="CN64" s="2462"/>
      <c r="CO64" s="1744"/>
      <c r="CP64" s="1744"/>
      <c r="CQ64" s="1984"/>
    </row>
    <row r="65" spans="1:95" ht="13.5" customHeight="1">
      <c r="A65" s="766"/>
      <c r="B65" s="375"/>
      <c r="C65" s="704"/>
      <c r="D65" s="94"/>
      <c r="E65" s="94"/>
      <c r="F65" s="94"/>
      <c r="G65" s="94"/>
      <c r="H65" s="94"/>
      <c r="I65" s="94"/>
      <c r="J65" s="94"/>
      <c r="K65" s="94"/>
      <c r="L65" s="94"/>
      <c r="M65" s="94"/>
      <c r="N65" s="94"/>
      <c r="O65" s="94"/>
      <c r="P65" s="94"/>
      <c r="Q65" s="94"/>
      <c r="R65" s="94"/>
      <c r="S65" s="94"/>
      <c r="T65" s="94"/>
      <c r="U65" s="94"/>
      <c r="V65" s="94"/>
      <c r="W65" s="94"/>
      <c r="X65" s="94"/>
      <c r="Y65" s="94"/>
      <c r="Z65" s="94"/>
      <c r="AA65" s="94"/>
      <c r="AB65" s="94"/>
      <c r="AC65" s="94"/>
      <c r="AD65" s="94"/>
      <c r="AE65" s="94"/>
      <c r="AF65" s="94"/>
      <c r="AG65" s="704"/>
      <c r="AH65" s="2424"/>
      <c r="AI65" s="2346"/>
      <c r="AJ65" s="2346"/>
      <c r="AK65" s="2346"/>
      <c r="AL65" s="2346"/>
      <c r="AM65" s="2346"/>
      <c r="AN65" s="1677"/>
      <c r="AO65" s="2519"/>
      <c r="AP65" s="2520"/>
      <c r="AQ65" s="2520"/>
      <c r="AR65" s="2520"/>
      <c r="AS65" s="2520"/>
      <c r="AT65" s="2520"/>
      <c r="AU65" s="2521"/>
      <c r="AV65" s="2424"/>
      <c r="AW65" s="2346"/>
      <c r="AX65" s="2346"/>
      <c r="AY65" s="2346"/>
      <c r="AZ65" s="2346"/>
      <c r="BA65" s="2346"/>
      <c r="BB65" s="1677"/>
      <c r="BC65" s="2424"/>
      <c r="BD65" s="2346"/>
      <c r="BE65" s="2346"/>
      <c r="BF65" s="2346"/>
      <c r="BG65" s="2346"/>
      <c r="BH65" s="2346"/>
      <c r="BI65" s="1677"/>
      <c r="BJ65" s="773"/>
      <c r="BK65" s="447"/>
      <c r="BL65" s="109"/>
      <c r="BP65" s="2336"/>
      <c r="BQ65" s="2336"/>
      <c r="BR65" s="2336"/>
      <c r="BS65" s="1673"/>
      <c r="BT65" s="2346"/>
      <c r="BU65" s="2346"/>
      <c r="BV65" s="1677"/>
      <c r="BW65" s="2336" t="s">
        <v>804</v>
      </c>
      <c r="BX65" s="2336"/>
      <c r="BY65" s="2336"/>
      <c r="BZ65" s="2462">
        <v>273</v>
      </c>
      <c r="CA65" s="1744"/>
      <c r="CB65" s="1744"/>
      <c r="CC65" s="1984"/>
      <c r="CD65" s="2336"/>
      <c r="CE65" s="2336"/>
      <c r="CF65" s="2336"/>
      <c r="CG65" s="2462"/>
      <c r="CH65" s="1744"/>
      <c r="CI65" s="1744"/>
      <c r="CJ65" s="1984"/>
      <c r="CK65" s="2336"/>
      <c r="CL65" s="2336"/>
      <c r="CM65" s="2336"/>
      <c r="CN65" s="2462"/>
      <c r="CO65" s="1744"/>
      <c r="CP65" s="1744"/>
      <c r="CQ65" s="1984"/>
    </row>
    <row r="66" spans="1:95" ht="13.5" customHeight="1">
      <c r="A66" s="766"/>
      <c r="B66" s="375"/>
      <c r="C66" s="704"/>
      <c r="D66" s="94"/>
      <c r="E66" s="94"/>
      <c r="F66" s="94"/>
      <c r="G66" s="94"/>
      <c r="H66" s="94"/>
      <c r="I66" s="94"/>
      <c r="J66" s="94"/>
      <c r="K66" s="94"/>
      <c r="L66" s="94"/>
      <c r="M66" s="94"/>
      <c r="N66" s="94"/>
      <c r="O66" s="94"/>
      <c r="P66" s="94"/>
      <c r="Q66" s="94"/>
      <c r="R66" s="94"/>
      <c r="S66" s="94"/>
      <c r="T66" s="94"/>
      <c r="U66" s="94"/>
      <c r="V66" s="94"/>
      <c r="W66" s="94"/>
      <c r="X66" s="94"/>
      <c r="Y66" s="94"/>
      <c r="Z66" s="94"/>
      <c r="AA66" s="94"/>
      <c r="AB66" s="94"/>
      <c r="AC66" s="94"/>
      <c r="AD66" s="94"/>
      <c r="AE66" s="94"/>
      <c r="AF66" s="94"/>
      <c r="AG66" s="704"/>
      <c r="AH66" s="1671"/>
      <c r="AI66" s="1671"/>
      <c r="AJ66" s="1671"/>
      <c r="AK66" s="1671"/>
      <c r="AL66" s="1671"/>
      <c r="AM66" s="1671"/>
      <c r="AN66" s="1671"/>
      <c r="AO66" s="2529"/>
      <c r="AP66" s="2529"/>
      <c r="AQ66" s="2529"/>
      <c r="AR66" s="2529"/>
      <c r="AS66" s="2529"/>
      <c r="AT66" s="2529"/>
      <c r="AU66" s="2529"/>
      <c r="AV66" s="1671"/>
      <c r="AW66" s="1671"/>
      <c r="AX66" s="1671"/>
      <c r="AY66" s="1671"/>
      <c r="AZ66" s="1671"/>
      <c r="BA66" s="1671"/>
      <c r="BB66" s="1671"/>
      <c r="BC66" s="1671"/>
      <c r="BD66" s="1671"/>
      <c r="BE66" s="1671"/>
      <c r="BF66" s="1671"/>
      <c r="BG66" s="1671"/>
      <c r="BH66" s="1671"/>
      <c r="BI66" s="1671"/>
      <c r="BJ66" s="773"/>
      <c r="BK66" s="447"/>
      <c r="BL66" s="109"/>
      <c r="BP66" s="2336" t="s">
        <v>805</v>
      </c>
      <c r="BQ66" s="2336"/>
      <c r="BR66" s="2336"/>
      <c r="BS66" s="2885">
        <v>281</v>
      </c>
      <c r="BT66" s="1679"/>
      <c r="BU66" s="1679"/>
      <c r="BV66" s="2886"/>
      <c r="BW66" s="2336" t="s">
        <v>806</v>
      </c>
      <c r="BX66" s="2336"/>
      <c r="BY66" s="2336"/>
      <c r="BZ66" s="2462">
        <v>277</v>
      </c>
      <c r="CA66" s="1744"/>
      <c r="CB66" s="1744"/>
      <c r="CC66" s="1984"/>
      <c r="CD66" s="2336"/>
      <c r="CE66" s="2336"/>
      <c r="CF66" s="2336"/>
      <c r="CG66" s="2462"/>
      <c r="CH66" s="1744"/>
      <c r="CI66" s="1744"/>
      <c r="CJ66" s="1984"/>
      <c r="CK66" s="2336"/>
      <c r="CL66" s="2336"/>
      <c r="CM66" s="2336"/>
      <c r="CN66" s="2462"/>
      <c r="CO66" s="1744"/>
      <c r="CP66" s="1744"/>
      <c r="CQ66" s="1984"/>
    </row>
    <row r="67" spans="1:95" ht="13.5" customHeight="1">
      <c r="A67" s="766"/>
      <c r="B67" s="375"/>
      <c r="C67" s="704"/>
      <c r="D67" s="94"/>
      <c r="E67" s="94"/>
      <c r="F67" s="94"/>
      <c r="G67" s="94"/>
      <c r="H67" s="94"/>
      <c r="I67" s="94"/>
      <c r="J67" s="94"/>
      <c r="K67" s="94"/>
      <c r="L67" s="94"/>
      <c r="M67" s="94"/>
      <c r="N67" s="94"/>
      <c r="O67" s="94"/>
      <c r="P67" s="94"/>
      <c r="Q67" s="94"/>
      <c r="R67" s="94"/>
      <c r="S67" s="94"/>
      <c r="T67" s="94"/>
      <c r="U67" s="94"/>
      <c r="V67" s="94"/>
      <c r="W67" s="94"/>
      <c r="X67" s="94"/>
      <c r="Y67" s="94"/>
      <c r="Z67" s="94"/>
      <c r="AA67" s="94"/>
      <c r="AB67" s="94"/>
      <c r="AC67" s="94"/>
      <c r="AD67" s="94"/>
      <c r="AE67" s="94"/>
      <c r="AF67" s="94"/>
      <c r="AG67" s="704"/>
      <c r="AH67" s="1191"/>
      <c r="AI67" s="1191"/>
      <c r="AJ67" s="1191"/>
      <c r="AK67" s="1191"/>
      <c r="AL67" s="1191"/>
      <c r="AM67" s="1191"/>
      <c r="AN67" s="1191"/>
      <c r="AO67" s="2517"/>
      <c r="AP67" s="2517"/>
      <c r="AQ67" s="2517"/>
      <c r="AR67" s="2517"/>
      <c r="AS67" s="2517"/>
      <c r="AT67" s="2517"/>
      <c r="AU67" s="2517"/>
      <c r="AV67" s="1191"/>
      <c r="AW67" s="1191"/>
      <c r="AX67" s="1191"/>
      <c r="AY67" s="1191"/>
      <c r="AZ67" s="1191"/>
      <c r="BA67" s="1191"/>
      <c r="BB67" s="1191"/>
      <c r="BC67" s="1191"/>
      <c r="BD67" s="1191"/>
      <c r="BE67" s="1191"/>
      <c r="BF67" s="1191"/>
      <c r="BG67" s="1191"/>
      <c r="BH67" s="1191"/>
      <c r="BI67" s="1191"/>
      <c r="BJ67" s="773"/>
      <c r="BK67" s="447"/>
      <c r="BL67" s="109"/>
      <c r="BP67" s="2336"/>
      <c r="BQ67" s="2336"/>
      <c r="BR67" s="2336"/>
      <c r="BS67" s="1673"/>
      <c r="BT67" s="2346"/>
      <c r="BU67" s="2346"/>
      <c r="BV67" s="1677"/>
      <c r="BW67" s="2336" t="s">
        <v>14</v>
      </c>
      <c r="BX67" s="2336"/>
      <c r="BY67" s="2336"/>
      <c r="BZ67" s="2462">
        <v>281</v>
      </c>
      <c r="CA67" s="1744"/>
      <c r="CB67" s="1744"/>
      <c r="CC67" s="1984"/>
      <c r="CD67" s="2336"/>
      <c r="CE67" s="2336"/>
      <c r="CF67" s="2336"/>
      <c r="CG67" s="2462"/>
      <c r="CH67" s="1744"/>
      <c r="CI67" s="1744"/>
      <c r="CJ67" s="1984"/>
      <c r="CK67" s="2336"/>
      <c r="CL67" s="2336"/>
      <c r="CM67" s="2336"/>
      <c r="CN67" s="2462"/>
      <c r="CO67" s="1744"/>
      <c r="CP67" s="1744"/>
      <c r="CQ67" s="1984"/>
    </row>
    <row r="68" spans="1:95" ht="12" customHeight="1">
      <c r="A68" s="766"/>
      <c r="B68" s="375"/>
      <c r="C68" s="704"/>
      <c r="D68" s="94"/>
      <c r="E68" s="94"/>
      <c r="F68" s="94"/>
      <c r="G68" s="94"/>
      <c r="H68" s="94"/>
      <c r="I68" s="94"/>
      <c r="J68" s="94"/>
      <c r="K68" s="94"/>
      <c r="L68" s="94"/>
      <c r="M68" s="94"/>
      <c r="N68" s="94"/>
      <c r="O68" s="94"/>
      <c r="P68" s="94"/>
      <c r="Q68" s="94"/>
      <c r="R68" s="94"/>
      <c r="S68" s="94"/>
      <c r="T68" s="94"/>
      <c r="U68" s="94"/>
      <c r="V68" s="94"/>
      <c r="W68" s="94"/>
      <c r="X68" s="94"/>
      <c r="Y68" s="94"/>
      <c r="Z68" s="94"/>
      <c r="AA68" s="94"/>
      <c r="AB68" s="94"/>
      <c r="AC68" s="94"/>
      <c r="AD68" s="94"/>
      <c r="AE68" s="94"/>
      <c r="AF68" s="94"/>
      <c r="AG68" s="704"/>
      <c r="AH68" s="1191"/>
      <c r="AI68" s="1191"/>
      <c r="AJ68" s="1191"/>
      <c r="AK68" s="1191"/>
      <c r="AL68" s="1191"/>
      <c r="AM68" s="1191"/>
      <c r="AN68" s="1191"/>
      <c r="AO68" s="1191"/>
      <c r="AP68" s="1191"/>
      <c r="AQ68" s="1191"/>
      <c r="AR68" s="1191"/>
      <c r="AS68" s="1191"/>
      <c r="AT68" s="1191"/>
      <c r="AU68" s="1191"/>
      <c r="AV68" s="1191"/>
      <c r="AW68" s="1191"/>
      <c r="AX68" s="94"/>
      <c r="AY68" s="94"/>
      <c r="AZ68" s="94"/>
      <c r="BA68" s="94"/>
      <c r="BB68" s="94"/>
      <c r="BC68" s="94"/>
      <c r="BD68" s="94"/>
      <c r="BE68" s="94"/>
      <c r="BF68" s="94"/>
      <c r="BG68" s="94"/>
      <c r="BH68" s="94"/>
      <c r="BI68" s="94"/>
      <c r="BJ68" s="773"/>
      <c r="BK68" s="447"/>
      <c r="BL68" s="109"/>
    </row>
    <row r="69" spans="1:95" ht="12" customHeight="1">
      <c r="A69" s="766"/>
      <c r="B69" s="375"/>
      <c r="C69" s="70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704"/>
      <c r="AH69" s="1191"/>
      <c r="AI69" s="1191"/>
      <c r="AJ69" s="1191"/>
      <c r="AK69" s="1191"/>
      <c r="AL69" s="1191"/>
      <c r="AM69" s="1191"/>
      <c r="AN69" s="1191"/>
      <c r="AO69" s="1191"/>
      <c r="AP69" s="1191"/>
      <c r="AQ69" s="1191"/>
      <c r="AR69" s="1191"/>
      <c r="AS69" s="1191"/>
      <c r="AT69" s="1191"/>
      <c r="AU69" s="1191"/>
      <c r="AV69" s="1191"/>
      <c r="AW69" s="1191"/>
      <c r="AX69" s="94"/>
      <c r="AY69" s="94"/>
      <c r="AZ69" s="94"/>
      <c r="BA69" s="94"/>
      <c r="BB69" s="94"/>
      <c r="BC69" s="94"/>
      <c r="BD69" s="94"/>
      <c r="BE69" s="94"/>
      <c r="BF69" s="94"/>
      <c r="BG69" s="94"/>
      <c r="BH69" s="94"/>
      <c r="BI69" s="94"/>
      <c r="BJ69" s="773"/>
      <c r="BK69" s="447"/>
      <c r="BL69" s="109"/>
    </row>
    <row r="70" spans="1:95" ht="12" customHeight="1">
      <c r="A70" s="766"/>
      <c r="B70" s="375"/>
      <c r="C70" s="774"/>
      <c r="D70" s="702"/>
      <c r="E70" s="702"/>
      <c r="F70" s="702"/>
      <c r="G70" s="702"/>
      <c r="H70" s="702"/>
      <c r="I70" s="702"/>
      <c r="J70" s="702"/>
      <c r="K70" s="702"/>
      <c r="L70" s="702"/>
      <c r="M70" s="702"/>
      <c r="N70" s="702"/>
      <c r="O70" s="702"/>
      <c r="P70" s="702"/>
      <c r="Q70" s="702"/>
      <c r="R70" s="702"/>
      <c r="S70" s="702"/>
      <c r="T70" s="702"/>
      <c r="U70" s="702"/>
      <c r="V70" s="702"/>
      <c r="W70" s="702"/>
      <c r="X70" s="702"/>
      <c r="Y70" s="702"/>
      <c r="Z70" s="702"/>
      <c r="AA70" s="702"/>
      <c r="AB70" s="702"/>
      <c r="AC70" s="702"/>
      <c r="AD70" s="702"/>
      <c r="AE70" s="702"/>
      <c r="AF70" s="702"/>
      <c r="AG70" s="774"/>
      <c r="AH70" s="702"/>
      <c r="AI70" s="702"/>
      <c r="AJ70" s="702"/>
      <c r="AK70" s="702"/>
      <c r="AL70" s="702"/>
      <c r="AM70" s="702"/>
      <c r="AN70" s="702"/>
      <c r="AO70" s="702"/>
      <c r="AP70" s="702"/>
      <c r="AQ70" s="702"/>
      <c r="AR70" s="702"/>
      <c r="AS70" s="702"/>
      <c r="AT70" s="702"/>
      <c r="AU70" s="702"/>
      <c r="AV70" s="702"/>
      <c r="AW70" s="702"/>
      <c r="AX70" s="702"/>
      <c r="AY70" s="702"/>
      <c r="AZ70" s="702"/>
      <c r="BA70" s="702"/>
      <c r="BB70" s="702"/>
      <c r="BC70" s="702"/>
      <c r="BD70" s="702"/>
      <c r="BE70" s="702"/>
      <c r="BF70" s="702"/>
      <c r="BG70" s="702"/>
      <c r="BH70" s="702"/>
      <c r="BI70" s="702"/>
      <c r="BJ70" s="775"/>
      <c r="BK70" s="447"/>
      <c r="BL70" s="109"/>
    </row>
    <row r="71" spans="1:95" ht="15.75" customHeight="1">
      <c r="A71" s="766"/>
      <c r="B71" s="95"/>
      <c r="C71" s="695"/>
      <c r="D71" s="695"/>
      <c r="E71" s="695"/>
      <c r="F71" s="695"/>
      <c r="G71" s="695"/>
      <c r="H71" s="695"/>
      <c r="I71" s="695"/>
      <c r="J71" s="695"/>
      <c r="K71" s="695"/>
      <c r="L71" s="695"/>
      <c r="M71" s="695"/>
      <c r="N71" s="695"/>
      <c r="O71" s="695"/>
      <c r="P71" s="695"/>
      <c r="Q71" s="695"/>
      <c r="R71" s="695"/>
      <c r="S71" s="695"/>
      <c r="T71" s="695"/>
      <c r="U71" s="695"/>
      <c r="V71" s="695"/>
      <c r="W71" s="695"/>
      <c r="X71" s="695"/>
      <c r="Y71" s="695"/>
      <c r="Z71" s="695"/>
      <c r="AA71" s="695"/>
      <c r="AB71" s="695"/>
      <c r="AC71" s="695"/>
      <c r="AD71" s="695"/>
      <c r="AE71" s="695"/>
      <c r="AF71" s="695"/>
      <c r="AG71" s="695"/>
      <c r="AH71" s="695"/>
      <c r="AI71" s="695"/>
      <c r="AJ71" s="695"/>
      <c r="AK71" s="695"/>
      <c r="AL71" s="695"/>
      <c r="AM71" s="695"/>
      <c r="AN71" s="695"/>
      <c r="AO71" s="695"/>
      <c r="AP71" s="695"/>
      <c r="AQ71" s="695"/>
      <c r="AR71" s="695"/>
      <c r="AS71" s="695"/>
      <c r="AT71" s="695"/>
      <c r="AU71" s="695"/>
      <c r="AV71" s="695"/>
      <c r="AW71" s="695"/>
      <c r="AX71" s="695"/>
      <c r="AY71" s="695"/>
      <c r="AZ71" s="695"/>
      <c r="BA71" s="695"/>
      <c r="BB71" s="695"/>
      <c r="BC71" s="695"/>
      <c r="BD71" s="695"/>
      <c r="BE71" s="695"/>
      <c r="BF71" s="695"/>
      <c r="BG71" s="695"/>
      <c r="BH71" s="695"/>
      <c r="BI71" s="695"/>
      <c r="BJ71" s="776"/>
      <c r="BK71" s="259"/>
      <c r="BL71" s="109"/>
    </row>
    <row r="72" spans="1:95" ht="21.75" customHeight="1">
      <c r="A72" s="766"/>
      <c r="B72" s="1973" t="s">
        <v>707</v>
      </c>
      <c r="C72" s="1189"/>
      <c r="D72" s="1189"/>
      <c r="E72" s="1189"/>
      <c r="F72" s="1190"/>
      <c r="G72" s="2817" t="s">
        <v>807</v>
      </c>
      <c r="H72" s="1189"/>
      <c r="I72" s="1189"/>
      <c r="J72" s="1189"/>
      <c r="K72" s="1189"/>
      <c r="L72" s="1189"/>
      <c r="M72" s="1189"/>
      <c r="N72" s="1190"/>
      <c r="O72" s="2398"/>
      <c r="P72" s="2398"/>
      <c r="Q72" s="2920"/>
      <c r="R72" s="1180" t="s">
        <v>817</v>
      </c>
      <c r="S72" s="1943"/>
      <c r="T72" s="1943"/>
      <c r="U72" s="1943"/>
      <c r="V72" s="1943"/>
      <c r="W72" s="1943"/>
      <c r="X72" s="1943"/>
      <c r="Y72" s="1943"/>
      <c r="Z72" s="1943"/>
      <c r="AA72" s="1943"/>
      <c r="AB72" s="1943"/>
      <c r="AC72" s="1943"/>
      <c r="AD72" s="1943"/>
      <c r="AE72" s="1943"/>
      <c r="AF72" s="1943"/>
      <c r="AG72" s="1943"/>
      <c r="AH72" s="1943"/>
      <c r="AI72" s="1943"/>
      <c r="AJ72" s="1943"/>
      <c r="AK72" s="1943"/>
      <c r="AL72" s="1943"/>
      <c r="AM72" s="1943"/>
      <c r="AN72" s="1943"/>
      <c r="AO72" s="1943"/>
      <c r="AP72" s="1943"/>
      <c r="AQ72" s="1943"/>
      <c r="AR72" s="1943"/>
      <c r="AS72" s="1943"/>
      <c r="AT72" s="1943"/>
      <c r="AU72" s="1943"/>
      <c r="AV72" s="1943"/>
      <c r="AW72" s="1943"/>
      <c r="AX72" s="1943"/>
      <c r="AY72" s="1943"/>
      <c r="AZ72" s="1943"/>
      <c r="BA72" s="1943"/>
      <c r="BB72" s="1943"/>
      <c r="BC72" s="1943"/>
      <c r="BD72" s="1943"/>
      <c r="BE72" s="1943"/>
      <c r="BF72" s="1943"/>
      <c r="BG72" s="1943"/>
      <c r="BH72" s="1943"/>
      <c r="BI72" s="1943"/>
      <c r="BJ72" s="1943"/>
      <c r="BK72" s="1944"/>
      <c r="BL72" s="109"/>
    </row>
    <row r="73" spans="1:95" ht="20.25" customHeight="1">
      <c r="A73" s="766"/>
      <c r="B73" s="1965"/>
      <c r="C73" s="2392"/>
      <c r="D73" s="2392"/>
      <c r="E73" s="2392"/>
      <c r="F73" s="1975"/>
      <c r="G73" s="1965"/>
      <c r="H73" s="2392"/>
      <c r="I73" s="2392"/>
      <c r="J73" s="2392"/>
      <c r="K73" s="2392"/>
      <c r="L73" s="2392"/>
      <c r="M73" s="2392"/>
      <c r="N73" s="1975"/>
      <c r="O73" s="2764"/>
      <c r="P73" s="2764"/>
      <c r="Q73" s="2820"/>
      <c r="R73" s="2895" t="s">
        <v>14</v>
      </c>
      <c r="S73" s="2896"/>
      <c r="T73" s="2897">
        <v>11</v>
      </c>
      <c r="U73" s="2897"/>
      <c r="V73" s="2897" t="s">
        <v>20</v>
      </c>
      <c r="W73" s="2897"/>
      <c r="X73" s="1943">
        <v>12</v>
      </c>
      <c r="Y73" s="2898"/>
      <c r="Z73" s="1185" t="s">
        <v>25</v>
      </c>
      <c r="AA73" s="2898"/>
      <c r="AB73" s="1185">
        <v>13</v>
      </c>
      <c r="AC73" s="2898"/>
      <c r="AD73" s="1185" t="s">
        <v>31</v>
      </c>
      <c r="AE73" s="2898"/>
      <c r="AF73" s="1185">
        <v>1</v>
      </c>
      <c r="AG73" s="2898"/>
      <c r="AH73" s="1185" t="s">
        <v>36</v>
      </c>
      <c r="AI73" s="2898"/>
      <c r="AJ73" s="1185">
        <v>2</v>
      </c>
      <c r="AK73" s="2898"/>
      <c r="AL73" s="1185" t="s">
        <v>43</v>
      </c>
      <c r="AM73" s="2898"/>
      <c r="AN73" s="1185">
        <v>3</v>
      </c>
      <c r="AO73" s="2898"/>
      <c r="AP73" s="1185" t="s">
        <v>46</v>
      </c>
      <c r="AQ73" s="2898"/>
      <c r="AR73" s="1185">
        <v>4</v>
      </c>
      <c r="AS73" s="2898"/>
      <c r="AT73" s="1185" t="s">
        <v>51</v>
      </c>
      <c r="AU73" s="2898"/>
      <c r="AV73" s="1185">
        <v>5</v>
      </c>
      <c r="AW73" s="2898"/>
      <c r="AX73" s="1185" t="s">
        <v>54</v>
      </c>
      <c r="AY73" s="2898"/>
      <c r="AZ73" s="1185">
        <v>6</v>
      </c>
      <c r="BA73" s="2898"/>
      <c r="BB73" s="1185"/>
      <c r="BC73" s="2898"/>
      <c r="BD73" s="1185"/>
      <c r="BE73" s="2898"/>
      <c r="BF73" s="2899"/>
      <c r="BG73" s="2900"/>
      <c r="BH73" s="2901"/>
      <c r="BI73" s="2902"/>
      <c r="BJ73" s="2901"/>
      <c r="BK73" s="2903"/>
      <c r="BL73" s="109"/>
    </row>
    <row r="74" spans="1:95" ht="15" customHeight="1">
      <c r="A74" s="766"/>
      <c r="B74" s="2870">
        <v>1</v>
      </c>
      <c r="C74" s="1711"/>
      <c r="D74" s="1711"/>
      <c r="E74" s="1711"/>
      <c r="F74" s="1712"/>
      <c r="G74" s="2345" t="s">
        <v>818</v>
      </c>
      <c r="H74" s="2346"/>
      <c r="I74" s="2346"/>
      <c r="J74" s="2346"/>
      <c r="K74" s="2346"/>
      <c r="L74" s="2346"/>
      <c r="M74" s="2346"/>
      <c r="N74" s="2921"/>
      <c r="O74" s="2346"/>
      <c r="P74" s="2346"/>
      <c r="Q74" s="2390"/>
      <c r="R74" s="2788">
        <f>35.8/2</f>
        <v>17.899999999999999</v>
      </c>
      <c r="S74" s="2791"/>
      <c r="T74" s="2922">
        <f>36.1/2</f>
        <v>18.05</v>
      </c>
      <c r="U74" s="2791"/>
      <c r="V74" s="2791"/>
      <c r="W74" s="2789"/>
      <c r="X74" s="2922">
        <f>36.9/2</f>
        <v>18.45</v>
      </c>
      <c r="Y74" s="2791"/>
      <c r="Z74" s="2791"/>
      <c r="AA74" s="2789"/>
      <c r="AB74" s="2923">
        <f>37.5/2</f>
        <v>18.75</v>
      </c>
      <c r="AC74" s="2924"/>
      <c r="AD74" s="2924"/>
      <c r="AE74" s="2925"/>
      <c r="AF74" s="2922">
        <f>38.9/2</f>
        <v>19.45</v>
      </c>
      <c r="AG74" s="2791"/>
      <c r="AH74" s="2791"/>
      <c r="AI74" s="2789"/>
      <c r="AJ74" s="2922">
        <f>40/2</f>
        <v>20</v>
      </c>
      <c r="AK74" s="2791"/>
      <c r="AL74" s="2791"/>
      <c r="AM74" s="2789"/>
      <c r="AN74" s="2926">
        <f>40.7/2</f>
        <v>20.350000000000001</v>
      </c>
      <c r="AO74" s="2927"/>
      <c r="AP74" s="2927"/>
      <c r="AQ74" s="2928"/>
      <c r="AR74" s="2922">
        <f>41.3/2</f>
        <v>20.65</v>
      </c>
      <c r="AS74" s="2791"/>
      <c r="AT74" s="2791"/>
      <c r="AU74" s="2789"/>
      <c r="AV74" s="2922">
        <f>42.9/2</f>
        <v>21.45</v>
      </c>
      <c r="AW74" s="2791"/>
      <c r="AX74" s="2791"/>
      <c r="AY74" s="2789"/>
      <c r="AZ74" s="2352">
        <f>43.2/2</f>
        <v>21.6</v>
      </c>
      <c r="BA74" s="1609"/>
      <c r="BB74" s="2336"/>
      <c r="BC74" s="2336"/>
      <c r="BD74" s="2336"/>
      <c r="BE74" s="2336"/>
      <c r="BF74" s="2906"/>
      <c r="BG74" s="2907"/>
      <c r="BH74" s="2908"/>
      <c r="BI74" s="2907"/>
      <c r="BJ74" s="2929"/>
      <c r="BK74" s="2930"/>
      <c r="BL74" s="109"/>
    </row>
    <row r="75" spans="1:95" ht="15" customHeight="1">
      <c r="A75" s="766"/>
      <c r="B75" s="2873"/>
      <c r="C75" s="1744"/>
      <c r="D75" s="1744"/>
      <c r="E75" s="1744"/>
      <c r="F75" s="1641"/>
      <c r="G75" s="2345"/>
      <c r="H75" s="2346"/>
      <c r="I75" s="2346"/>
      <c r="J75" s="2346"/>
      <c r="K75" s="2346"/>
      <c r="L75" s="2346"/>
      <c r="M75" s="2346"/>
      <c r="N75" s="2921"/>
      <c r="O75" s="2346"/>
      <c r="P75" s="2346"/>
      <c r="Q75" s="2390"/>
      <c r="R75" s="2775"/>
      <c r="S75" s="2905"/>
      <c r="T75" s="2904"/>
      <c r="U75" s="2905"/>
      <c r="V75" s="2905"/>
      <c r="W75" s="2776"/>
      <c r="X75" s="2904"/>
      <c r="Y75" s="2905"/>
      <c r="Z75" s="2905"/>
      <c r="AA75" s="2776"/>
      <c r="AB75" s="2904"/>
      <c r="AC75" s="2905"/>
      <c r="AD75" s="2905"/>
      <c r="AE75" s="2776"/>
      <c r="AF75" s="2904"/>
      <c r="AG75" s="2905"/>
      <c r="AH75" s="2905"/>
      <c r="AI75" s="2776"/>
      <c r="AJ75" s="2904"/>
      <c r="AK75" s="2905"/>
      <c r="AL75" s="2905"/>
      <c r="AM75" s="2776"/>
      <c r="AN75" s="2336"/>
      <c r="AO75" s="2336"/>
      <c r="AP75" s="2336"/>
      <c r="AQ75" s="2336"/>
      <c r="AR75" s="2904"/>
      <c r="AS75" s="2905"/>
      <c r="AT75" s="2905"/>
      <c r="AU75" s="2776"/>
      <c r="AV75" s="2904"/>
      <c r="AW75" s="2905"/>
      <c r="AX75" s="2905"/>
      <c r="AY75" s="2776"/>
      <c r="AZ75" s="2336"/>
      <c r="BA75" s="2336"/>
      <c r="BB75" s="2336"/>
      <c r="BC75" s="2336"/>
      <c r="BD75" s="2336"/>
      <c r="BE75" s="2336"/>
      <c r="BF75" s="2906"/>
      <c r="BG75" s="2907"/>
      <c r="BH75" s="2908"/>
      <c r="BI75" s="2907"/>
      <c r="BJ75" s="2929"/>
      <c r="BK75" s="2930"/>
      <c r="BL75" s="109"/>
    </row>
    <row r="76" spans="1:95" ht="15" customHeight="1">
      <c r="A76" s="766"/>
      <c r="B76" s="2873"/>
      <c r="C76" s="1744"/>
      <c r="D76" s="1744"/>
      <c r="E76" s="1744"/>
      <c r="F76" s="1641"/>
      <c r="G76" s="2354"/>
      <c r="H76" s="1744"/>
      <c r="I76" s="1744"/>
      <c r="J76" s="1744"/>
      <c r="K76" s="1744"/>
      <c r="L76" s="1744"/>
      <c r="M76" s="1744"/>
      <c r="N76" s="1641"/>
      <c r="O76" s="1744"/>
      <c r="P76" s="1744"/>
      <c r="Q76" s="2404"/>
      <c r="R76" s="2775"/>
      <c r="S76" s="2905"/>
      <c r="T76" s="2904"/>
      <c r="U76" s="2905"/>
      <c r="V76" s="2905"/>
      <c r="W76" s="2776"/>
      <c r="X76" s="2904"/>
      <c r="Y76" s="2905"/>
      <c r="Z76" s="2905"/>
      <c r="AA76" s="2776"/>
      <c r="AB76" s="2904"/>
      <c r="AC76" s="2905"/>
      <c r="AD76" s="2905"/>
      <c r="AE76" s="2776"/>
      <c r="AF76" s="2904"/>
      <c r="AG76" s="2905"/>
      <c r="AH76" s="2905"/>
      <c r="AI76" s="2776"/>
      <c r="AJ76" s="2904"/>
      <c r="AK76" s="2905"/>
      <c r="AL76" s="2905"/>
      <c r="AM76" s="2776"/>
      <c r="AN76" s="2336"/>
      <c r="AO76" s="2336"/>
      <c r="AP76" s="2336"/>
      <c r="AQ76" s="2336"/>
      <c r="AR76" s="2904"/>
      <c r="AS76" s="2905"/>
      <c r="AT76" s="2905"/>
      <c r="AU76" s="2776"/>
      <c r="AV76" s="2904"/>
      <c r="AW76" s="2905"/>
      <c r="AX76" s="2905"/>
      <c r="AY76" s="2776"/>
      <c r="AZ76" s="2352"/>
      <c r="BA76" s="1609"/>
      <c r="BB76" s="2352"/>
      <c r="BC76" s="1609"/>
      <c r="BD76" s="2352"/>
      <c r="BE76" s="1609"/>
      <c r="BF76" s="2908"/>
      <c r="BG76" s="2907"/>
      <c r="BH76" s="2908"/>
      <c r="BI76" s="2907"/>
      <c r="BJ76" s="779"/>
      <c r="BK76" s="780"/>
      <c r="BL76" s="109"/>
    </row>
    <row r="77" spans="1:95" ht="15" customHeight="1">
      <c r="A77" s="766"/>
      <c r="B77" s="2873"/>
      <c r="C77" s="1744"/>
      <c r="D77" s="1744"/>
      <c r="E77" s="1744"/>
      <c r="F77" s="1641"/>
      <c r="G77" s="2354"/>
      <c r="H77" s="1744"/>
      <c r="I77" s="1744"/>
      <c r="J77" s="1744"/>
      <c r="K77" s="1744"/>
      <c r="L77" s="1744"/>
      <c r="M77" s="1744"/>
      <c r="N77" s="1641"/>
      <c r="O77" s="1744"/>
      <c r="P77" s="1744"/>
      <c r="Q77" s="2404"/>
      <c r="R77" s="2775"/>
      <c r="S77" s="2905"/>
      <c r="T77" s="2904"/>
      <c r="U77" s="2905"/>
      <c r="V77" s="2905"/>
      <c r="W77" s="2776"/>
      <c r="X77" s="2904"/>
      <c r="Y77" s="2905"/>
      <c r="Z77" s="2905"/>
      <c r="AA77" s="2776"/>
      <c r="AB77" s="2904"/>
      <c r="AC77" s="2905"/>
      <c r="AD77" s="2905"/>
      <c r="AE77" s="2776"/>
      <c r="AF77" s="2904"/>
      <c r="AG77" s="2905"/>
      <c r="AH77" s="2905"/>
      <c r="AI77" s="2776"/>
      <c r="AJ77" s="2904"/>
      <c r="AK77" s="2905"/>
      <c r="AL77" s="2905"/>
      <c r="AM77" s="2776"/>
      <c r="AN77" s="2336"/>
      <c r="AO77" s="2336"/>
      <c r="AP77" s="2336"/>
      <c r="AQ77" s="2336"/>
      <c r="AR77" s="2904"/>
      <c r="AS77" s="2905"/>
      <c r="AT77" s="2905"/>
      <c r="AU77" s="2776"/>
      <c r="AV77" s="2904"/>
      <c r="AW77" s="2905"/>
      <c r="AX77" s="2905"/>
      <c r="AY77" s="2776"/>
      <c r="AZ77" s="2352"/>
      <c r="BA77" s="1609"/>
      <c r="BB77" s="2352"/>
      <c r="BC77" s="1609"/>
      <c r="BD77" s="2352"/>
      <c r="BE77" s="1609"/>
      <c r="BF77" s="2908"/>
      <c r="BG77" s="2907"/>
      <c r="BH77" s="2908"/>
      <c r="BI77" s="2907"/>
      <c r="BJ77" s="779"/>
      <c r="BK77" s="780"/>
      <c r="BL77" s="109"/>
    </row>
    <row r="78" spans="1:95" ht="15.75" customHeight="1">
      <c r="A78" s="766"/>
      <c r="B78" s="2880"/>
      <c r="C78" s="2824"/>
      <c r="D78" s="2824"/>
      <c r="E78" s="2824"/>
      <c r="F78" s="2362"/>
      <c r="G78" s="2910"/>
      <c r="H78" s="2824"/>
      <c r="I78" s="2824"/>
      <c r="J78" s="2824"/>
      <c r="K78" s="2824"/>
      <c r="L78" s="2824"/>
      <c r="M78" s="2824"/>
      <c r="N78" s="2911"/>
      <c r="O78" s="2392"/>
      <c r="P78" s="2392"/>
      <c r="Q78" s="1975"/>
      <c r="R78" s="2912"/>
      <c r="S78" s="2913"/>
      <c r="T78" s="2914"/>
      <c r="U78" s="2913"/>
      <c r="V78" s="2913"/>
      <c r="W78" s="2915"/>
      <c r="X78" s="2914"/>
      <c r="Y78" s="2913"/>
      <c r="Z78" s="2913"/>
      <c r="AA78" s="2915"/>
      <c r="AB78" s="2914"/>
      <c r="AC78" s="2913"/>
      <c r="AD78" s="2913"/>
      <c r="AE78" s="2915"/>
      <c r="AF78" s="2914"/>
      <c r="AG78" s="2913"/>
      <c r="AH78" s="2913"/>
      <c r="AI78" s="2915"/>
      <c r="AJ78" s="2914"/>
      <c r="AK78" s="2913"/>
      <c r="AL78" s="2913"/>
      <c r="AM78" s="2915"/>
      <c r="AN78" s="2361"/>
      <c r="AO78" s="2409"/>
      <c r="AP78" s="2361"/>
      <c r="AQ78" s="2409"/>
      <c r="AR78" s="2914"/>
      <c r="AS78" s="2913"/>
      <c r="AT78" s="2913"/>
      <c r="AU78" s="2915"/>
      <c r="AV78" s="2914"/>
      <c r="AW78" s="2913"/>
      <c r="AX78" s="2913"/>
      <c r="AY78" s="2915"/>
      <c r="AZ78" s="2361"/>
      <c r="BA78" s="2409"/>
      <c r="BB78" s="2916"/>
      <c r="BC78" s="1201"/>
      <c r="BD78" s="2916"/>
      <c r="BE78" s="1201"/>
      <c r="BF78" s="2899"/>
      <c r="BG78" s="2900"/>
      <c r="BH78" s="2899"/>
      <c r="BI78" s="2900"/>
      <c r="BJ78" s="781"/>
      <c r="BK78" s="782"/>
      <c r="BL78" s="109"/>
    </row>
    <row r="79" spans="1:95" ht="20.100000000000001" customHeight="1">
      <c r="A79" s="783"/>
      <c r="B79" s="455" t="s">
        <v>118</v>
      </c>
      <c r="C79" s="258"/>
      <c r="D79" s="258"/>
      <c r="E79" s="258"/>
      <c r="F79" s="258"/>
      <c r="G79" s="258"/>
      <c r="H79" s="258"/>
      <c r="I79" s="258"/>
      <c r="J79" s="258"/>
      <c r="K79" s="258"/>
      <c r="L79" s="258"/>
      <c r="M79" s="258"/>
      <c r="N79" s="258"/>
      <c r="O79" s="258"/>
      <c r="P79" s="258"/>
      <c r="Q79" s="258"/>
      <c r="R79" s="258"/>
      <c r="S79" s="258"/>
      <c r="T79" s="258"/>
      <c r="U79" s="258"/>
      <c r="V79" s="258"/>
      <c r="W79" s="258"/>
      <c r="X79" s="258"/>
      <c r="Y79" s="258"/>
      <c r="Z79" s="258"/>
      <c r="AA79" s="258"/>
      <c r="AB79" s="258"/>
      <c r="AC79" s="258" t="s">
        <v>119</v>
      </c>
      <c r="AD79" s="258"/>
      <c r="AE79" s="258"/>
      <c r="AF79" s="258"/>
      <c r="AG79" s="258"/>
      <c r="AH79" s="258"/>
      <c r="AI79" s="258"/>
      <c r="AJ79" s="258"/>
      <c r="AK79" s="258"/>
      <c r="AL79" s="258"/>
      <c r="AM79" s="258"/>
      <c r="AN79" s="258"/>
      <c r="AO79" s="258"/>
      <c r="AP79" s="258"/>
      <c r="AQ79" s="258"/>
      <c r="AR79" s="258"/>
      <c r="AS79" s="258"/>
      <c r="AT79" s="258"/>
      <c r="AU79" s="258"/>
      <c r="AV79" s="258"/>
      <c r="AW79" s="258"/>
      <c r="AX79" s="258"/>
      <c r="AY79" s="258"/>
      <c r="AZ79" s="258"/>
      <c r="BA79" s="258"/>
      <c r="BB79" s="258"/>
      <c r="BC79" s="258"/>
      <c r="BD79" s="258" t="str">
        <f>BD40</f>
        <v>COMPILER: LIÊN/A-KT-WQ826</v>
      </c>
      <c r="BE79" s="258"/>
      <c r="BF79" s="258"/>
      <c r="BG79" s="258"/>
      <c r="BH79" s="258"/>
      <c r="BI79" s="258"/>
      <c r="BJ79" s="776"/>
      <c r="BK79" s="258"/>
      <c r="BL79" s="259"/>
    </row>
    <row r="80" spans="1:95" ht="18" customHeight="1">
      <c r="A80" s="764"/>
      <c r="B80" s="1056" t="str">
        <f>B41</f>
        <v>{{ModelType}}</v>
      </c>
      <c r="C80" s="1317"/>
      <c r="D80" s="1317"/>
      <c r="E80" s="1317"/>
      <c r="F80" s="1317"/>
      <c r="G80" s="1317"/>
      <c r="H80" s="1317"/>
      <c r="I80" s="1317"/>
      <c r="J80" s="1317"/>
      <c r="K80" s="1317"/>
      <c r="L80" s="1317"/>
      <c r="M80" s="1317"/>
      <c r="N80" s="1317"/>
      <c r="O80" s="1317"/>
      <c r="P80" s="2597"/>
      <c r="Q80" s="765"/>
      <c r="R80" s="132"/>
      <c r="S80" s="1318" t="s">
        <v>819</v>
      </c>
      <c r="T80" s="1318"/>
      <c r="U80" s="1318"/>
      <c r="V80" s="1318"/>
      <c r="W80" s="1318"/>
      <c r="X80" s="1318"/>
      <c r="Y80" s="1318"/>
      <c r="Z80" s="1318"/>
      <c r="AA80" s="1318"/>
      <c r="AB80" s="1318"/>
      <c r="AC80" s="1318"/>
      <c r="AD80" s="1318"/>
      <c r="AE80" s="1318"/>
      <c r="AF80" s="1318"/>
      <c r="AG80" s="1318"/>
      <c r="AH80" s="1318"/>
      <c r="AI80" s="1318"/>
      <c r="AJ80" s="1318"/>
      <c r="AK80" s="1318"/>
      <c r="AL80" s="1318"/>
      <c r="AM80" s="1318"/>
      <c r="AN80" s="1318"/>
      <c r="AO80" s="1318"/>
      <c r="AP80" s="1318"/>
      <c r="AQ80" s="1318"/>
      <c r="AR80" s="1318"/>
      <c r="AS80" s="1318"/>
      <c r="AT80" s="1318"/>
      <c r="AU80" s="1318"/>
      <c r="AV80" s="1318"/>
      <c r="AW80" s="1318"/>
      <c r="AX80" s="1318"/>
      <c r="AY80" s="132"/>
      <c r="AZ80" s="227"/>
      <c r="BA80" s="227"/>
      <c r="BB80" s="227"/>
      <c r="BC80" s="227"/>
      <c r="BD80" s="227"/>
      <c r="BE80" s="227"/>
      <c r="BF80" s="227"/>
      <c r="BG80" s="227"/>
      <c r="BH80" s="227"/>
      <c r="BI80" s="227"/>
      <c r="BJ80" s="584"/>
      <c r="BK80" s="585"/>
      <c r="BL80" s="102"/>
    </row>
    <row r="81" spans="1:64" ht="18" customHeight="1">
      <c r="A81" s="766"/>
      <c r="B81" s="666" t="s">
        <v>69</v>
      </c>
      <c r="C81" s="67"/>
      <c r="D81" s="67"/>
      <c r="E81" s="67"/>
      <c r="F81" s="67"/>
      <c r="G81" s="67" t="str">
        <f>G42</f>
        <v>{{ModelName}}</v>
      </c>
      <c r="H81" s="767"/>
      <c r="I81" s="67"/>
      <c r="J81" s="67"/>
      <c r="K81" s="67"/>
      <c r="L81" s="67"/>
      <c r="M81" s="67"/>
      <c r="N81" s="67"/>
      <c r="O81" s="67"/>
      <c r="P81" s="68"/>
      <c r="Q81" s="495"/>
      <c r="R81" s="135"/>
      <c r="S81" s="1319"/>
      <c r="T81" s="1319"/>
      <c r="U81" s="1319"/>
      <c r="V81" s="1319"/>
      <c r="W81" s="1319"/>
      <c r="X81" s="1319"/>
      <c r="Y81" s="1319"/>
      <c r="Z81" s="1319"/>
      <c r="AA81" s="1319"/>
      <c r="AB81" s="1319"/>
      <c r="AC81" s="1319"/>
      <c r="AD81" s="1319"/>
      <c r="AE81" s="1319"/>
      <c r="AF81" s="1319"/>
      <c r="AG81" s="1319"/>
      <c r="AH81" s="1319"/>
      <c r="AI81" s="1319"/>
      <c r="AJ81" s="1319"/>
      <c r="AK81" s="1319"/>
      <c r="AL81" s="1319"/>
      <c r="AM81" s="1319"/>
      <c r="AN81" s="1319"/>
      <c r="AO81" s="1319"/>
      <c r="AP81" s="1319"/>
      <c r="AQ81" s="1319"/>
      <c r="AR81" s="1319"/>
      <c r="AS81" s="1319"/>
      <c r="AT81" s="1319"/>
      <c r="AU81" s="1319"/>
      <c r="AV81" s="1319"/>
      <c r="AW81" s="1319"/>
      <c r="AX81" s="1319"/>
      <c r="AY81" s="135"/>
      <c r="AZ81" s="120"/>
      <c r="BA81" s="768"/>
      <c r="BB81" s="69" t="s">
        <v>694</v>
      </c>
      <c r="BC81" s="120"/>
      <c r="BD81" s="120"/>
      <c r="BE81" s="120"/>
      <c r="BF81" s="71"/>
      <c r="BG81" s="233"/>
      <c r="BH81" s="1581" t="s">
        <v>122</v>
      </c>
      <c r="BI81" s="1419"/>
      <c r="BJ81" s="1584">
        <f>BJ42</f>
        <v>23</v>
      </c>
      <c r="BK81" s="1466">
        <f>BK42-1</f>
        <v>-3</v>
      </c>
      <c r="BL81" s="109"/>
    </row>
    <row r="82" spans="1:64" ht="18" customHeight="1">
      <c r="A82" s="766"/>
      <c r="B82" s="73" t="s">
        <v>70</v>
      </c>
      <c r="C82" s="343"/>
      <c r="D82" s="343"/>
      <c r="E82" s="343"/>
      <c r="F82" s="343"/>
      <c r="G82" s="343"/>
      <c r="H82" s="343"/>
      <c r="I82" s="343"/>
      <c r="J82" s="343" t="str">
        <f>J43</f>
        <v>{{MaterialNumber}}</v>
      </c>
      <c r="K82" s="343"/>
      <c r="L82" s="343"/>
      <c r="M82" s="343"/>
      <c r="N82" s="343"/>
      <c r="O82" s="343"/>
      <c r="P82" s="75"/>
      <c r="Q82" s="138"/>
      <c r="R82" s="769"/>
      <c r="S82" s="2863"/>
      <c r="T82" s="2863"/>
      <c r="U82" s="2863"/>
      <c r="V82" s="2863"/>
      <c r="W82" s="2863"/>
      <c r="X82" s="2863"/>
      <c r="Y82" s="2863"/>
      <c r="Z82" s="2863"/>
      <c r="AA82" s="2863"/>
      <c r="AB82" s="2863"/>
      <c r="AC82" s="2863"/>
      <c r="AD82" s="2863"/>
      <c r="AE82" s="2863"/>
      <c r="AF82" s="2863"/>
      <c r="AG82" s="2863"/>
      <c r="AH82" s="2863"/>
      <c r="AI82" s="2863"/>
      <c r="AJ82" s="2863"/>
      <c r="AK82" s="2863"/>
      <c r="AL82" s="2863"/>
      <c r="AM82" s="2863"/>
      <c r="AN82" s="2863"/>
      <c r="AO82" s="2863"/>
      <c r="AP82" s="2863"/>
      <c r="AQ82" s="2863"/>
      <c r="AR82" s="2863"/>
      <c r="AS82" s="2863"/>
      <c r="AT82" s="2863"/>
      <c r="AU82" s="2863"/>
      <c r="AV82" s="2863"/>
      <c r="AW82" s="2863"/>
      <c r="AX82" s="2863"/>
      <c r="AY82" s="769"/>
      <c r="AZ82" s="69"/>
      <c r="BA82" s="69"/>
      <c r="BB82" s="69"/>
      <c r="BC82" s="69"/>
      <c r="BD82" s="69"/>
      <c r="BE82" s="69"/>
      <c r="BF82" s="69"/>
      <c r="BG82" s="72"/>
      <c r="BH82" s="1582"/>
      <c r="BI82" s="2864"/>
      <c r="BJ82" s="2366"/>
      <c r="BK82" s="1467"/>
      <c r="BL82" s="109"/>
    </row>
    <row r="83" spans="1:64" ht="22.5" customHeight="1">
      <c r="A83" s="766"/>
      <c r="B83" s="2865" t="s">
        <v>523</v>
      </c>
      <c r="C83" s="2866"/>
      <c r="D83" s="2866"/>
      <c r="E83" s="2743"/>
      <c r="F83" s="2867" t="s">
        <v>811</v>
      </c>
      <c r="G83" s="2866"/>
      <c r="H83" s="2866"/>
      <c r="I83" s="2866"/>
      <c r="J83" s="2866"/>
      <c r="K83" s="2866"/>
      <c r="L83" s="2866"/>
      <c r="M83" s="2866"/>
      <c r="N83" s="2866"/>
      <c r="O83" s="2866"/>
      <c r="P83" s="2866"/>
      <c r="Q83" s="2866"/>
      <c r="R83" s="2866"/>
      <c r="S83" s="2866"/>
      <c r="T83" s="2866"/>
      <c r="U83" s="2866"/>
      <c r="V83" s="2866"/>
      <c r="W83" s="2743"/>
      <c r="X83" s="2867" t="s">
        <v>662</v>
      </c>
      <c r="Y83" s="2866"/>
      <c r="Z83" s="2866"/>
      <c r="AA83" s="2866"/>
      <c r="AB83" s="2866"/>
      <c r="AC83" s="2866"/>
      <c r="AD83" s="2866"/>
      <c r="AE83" s="2866"/>
      <c r="AF83" s="2866"/>
      <c r="AG83" s="2866"/>
      <c r="AH83" s="2866"/>
      <c r="AI83" s="2866"/>
      <c r="AJ83" s="2866"/>
      <c r="AK83" s="2866"/>
      <c r="AL83" s="2743"/>
      <c r="AM83" s="2867" t="s">
        <v>812</v>
      </c>
      <c r="AN83" s="2866"/>
      <c r="AO83" s="2866"/>
      <c r="AP83" s="2866"/>
      <c r="AQ83" s="2866"/>
      <c r="AR83" s="2866"/>
      <c r="AS83" s="2866"/>
      <c r="AT83" s="2743"/>
      <c r="AU83" s="2744" t="s">
        <v>698</v>
      </c>
      <c r="AV83" s="2866"/>
      <c r="AW83" s="2866"/>
      <c r="AX83" s="2866"/>
      <c r="AY83" s="2866"/>
      <c r="AZ83" s="2866"/>
      <c r="BA83" s="2866"/>
      <c r="BB83" s="2866"/>
      <c r="BC83" s="2866"/>
      <c r="BD83" s="2866"/>
      <c r="BE83" s="2866"/>
      <c r="BF83" s="2743"/>
      <c r="BG83" s="2744" t="s">
        <v>699</v>
      </c>
      <c r="BH83" s="2866"/>
      <c r="BI83" s="2866"/>
      <c r="BJ83" s="2866"/>
      <c r="BK83" s="2341"/>
      <c r="BL83" s="109"/>
    </row>
    <row r="84" spans="1:64" ht="35.1" customHeight="1">
      <c r="A84" s="766"/>
      <c r="B84" s="2917">
        <v>1</v>
      </c>
      <c r="C84" s="1087"/>
      <c r="D84" s="1087"/>
      <c r="E84" s="2918"/>
      <c r="F84" s="2489" t="s">
        <v>820</v>
      </c>
      <c r="G84" s="2489"/>
      <c r="H84" s="2489"/>
      <c r="I84" s="2489"/>
      <c r="J84" s="2489"/>
      <c r="K84" s="2489"/>
      <c r="L84" s="2489"/>
      <c r="M84" s="2489"/>
      <c r="N84" s="2489"/>
      <c r="O84" s="2489"/>
      <c r="P84" s="2489"/>
      <c r="Q84" s="2489"/>
      <c r="R84" s="2489"/>
      <c r="S84" s="2489"/>
      <c r="T84" s="2489"/>
      <c r="U84" s="2489"/>
      <c r="V84" s="2489"/>
      <c r="W84" s="2489"/>
      <c r="X84" s="2871" t="s">
        <v>821</v>
      </c>
      <c r="Y84" s="1921"/>
      <c r="Z84" s="1921"/>
      <c r="AA84" s="1921"/>
      <c r="AB84" s="1921"/>
      <c r="AC84" s="1921"/>
      <c r="AD84" s="1921"/>
      <c r="AE84" s="1921"/>
      <c r="AF84" s="1921"/>
      <c r="AG84" s="1921"/>
      <c r="AH84" s="1921"/>
      <c r="AI84" s="1921"/>
      <c r="AJ84" s="1921"/>
      <c r="AK84" s="1921"/>
      <c r="AL84" s="2872"/>
      <c r="AM84" s="2352" t="s">
        <v>765</v>
      </c>
      <c r="AN84" s="1744"/>
      <c r="AO84" s="1744"/>
      <c r="AP84" s="1744"/>
      <c r="AQ84" s="1744"/>
      <c r="AR84" s="1744"/>
      <c r="AS84" s="1744"/>
      <c r="AT84" s="1609"/>
      <c r="AU84" s="2352" t="s">
        <v>766</v>
      </c>
      <c r="AV84" s="1744"/>
      <c r="AW84" s="1744"/>
      <c r="AX84" s="1744"/>
      <c r="AY84" s="1744"/>
      <c r="AZ84" s="1744"/>
      <c r="BA84" s="1744"/>
      <c r="BB84" s="1744"/>
      <c r="BC84" s="1744"/>
      <c r="BD84" s="1744"/>
      <c r="BE84" s="1744"/>
      <c r="BF84" s="1609"/>
      <c r="BG84" s="2352" t="s">
        <v>767</v>
      </c>
      <c r="BH84" s="1744"/>
      <c r="BI84" s="1744"/>
      <c r="BJ84" s="1744"/>
      <c r="BK84" s="1641"/>
      <c r="BL84" s="109"/>
    </row>
    <row r="85" spans="1:64" ht="35.1" customHeight="1">
      <c r="A85" s="766"/>
      <c r="B85" s="95"/>
      <c r="C85" s="695"/>
      <c r="D85" s="695"/>
      <c r="E85" s="251"/>
      <c r="F85" s="2881"/>
      <c r="G85" s="2881"/>
      <c r="H85" s="2881"/>
      <c r="I85" s="2881"/>
      <c r="J85" s="2881"/>
      <c r="K85" s="2881"/>
      <c r="L85" s="2881"/>
      <c r="M85" s="2881"/>
      <c r="N85" s="2881"/>
      <c r="O85" s="2881"/>
      <c r="P85" s="2881"/>
      <c r="Q85" s="2881"/>
      <c r="R85" s="2881"/>
      <c r="S85" s="2881"/>
      <c r="T85" s="2881"/>
      <c r="U85" s="2881"/>
      <c r="V85" s="2881"/>
      <c r="W85" s="2881"/>
      <c r="X85" s="2931"/>
      <c r="Y85" s="2932"/>
      <c r="Z85" s="2932"/>
      <c r="AA85" s="2932"/>
      <c r="AB85" s="2932"/>
      <c r="AC85" s="2932"/>
      <c r="AD85" s="2932"/>
      <c r="AE85" s="2932"/>
      <c r="AF85" s="2932"/>
      <c r="AG85" s="2932"/>
      <c r="AH85" s="2932"/>
      <c r="AI85" s="2932"/>
      <c r="AJ85" s="2932"/>
      <c r="AK85" s="2932"/>
      <c r="AL85" s="2933"/>
      <c r="AM85" s="2361"/>
      <c r="AN85" s="2824"/>
      <c r="AO85" s="2824"/>
      <c r="AP85" s="2824"/>
      <c r="AQ85" s="2824"/>
      <c r="AR85" s="2824"/>
      <c r="AS85" s="2824"/>
      <c r="AT85" s="2360"/>
      <c r="AU85" s="2361"/>
      <c r="AV85" s="2824"/>
      <c r="AW85" s="2824"/>
      <c r="AX85" s="2824"/>
      <c r="AY85" s="2824"/>
      <c r="AZ85" s="2824"/>
      <c r="BA85" s="2824"/>
      <c r="BB85" s="2824"/>
      <c r="BC85" s="2824"/>
      <c r="BD85" s="2824"/>
      <c r="BE85" s="2824"/>
      <c r="BF85" s="2360"/>
      <c r="BG85" s="2361"/>
      <c r="BH85" s="2824"/>
      <c r="BI85" s="2824"/>
      <c r="BJ85" s="2824"/>
      <c r="BK85" s="2362"/>
      <c r="BL85" s="109"/>
    </row>
    <row r="86" spans="1:64" ht="15" customHeight="1">
      <c r="A86" s="766"/>
      <c r="B86" s="254"/>
      <c r="C86" s="81"/>
      <c r="D86" s="81"/>
      <c r="E86" s="81"/>
      <c r="F86" s="664"/>
      <c r="G86" s="664"/>
      <c r="H86" s="664"/>
      <c r="I86" s="664"/>
      <c r="J86" s="664"/>
      <c r="K86" s="664"/>
      <c r="L86" s="664"/>
      <c r="M86" s="664"/>
      <c r="N86" s="664"/>
      <c r="O86" s="664"/>
      <c r="P86" s="664"/>
      <c r="Q86" s="664"/>
      <c r="R86" s="664"/>
      <c r="S86" s="664"/>
      <c r="T86" s="664"/>
      <c r="U86" s="664"/>
      <c r="V86" s="664"/>
      <c r="W86" s="664"/>
      <c r="X86" s="664"/>
      <c r="Y86" s="664"/>
      <c r="Z86" s="664"/>
      <c r="AA86" s="664"/>
      <c r="AB86" s="664"/>
      <c r="AC86" s="664"/>
      <c r="AD86" s="664"/>
      <c r="AE86" s="664"/>
      <c r="AF86" s="664"/>
      <c r="AG86" s="664"/>
      <c r="AH86" s="664"/>
      <c r="AI86" s="664"/>
      <c r="AJ86" s="664"/>
      <c r="AK86" s="664"/>
      <c r="AL86" s="664"/>
      <c r="AM86" s="664"/>
      <c r="AN86" s="664"/>
      <c r="AO86" s="664"/>
      <c r="AP86" s="664"/>
      <c r="AQ86" s="664"/>
      <c r="AR86" s="664"/>
      <c r="AS86" s="664"/>
      <c r="AT86" s="664"/>
      <c r="AU86" s="664"/>
      <c r="AV86" s="664"/>
      <c r="AW86" s="664"/>
      <c r="AX86" s="664"/>
      <c r="AY86" s="664"/>
      <c r="AZ86" s="664"/>
      <c r="BA86" s="664"/>
      <c r="BB86" s="664"/>
      <c r="BC86" s="664"/>
      <c r="BD86" s="664"/>
      <c r="BE86" s="664"/>
      <c r="BF86" s="664"/>
      <c r="BG86" s="664"/>
      <c r="BH86" s="664"/>
      <c r="BI86" s="664"/>
      <c r="BJ86" s="770"/>
      <c r="BK86" s="771"/>
      <c r="BL86" s="109"/>
    </row>
    <row r="87" spans="1:64" ht="21" customHeight="1">
      <c r="A87" s="766"/>
      <c r="B87" s="375"/>
      <c r="C87" s="2759" t="s">
        <v>822</v>
      </c>
      <c r="D87" s="2883"/>
      <c r="E87" s="2883"/>
      <c r="F87" s="2883"/>
      <c r="G87" s="2883"/>
      <c r="H87" s="2883"/>
      <c r="I87" s="2883"/>
      <c r="J87" s="2883"/>
      <c r="K87" s="2883"/>
      <c r="L87" s="2883"/>
      <c r="M87" s="2883"/>
      <c r="N87" s="2883"/>
      <c r="O87" s="2883"/>
      <c r="P87" s="2883"/>
      <c r="Q87" s="2883"/>
      <c r="R87" s="2883"/>
      <c r="S87" s="2883"/>
      <c r="T87" s="2883"/>
      <c r="U87" s="2883"/>
      <c r="V87" s="2883"/>
      <c r="W87" s="2883"/>
      <c r="X87" s="2883"/>
      <c r="Y87" s="2883"/>
      <c r="Z87" s="2883"/>
      <c r="AA87" s="2883"/>
      <c r="AB87" s="2883"/>
      <c r="AC87" s="2883"/>
      <c r="AD87" s="2883"/>
      <c r="AE87" s="2883"/>
      <c r="AF87" s="2883"/>
      <c r="AG87" s="2883"/>
      <c r="AH87" s="2883"/>
      <c r="AI87" s="2883"/>
      <c r="AJ87" s="2883"/>
      <c r="AK87" s="2883"/>
      <c r="AL87" s="2883"/>
      <c r="AM87" s="2883"/>
      <c r="AN87" s="2883"/>
      <c r="AO87" s="2883"/>
      <c r="AP87" s="2883"/>
      <c r="AQ87" s="2883"/>
      <c r="AR87" s="2883"/>
      <c r="AS87" s="2883"/>
      <c r="AT87" s="2883"/>
      <c r="AU87" s="2883"/>
      <c r="AV87" s="2883"/>
      <c r="AW87" s="2883"/>
      <c r="AX87" s="2883"/>
      <c r="AY87" s="2883"/>
      <c r="AZ87" s="2883"/>
      <c r="BA87" s="2883"/>
      <c r="BB87" s="2883"/>
      <c r="BC87" s="2883"/>
      <c r="BD87" s="2883"/>
      <c r="BE87" s="2883"/>
      <c r="BF87" s="2883"/>
      <c r="BG87" s="2883"/>
      <c r="BH87" s="2883"/>
      <c r="BI87" s="2883"/>
      <c r="BJ87" s="2884"/>
      <c r="BK87" s="447"/>
      <c r="BL87" s="109"/>
    </row>
    <row r="88" spans="1:64" ht="15" customHeight="1">
      <c r="A88" s="766"/>
      <c r="B88" s="375"/>
      <c r="C88" s="772"/>
      <c r="D88" s="94"/>
      <c r="E88" s="94"/>
      <c r="F88" s="94"/>
      <c r="G88" s="94"/>
      <c r="H88" s="94"/>
      <c r="I88" s="94"/>
      <c r="J88" s="94"/>
      <c r="K88" s="94"/>
      <c r="L88" s="94"/>
      <c r="M88" s="94"/>
      <c r="N88" s="94"/>
      <c r="O88" s="94"/>
      <c r="P88" s="94"/>
      <c r="Q88" s="94"/>
      <c r="R88" s="94"/>
      <c r="S88" s="94"/>
      <c r="T88" s="94"/>
      <c r="U88" s="94"/>
      <c r="V88" s="94"/>
      <c r="W88" s="94"/>
      <c r="X88" s="94"/>
      <c r="Y88" s="94"/>
      <c r="Z88" s="94"/>
      <c r="AA88" s="94"/>
      <c r="AB88" s="94"/>
      <c r="AC88" s="94"/>
      <c r="AD88" s="94"/>
      <c r="AE88" s="94"/>
      <c r="AF88" s="94"/>
      <c r="AG88" s="315"/>
      <c r="AH88" s="315"/>
      <c r="AI88" s="94"/>
      <c r="AJ88" s="94"/>
      <c r="AK88" s="94"/>
      <c r="AL88" s="94"/>
      <c r="AM88" s="94"/>
      <c r="AN88" s="94"/>
      <c r="AO88" s="94"/>
      <c r="AP88" s="94"/>
      <c r="AQ88" s="94"/>
      <c r="AR88" s="94"/>
      <c r="AS88" s="94"/>
      <c r="AT88" s="94"/>
      <c r="AU88" s="94"/>
      <c r="AV88" s="94"/>
      <c r="AW88" s="94"/>
      <c r="AX88" s="94"/>
      <c r="AY88" s="94"/>
      <c r="AZ88" s="94"/>
      <c r="BA88" s="94"/>
      <c r="BB88" s="94"/>
      <c r="BC88" s="94"/>
      <c r="BD88" s="94"/>
      <c r="BE88" s="94"/>
      <c r="BF88" s="94"/>
      <c r="BG88" s="94"/>
      <c r="BH88" s="94"/>
      <c r="BI88" s="94"/>
      <c r="BJ88" s="773"/>
      <c r="BK88" s="447"/>
      <c r="BL88" s="109"/>
    </row>
    <row r="89" spans="1:64" ht="15" customHeight="1">
      <c r="A89" s="766"/>
      <c r="B89" s="375"/>
      <c r="C89" s="704"/>
      <c r="D89" s="94"/>
      <c r="E89" s="94"/>
      <c r="F89" s="94"/>
      <c r="G89" s="94"/>
      <c r="H89" s="94"/>
      <c r="I89" s="94"/>
      <c r="J89" s="94"/>
      <c r="K89" s="94"/>
      <c r="L89" s="94"/>
      <c r="M89" s="94"/>
      <c r="N89" s="94"/>
      <c r="O89" s="94"/>
      <c r="P89" s="94"/>
      <c r="Q89" s="94"/>
      <c r="R89" s="94"/>
      <c r="S89" s="94"/>
      <c r="T89" s="94"/>
      <c r="U89" s="94"/>
      <c r="V89" s="94"/>
      <c r="W89" s="94"/>
      <c r="X89" s="94"/>
      <c r="Y89" s="94"/>
      <c r="Z89" s="94"/>
      <c r="AA89" s="94"/>
      <c r="AB89" s="94"/>
      <c r="AC89" s="94"/>
      <c r="AD89" s="94"/>
      <c r="AE89" s="94"/>
      <c r="AF89" s="94"/>
      <c r="AG89" s="94"/>
      <c r="AH89" s="786"/>
      <c r="AI89" s="786"/>
      <c r="AJ89" s="786"/>
      <c r="AK89" s="786"/>
      <c r="AL89" s="786"/>
      <c r="AM89" s="786"/>
      <c r="AN89" s="786"/>
      <c r="AO89" s="786"/>
      <c r="AP89" s="786"/>
      <c r="AQ89" s="786"/>
      <c r="AR89" s="786"/>
      <c r="AS89" s="786"/>
      <c r="AT89" s="786"/>
      <c r="AU89" s="786"/>
      <c r="AV89" s="786"/>
      <c r="AW89" s="786"/>
      <c r="AX89" s="786"/>
      <c r="AY89" s="786"/>
      <c r="AZ89" s="786"/>
      <c r="BA89" s="786"/>
      <c r="BB89" s="786"/>
      <c r="BC89" s="786"/>
      <c r="BD89" s="786"/>
      <c r="BE89" s="786"/>
      <c r="BF89" s="94"/>
      <c r="BG89" s="94"/>
      <c r="BH89" s="94"/>
      <c r="BI89" s="94"/>
      <c r="BJ89" s="773"/>
      <c r="BK89" s="447"/>
      <c r="BL89" s="109"/>
    </row>
    <row r="90" spans="1:64" ht="24" customHeight="1">
      <c r="A90" s="766"/>
      <c r="B90" s="375"/>
      <c r="C90" s="704"/>
      <c r="D90" s="94"/>
      <c r="E90" s="94"/>
      <c r="F90" s="94"/>
      <c r="G90" s="94"/>
      <c r="H90" s="94"/>
      <c r="I90" s="94"/>
      <c r="J90" s="94"/>
      <c r="K90" s="94"/>
      <c r="L90" s="94"/>
      <c r="M90" s="94"/>
      <c r="N90" s="94"/>
      <c r="O90" s="94"/>
      <c r="P90" s="94"/>
      <c r="Q90" s="94"/>
      <c r="R90" s="94"/>
      <c r="S90" s="94"/>
      <c r="T90" s="94"/>
      <c r="U90" s="94"/>
      <c r="V90" s="94"/>
      <c r="W90" s="94"/>
      <c r="X90" s="94"/>
      <c r="Y90" s="94"/>
      <c r="Z90" s="94"/>
      <c r="AA90" s="94"/>
      <c r="AB90" s="94"/>
      <c r="AC90" s="94"/>
      <c r="AD90" s="94"/>
      <c r="AE90" s="94"/>
      <c r="AF90" s="94"/>
      <c r="AG90" s="94"/>
      <c r="AH90" s="94"/>
      <c r="AI90" s="94"/>
      <c r="AJ90" s="94"/>
      <c r="AK90" s="94"/>
      <c r="AL90" s="94"/>
      <c r="AM90" s="94"/>
      <c r="AN90" s="94"/>
      <c r="AO90" s="94"/>
      <c r="AP90" s="94"/>
      <c r="AQ90" s="94"/>
      <c r="AR90" s="94"/>
      <c r="AS90" s="94"/>
      <c r="AT90" s="94"/>
      <c r="AU90" s="94"/>
      <c r="AV90" s="94"/>
      <c r="AW90" s="94"/>
      <c r="AX90" s="94"/>
      <c r="AY90" s="94"/>
      <c r="AZ90" s="94"/>
      <c r="BA90" s="94"/>
      <c r="BB90" s="94"/>
      <c r="BC90" s="94"/>
      <c r="BD90" s="94"/>
      <c r="BE90" s="94"/>
      <c r="BF90" s="94"/>
      <c r="BG90" s="94"/>
      <c r="BH90" s="94"/>
      <c r="BI90" s="94"/>
      <c r="BJ90" s="773"/>
      <c r="BK90" s="447"/>
      <c r="BL90" s="109"/>
    </row>
    <row r="91" spans="1:64" ht="16.5" customHeight="1">
      <c r="A91" s="766"/>
      <c r="B91" s="375"/>
      <c r="C91" s="704"/>
      <c r="D91" s="94"/>
      <c r="E91" s="94"/>
      <c r="F91" s="94"/>
      <c r="G91" s="94"/>
      <c r="H91" s="94"/>
      <c r="I91" s="94"/>
      <c r="J91" s="94"/>
      <c r="K91" s="94"/>
      <c r="L91" s="94"/>
      <c r="M91" s="94"/>
      <c r="N91" s="94"/>
      <c r="O91" s="94"/>
      <c r="P91" s="94"/>
      <c r="Q91" s="94"/>
      <c r="R91" s="94"/>
      <c r="S91" s="94"/>
      <c r="T91" s="94"/>
      <c r="U91" s="94"/>
      <c r="V91" s="94"/>
      <c r="W91" s="94"/>
      <c r="X91" s="94"/>
      <c r="Y91" s="94"/>
      <c r="Z91" s="94"/>
      <c r="AA91" s="94"/>
      <c r="AB91" s="94"/>
      <c r="AC91" s="94"/>
      <c r="AD91" s="94"/>
      <c r="AE91" s="94"/>
      <c r="AF91" s="94"/>
      <c r="AG91" s="94"/>
      <c r="AH91" s="94"/>
      <c r="AI91" s="94"/>
      <c r="AJ91" s="94"/>
      <c r="AK91" s="94"/>
      <c r="AL91" s="94"/>
      <c r="AM91" s="94"/>
      <c r="AN91" s="94"/>
      <c r="AO91" s="94"/>
      <c r="AP91" s="94"/>
      <c r="AQ91" s="94"/>
      <c r="AR91" s="94"/>
      <c r="AS91" s="94"/>
      <c r="AT91" s="94"/>
      <c r="AU91" s="94"/>
      <c r="AV91" s="94"/>
      <c r="AW91" s="94"/>
      <c r="AX91" s="94"/>
      <c r="AY91" s="94"/>
      <c r="AZ91" s="94"/>
      <c r="BA91" s="94"/>
      <c r="BB91" s="94"/>
      <c r="BC91" s="94"/>
      <c r="BD91" s="94"/>
      <c r="BE91" s="94"/>
      <c r="BF91" s="94"/>
      <c r="BG91" s="94"/>
      <c r="BH91" s="94"/>
      <c r="BI91" s="94"/>
      <c r="BJ91" s="773"/>
      <c r="BK91" s="447"/>
      <c r="BL91" s="109"/>
    </row>
    <row r="92" spans="1:64" ht="16.5" customHeight="1">
      <c r="A92" s="766"/>
      <c r="B92" s="375"/>
      <c r="C92" s="704"/>
      <c r="D92" s="94"/>
      <c r="E92" s="94"/>
      <c r="F92" s="94"/>
      <c r="G92" s="94"/>
      <c r="H92" s="94"/>
      <c r="I92" s="94"/>
      <c r="J92" s="94"/>
      <c r="K92" s="94"/>
      <c r="L92" s="94"/>
      <c r="M92" s="94"/>
      <c r="N92" s="94"/>
      <c r="O92" s="94"/>
      <c r="P92" s="94"/>
      <c r="Q92" s="94"/>
      <c r="R92" s="94"/>
      <c r="S92" s="94"/>
      <c r="T92" s="94"/>
      <c r="U92" s="94"/>
      <c r="V92" s="94"/>
      <c r="W92" s="94"/>
      <c r="X92" s="94"/>
      <c r="Y92" s="94"/>
      <c r="Z92" s="94"/>
      <c r="AA92" s="94"/>
      <c r="AB92" s="94"/>
      <c r="AC92" s="94"/>
      <c r="AD92" s="94"/>
      <c r="AE92" s="94"/>
      <c r="AF92" s="94"/>
      <c r="AG92" s="94"/>
      <c r="AH92" s="94"/>
      <c r="AI92" s="94"/>
      <c r="AJ92" s="94"/>
      <c r="AK92" s="94"/>
      <c r="AL92" s="94"/>
      <c r="AM92" s="94"/>
      <c r="AN92" s="94"/>
      <c r="AO92" s="94"/>
      <c r="AP92" s="94"/>
      <c r="AQ92" s="94"/>
      <c r="AR92" s="94"/>
      <c r="AS92" s="94"/>
      <c r="AT92" s="94"/>
      <c r="AU92" s="94"/>
      <c r="AV92" s="94"/>
      <c r="AW92" s="94"/>
      <c r="AX92" s="94"/>
      <c r="AY92" s="94"/>
      <c r="AZ92" s="94"/>
      <c r="BA92" s="94"/>
      <c r="BB92" s="94"/>
      <c r="BC92" s="94"/>
      <c r="BD92" s="94"/>
      <c r="BE92" s="94"/>
      <c r="BF92" s="94"/>
      <c r="BG92" s="94"/>
      <c r="BH92" s="94"/>
      <c r="BI92" s="94"/>
      <c r="BJ92" s="773"/>
      <c r="BK92" s="447"/>
      <c r="BL92" s="109"/>
    </row>
    <row r="93" spans="1:64" ht="16.5" customHeight="1">
      <c r="A93" s="766"/>
      <c r="B93" s="375"/>
      <c r="C93" s="704"/>
      <c r="D93" s="94"/>
      <c r="E93" s="94"/>
      <c r="F93" s="94"/>
      <c r="G93" s="94"/>
      <c r="H93" s="94"/>
      <c r="I93" s="94"/>
      <c r="J93" s="94"/>
      <c r="K93" s="94"/>
      <c r="L93" s="94"/>
      <c r="M93" s="94"/>
      <c r="N93" s="94"/>
      <c r="O93" s="94"/>
      <c r="P93" s="94"/>
      <c r="Q93" s="94"/>
      <c r="R93" s="94"/>
      <c r="S93" s="94"/>
      <c r="T93" s="94"/>
      <c r="U93" s="94"/>
      <c r="V93" s="94"/>
      <c r="W93" s="94"/>
      <c r="X93" s="94"/>
      <c r="Y93" s="94"/>
      <c r="Z93" s="94"/>
      <c r="AA93" s="94"/>
      <c r="AB93" s="94"/>
      <c r="AC93" s="94"/>
      <c r="AD93" s="94"/>
      <c r="AE93" s="94"/>
      <c r="AF93" s="94"/>
      <c r="AG93" s="94"/>
      <c r="AH93" s="94"/>
      <c r="AI93" s="94"/>
      <c r="AJ93" s="94"/>
      <c r="AK93" s="94"/>
      <c r="AL93" s="94"/>
      <c r="AM93" s="94"/>
      <c r="AN93" s="94"/>
      <c r="AO93" s="94"/>
      <c r="AP93" s="94"/>
      <c r="AQ93" s="787" t="s">
        <v>823</v>
      </c>
      <c r="AR93" s="94"/>
      <c r="AS93" s="94"/>
      <c r="AT93" s="94"/>
      <c r="AU93" s="94"/>
      <c r="AV93" s="94"/>
      <c r="AW93" s="94"/>
      <c r="AX93" s="94"/>
      <c r="AY93" s="94"/>
      <c r="AZ93" s="94"/>
      <c r="BA93" s="94"/>
      <c r="BB93" s="94"/>
      <c r="BC93" s="94"/>
      <c r="BD93" s="94"/>
      <c r="BE93" s="94"/>
      <c r="BF93" s="94"/>
      <c r="BG93" s="94"/>
      <c r="BH93" s="94"/>
      <c r="BI93" s="94"/>
      <c r="BJ93" s="773"/>
      <c r="BK93" s="447"/>
      <c r="BL93" s="109"/>
    </row>
    <row r="94" spans="1:64" ht="16.5" customHeight="1">
      <c r="A94" s="766"/>
      <c r="B94" s="375"/>
      <c r="C94" s="704"/>
      <c r="D94" s="94"/>
      <c r="E94" s="94"/>
      <c r="F94" s="94"/>
      <c r="G94" s="94"/>
      <c r="H94" s="94"/>
      <c r="I94" s="94"/>
      <c r="J94" s="94"/>
      <c r="K94" s="94"/>
      <c r="L94" s="94"/>
      <c r="M94" s="94"/>
      <c r="N94" s="94"/>
      <c r="O94" s="94"/>
      <c r="P94" s="94"/>
      <c r="Q94" s="94"/>
      <c r="R94" s="94"/>
      <c r="S94" s="94"/>
      <c r="T94" s="94"/>
      <c r="U94" s="94"/>
      <c r="V94" s="94"/>
      <c r="W94" s="94"/>
      <c r="X94" s="94"/>
      <c r="Y94" s="94"/>
      <c r="Z94" s="94"/>
      <c r="AA94" s="94"/>
      <c r="AB94" s="94"/>
      <c r="AC94" s="94"/>
      <c r="AD94" s="94"/>
      <c r="AE94" s="94"/>
      <c r="AF94" s="94"/>
      <c r="AG94" s="94"/>
      <c r="AH94" s="94"/>
      <c r="AI94" s="94"/>
      <c r="AJ94" s="94"/>
      <c r="AK94" s="94"/>
      <c r="AL94" s="94"/>
      <c r="AM94" s="94"/>
      <c r="AN94" s="94"/>
      <c r="AO94" s="94"/>
      <c r="AP94" s="94"/>
      <c r="AQ94" s="94"/>
      <c r="AR94" s="94"/>
      <c r="AS94" s="94"/>
      <c r="AT94" s="94"/>
      <c r="AU94" s="94"/>
      <c r="AV94" s="94"/>
      <c r="AW94" s="94"/>
      <c r="AX94" s="94"/>
      <c r="AY94" s="94"/>
      <c r="AZ94" s="94"/>
      <c r="BA94" s="94"/>
      <c r="BB94" s="94"/>
      <c r="BC94" s="94"/>
      <c r="BD94" s="94"/>
      <c r="BE94" s="94"/>
      <c r="BF94" s="94"/>
      <c r="BG94" s="94"/>
      <c r="BH94" s="94"/>
      <c r="BI94" s="94"/>
      <c r="BJ94" s="773"/>
      <c r="BK94" s="447"/>
      <c r="BL94" s="109"/>
    </row>
    <row r="95" spans="1:64" ht="16.5" customHeight="1">
      <c r="A95" s="766"/>
      <c r="B95" s="375"/>
      <c r="C95" s="704"/>
      <c r="D95" s="94"/>
      <c r="E95" s="94"/>
      <c r="F95" s="94"/>
      <c r="G95" s="94"/>
      <c r="H95" s="94"/>
      <c r="I95" s="94"/>
      <c r="J95" s="94"/>
      <c r="K95" s="94"/>
      <c r="L95" s="94"/>
      <c r="M95" s="94"/>
      <c r="N95" s="94"/>
      <c r="O95" s="94"/>
      <c r="P95" s="94"/>
      <c r="Q95" s="94"/>
      <c r="R95" s="94"/>
      <c r="S95" s="94"/>
      <c r="T95" s="94"/>
      <c r="U95" s="94"/>
      <c r="V95" s="94"/>
      <c r="W95" s="94"/>
      <c r="X95" s="94"/>
      <c r="Y95" s="94"/>
      <c r="Z95" s="94"/>
      <c r="AA95" s="94"/>
      <c r="AB95" s="94"/>
      <c r="AC95" s="94"/>
      <c r="AD95" s="94"/>
      <c r="AE95" s="94"/>
      <c r="AF95" s="94"/>
      <c r="AG95" s="94"/>
      <c r="AH95" s="94"/>
      <c r="AI95" s="94"/>
      <c r="AJ95" s="94"/>
      <c r="AK95" s="94"/>
      <c r="AL95" s="94"/>
      <c r="AM95" s="94"/>
      <c r="AN95" s="94"/>
      <c r="AO95" s="94"/>
      <c r="AP95" s="94"/>
      <c r="AQ95" s="94"/>
      <c r="AR95" s="94"/>
      <c r="AS95" s="94"/>
      <c r="AT95" s="94"/>
      <c r="AU95" s="94"/>
      <c r="AV95" s="94"/>
      <c r="AW95" s="94"/>
      <c r="AX95" s="94"/>
      <c r="AY95" s="94"/>
      <c r="AZ95" s="94"/>
      <c r="BA95" s="94"/>
      <c r="BB95" s="94"/>
      <c r="BC95" s="94"/>
      <c r="BD95" s="94"/>
      <c r="BE95" s="94"/>
      <c r="BF95" s="94"/>
      <c r="BG95" s="94"/>
      <c r="BH95" s="94"/>
      <c r="BI95" s="94"/>
      <c r="BJ95" s="773"/>
      <c r="BK95" s="447"/>
      <c r="BL95" s="109"/>
    </row>
    <row r="96" spans="1:64" ht="16.5" customHeight="1">
      <c r="A96" s="766"/>
      <c r="B96" s="375"/>
      <c r="C96" s="704"/>
      <c r="D96" s="94"/>
      <c r="E96" s="94"/>
      <c r="F96" s="94"/>
      <c r="G96" s="94"/>
      <c r="H96" s="94"/>
      <c r="I96" s="94"/>
      <c r="J96" s="94"/>
      <c r="K96" s="94"/>
      <c r="L96" s="94"/>
      <c r="M96" s="94"/>
      <c r="N96" s="94"/>
      <c r="O96" s="94"/>
      <c r="P96" s="94"/>
      <c r="Q96" s="94"/>
      <c r="R96" s="94"/>
      <c r="S96" s="94"/>
      <c r="T96" s="94"/>
      <c r="U96" s="94"/>
      <c r="V96" s="94"/>
      <c r="W96" s="94"/>
      <c r="X96" s="94"/>
      <c r="Y96" s="94"/>
      <c r="Z96" s="94"/>
      <c r="AA96" s="94"/>
      <c r="AB96" s="94"/>
      <c r="AC96" s="94"/>
      <c r="AD96" s="94"/>
      <c r="AE96" s="94"/>
      <c r="AF96" s="94"/>
      <c r="AG96" s="94"/>
      <c r="AH96" s="94"/>
      <c r="AI96" s="94"/>
      <c r="AJ96" s="94"/>
      <c r="AK96" s="94"/>
      <c r="AL96" s="94"/>
      <c r="AM96" s="94"/>
      <c r="AN96" s="94"/>
      <c r="AO96" s="94"/>
      <c r="AP96" s="94"/>
      <c r="AQ96" s="94"/>
      <c r="AR96" s="94"/>
      <c r="AS96" s="94"/>
      <c r="AT96" s="94"/>
      <c r="AU96" s="94"/>
      <c r="AV96" s="94"/>
      <c r="AW96" s="94"/>
      <c r="AX96" s="94"/>
      <c r="AY96" s="94"/>
      <c r="AZ96" s="94"/>
      <c r="BA96" s="94"/>
      <c r="BB96" s="94"/>
      <c r="BC96" s="94"/>
      <c r="BD96" s="94"/>
      <c r="BE96" s="94"/>
      <c r="BF96" s="94"/>
      <c r="BG96" s="94"/>
      <c r="BH96" s="94"/>
      <c r="BI96" s="94"/>
      <c r="BJ96" s="773"/>
      <c r="BK96" s="447"/>
      <c r="BL96" s="109"/>
    </row>
    <row r="97" spans="1:64" ht="16.5" customHeight="1">
      <c r="A97" s="766"/>
      <c r="B97" s="375"/>
      <c r="C97" s="704"/>
      <c r="D97" s="94"/>
      <c r="E97" s="94"/>
      <c r="F97" s="94"/>
      <c r="G97" s="94"/>
      <c r="H97" s="94"/>
      <c r="I97" s="94"/>
      <c r="J97" s="94"/>
      <c r="K97" s="94"/>
      <c r="L97" s="94"/>
      <c r="M97" s="94"/>
      <c r="N97" s="94"/>
      <c r="O97" s="94"/>
      <c r="P97" s="94"/>
      <c r="Q97" s="94"/>
      <c r="R97" s="94"/>
      <c r="S97" s="94"/>
      <c r="T97" s="94"/>
      <c r="U97" s="94"/>
      <c r="V97" s="94"/>
      <c r="W97" s="94"/>
      <c r="X97" s="94"/>
      <c r="Y97" s="94"/>
      <c r="Z97" s="94"/>
      <c r="AA97" s="94"/>
      <c r="AB97" s="94"/>
      <c r="AC97" s="94"/>
      <c r="AD97" s="94"/>
      <c r="AE97" s="94"/>
      <c r="AF97" s="94"/>
      <c r="AG97" s="94"/>
      <c r="AH97" s="94"/>
      <c r="AI97" s="94"/>
      <c r="AJ97" s="94"/>
      <c r="AK97" s="94"/>
      <c r="AL97" s="94"/>
      <c r="AM97" s="94"/>
      <c r="AN97" s="94"/>
      <c r="AO97" s="94"/>
      <c r="AP97" s="94"/>
      <c r="AQ97" s="94"/>
      <c r="AR97" s="94"/>
      <c r="AS97" s="94"/>
      <c r="AT97" s="94"/>
      <c r="AU97" s="94"/>
      <c r="AV97" s="94"/>
      <c r="AW97" s="94"/>
      <c r="AX97" s="94"/>
      <c r="AY97" s="94"/>
      <c r="AZ97" s="94"/>
      <c r="BA97" s="94"/>
      <c r="BB97" s="94"/>
      <c r="BC97" s="94"/>
      <c r="BD97" s="94"/>
      <c r="BE97" s="94"/>
      <c r="BF97" s="94"/>
      <c r="BG97" s="94"/>
      <c r="BH97" s="94"/>
      <c r="BI97" s="94"/>
      <c r="BJ97" s="773"/>
      <c r="BK97" s="447"/>
      <c r="BL97" s="109"/>
    </row>
    <row r="98" spans="1:64" ht="16.5" customHeight="1">
      <c r="A98" s="766"/>
      <c r="B98" s="375"/>
      <c r="C98" s="704"/>
      <c r="D98" s="94"/>
      <c r="E98" s="94"/>
      <c r="F98" s="94"/>
      <c r="G98" s="94"/>
      <c r="H98" s="94"/>
      <c r="I98" s="94"/>
      <c r="J98" s="94"/>
      <c r="K98" s="94"/>
      <c r="L98" s="94"/>
      <c r="M98" s="94"/>
      <c r="N98" s="94"/>
      <c r="O98" s="94"/>
      <c r="P98" s="94"/>
      <c r="Q98" s="94"/>
      <c r="R98" s="94"/>
      <c r="S98" s="94"/>
      <c r="T98" s="94"/>
      <c r="U98" s="94"/>
      <c r="V98" s="94"/>
      <c r="W98" s="94"/>
      <c r="X98" s="94"/>
      <c r="Y98" s="94"/>
      <c r="Z98" s="94"/>
      <c r="AA98" s="94"/>
      <c r="AB98" s="94"/>
      <c r="AC98" s="94"/>
      <c r="AD98" s="94"/>
      <c r="AE98" s="94"/>
      <c r="AG98" s="94"/>
      <c r="AH98" s="94"/>
      <c r="AI98" s="94"/>
      <c r="AJ98" s="94"/>
      <c r="AK98" s="94"/>
      <c r="AL98" s="94"/>
      <c r="AM98" s="94"/>
      <c r="AN98" s="94"/>
      <c r="AO98" s="94"/>
      <c r="AP98" s="94"/>
      <c r="AQ98" s="94"/>
      <c r="AR98" s="94"/>
      <c r="AS98" s="94"/>
      <c r="AT98" s="94"/>
      <c r="AU98" s="94"/>
      <c r="AV98" s="94"/>
      <c r="AW98" s="94"/>
      <c r="AX98" s="94"/>
      <c r="AY98" s="94"/>
      <c r="AZ98" s="94"/>
      <c r="BA98" s="94"/>
      <c r="BB98" s="94"/>
      <c r="BC98" s="94"/>
      <c r="BD98" s="94"/>
      <c r="BE98" s="94"/>
      <c r="BF98" s="94"/>
      <c r="BG98" s="94"/>
      <c r="BH98" s="94"/>
      <c r="BI98" s="94"/>
      <c r="BJ98" s="773"/>
      <c r="BK98" s="447"/>
      <c r="BL98" s="109"/>
    </row>
    <row r="99" spans="1:64" ht="16.5" customHeight="1">
      <c r="A99" s="766"/>
      <c r="B99" s="375"/>
      <c r="C99" s="704"/>
      <c r="D99" s="94"/>
      <c r="E99" s="94"/>
      <c r="F99" s="94"/>
      <c r="G99" s="94"/>
      <c r="H99" s="94"/>
      <c r="I99" s="94"/>
      <c r="J99" s="94"/>
      <c r="K99" s="94"/>
      <c r="L99" s="94"/>
      <c r="M99" s="94"/>
      <c r="N99" s="94"/>
      <c r="O99" s="94"/>
      <c r="P99" s="94"/>
      <c r="Q99" s="94"/>
      <c r="R99" s="94"/>
      <c r="S99" s="94"/>
      <c r="T99" s="94"/>
      <c r="U99" s="94"/>
      <c r="V99" s="94"/>
      <c r="W99" s="94"/>
      <c r="X99" s="94"/>
      <c r="Y99" s="94"/>
      <c r="Z99" s="94"/>
      <c r="AA99" s="94"/>
      <c r="AB99" s="94"/>
      <c r="AC99" s="94"/>
      <c r="AD99" s="94"/>
      <c r="AE99" s="94"/>
      <c r="AF99" s="94"/>
      <c r="AG99" s="94"/>
      <c r="AH99" s="94"/>
      <c r="AI99" s="94"/>
      <c r="AJ99" s="94"/>
      <c r="AK99" s="94"/>
      <c r="AL99" s="94"/>
      <c r="AM99" s="94"/>
      <c r="AN99" s="94"/>
      <c r="AO99" s="94"/>
      <c r="AP99" s="94"/>
      <c r="AQ99" s="94"/>
      <c r="AR99" s="94"/>
      <c r="AS99" s="94"/>
      <c r="AT99" s="94"/>
      <c r="AU99" s="94"/>
      <c r="AV99" s="94"/>
      <c r="AW99" s="94"/>
      <c r="AX99" s="94"/>
      <c r="AY99" s="94"/>
      <c r="AZ99" s="94"/>
      <c r="BA99" s="94"/>
      <c r="BB99" s="94"/>
      <c r="BC99" s="94"/>
      <c r="BD99" s="94"/>
      <c r="BE99" s="94"/>
      <c r="BF99" s="94"/>
      <c r="BG99" s="94"/>
      <c r="BH99" s="94"/>
      <c r="BI99" s="94"/>
      <c r="BJ99" s="773"/>
      <c r="BK99" s="447"/>
      <c r="BL99" s="109"/>
    </row>
    <row r="100" spans="1:64" ht="16.5" customHeight="1">
      <c r="A100" s="766"/>
      <c r="B100" s="375"/>
      <c r="C100" s="704"/>
      <c r="D100" s="94"/>
      <c r="E100" s="94"/>
      <c r="F100" s="94"/>
      <c r="G100" s="94"/>
      <c r="H100" s="94"/>
      <c r="I100" s="94"/>
      <c r="J100" s="94"/>
      <c r="K100" s="94"/>
      <c r="L100" s="94"/>
      <c r="M100" s="94"/>
      <c r="N100" s="94"/>
      <c r="O100" s="94"/>
      <c r="P100" s="94"/>
      <c r="Q100" s="94"/>
      <c r="R100" s="94"/>
      <c r="S100" s="94"/>
      <c r="T100" s="94"/>
      <c r="U100" s="94"/>
      <c r="V100" s="94"/>
      <c r="W100" s="94"/>
      <c r="X100" s="94"/>
      <c r="Y100" s="94"/>
      <c r="Z100" s="94"/>
      <c r="AA100" s="94"/>
      <c r="AB100" s="94"/>
      <c r="AC100" s="94"/>
      <c r="AD100" s="94"/>
      <c r="AE100" s="94"/>
      <c r="AF100" s="94"/>
      <c r="AG100" s="94"/>
      <c r="AH100" s="94"/>
      <c r="AI100" s="94"/>
      <c r="AJ100" s="94"/>
      <c r="AK100" s="94"/>
      <c r="AL100" s="94"/>
      <c r="AM100" s="94"/>
      <c r="AN100" s="94"/>
      <c r="AO100" s="94"/>
      <c r="AP100" s="94"/>
      <c r="AQ100" s="94"/>
      <c r="AR100" s="94"/>
      <c r="AS100" s="94"/>
      <c r="AT100" s="94"/>
      <c r="AU100" s="94"/>
      <c r="AV100" s="94"/>
      <c r="AW100" s="94"/>
      <c r="AX100" s="94"/>
      <c r="AY100" s="94"/>
      <c r="AZ100" s="94"/>
      <c r="BA100" s="94"/>
      <c r="BB100" s="94"/>
      <c r="BC100" s="94"/>
      <c r="BD100" s="94"/>
      <c r="BE100" s="94"/>
      <c r="BF100" s="94"/>
      <c r="BG100" s="94"/>
      <c r="BH100" s="94"/>
      <c r="BI100" s="94"/>
      <c r="BJ100" s="773"/>
      <c r="BK100" s="447"/>
      <c r="BL100" s="109"/>
    </row>
    <row r="101" spans="1:64" ht="16.5" customHeight="1">
      <c r="A101" s="766"/>
      <c r="B101" s="375"/>
      <c r="C101" s="704"/>
      <c r="D101" s="94"/>
      <c r="E101" s="94"/>
      <c r="F101" s="94"/>
      <c r="G101" s="94"/>
      <c r="H101" s="94"/>
      <c r="I101" s="94"/>
      <c r="J101" s="94"/>
      <c r="K101" s="94"/>
      <c r="L101" s="94"/>
      <c r="M101" s="94"/>
      <c r="N101" s="94"/>
      <c r="O101" s="94"/>
      <c r="P101" s="94"/>
      <c r="Q101" s="94"/>
      <c r="R101" s="94"/>
      <c r="S101" s="94"/>
      <c r="T101" s="94"/>
      <c r="U101" s="94"/>
      <c r="V101" s="94"/>
      <c r="W101" s="94"/>
      <c r="X101" s="94"/>
      <c r="Y101" s="94"/>
      <c r="Z101" s="94"/>
      <c r="AA101" s="94"/>
      <c r="AB101" s="94"/>
      <c r="AC101" s="94"/>
      <c r="AD101" s="94"/>
      <c r="AE101" s="94"/>
      <c r="AF101" s="94"/>
      <c r="AG101" s="94"/>
      <c r="AH101" s="94"/>
      <c r="AI101" s="94"/>
      <c r="AJ101" s="94"/>
      <c r="AK101" s="94"/>
      <c r="AL101" s="94"/>
      <c r="AM101" s="94"/>
      <c r="AN101" s="94"/>
      <c r="AO101" s="94"/>
      <c r="AP101" s="94"/>
      <c r="AQ101" s="94"/>
      <c r="AR101" s="94"/>
      <c r="AS101" s="94"/>
      <c r="AT101" s="94"/>
      <c r="AU101" s="94"/>
      <c r="AV101" s="94"/>
      <c r="AW101" s="94"/>
      <c r="AX101" s="94"/>
      <c r="AY101" s="94"/>
      <c r="AZ101" s="94"/>
      <c r="BA101" s="94"/>
      <c r="BB101" s="94"/>
      <c r="BC101" s="94"/>
      <c r="BD101" s="94"/>
      <c r="BE101" s="94"/>
      <c r="BF101" s="94"/>
      <c r="BG101" s="94"/>
      <c r="BH101" s="94"/>
      <c r="BI101" s="94"/>
      <c r="BJ101" s="773"/>
      <c r="BK101" s="447"/>
      <c r="BL101" s="109"/>
    </row>
    <row r="102" spans="1:64" ht="16.5" customHeight="1">
      <c r="A102" s="766"/>
      <c r="B102" s="375"/>
      <c r="C102" s="704"/>
      <c r="D102" s="94"/>
      <c r="E102" s="94"/>
      <c r="F102" s="94"/>
      <c r="G102" s="94"/>
      <c r="H102" s="94"/>
      <c r="I102" s="94"/>
      <c r="J102" s="94"/>
      <c r="K102" s="94"/>
      <c r="L102" s="94"/>
      <c r="M102" s="94"/>
      <c r="N102" s="94"/>
      <c r="O102" s="94"/>
      <c r="P102" s="94"/>
      <c r="Q102" s="94"/>
      <c r="R102" s="94"/>
      <c r="S102" s="94"/>
      <c r="T102" s="94"/>
      <c r="U102" s="94"/>
      <c r="V102" s="94"/>
      <c r="W102" s="94"/>
      <c r="X102" s="94"/>
      <c r="Y102" s="94"/>
      <c r="Z102" s="94"/>
      <c r="AA102" s="94"/>
      <c r="AB102" s="94"/>
      <c r="AC102" s="94"/>
      <c r="AD102" s="94"/>
      <c r="AE102" s="94"/>
      <c r="AF102" s="94"/>
      <c r="AG102" s="94"/>
      <c r="AH102" s="94"/>
      <c r="AI102" s="94"/>
      <c r="AJ102" s="94"/>
      <c r="AK102" s="94"/>
      <c r="AL102" s="94"/>
      <c r="AM102" s="94"/>
      <c r="AN102" s="94"/>
      <c r="AO102" s="94"/>
      <c r="AP102" s="94"/>
      <c r="AQ102" s="94"/>
      <c r="AR102" s="94"/>
      <c r="AS102" s="94"/>
      <c r="AT102" s="94"/>
      <c r="AU102" s="94"/>
      <c r="AV102" s="94"/>
      <c r="AW102" s="94"/>
      <c r="AX102" s="94"/>
      <c r="AY102" s="94"/>
      <c r="AZ102" s="94"/>
      <c r="BA102" s="94"/>
      <c r="BB102" s="94"/>
      <c r="BC102" s="94"/>
      <c r="BD102" s="94"/>
      <c r="BE102" s="94"/>
      <c r="BF102" s="94"/>
      <c r="BG102" s="94"/>
      <c r="BH102" s="94"/>
      <c r="BI102" s="94"/>
      <c r="BJ102" s="773"/>
      <c r="BK102" s="447"/>
      <c r="BL102" s="109"/>
    </row>
    <row r="103" spans="1:64" ht="16.5" customHeight="1">
      <c r="A103" s="766"/>
      <c r="B103" s="375"/>
      <c r="C103" s="704"/>
      <c r="D103" s="94"/>
      <c r="E103" s="94"/>
      <c r="F103" s="94"/>
      <c r="G103" s="94"/>
      <c r="H103" s="94"/>
      <c r="I103" s="94"/>
      <c r="J103" s="94"/>
      <c r="K103" s="94"/>
      <c r="L103" s="94"/>
      <c r="M103" s="94"/>
      <c r="N103" s="94"/>
      <c r="O103" s="94"/>
      <c r="P103" s="94"/>
      <c r="Q103" s="94"/>
      <c r="R103" s="94"/>
      <c r="S103" s="94"/>
      <c r="T103" s="94"/>
      <c r="U103" s="94"/>
      <c r="V103" s="94"/>
      <c r="W103" s="94"/>
      <c r="X103" s="94"/>
      <c r="Y103" s="94"/>
      <c r="Z103" s="94"/>
      <c r="AA103" s="94"/>
      <c r="AB103" s="94"/>
      <c r="AC103" s="94"/>
      <c r="AD103" s="94"/>
      <c r="AE103" s="94"/>
      <c r="AF103" s="94"/>
      <c r="AG103" s="94"/>
      <c r="AH103" s="94"/>
      <c r="AI103" s="94"/>
      <c r="AJ103" s="94"/>
      <c r="AK103" s="94"/>
      <c r="AL103" s="94"/>
      <c r="AM103" s="94"/>
      <c r="AN103" s="94"/>
      <c r="AO103" s="94"/>
      <c r="AP103" s="94"/>
      <c r="AQ103" s="94"/>
      <c r="AR103" s="94"/>
      <c r="AS103" s="94"/>
      <c r="AT103" s="94"/>
      <c r="AU103" s="94"/>
      <c r="AV103" s="94"/>
      <c r="AW103" s="94"/>
      <c r="AX103" s="94"/>
      <c r="AY103" s="94"/>
      <c r="AZ103" s="94"/>
      <c r="BA103" s="94"/>
      <c r="BB103" s="94"/>
      <c r="BC103" s="94"/>
      <c r="BD103" s="94"/>
      <c r="BE103" s="94"/>
      <c r="BF103" s="94"/>
      <c r="BG103" s="94"/>
      <c r="BH103" s="94"/>
      <c r="BI103" s="94"/>
      <c r="BJ103" s="773"/>
      <c r="BK103" s="447"/>
      <c r="BL103" s="109"/>
    </row>
    <row r="104" spans="1:64" ht="16.5" customHeight="1">
      <c r="A104" s="766"/>
      <c r="B104" s="375"/>
      <c r="C104" s="704"/>
      <c r="D104" s="94"/>
      <c r="E104" s="94"/>
      <c r="F104" s="94"/>
      <c r="G104" s="94"/>
      <c r="H104" s="94"/>
      <c r="I104" s="94"/>
      <c r="J104" s="94"/>
      <c r="K104" s="94"/>
      <c r="L104" s="94"/>
      <c r="M104" s="94"/>
      <c r="N104" s="94"/>
      <c r="O104" s="94"/>
      <c r="P104" s="94"/>
      <c r="Q104" s="94"/>
      <c r="R104" s="94"/>
      <c r="S104" s="94"/>
      <c r="T104" s="94"/>
      <c r="U104" s="94"/>
      <c r="V104" s="94"/>
      <c r="W104" s="94"/>
      <c r="X104" s="94"/>
      <c r="Y104" s="94"/>
      <c r="Z104" s="94"/>
      <c r="AA104" s="94"/>
      <c r="AB104" s="94"/>
      <c r="AC104" s="94"/>
      <c r="AD104" s="94"/>
      <c r="AE104" s="94"/>
      <c r="AF104" s="94"/>
      <c r="AG104" s="94"/>
      <c r="AH104" s="94"/>
      <c r="AI104" s="94"/>
      <c r="AJ104" s="94"/>
      <c r="AK104" s="94"/>
      <c r="AL104" s="94"/>
      <c r="AM104" s="94"/>
      <c r="AN104" s="94"/>
      <c r="AO104" s="94"/>
      <c r="AP104" s="94"/>
      <c r="AQ104" s="94"/>
      <c r="AR104" s="94"/>
      <c r="AS104" s="94"/>
      <c r="AT104" s="94"/>
      <c r="AU104" s="94"/>
      <c r="AV104" s="94"/>
      <c r="AW104" s="94"/>
      <c r="AX104" s="94"/>
      <c r="AY104" s="94"/>
      <c r="AZ104" s="94"/>
      <c r="BA104" s="94"/>
      <c r="BB104" s="94"/>
      <c r="BC104" s="94"/>
      <c r="BD104" s="94"/>
      <c r="BE104" s="94"/>
      <c r="BF104" s="94"/>
      <c r="BG104" s="94"/>
      <c r="BH104" s="94"/>
      <c r="BI104" s="94"/>
      <c r="BJ104" s="773"/>
      <c r="BK104" s="447"/>
      <c r="BL104" s="109"/>
    </row>
    <row r="105" spans="1:64" ht="16.5" customHeight="1">
      <c r="A105" s="766"/>
      <c r="B105" s="375"/>
      <c r="C105" s="704"/>
      <c r="D105" s="94"/>
      <c r="E105" s="94"/>
      <c r="F105" s="94"/>
      <c r="G105" s="94"/>
      <c r="H105" s="94"/>
      <c r="I105" s="94"/>
      <c r="J105" s="94"/>
      <c r="K105" s="94"/>
      <c r="L105" s="94"/>
      <c r="M105" s="94"/>
      <c r="N105" s="94"/>
      <c r="O105" s="94"/>
      <c r="P105" s="94"/>
      <c r="Q105" s="94"/>
      <c r="R105" s="94"/>
      <c r="S105" s="94"/>
      <c r="T105" s="94"/>
      <c r="U105" s="94"/>
      <c r="V105" s="94"/>
      <c r="W105" s="94"/>
      <c r="X105" s="94"/>
      <c r="Y105" s="94"/>
      <c r="Z105" s="94"/>
      <c r="AA105" s="94"/>
      <c r="AB105" s="94"/>
      <c r="AC105" s="94"/>
      <c r="AD105" s="94"/>
      <c r="AE105" s="94"/>
      <c r="AF105" s="94"/>
      <c r="AG105" s="94"/>
      <c r="AH105" s="94"/>
      <c r="AI105" s="94"/>
      <c r="AJ105" s="94"/>
      <c r="AK105" s="94"/>
      <c r="AL105" s="94"/>
      <c r="AM105" s="94"/>
      <c r="AN105" s="94"/>
      <c r="AO105" s="94"/>
      <c r="AP105" s="94"/>
      <c r="AQ105" s="94"/>
      <c r="AR105" s="94"/>
      <c r="AS105" s="94"/>
      <c r="AT105" s="94"/>
      <c r="AU105" s="94"/>
      <c r="AV105" s="94"/>
      <c r="AW105" s="94"/>
      <c r="AX105" s="94"/>
      <c r="AY105" s="94"/>
      <c r="AZ105" s="94"/>
      <c r="BA105" s="94"/>
      <c r="BB105" s="94"/>
      <c r="BC105" s="94"/>
      <c r="BD105" s="94"/>
      <c r="BE105" s="94"/>
      <c r="BF105" s="94"/>
      <c r="BG105" s="94"/>
      <c r="BH105" s="94"/>
      <c r="BI105" s="94"/>
      <c r="BJ105" s="773"/>
      <c r="BK105" s="447"/>
      <c r="BL105" s="109"/>
    </row>
    <row r="106" spans="1:64" ht="16.5" customHeight="1">
      <c r="A106" s="766"/>
      <c r="B106" s="375"/>
      <c r="C106" s="704"/>
      <c r="D106" s="94"/>
      <c r="E106" s="94"/>
      <c r="F106" s="94"/>
      <c r="G106" s="94"/>
      <c r="H106" s="94"/>
      <c r="I106" s="94"/>
      <c r="J106" s="94"/>
      <c r="K106" s="94"/>
      <c r="L106" s="94"/>
      <c r="M106" s="94"/>
      <c r="N106" s="94"/>
      <c r="O106" s="94"/>
      <c r="P106" s="94"/>
      <c r="Q106" s="94"/>
      <c r="R106" s="94"/>
      <c r="S106" s="94"/>
      <c r="T106" s="94"/>
      <c r="U106" s="94"/>
      <c r="V106" s="94"/>
      <c r="W106" s="94"/>
      <c r="X106" s="94"/>
      <c r="Y106" s="94"/>
      <c r="Z106" s="94"/>
      <c r="AA106" s="94"/>
      <c r="AB106" s="94"/>
      <c r="AC106" s="94"/>
      <c r="AD106" s="94"/>
      <c r="AE106" s="94"/>
      <c r="AF106" s="94"/>
      <c r="AG106" s="94"/>
      <c r="AH106" s="94"/>
      <c r="AI106" s="94"/>
      <c r="AJ106" s="94"/>
      <c r="AK106" s="94"/>
      <c r="AL106" s="94"/>
      <c r="AM106" s="94"/>
      <c r="AN106" s="94"/>
      <c r="AO106" s="94"/>
      <c r="AP106" s="94"/>
      <c r="AQ106" s="94"/>
      <c r="AR106" s="94"/>
      <c r="AS106" s="94"/>
      <c r="AT106" s="94"/>
      <c r="AU106" s="94"/>
      <c r="AV106" s="94"/>
      <c r="AW106" s="94"/>
      <c r="AX106" s="94"/>
      <c r="AY106" s="94"/>
      <c r="AZ106" s="94"/>
      <c r="BA106" s="94"/>
      <c r="BB106" s="94"/>
      <c r="BC106" s="94"/>
      <c r="BD106" s="94"/>
      <c r="BE106" s="94"/>
      <c r="BF106" s="94"/>
      <c r="BG106" s="94"/>
      <c r="BH106" s="94"/>
      <c r="BI106" s="94"/>
      <c r="BJ106" s="773"/>
      <c r="BK106" s="447"/>
      <c r="BL106" s="109"/>
    </row>
    <row r="107" spans="1:64" ht="15" customHeight="1">
      <c r="A107" s="766"/>
      <c r="B107" s="375"/>
      <c r="C107" s="704"/>
      <c r="D107" s="94"/>
      <c r="E107" s="94"/>
      <c r="F107" s="94"/>
      <c r="G107" s="94"/>
      <c r="H107" s="94"/>
      <c r="I107" s="94"/>
      <c r="J107" s="94"/>
      <c r="K107" s="94"/>
      <c r="L107" s="94"/>
      <c r="M107" s="94"/>
      <c r="N107" s="94"/>
      <c r="O107" s="94"/>
      <c r="P107" s="94"/>
      <c r="Q107" s="94"/>
      <c r="R107" s="94"/>
      <c r="S107" s="94"/>
      <c r="T107" s="94"/>
      <c r="U107" s="94"/>
      <c r="V107" s="94"/>
      <c r="W107" s="94"/>
      <c r="X107" s="94"/>
      <c r="Y107" s="94"/>
      <c r="Z107" s="94"/>
      <c r="AA107" s="94"/>
      <c r="AB107" s="94"/>
      <c r="AC107" s="94"/>
      <c r="AD107" s="94"/>
      <c r="AE107" s="94"/>
      <c r="AF107" s="94"/>
      <c r="AG107" s="94"/>
      <c r="AH107" s="1191"/>
      <c r="AI107" s="1191"/>
      <c r="AJ107" s="1191"/>
      <c r="AK107" s="1191"/>
      <c r="AL107" s="1191"/>
      <c r="AM107" s="1191"/>
      <c r="AN107" s="1191"/>
      <c r="AO107" s="1191"/>
      <c r="AP107" s="1191"/>
      <c r="AQ107" s="1191"/>
      <c r="AR107" s="1191"/>
      <c r="AS107" s="1191"/>
      <c r="AT107" s="1191"/>
      <c r="AU107" s="1191"/>
      <c r="AV107" s="1191"/>
      <c r="AW107" s="1191"/>
      <c r="AX107" s="94"/>
      <c r="AY107" s="94"/>
      <c r="AZ107" s="94"/>
      <c r="BA107" s="94"/>
      <c r="BB107" s="94"/>
      <c r="BC107" s="94"/>
      <c r="BD107" s="94"/>
      <c r="BE107" s="94"/>
      <c r="BF107" s="94"/>
      <c r="BG107" s="94"/>
      <c r="BH107" s="94"/>
      <c r="BI107" s="94"/>
      <c r="BJ107" s="773"/>
      <c r="BK107" s="447"/>
      <c r="BL107" s="109"/>
    </row>
    <row r="108" spans="1:64" ht="15" customHeight="1">
      <c r="A108" s="766"/>
      <c r="B108" s="375"/>
      <c r="C108" s="704"/>
      <c r="D108" s="94"/>
      <c r="E108" s="94"/>
      <c r="F108" s="94"/>
      <c r="G108" s="94"/>
      <c r="H108" s="94"/>
      <c r="I108" s="94"/>
      <c r="J108" s="94"/>
      <c r="K108" s="94"/>
      <c r="L108" s="94"/>
      <c r="M108" s="94"/>
      <c r="N108" s="94"/>
      <c r="O108" s="94"/>
      <c r="P108" s="94"/>
      <c r="Q108" s="94"/>
      <c r="R108" s="94"/>
      <c r="S108" s="94"/>
      <c r="T108" s="94"/>
      <c r="U108" s="94"/>
      <c r="V108" s="94"/>
      <c r="W108" s="94"/>
      <c r="X108" s="94"/>
      <c r="Y108" s="94"/>
      <c r="Z108" s="94"/>
      <c r="AA108" s="94"/>
      <c r="AB108" s="94"/>
      <c r="AC108" s="94"/>
      <c r="AD108" s="94"/>
      <c r="AE108" s="94"/>
      <c r="AF108" s="94"/>
      <c r="AG108" s="94"/>
      <c r="AH108" s="1191"/>
      <c r="AI108" s="1191"/>
      <c r="AJ108" s="1191"/>
      <c r="AK108" s="1191"/>
      <c r="AL108" s="1191"/>
      <c r="AM108" s="1191"/>
      <c r="AN108" s="1191"/>
      <c r="AO108" s="1191"/>
      <c r="AP108" s="1191"/>
      <c r="AQ108" s="1191"/>
      <c r="AR108" s="1191"/>
      <c r="AS108" s="1191"/>
      <c r="AT108" s="1191"/>
      <c r="AU108" s="1191"/>
      <c r="AV108" s="1191"/>
      <c r="AW108" s="1191"/>
      <c r="AX108" s="94"/>
      <c r="AY108" s="94"/>
      <c r="AZ108" s="94"/>
      <c r="BA108" s="94"/>
      <c r="BB108" s="94"/>
      <c r="BC108" s="94"/>
      <c r="BD108" s="94"/>
      <c r="BE108" s="94"/>
      <c r="BF108" s="94"/>
      <c r="BG108" s="94"/>
      <c r="BH108" s="94"/>
      <c r="BI108" s="94"/>
      <c r="BJ108" s="773"/>
      <c r="BK108" s="447"/>
      <c r="BL108" s="109"/>
    </row>
    <row r="109" spans="1:64" ht="15" customHeight="1">
      <c r="A109" s="766"/>
      <c r="B109" s="375"/>
      <c r="C109" s="774"/>
      <c r="D109" s="702"/>
      <c r="E109" s="702"/>
      <c r="F109" s="702"/>
      <c r="G109" s="702"/>
      <c r="H109" s="702"/>
      <c r="I109" s="702"/>
      <c r="J109" s="702"/>
      <c r="K109" s="702"/>
      <c r="L109" s="702"/>
      <c r="M109" s="702"/>
      <c r="N109" s="702"/>
      <c r="O109" s="702"/>
      <c r="P109" s="702"/>
      <c r="Q109" s="702"/>
      <c r="R109" s="702"/>
      <c r="S109" s="702"/>
      <c r="T109" s="702"/>
      <c r="U109" s="702"/>
      <c r="V109" s="702"/>
      <c r="W109" s="702"/>
      <c r="X109" s="702"/>
      <c r="Y109" s="702"/>
      <c r="Z109" s="702"/>
      <c r="AA109" s="702"/>
      <c r="AB109" s="702"/>
      <c r="AC109" s="702"/>
      <c r="AD109" s="702"/>
      <c r="AE109" s="702"/>
      <c r="AF109" s="702"/>
      <c r="AG109" s="702"/>
      <c r="AH109" s="702"/>
      <c r="AI109" s="702"/>
      <c r="AJ109" s="702"/>
      <c r="AK109" s="702"/>
      <c r="AL109" s="702"/>
      <c r="AM109" s="702"/>
      <c r="AN109" s="702"/>
      <c r="AO109" s="702"/>
      <c r="AP109" s="702"/>
      <c r="AQ109" s="702"/>
      <c r="AR109" s="702"/>
      <c r="AS109" s="702"/>
      <c r="AT109" s="702"/>
      <c r="AU109" s="702"/>
      <c r="AV109" s="702"/>
      <c r="AW109" s="702"/>
      <c r="AX109" s="702"/>
      <c r="AY109" s="702"/>
      <c r="AZ109" s="702"/>
      <c r="BA109" s="702"/>
      <c r="BB109" s="702"/>
      <c r="BC109" s="702"/>
      <c r="BD109" s="702"/>
      <c r="BE109" s="702"/>
      <c r="BF109" s="702"/>
      <c r="BG109" s="702"/>
      <c r="BH109" s="702"/>
      <c r="BI109" s="702"/>
      <c r="BJ109" s="788"/>
      <c r="BK109" s="447"/>
      <c r="BL109" s="109"/>
    </row>
    <row r="110" spans="1:64" ht="15.75" customHeight="1">
      <c r="A110" s="766"/>
      <c r="B110" s="95"/>
      <c r="C110" s="695"/>
      <c r="D110" s="695"/>
      <c r="E110" s="695"/>
      <c r="F110" s="695"/>
      <c r="G110" s="695"/>
      <c r="H110" s="695"/>
      <c r="I110" s="695"/>
      <c r="J110" s="695"/>
      <c r="K110" s="695"/>
      <c r="L110" s="695"/>
      <c r="M110" s="695"/>
      <c r="N110" s="695"/>
      <c r="O110" s="695"/>
      <c r="P110" s="695"/>
      <c r="Q110" s="695"/>
      <c r="R110" s="695"/>
      <c r="S110" s="695"/>
      <c r="T110" s="695"/>
      <c r="U110" s="695"/>
      <c r="V110" s="695"/>
      <c r="W110" s="695"/>
      <c r="X110" s="695"/>
      <c r="Y110" s="695"/>
      <c r="Z110" s="695"/>
      <c r="AA110" s="695"/>
      <c r="AB110" s="695"/>
      <c r="AC110" s="695"/>
      <c r="AD110" s="695"/>
      <c r="AE110" s="695"/>
      <c r="AF110" s="695"/>
      <c r="AG110" s="695"/>
      <c r="AH110" s="695"/>
      <c r="AI110" s="695"/>
      <c r="AJ110" s="695"/>
      <c r="AK110" s="695"/>
      <c r="AL110" s="695"/>
      <c r="AM110" s="695"/>
      <c r="AN110" s="695"/>
      <c r="AO110" s="695"/>
      <c r="AP110" s="695"/>
      <c r="AQ110" s="695"/>
      <c r="AR110" s="695"/>
      <c r="AS110" s="695"/>
      <c r="AT110" s="695"/>
      <c r="AU110" s="695"/>
      <c r="AV110" s="695"/>
      <c r="AW110" s="695"/>
      <c r="AX110" s="695"/>
      <c r="AY110" s="695"/>
      <c r="AZ110" s="695"/>
      <c r="BA110" s="695"/>
      <c r="BB110" s="695"/>
      <c r="BC110" s="695"/>
      <c r="BD110" s="695"/>
      <c r="BE110" s="695"/>
      <c r="BF110" s="695"/>
      <c r="BG110" s="695"/>
      <c r="BH110" s="695"/>
      <c r="BI110" s="695"/>
      <c r="BJ110" s="776"/>
      <c r="BK110" s="259"/>
      <c r="BL110" s="109"/>
    </row>
    <row r="111" spans="1:64" ht="25.5" customHeight="1">
      <c r="A111" s="766"/>
      <c r="B111" s="1973" t="s">
        <v>707</v>
      </c>
      <c r="C111" s="1189"/>
      <c r="D111" s="1189"/>
      <c r="E111" s="1189"/>
      <c r="F111" s="1190"/>
      <c r="G111" s="2817" t="s">
        <v>807</v>
      </c>
      <c r="H111" s="1189"/>
      <c r="I111" s="1189"/>
      <c r="J111" s="1189"/>
      <c r="K111" s="1189"/>
      <c r="L111" s="1189"/>
      <c r="M111" s="1189"/>
      <c r="N111" s="1190"/>
      <c r="O111" s="2398"/>
      <c r="P111" s="2398"/>
      <c r="Q111" s="2920"/>
      <c r="R111" s="1180" t="s">
        <v>817</v>
      </c>
      <c r="S111" s="1943"/>
      <c r="T111" s="1943"/>
      <c r="U111" s="1943"/>
      <c r="V111" s="1943"/>
      <c r="W111" s="1943"/>
      <c r="X111" s="1943"/>
      <c r="Y111" s="1943"/>
      <c r="Z111" s="1943"/>
      <c r="AA111" s="1943"/>
      <c r="AB111" s="1943"/>
      <c r="AC111" s="1943"/>
      <c r="AD111" s="1943"/>
      <c r="AE111" s="1943"/>
      <c r="AF111" s="1943"/>
      <c r="AG111" s="1943"/>
      <c r="AH111" s="1943"/>
      <c r="AI111" s="1943"/>
      <c r="AJ111" s="1943"/>
      <c r="AK111" s="1943"/>
      <c r="AL111" s="1943"/>
      <c r="AM111" s="1943"/>
      <c r="AN111" s="1943"/>
      <c r="AO111" s="1943"/>
      <c r="AP111" s="1943"/>
      <c r="AQ111" s="1943"/>
      <c r="AR111" s="1943"/>
      <c r="AS111" s="1943"/>
      <c r="AT111" s="1943"/>
      <c r="AU111" s="1943"/>
      <c r="AV111" s="1943"/>
      <c r="AW111" s="1943"/>
      <c r="AX111" s="1943"/>
      <c r="AY111" s="1943"/>
      <c r="AZ111" s="1943"/>
      <c r="BA111" s="1943"/>
      <c r="BB111" s="1943"/>
      <c r="BC111" s="1943"/>
      <c r="BD111" s="1943"/>
      <c r="BE111" s="1943"/>
      <c r="BF111" s="1943"/>
      <c r="BG111" s="1943"/>
      <c r="BH111" s="1943"/>
      <c r="BI111" s="1943"/>
      <c r="BJ111" s="1943"/>
      <c r="BK111" s="1944"/>
      <c r="BL111" s="109"/>
    </row>
    <row r="112" spans="1:64" ht="21.75" customHeight="1">
      <c r="A112" s="766"/>
      <c r="B112" s="1965"/>
      <c r="C112" s="2392"/>
      <c r="D112" s="2392"/>
      <c r="E112" s="2392"/>
      <c r="F112" s="1975"/>
      <c r="G112" s="1965"/>
      <c r="H112" s="2392"/>
      <c r="I112" s="2392"/>
      <c r="J112" s="2392"/>
      <c r="K112" s="2392"/>
      <c r="L112" s="2392"/>
      <c r="M112" s="2392"/>
      <c r="N112" s="1975"/>
      <c r="O112" s="2764"/>
      <c r="P112" s="2764"/>
      <c r="Q112" s="2820"/>
      <c r="R112" s="2895" t="s">
        <v>14</v>
      </c>
      <c r="S112" s="2896"/>
      <c r="T112" s="2897">
        <v>11</v>
      </c>
      <c r="U112" s="2897"/>
      <c r="V112" s="2897" t="s">
        <v>20</v>
      </c>
      <c r="W112" s="2897"/>
      <c r="X112" s="1943">
        <v>12</v>
      </c>
      <c r="Y112" s="2898"/>
      <c r="Z112" s="1185" t="s">
        <v>25</v>
      </c>
      <c r="AA112" s="2898"/>
      <c r="AB112" s="1185">
        <v>13</v>
      </c>
      <c r="AC112" s="2898"/>
      <c r="AD112" s="1185" t="s">
        <v>31</v>
      </c>
      <c r="AE112" s="2898"/>
      <c r="AF112" s="1185">
        <v>1</v>
      </c>
      <c r="AG112" s="2898"/>
      <c r="AH112" s="1185" t="s">
        <v>36</v>
      </c>
      <c r="AI112" s="2898"/>
      <c r="AJ112" s="1185">
        <v>2</v>
      </c>
      <c r="AK112" s="2898"/>
      <c r="AL112" s="1185" t="s">
        <v>43</v>
      </c>
      <c r="AM112" s="2898"/>
      <c r="AN112" s="1185">
        <v>3</v>
      </c>
      <c r="AO112" s="2898"/>
      <c r="AP112" s="1185" t="s">
        <v>46</v>
      </c>
      <c r="AQ112" s="2898"/>
      <c r="AR112" s="1185">
        <v>4</v>
      </c>
      <c r="AS112" s="2898"/>
      <c r="AT112" s="1185" t="s">
        <v>51</v>
      </c>
      <c r="AU112" s="2898"/>
      <c r="AV112" s="1185">
        <v>5</v>
      </c>
      <c r="AW112" s="2898"/>
      <c r="AX112" s="1185" t="s">
        <v>54</v>
      </c>
      <c r="AY112" s="2898"/>
      <c r="AZ112" s="1185">
        <v>6</v>
      </c>
      <c r="BA112" s="2898"/>
      <c r="BB112" s="1185"/>
      <c r="BC112" s="2898"/>
      <c r="BD112" s="1185"/>
      <c r="BE112" s="2898"/>
      <c r="BF112" s="2899"/>
      <c r="BG112" s="2900"/>
      <c r="BH112" s="2901"/>
      <c r="BI112" s="2902"/>
      <c r="BJ112" s="2901"/>
      <c r="BK112" s="2903"/>
      <c r="BL112" s="109"/>
    </row>
    <row r="113" spans="1:64" ht="23.25" customHeight="1">
      <c r="A113" s="766"/>
      <c r="B113" s="2870">
        <v>1</v>
      </c>
      <c r="C113" s="1711"/>
      <c r="D113" s="1711"/>
      <c r="E113" s="1711"/>
      <c r="F113" s="1712"/>
      <c r="G113" s="2354" t="s">
        <v>818</v>
      </c>
      <c r="H113" s="1744"/>
      <c r="I113" s="1744"/>
      <c r="J113" s="1744"/>
      <c r="K113" s="1744"/>
      <c r="L113" s="1744"/>
      <c r="M113" s="1744"/>
      <c r="N113" s="1641"/>
      <c r="O113" s="1744"/>
      <c r="P113" s="1744"/>
      <c r="Q113" s="1744"/>
      <c r="R113" s="2788">
        <v>6.63</v>
      </c>
      <c r="S113" s="2791"/>
      <c r="T113" s="2922">
        <v>7.13</v>
      </c>
      <c r="U113" s="2791"/>
      <c r="V113" s="2791"/>
      <c r="W113" s="2789"/>
      <c r="X113" s="2922">
        <v>7.45</v>
      </c>
      <c r="Y113" s="2791"/>
      <c r="Z113" s="2791"/>
      <c r="AA113" s="2789"/>
      <c r="AB113" s="2923">
        <v>7.63</v>
      </c>
      <c r="AC113" s="2924"/>
      <c r="AD113" s="2924"/>
      <c r="AE113" s="2925"/>
      <c r="AF113" s="2922">
        <v>7.88</v>
      </c>
      <c r="AG113" s="2791"/>
      <c r="AH113" s="2791"/>
      <c r="AI113" s="2789"/>
      <c r="AJ113" s="2922">
        <v>8.02</v>
      </c>
      <c r="AK113" s="2791"/>
      <c r="AL113" s="2791"/>
      <c r="AM113" s="2789"/>
      <c r="AN113" s="2926">
        <v>9</v>
      </c>
      <c r="AO113" s="2927"/>
      <c r="AP113" s="2352">
        <v>9.65</v>
      </c>
      <c r="AQ113" s="1609"/>
      <c r="AR113" s="2922">
        <v>10.3</v>
      </c>
      <c r="AS113" s="2791"/>
      <c r="AT113" s="2791"/>
      <c r="AU113" s="2789"/>
      <c r="AV113" s="2922">
        <v>10.4</v>
      </c>
      <c r="AW113" s="2791"/>
      <c r="AX113" s="2791"/>
      <c r="AY113" s="2789"/>
      <c r="AZ113" s="2352">
        <v>11.03</v>
      </c>
      <c r="BA113" s="1609"/>
      <c r="BB113" s="2336"/>
      <c r="BC113" s="2336"/>
      <c r="BD113" s="2336"/>
      <c r="BE113" s="2336"/>
      <c r="BF113" s="2906"/>
      <c r="BG113" s="2907"/>
      <c r="BH113" s="2908"/>
      <c r="BI113" s="2907"/>
      <c r="BJ113" s="1630"/>
      <c r="BK113" s="1632"/>
      <c r="BL113" s="109"/>
    </row>
    <row r="114" spans="1:64" ht="15" customHeight="1">
      <c r="A114" s="766"/>
      <c r="B114" s="2873"/>
      <c r="C114" s="1744"/>
      <c r="D114" s="1744"/>
      <c r="E114" s="1744"/>
      <c r="F114" s="1641"/>
      <c r="G114" s="2354"/>
      <c r="H114" s="1744"/>
      <c r="I114" s="1744"/>
      <c r="J114" s="1744"/>
      <c r="K114" s="1744"/>
      <c r="L114" s="1744"/>
      <c r="M114" s="1744"/>
      <c r="N114" s="1641"/>
      <c r="O114" s="1744"/>
      <c r="P114" s="1744"/>
      <c r="Q114" s="1744"/>
      <c r="R114" s="2788"/>
      <c r="S114" s="2789"/>
      <c r="T114" s="2922"/>
      <c r="U114" s="2791"/>
      <c r="V114" s="2791"/>
      <c r="W114" s="2789"/>
      <c r="X114" s="2922"/>
      <c r="Y114" s="2791"/>
      <c r="Z114" s="2791"/>
      <c r="AA114" s="2789"/>
      <c r="AB114" s="2922"/>
      <c r="AC114" s="2791"/>
      <c r="AD114" s="2791"/>
      <c r="AE114" s="2789"/>
      <c r="AF114" s="2922"/>
      <c r="AG114" s="2791"/>
      <c r="AH114" s="2791"/>
      <c r="AI114" s="2789"/>
      <c r="AJ114" s="2922"/>
      <c r="AK114" s="2791"/>
      <c r="AL114" s="2791"/>
      <c r="AM114" s="2789"/>
      <c r="AN114" s="2462"/>
      <c r="AO114" s="1984"/>
      <c r="AP114" s="2462"/>
      <c r="AQ114" s="1984"/>
      <c r="AR114" s="2922"/>
      <c r="AS114" s="2791"/>
      <c r="AT114" s="2791"/>
      <c r="AU114" s="2789"/>
      <c r="AV114" s="2922"/>
      <c r="AW114" s="2791"/>
      <c r="AX114" s="2791"/>
      <c r="AY114" s="2789"/>
      <c r="AZ114" s="2462"/>
      <c r="BA114" s="1984"/>
      <c r="BB114" s="2336"/>
      <c r="BC114" s="2336"/>
      <c r="BD114" s="2336"/>
      <c r="BE114" s="2336"/>
      <c r="BF114" s="2906"/>
      <c r="BG114" s="2907"/>
      <c r="BH114" s="2908"/>
      <c r="BI114" s="2907"/>
      <c r="BJ114" s="779"/>
      <c r="BK114" s="780"/>
      <c r="BL114" s="109"/>
    </row>
    <row r="115" spans="1:64" ht="15" customHeight="1">
      <c r="A115" s="766"/>
      <c r="B115" s="2873"/>
      <c r="C115" s="1744"/>
      <c r="D115" s="1744"/>
      <c r="E115" s="1744"/>
      <c r="F115" s="1641"/>
      <c r="G115" s="2354"/>
      <c r="H115" s="1744"/>
      <c r="I115" s="1744"/>
      <c r="J115" s="1744"/>
      <c r="K115" s="1744"/>
      <c r="L115" s="1744"/>
      <c r="M115" s="1744"/>
      <c r="N115" s="1641"/>
      <c r="O115" s="1744"/>
      <c r="P115" s="1744"/>
      <c r="Q115" s="2404"/>
      <c r="R115" s="2775"/>
      <c r="S115" s="2905"/>
      <c r="T115" s="2904"/>
      <c r="U115" s="2905"/>
      <c r="V115" s="2905"/>
      <c r="W115" s="2776"/>
      <c r="X115" s="2904"/>
      <c r="Y115" s="2905"/>
      <c r="Z115" s="2905"/>
      <c r="AA115" s="2776"/>
      <c r="AB115" s="2904"/>
      <c r="AC115" s="2905"/>
      <c r="AD115" s="2905"/>
      <c r="AE115" s="2776"/>
      <c r="AF115" s="2904"/>
      <c r="AG115" s="2905"/>
      <c r="AH115" s="2905"/>
      <c r="AI115" s="2776"/>
      <c r="AJ115" s="2904"/>
      <c r="AK115" s="2905"/>
      <c r="AL115" s="2905"/>
      <c r="AM115" s="2776"/>
      <c r="AN115" s="2336"/>
      <c r="AO115" s="2336"/>
      <c r="AP115" s="2336"/>
      <c r="AQ115" s="2336"/>
      <c r="AR115" s="2904"/>
      <c r="AS115" s="2905"/>
      <c r="AT115" s="2905"/>
      <c r="AU115" s="2776"/>
      <c r="AV115" s="2904"/>
      <c r="AW115" s="2905"/>
      <c r="AX115" s="2905"/>
      <c r="AY115" s="2776"/>
      <c r="AZ115" s="2352"/>
      <c r="BA115" s="1609"/>
      <c r="BB115" s="2352"/>
      <c r="BC115" s="1609"/>
      <c r="BD115" s="2352"/>
      <c r="BE115" s="1609"/>
      <c r="BF115" s="2908"/>
      <c r="BG115" s="2907"/>
      <c r="BH115" s="2908"/>
      <c r="BI115" s="2907"/>
      <c r="BJ115" s="779"/>
      <c r="BK115" s="780"/>
      <c r="BL115" s="109"/>
    </row>
    <row r="116" spans="1:64" ht="15" customHeight="1">
      <c r="A116" s="766"/>
      <c r="B116" s="2873"/>
      <c r="C116" s="1744"/>
      <c r="D116" s="1744"/>
      <c r="E116" s="1744"/>
      <c r="F116" s="1641"/>
      <c r="G116" s="2354"/>
      <c r="H116" s="1744"/>
      <c r="I116" s="1744"/>
      <c r="J116" s="1744"/>
      <c r="K116" s="1744"/>
      <c r="L116" s="1744"/>
      <c r="M116" s="1744"/>
      <c r="N116" s="1641"/>
      <c r="O116" s="1744"/>
      <c r="P116" s="1744"/>
      <c r="Q116" s="2404"/>
      <c r="R116" s="2775"/>
      <c r="S116" s="2905"/>
      <c r="T116" s="2904"/>
      <c r="U116" s="2905"/>
      <c r="V116" s="2905"/>
      <c r="W116" s="2776"/>
      <c r="X116" s="2904"/>
      <c r="Y116" s="2905"/>
      <c r="Z116" s="2905"/>
      <c r="AA116" s="2776"/>
      <c r="AB116" s="2904"/>
      <c r="AC116" s="2905"/>
      <c r="AD116" s="2905"/>
      <c r="AE116" s="2776"/>
      <c r="AF116" s="2904"/>
      <c r="AG116" s="2905"/>
      <c r="AH116" s="2905"/>
      <c r="AI116" s="2776"/>
      <c r="AJ116" s="2904"/>
      <c r="AK116" s="2905"/>
      <c r="AL116" s="2905"/>
      <c r="AM116" s="2776"/>
      <c r="AN116" s="2336"/>
      <c r="AO116" s="2336"/>
      <c r="AP116" s="2336"/>
      <c r="AQ116" s="2336"/>
      <c r="AR116" s="2904"/>
      <c r="AS116" s="2905"/>
      <c r="AT116" s="2905"/>
      <c r="AU116" s="2776"/>
      <c r="AV116" s="2904"/>
      <c r="AW116" s="2905"/>
      <c r="AX116" s="2905"/>
      <c r="AY116" s="2776"/>
      <c r="AZ116" s="2352"/>
      <c r="BA116" s="1609"/>
      <c r="BB116" s="2352"/>
      <c r="BC116" s="1609"/>
      <c r="BD116" s="2352"/>
      <c r="BE116" s="1609"/>
      <c r="BF116" s="2908"/>
      <c r="BG116" s="2907"/>
      <c r="BH116" s="2908"/>
      <c r="BI116" s="2907"/>
      <c r="BJ116" s="779"/>
      <c r="BK116" s="780"/>
      <c r="BL116" s="109"/>
    </row>
    <row r="117" spans="1:64" ht="15.75" customHeight="1">
      <c r="A117" s="766"/>
      <c r="B117" s="2880"/>
      <c r="C117" s="2824"/>
      <c r="D117" s="2824"/>
      <c r="E117" s="2824"/>
      <c r="F117" s="2362"/>
      <c r="G117" s="2910"/>
      <c r="H117" s="2824"/>
      <c r="I117" s="2824"/>
      <c r="J117" s="2824"/>
      <c r="K117" s="2824"/>
      <c r="L117" s="2824"/>
      <c r="M117" s="2824"/>
      <c r="N117" s="2911"/>
      <c r="O117" s="2392"/>
      <c r="P117" s="2392"/>
      <c r="Q117" s="1975"/>
      <c r="R117" s="2912"/>
      <c r="S117" s="2913"/>
      <c r="T117" s="2914"/>
      <c r="U117" s="2913"/>
      <c r="V117" s="2913"/>
      <c r="W117" s="2915"/>
      <c r="X117" s="2914"/>
      <c r="Y117" s="2913"/>
      <c r="Z117" s="2913"/>
      <c r="AA117" s="2915"/>
      <c r="AB117" s="2914"/>
      <c r="AC117" s="2913"/>
      <c r="AD117" s="2913"/>
      <c r="AE117" s="2915"/>
      <c r="AF117" s="2914"/>
      <c r="AG117" s="2913"/>
      <c r="AH117" s="2913"/>
      <c r="AI117" s="2915"/>
      <c r="AJ117" s="2914"/>
      <c r="AK117" s="2913"/>
      <c r="AL117" s="2913"/>
      <c r="AM117" s="2915"/>
      <c r="AN117" s="2361"/>
      <c r="AO117" s="2409"/>
      <c r="AP117" s="2361"/>
      <c r="AQ117" s="2409"/>
      <c r="AR117" s="2914"/>
      <c r="AS117" s="2913"/>
      <c r="AT117" s="2913"/>
      <c r="AU117" s="2915"/>
      <c r="AV117" s="2914"/>
      <c r="AW117" s="2913"/>
      <c r="AX117" s="2913"/>
      <c r="AY117" s="2915"/>
      <c r="AZ117" s="2361"/>
      <c r="BA117" s="2409"/>
      <c r="BB117" s="2916"/>
      <c r="BC117" s="1201"/>
      <c r="BD117" s="2916"/>
      <c r="BE117" s="1201"/>
      <c r="BF117" s="2899"/>
      <c r="BG117" s="2900"/>
      <c r="BH117" s="2899"/>
      <c r="BI117" s="2900"/>
      <c r="BJ117" s="781"/>
      <c r="BK117" s="782"/>
      <c r="BL117" s="109"/>
    </row>
    <row r="118" spans="1:64" ht="20.100000000000001" customHeight="1">
      <c r="A118" s="783"/>
      <c r="B118" s="455" t="s">
        <v>118</v>
      </c>
      <c r="C118" s="258"/>
      <c r="D118" s="258"/>
      <c r="E118" s="258"/>
      <c r="F118" s="258"/>
      <c r="G118" s="258"/>
      <c r="H118" s="258"/>
      <c r="I118" s="258"/>
      <c r="J118" s="258"/>
      <c r="K118" s="258"/>
      <c r="L118" s="258"/>
      <c r="M118" s="258"/>
      <c r="N118" s="258"/>
      <c r="O118" s="258"/>
      <c r="P118" s="258"/>
      <c r="Q118" s="258"/>
      <c r="R118" s="258"/>
      <c r="S118" s="258"/>
      <c r="T118" s="258"/>
      <c r="U118" s="258"/>
      <c r="V118" s="258"/>
      <c r="W118" s="258"/>
      <c r="X118" s="258"/>
      <c r="Y118" s="258"/>
      <c r="Z118" s="258"/>
      <c r="AA118" s="258"/>
      <c r="AB118" s="258"/>
      <c r="AC118" s="258" t="s">
        <v>119</v>
      </c>
      <c r="AD118" s="258"/>
      <c r="AE118" s="258"/>
      <c r="AF118" s="258"/>
      <c r="AG118" s="258"/>
      <c r="AH118" s="258"/>
      <c r="AI118" s="258"/>
      <c r="AJ118" s="258"/>
      <c r="AK118" s="258"/>
      <c r="AL118" s="258"/>
      <c r="AM118" s="258"/>
      <c r="AN118" s="258"/>
      <c r="AO118" s="258"/>
      <c r="AP118" s="258"/>
      <c r="AQ118" s="258"/>
      <c r="AR118" s="258"/>
      <c r="AS118" s="258"/>
      <c r="AT118" s="258"/>
      <c r="AU118" s="258"/>
      <c r="AV118" s="258"/>
      <c r="AW118" s="258"/>
      <c r="AX118" s="258"/>
      <c r="AY118" s="258"/>
      <c r="AZ118" s="258"/>
      <c r="BA118" s="258"/>
      <c r="BB118" s="258"/>
      <c r="BC118" s="258"/>
      <c r="BD118" s="258" t="str">
        <f>BD79</f>
        <v>COMPILER: LIÊN/A-KT-WQ826</v>
      </c>
      <c r="BE118" s="258"/>
      <c r="BF118" s="258"/>
      <c r="BG118" s="258"/>
      <c r="BH118" s="258"/>
      <c r="BI118" s="258"/>
      <c r="BJ118" s="776"/>
      <c r="BK118" s="258"/>
      <c r="BL118" s="259"/>
    </row>
    <row r="119" spans="1:64" ht="18" customHeight="1">
      <c r="A119" s="764"/>
      <c r="B119" s="1056" t="str">
        <f>B80</f>
        <v>{{ModelType}}</v>
      </c>
      <c r="C119" s="1317"/>
      <c r="D119" s="1317"/>
      <c r="E119" s="1317"/>
      <c r="F119" s="1317"/>
      <c r="G119" s="1317"/>
      <c r="H119" s="1317"/>
      <c r="I119" s="1317"/>
      <c r="J119" s="1317"/>
      <c r="K119" s="1317"/>
      <c r="L119" s="1317"/>
      <c r="M119" s="1317"/>
      <c r="N119" s="1317"/>
      <c r="O119" s="1317"/>
      <c r="P119" s="2597"/>
      <c r="Q119" s="765"/>
      <c r="R119" s="132"/>
      <c r="S119" s="1318" t="s">
        <v>824</v>
      </c>
      <c r="T119" s="1318"/>
      <c r="U119" s="1318"/>
      <c r="V119" s="1318"/>
      <c r="W119" s="1318"/>
      <c r="X119" s="1318"/>
      <c r="Y119" s="1318"/>
      <c r="Z119" s="1318"/>
      <c r="AA119" s="1318"/>
      <c r="AB119" s="1318"/>
      <c r="AC119" s="1318"/>
      <c r="AD119" s="1318"/>
      <c r="AE119" s="1318"/>
      <c r="AF119" s="1318"/>
      <c r="AG119" s="1318"/>
      <c r="AH119" s="1318"/>
      <c r="AI119" s="1318"/>
      <c r="AJ119" s="1318"/>
      <c r="AK119" s="1318"/>
      <c r="AL119" s="1318"/>
      <c r="AM119" s="1318"/>
      <c r="AN119" s="1318"/>
      <c r="AO119" s="1318"/>
      <c r="AP119" s="1318"/>
      <c r="AQ119" s="1318"/>
      <c r="AR119" s="1318"/>
      <c r="AS119" s="1318"/>
      <c r="AT119" s="1318"/>
      <c r="AU119" s="1318"/>
      <c r="AV119" s="1318"/>
      <c r="AW119" s="1318"/>
      <c r="AX119" s="1318"/>
      <c r="AY119" s="132"/>
      <c r="AZ119" s="227"/>
      <c r="BA119" s="227"/>
      <c r="BB119" s="227"/>
      <c r="BC119" s="227"/>
      <c r="BD119" s="227"/>
      <c r="BE119" s="227"/>
      <c r="BF119" s="227"/>
      <c r="BG119" s="227"/>
      <c r="BH119" s="227"/>
      <c r="BI119" s="227"/>
      <c r="BJ119" s="584"/>
      <c r="BK119" s="585"/>
      <c r="BL119" s="102"/>
    </row>
    <row r="120" spans="1:64" ht="18" customHeight="1">
      <c r="A120" s="766"/>
      <c r="B120" s="666" t="s">
        <v>69</v>
      </c>
      <c r="C120" s="67"/>
      <c r="D120" s="67"/>
      <c r="E120" s="67"/>
      <c r="F120" s="67"/>
      <c r="G120" s="67" t="str">
        <f>G81</f>
        <v>{{ModelName}}</v>
      </c>
      <c r="H120" s="767"/>
      <c r="I120" s="67"/>
      <c r="J120" s="67"/>
      <c r="K120" s="67"/>
      <c r="L120" s="67"/>
      <c r="M120" s="67"/>
      <c r="N120" s="67"/>
      <c r="O120" s="67"/>
      <c r="P120" s="68"/>
      <c r="Q120" s="495"/>
      <c r="R120" s="135"/>
      <c r="S120" s="1319"/>
      <c r="T120" s="1319"/>
      <c r="U120" s="1319"/>
      <c r="V120" s="1319"/>
      <c r="W120" s="1319"/>
      <c r="X120" s="1319"/>
      <c r="Y120" s="1319"/>
      <c r="Z120" s="1319"/>
      <c r="AA120" s="1319"/>
      <c r="AB120" s="1319"/>
      <c r="AC120" s="1319"/>
      <c r="AD120" s="1319"/>
      <c r="AE120" s="1319"/>
      <c r="AF120" s="1319"/>
      <c r="AG120" s="1319"/>
      <c r="AH120" s="1319"/>
      <c r="AI120" s="1319"/>
      <c r="AJ120" s="1319"/>
      <c r="AK120" s="1319"/>
      <c r="AL120" s="1319"/>
      <c r="AM120" s="1319"/>
      <c r="AN120" s="1319"/>
      <c r="AO120" s="1319"/>
      <c r="AP120" s="1319"/>
      <c r="AQ120" s="1319"/>
      <c r="AR120" s="1319"/>
      <c r="AS120" s="1319"/>
      <c r="AT120" s="1319"/>
      <c r="AU120" s="1319"/>
      <c r="AV120" s="1319"/>
      <c r="AW120" s="1319"/>
      <c r="AX120" s="1319"/>
      <c r="AY120" s="135"/>
      <c r="AZ120" s="120"/>
      <c r="BA120" s="768"/>
      <c r="BB120" s="69" t="s">
        <v>694</v>
      </c>
      <c r="BC120" s="120"/>
      <c r="BD120" s="120"/>
      <c r="BE120" s="120"/>
      <c r="BF120" s="71"/>
      <c r="BG120" s="233"/>
      <c r="BH120" s="1581" t="s">
        <v>122</v>
      </c>
      <c r="BI120" s="1419"/>
      <c r="BJ120" s="1584">
        <f>BJ81</f>
        <v>23</v>
      </c>
      <c r="BK120" s="1466">
        <f>BK81-1</f>
        <v>-4</v>
      </c>
      <c r="BL120" s="109"/>
    </row>
    <row r="121" spans="1:64" ht="18" customHeight="1">
      <c r="A121" s="766"/>
      <c r="B121" s="73" t="s">
        <v>70</v>
      </c>
      <c r="C121" s="343"/>
      <c r="D121" s="343"/>
      <c r="E121" s="343"/>
      <c r="F121" s="343"/>
      <c r="G121" s="343"/>
      <c r="H121" s="343"/>
      <c r="I121" s="343"/>
      <c r="J121" s="343" t="str">
        <f>J82</f>
        <v>{{MaterialNumber}}</v>
      </c>
      <c r="K121" s="343"/>
      <c r="L121" s="343"/>
      <c r="M121" s="343"/>
      <c r="N121" s="343"/>
      <c r="O121" s="343"/>
      <c r="P121" s="75"/>
      <c r="Q121" s="138"/>
      <c r="R121" s="769"/>
      <c r="S121" s="2863"/>
      <c r="T121" s="2863"/>
      <c r="U121" s="2863"/>
      <c r="V121" s="2863"/>
      <c r="W121" s="2863"/>
      <c r="X121" s="2863"/>
      <c r="Y121" s="2863"/>
      <c r="Z121" s="2863"/>
      <c r="AA121" s="2863"/>
      <c r="AB121" s="2863"/>
      <c r="AC121" s="2863"/>
      <c r="AD121" s="2863"/>
      <c r="AE121" s="2863"/>
      <c r="AF121" s="2863"/>
      <c r="AG121" s="2863"/>
      <c r="AH121" s="2863"/>
      <c r="AI121" s="2863"/>
      <c r="AJ121" s="2863"/>
      <c r="AK121" s="2863"/>
      <c r="AL121" s="2863"/>
      <c r="AM121" s="2863"/>
      <c r="AN121" s="2863"/>
      <c r="AO121" s="2863"/>
      <c r="AP121" s="2863"/>
      <c r="AQ121" s="2863"/>
      <c r="AR121" s="2863"/>
      <c r="AS121" s="2863"/>
      <c r="AT121" s="2863"/>
      <c r="AU121" s="2863"/>
      <c r="AV121" s="2863"/>
      <c r="AW121" s="2863"/>
      <c r="AX121" s="2863"/>
      <c r="AY121" s="769"/>
      <c r="AZ121" s="69"/>
      <c r="BA121" s="69"/>
      <c r="BB121" s="69"/>
      <c r="BC121" s="69"/>
      <c r="BD121" s="69"/>
      <c r="BE121" s="69"/>
      <c r="BF121" s="69"/>
      <c r="BG121" s="72"/>
      <c r="BH121" s="1582"/>
      <c r="BI121" s="2864"/>
      <c r="BJ121" s="2366"/>
      <c r="BK121" s="1467"/>
      <c r="BL121" s="109"/>
    </row>
    <row r="122" spans="1:64" ht="15.75" customHeight="1">
      <c r="A122" s="766"/>
      <c r="B122" s="2865" t="s">
        <v>523</v>
      </c>
      <c r="C122" s="2866"/>
      <c r="D122" s="2866"/>
      <c r="E122" s="2743"/>
      <c r="F122" s="2867" t="s">
        <v>695</v>
      </c>
      <c r="G122" s="2866"/>
      <c r="H122" s="2866"/>
      <c r="I122" s="2866"/>
      <c r="J122" s="2866"/>
      <c r="K122" s="2866"/>
      <c r="L122" s="2866"/>
      <c r="M122" s="2866"/>
      <c r="N122" s="2866"/>
      <c r="O122" s="2866"/>
      <c r="P122" s="2866"/>
      <c r="Q122" s="2866"/>
      <c r="R122" s="2866"/>
      <c r="S122" s="2866"/>
      <c r="T122" s="2866"/>
      <c r="U122" s="2866"/>
      <c r="V122" s="2866"/>
      <c r="W122" s="2743"/>
      <c r="X122" s="2867" t="s">
        <v>662</v>
      </c>
      <c r="Y122" s="2866"/>
      <c r="Z122" s="2866"/>
      <c r="AA122" s="2866"/>
      <c r="AB122" s="2866"/>
      <c r="AC122" s="2866"/>
      <c r="AD122" s="2866"/>
      <c r="AE122" s="2866"/>
      <c r="AF122" s="2866"/>
      <c r="AG122" s="2866"/>
      <c r="AH122" s="2866"/>
      <c r="AI122" s="2866"/>
      <c r="AJ122" s="2866"/>
      <c r="AK122" s="2866"/>
      <c r="AL122" s="2743"/>
      <c r="AM122" s="2867" t="s">
        <v>812</v>
      </c>
      <c r="AN122" s="2866"/>
      <c r="AO122" s="2866"/>
      <c r="AP122" s="2866"/>
      <c r="AQ122" s="2866"/>
      <c r="AR122" s="2866"/>
      <c r="AS122" s="2866"/>
      <c r="AT122" s="2743"/>
      <c r="AU122" s="2744" t="s">
        <v>698</v>
      </c>
      <c r="AV122" s="2866"/>
      <c r="AW122" s="2866"/>
      <c r="AX122" s="2866"/>
      <c r="AY122" s="2866"/>
      <c r="AZ122" s="2866"/>
      <c r="BA122" s="2866"/>
      <c r="BB122" s="2866"/>
      <c r="BC122" s="2866"/>
      <c r="BD122" s="2866"/>
      <c r="BE122" s="2866"/>
      <c r="BF122" s="2743"/>
      <c r="BG122" s="2744" t="s">
        <v>699</v>
      </c>
      <c r="BH122" s="2866"/>
      <c r="BI122" s="2866"/>
      <c r="BJ122" s="2866"/>
      <c r="BK122" s="2341"/>
      <c r="BL122" s="109"/>
    </row>
    <row r="123" spans="1:64" ht="29.25" customHeight="1">
      <c r="A123" s="766"/>
      <c r="B123" s="2870">
        <v>1</v>
      </c>
      <c r="C123" s="1711"/>
      <c r="D123" s="1711"/>
      <c r="E123" s="1711"/>
      <c r="F123" s="2488" t="s">
        <v>825</v>
      </c>
      <c r="G123" s="2489"/>
      <c r="H123" s="2489"/>
      <c r="I123" s="2489"/>
      <c r="J123" s="2489"/>
      <c r="K123" s="2489"/>
      <c r="L123" s="2489"/>
      <c r="M123" s="2489"/>
      <c r="N123" s="2489"/>
      <c r="O123" s="2489"/>
      <c r="P123" s="2489"/>
      <c r="Q123" s="2489"/>
      <c r="R123" s="2489"/>
      <c r="S123" s="2489"/>
      <c r="T123" s="2489"/>
      <c r="U123" s="2489"/>
      <c r="V123" s="2489"/>
      <c r="W123" s="2489"/>
      <c r="X123" s="2934" t="s">
        <v>515</v>
      </c>
      <c r="Y123" s="2454"/>
      <c r="Z123" s="2454"/>
      <c r="AA123" s="2454"/>
      <c r="AB123" s="2454"/>
      <c r="AC123" s="2454"/>
      <c r="AD123" s="2454"/>
      <c r="AE123" s="2454"/>
      <c r="AF123" s="2454"/>
      <c r="AG123" s="2454"/>
      <c r="AH123" s="2454"/>
      <c r="AI123" s="2454"/>
      <c r="AJ123" s="2454"/>
      <c r="AK123" s="2454"/>
      <c r="AL123" s="2935"/>
      <c r="AM123" s="2352" t="s">
        <v>765</v>
      </c>
      <c r="AN123" s="1744"/>
      <c r="AO123" s="1744"/>
      <c r="AP123" s="1744"/>
      <c r="AQ123" s="1744"/>
      <c r="AR123" s="1744"/>
      <c r="AS123" s="1744"/>
      <c r="AT123" s="1609"/>
      <c r="AU123" s="2352" t="s">
        <v>766</v>
      </c>
      <c r="AV123" s="1744"/>
      <c r="AW123" s="1744"/>
      <c r="AX123" s="1744"/>
      <c r="AY123" s="1744"/>
      <c r="AZ123" s="1744"/>
      <c r="BA123" s="1744"/>
      <c r="BB123" s="1744"/>
      <c r="BC123" s="1744"/>
      <c r="BD123" s="1744"/>
      <c r="BE123" s="1744"/>
      <c r="BF123" s="1609"/>
      <c r="BG123" s="2352" t="s">
        <v>767</v>
      </c>
      <c r="BH123" s="1744"/>
      <c r="BI123" s="1744"/>
      <c r="BJ123" s="1744"/>
      <c r="BK123" s="1641"/>
      <c r="BL123" s="109"/>
    </row>
    <row r="124" spans="1:64" ht="15" customHeight="1">
      <c r="A124" s="766"/>
      <c r="B124" s="2873"/>
      <c r="C124" s="1744"/>
      <c r="D124" s="1744"/>
      <c r="E124" s="1744"/>
      <c r="F124" s="2489"/>
      <c r="G124" s="2489"/>
      <c r="H124" s="2489"/>
      <c r="I124" s="2489"/>
      <c r="J124" s="2489"/>
      <c r="K124" s="2489"/>
      <c r="L124" s="2489"/>
      <c r="M124" s="2489"/>
      <c r="N124" s="2489"/>
      <c r="O124" s="2489"/>
      <c r="P124" s="2489"/>
      <c r="Q124" s="2489"/>
      <c r="R124" s="2489"/>
      <c r="S124" s="2489"/>
      <c r="T124" s="2489"/>
      <c r="U124" s="2489"/>
      <c r="V124" s="2489"/>
      <c r="W124" s="2489"/>
      <c r="X124" s="2936"/>
      <c r="Y124" s="2936"/>
      <c r="Z124" s="2936"/>
      <c r="AA124" s="2936"/>
      <c r="AB124" s="2936"/>
      <c r="AC124" s="2936"/>
      <c r="AD124" s="2936"/>
      <c r="AE124" s="2936"/>
      <c r="AF124" s="2936"/>
      <c r="AG124" s="2936"/>
      <c r="AH124" s="2936"/>
      <c r="AI124" s="2936"/>
      <c r="AJ124" s="2936"/>
      <c r="AK124" s="2936"/>
      <c r="AL124" s="2937"/>
      <c r="AM124" s="2352"/>
      <c r="AN124" s="1744"/>
      <c r="AO124" s="1744"/>
      <c r="AP124" s="1744"/>
      <c r="AQ124" s="1744"/>
      <c r="AR124" s="1744"/>
      <c r="AS124" s="1744"/>
      <c r="AT124" s="1609"/>
      <c r="AU124" s="2352"/>
      <c r="AV124" s="1744"/>
      <c r="AW124" s="1744"/>
      <c r="AX124" s="1744"/>
      <c r="AY124" s="1744"/>
      <c r="AZ124" s="1744"/>
      <c r="BA124" s="1744"/>
      <c r="BB124" s="1744"/>
      <c r="BC124" s="1744"/>
      <c r="BD124" s="1744"/>
      <c r="BE124" s="1744"/>
      <c r="BF124" s="1609"/>
      <c r="BG124" s="2352"/>
      <c r="BH124" s="1744"/>
      <c r="BI124" s="1744"/>
      <c r="BJ124" s="1744"/>
      <c r="BK124" s="1641"/>
      <c r="BL124" s="109"/>
    </row>
    <row r="125" spans="1:64" ht="15" customHeight="1">
      <c r="A125" s="766"/>
      <c r="B125" s="2873"/>
      <c r="C125" s="1744"/>
      <c r="D125" s="1744"/>
      <c r="E125" s="1744"/>
      <c r="F125" s="2489"/>
      <c r="G125" s="2489"/>
      <c r="H125" s="2489"/>
      <c r="I125" s="2489"/>
      <c r="J125" s="2489"/>
      <c r="K125" s="2489"/>
      <c r="L125" s="2489"/>
      <c r="M125" s="2489"/>
      <c r="N125" s="2489"/>
      <c r="O125" s="2489"/>
      <c r="P125" s="2489"/>
      <c r="Q125" s="2489"/>
      <c r="R125" s="2489"/>
      <c r="S125" s="2489"/>
      <c r="T125" s="2489"/>
      <c r="U125" s="2489"/>
      <c r="V125" s="2489"/>
      <c r="W125" s="2489"/>
      <c r="X125" s="2936"/>
      <c r="Y125" s="2936"/>
      <c r="Z125" s="2936"/>
      <c r="AA125" s="2936"/>
      <c r="AB125" s="2936"/>
      <c r="AC125" s="2936"/>
      <c r="AD125" s="2936"/>
      <c r="AE125" s="2936"/>
      <c r="AF125" s="2936"/>
      <c r="AG125" s="2936"/>
      <c r="AH125" s="2936"/>
      <c r="AI125" s="2936"/>
      <c r="AJ125" s="2936"/>
      <c r="AK125" s="2936"/>
      <c r="AL125" s="2937"/>
      <c r="AM125" s="2352"/>
      <c r="AN125" s="1744"/>
      <c r="AO125" s="1744"/>
      <c r="AP125" s="1744"/>
      <c r="AQ125" s="1744"/>
      <c r="AR125" s="1744"/>
      <c r="AS125" s="1744"/>
      <c r="AT125" s="1609"/>
      <c r="AU125" s="2352"/>
      <c r="AV125" s="1744"/>
      <c r="AW125" s="1744"/>
      <c r="AX125" s="1744"/>
      <c r="AY125" s="1744"/>
      <c r="AZ125" s="1744"/>
      <c r="BA125" s="1744"/>
      <c r="BB125" s="1744"/>
      <c r="BC125" s="1744"/>
      <c r="BD125" s="1744"/>
      <c r="BE125" s="1744"/>
      <c r="BF125" s="1609"/>
      <c r="BG125" s="2352"/>
      <c r="BH125" s="1744"/>
      <c r="BI125" s="1744"/>
      <c r="BJ125" s="1744"/>
      <c r="BK125" s="1641"/>
      <c r="BL125" s="109"/>
    </row>
    <row r="126" spans="1:64" ht="15" customHeight="1">
      <c r="A126" s="766"/>
      <c r="B126" s="2873"/>
      <c r="C126" s="1744"/>
      <c r="D126" s="1744"/>
      <c r="E126" s="1744"/>
      <c r="F126" s="2489"/>
      <c r="G126" s="2489"/>
      <c r="H126" s="2489"/>
      <c r="I126" s="2489"/>
      <c r="J126" s="2489"/>
      <c r="K126" s="2489"/>
      <c r="L126" s="2489"/>
      <c r="M126" s="2489"/>
      <c r="N126" s="2489"/>
      <c r="O126" s="2489"/>
      <c r="P126" s="2489"/>
      <c r="Q126" s="2489"/>
      <c r="R126" s="2489"/>
      <c r="S126" s="2489"/>
      <c r="T126" s="2489"/>
      <c r="U126" s="2489"/>
      <c r="V126" s="2489"/>
      <c r="W126" s="2489"/>
      <c r="X126" s="2874"/>
      <c r="Y126" s="2874"/>
      <c r="Z126" s="2874"/>
      <c r="AA126" s="2874"/>
      <c r="AB126" s="2874"/>
      <c r="AC126" s="2874"/>
      <c r="AD126" s="2874"/>
      <c r="AE126" s="2874"/>
      <c r="AF126" s="2874"/>
      <c r="AG126" s="2874"/>
      <c r="AH126" s="2874"/>
      <c r="AI126" s="2874"/>
      <c r="AJ126" s="2874"/>
      <c r="AK126" s="2874"/>
      <c r="AL126" s="2875"/>
      <c r="AM126" s="2352"/>
      <c r="AN126" s="1744"/>
      <c r="AO126" s="1744"/>
      <c r="AP126" s="1744"/>
      <c r="AQ126" s="1744"/>
      <c r="AR126" s="1744"/>
      <c r="AS126" s="1744"/>
      <c r="AT126" s="1609"/>
      <c r="AU126" s="2352"/>
      <c r="AV126" s="1744"/>
      <c r="AW126" s="1744"/>
      <c r="AX126" s="1744"/>
      <c r="AY126" s="1744"/>
      <c r="AZ126" s="1744"/>
      <c r="BA126" s="1744"/>
      <c r="BB126" s="1744"/>
      <c r="BC126" s="1744"/>
      <c r="BD126" s="1744"/>
      <c r="BE126" s="1744"/>
      <c r="BF126" s="1609"/>
      <c r="BG126" s="2352"/>
      <c r="BH126" s="1744"/>
      <c r="BI126" s="1744"/>
      <c r="BJ126" s="1744"/>
      <c r="BK126" s="1641"/>
      <c r="BL126" s="109"/>
    </row>
    <row r="127" spans="1:64" ht="15" customHeight="1">
      <c r="A127" s="766"/>
      <c r="B127" s="2873"/>
      <c r="C127" s="1744"/>
      <c r="D127" s="1744"/>
      <c r="E127" s="1744"/>
      <c r="F127" s="2489"/>
      <c r="G127" s="2489"/>
      <c r="H127" s="2489"/>
      <c r="I127" s="2489"/>
      <c r="J127" s="2489"/>
      <c r="K127" s="2489"/>
      <c r="L127" s="2489"/>
      <c r="M127" s="2489"/>
      <c r="N127" s="2489"/>
      <c r="O127" s="2489"/>
      <c r="P127" s="2489"/>
      <c r="Q127" s="2489"/>
      <c r="R127" s="2489"/>
      <c r="S127" s="2489"/>
      <c r="T127" s="2489"/>
      <c r="U127" s="2489"/>
      <c r="V127" s="2489"/>
      <c r="W127" s="2489"/>
      <c r="X127" s="2874"/>
      <c r="Y127" s="2874"/>
      <c r="Z127" s="2874"/>
      <c r="AA127" s="2874"/>
      <c r="AB127" s="2874"/>
      <c r="AC127" s="2874"/>
      <c r="AD127" s="2874"/>
      <c r="AE127" s="2874"/>
      <c r="AF127" s="2874"/>
      <c r="AG127" s="2874"/>
      <c r="AH127" s="2874"/>
      <c r="AI127" s="2874"/>
      <c r="AJ127" s="2874"/>
      <c r="AK127" s="2874"/>
      <c r="AL127" s="2875"/>
      <c r="AM127" s="2352"/>
      <c r="AN127" s="1744"/>
      <c r="AO127" s="1744"/>
      <c r="AP127" s="1744"/>
      <c r="AQ127" s="1744"/>
      <c r="AR127" s="1744"/>
      <c r="AS127" s="1744"/>
      <c r="AT127" s="1609"/>
      <c r="AU127" s="2352"/>
      <c r="AV127" s="1744"/>
      <c r="AW127" s="1744"/>
      <c r="AX127" s="1744"/>
      <c r="AY127" s="1744"/>
      <c r="AZ127" s="1744"/>
      <c r="BA127" s="1744"/>
      <c r="BB127" s="1744"/>
      <c r="BC127" s="1744"/>
      <c r="BD127" s="1744"/>
      <c r="BE127" s="1744"/>
      <c r="BF127" s="1609"/>
      <c r="BG127" s="2352"/>
      <c r="BH127" s="1744"/>
      <c r="BI127" s="1744"/>
      <c r="BJ127" s="1744"/>
      <c r="BK127" s="1641"/>
      <c r="BL127" s="109"/>
    </row>
    <row r="128" spans="1:64" ht="15.75" customHeight="1">
      <c r="A128" s="766"/>
      <c r="B128" s="2880"/>
      <c r="C128" s="2824"/>
      <c r="D128" s="2824"/>
      <c r="E128" s="2824"/>
      <c r="F128" s="2881"/>
      <c r="G128" s="2881"/>
      <c r="H128" s="2881"/>
      <c r="I128" s="2881"/>
      <c r="J128" s="2881"/>
      <c r="K128" s="2881"/>
      <c r="L128" s="2881"/>
      <c r="M128" s="2881"/>
      <c r="N128" s="2881"/>
      <c r="O128" s="2881"/>
      <c r="P128" s="2881"/>
      <c r="Q128" s="2881"/>
      <c r="R128" s="2881"/>
      <c r="S128" s="2881"/>
      <c r="T128" s="2881"/>
      <c r="U128" s="2881"/>
      <c r="V128" s="2881"/>
      <c r="W128" s="2881"/>
      <c r="X128" s="2882"/>
      <c r="Y128" s="2882"/>
      <c r="Z128" s="2882"/>
      <c r="AA128" s="2882"/>
      <c r="AB128" s="2882"/>
      <c r="AC128" s="2882"/>
      <c r="AD128" s="2882"/>
      <c r="AE128" s="2882"/>
      <c r="AF128" s="2882"/>
      <c r="AG128" s="2882"/>
      <c r="AH128" s="2882"/>
      <c r="AI128" s="2882"/>
      <c r="AJ128" s="2882"/>
      <c r="AK128" s="2882"/>
      <c r="AL128" s="2754"/>
      <c r="AM128" s="2752"/>
      <c r="AN128" s="2882"/>
      <c r="AO128" s="2882"/>
      <c r="AP128" s="2882"/>
      <c r="AQ128" s="2882"/>
      <c r="AR128" s="2882"/>
      <c r="AS128" s="2882"/>
      <c r="AT128" s="2754"/>
      <c r="AU128" s="2752"/>
      <c r="AV128" s="2882"/>
      <c r="AW128" s="2882"/>
      <c r="AX128" s="2882"/>
      <c r="AY128" s="2882"/>
      <c r="AZ128" s="2882"/>
      <c r="BA128" s="2882"/>
      <c r="BB128" s="2882"/>
      <c r="BC128" s="2882"/>
      <c r="BD128" s="2882"/>
      <c r="BE128" s="2882"/>
      <c r="BF128" s="2754"/>
      <c r="BG128" s="2752"/>
      <c r="BH128" s="2882"/>
      <c r="BI128" s="2882"/>
      <c r="BJ128" s="2882"/>
      <c r="BK128" s="2755"/>
      <c r="BL128" s="109"/>
    </row>
    <row r="129" spans="1:64" ht="15" customHeight="1">
      <c r="A129" s="766"/>
      <c r="B129" s="254"/>
      <c r="C129" s="81"/>
      <c r="D129" s="81"/>
      <c r="E129" s="81"/>
      <c r="F129" s="664"/>
      <c r="G129" s="664"/>
      <c r="H129" s="664"/>
      <c r="I129" s="664"/>
      <c r="J129" s="664"/>
      <c r="K129" s="664"/>
      <c r="L129" s="664"/>
      <c r="M129" s="664"/>
      <c r="N129" s="664"/>
      <c r="O129" s="664"/>
      <c r="P129" s="664"/>
      <c r="Q129" s="664"/>
      <c r="R129" s="664"/>
      <c r="S129" s="664"/>
      <c r="T129" s="664"/>
      <c r="U129" s="664"/>
      <c r="V129" s="664"/>
      <c r="W129" s="664"/>
      <c r="X129" s="664"/>
      <c r="Y129" s="664"/>
      <c r="Z129" s="664"/>
      <c r="AA129" s="664"/>
      <c r="AB129" s="664"/>
      <c r="AC129" s="664"/>
      <c r="AD129" s="664"/>
      <c r="AE129" s="664"/>
      <c r="AF129" s="664"/>
      <c r="AG129" s="664"/>
      <c r="AH129" s="664"/>
      <c r="AI129" s="664"/>
      <c r="AJ129" s="664"/>
      <c r="AK129" s="664"/>
      <c r="AL129" s="664"/>
      <c r="AM129" s="664"/>
      <c r="AN129" s="664"/>
      <c r="AO129" s="664"/>
      <c r="AP129" s="664"/>
      <c r="AQ129" s="664"/>
      <c r="AR129" s="664"/>
      <c r="AS129" s="664"/>
      <c r="AT129" s="664"/>
      <c r="AU129" s="664"/>
      <c r="AV129" s="664"/>
      <c r="AW129" s="664"/>
      <c r="AX129" s="664"/>
      <c r="AY129" s="664"/>
      <c r="AZ129" s="664"/>
      <c r="BA129" s="664"/>
      <c r="BB129" s="664"/>
      <c r="BC129" s="664"/>
      <c r="BD129" s="664"/>
      <c r="BE129" s="664"/>
      <c r="BF129" s="664"/>
      <c r="BG129" s="664"/>
      <c r="BH129" s="664"/>
      <c r="BI129" s="664"/>
      <c r="BJ129" s="770"/>
      <c r="BK129" s="771"/>
      <c r="BL129" s="109"/>
    </row>
    <row r="130" spans="1:64" ht="15" customHeight="1">
      <c r="A130" s="766"/>
      <c r="B130" s="375"/>
      <c r="C130" s="2759" t="s">
        <v>822</v>
      </c>
      <c r="D130" s="2883"/>
      <c r="E130" s="2883"/>
      <c r="F130" s="2883"/>
      <c r="G130" s="2883"/>
      <c r="H130" s="2883"/>
      <c r="I130" s="2883"/>
      <c r="J130" s="2883"/>
      <c r="K130" s="2883"/>
      <c r="L130" s="2883"/>
      <c r="M130" s="2883"/>
      <c r="N130" s="2883"/>
      <c r="O130" s="2883"/>
      <c r="P130" s="2883"/>
      <c r="Q130" s="2883"/>
      <c r="R130" s="2883"/>
      <c r="S130" s="2883"/>
      <c r="T130" s="2883"/>
      <c r="U130" s="2883"/>
      <c r="V130" s="2883"/>
      <c r="W130" s="2883"/>
      <c r="X130" s="2883"/>
      <c r="Y130" s="2883"/>
      <c r="Z130" s="2883"/>
      <c r="AA130" s="2883"/>
      <c r="AB130" s="2883"/>
      <c r="AC130" s="2883"/>
      <c r="AD130" s="2883"/>
      <c r="AE130" s="2883"/>
      <c r="AF130" s="2883"/>
      <c r="AG130" s="2883"/>
      <c r="AH130" s="2883"/>
      <c r="AI130" s="2883"/>
      <c r="AJ130" s="2883"/>
      <c r="AK130" s="2883"/>
      <c r="AL130" s="2883"/>
      <c r="AM130" s="2883"/>
      <c r="AN130" s="2883"/>
      <c r="AO130" s="2883"/>
      <c r="AP130" s="2883"/>
      <c r="AQ130" s="2883"/>
      <c r="AR130" s="2883"/>
      <c r="AS130" s="2883"/>
      <c r="AT130" s="2883"/>
      <c r="AU130" s="2883"/>
      <c r="AV130" s="2883"/>
      <c r="AW130" s="2883"/>
      <c r="AX130" s="2883"/>
      <c r="AY130" s="2883"/>
      <c r="AZ130" s="2883"/>
      <c r="BA130" s="2883"/>
      <c r="BB130" s="2883"/>
      <c r="BC130" s="2883"/>
      <c r="BD130" s="2883"/>
      <c r="BE130" s="2883"/>
      <c r="BF130" s="2883"/>
      <c r="BG130" s="2883"/>
      <c r="BH130" s="2883"/>
      <c r="BI130" s="2883"/>
      <c r="BJ130" s="2884"/>
      <c r="BK130" s="447"/>
      <c r="BL130" s="109"/>
    </row>
    <row r="131" spans="1:64" ht="15" customHeight="1">
      <c r="A131" s="766"/>
      <c r="B131" s="375"/>
      <c r="C131" s="772"/>
      <c r="D131" s="94"/>
      <c r="E131" s="94"/>
      <c r="F131" s="94"/>
      <c r="G131" s="94"/>
      <c r="H131" s="94"/>
      <c r="I131" s="94"/>
      <c r="J131" s="94"/>
      <c r="K131" s="94"/>
      <c r="L131" s="94"/>
      <c r="M131" s="94"/>
      <c r="N131" s="94"/>
      <c r="O131" s="94"/>
      <c r="P131" s="94"/>
      <c r="Q131" s="94"/>
      <c r="R131" s="94"/>
      <c r="S131" s="94"/>
      <c r="T131" s="94"/>
      <c r="U131" s="94"/>
      <c r="V131" s="94"/>
      <c r="W131" s="94"/>
      <c r="X131" s="94"/>
      <c r="Y131" s="94"/>
      <c r="Z131" s="94"/>
      <c r="AA131" s="94"/>
      <c r="AB131" s="94"/>
      <c r="AC131" s="94"/>
      <c r="AD131" s="94"/>
      <c r="AE131" s="94"/>
      <c r="AF131" s="94"/>
      <c r="AG131" s="315"/>
      <c r="AH131" s="315"/>
      <c r="AI131" s="94"/>
      <c r="AJ131" s="94"/>
      <c r="AK131" s="94"/>
      <c r="AL131" s="94"/>
      <c r="AM131" s="94"/>
      <c r="AN131" s="94"/>
      <c r="AO131" s="94"/>
      <c r="AP131" s="94"/>
      <c r="AQ131" s="94"/>
      <c r="AR131" s="94"/>
      <c r="AS131" s="94"/>
      <c r="AT131" s="94"/>
      <c r="AU131" s="94"/>
      <c r="AV131" s="94"/>
      <c r="AW131" s="94"/>
      <c r="AX131" s="94"/>
      <c r="AY131" s="94"/>
      <c r="AZ131" s="94"/>
      <c r="BA131" s="94"/>
      <c r="BB131" s="94"/>
      <c r="BC131" s="94"/>
      <c r="BD131" s="94"/>
      <c r="BE131" s="94"/>
      <c r="BF131" s="94"/>
      <c r="BG131" s="94"/>
      <c r="BH131" s="94"/>
      <c r="BI131" s="94"/>
      <c r="BJ131" s="773"/>
      <c r="BK131" s="447"/>
      <c r="BL131" s="109"/>
    </row>
    <row r="132" spans="1:64" ht="15" customHeight="1">
      <c r="A132" s="766"/>
      <c r="B132" s="375"/>
      <c r="C132" s="704"/>
      <c r="D132" s="94"/>
      <c r="E132" s="94"/>
      <c r="F132" s="94"/>
      <c r="G132" s="94"/>
      <c r="H132" s="94"/>
      <c r="I132" s="94"/>
      <c r="J132" s="94"/>
      <c r="K132" s="94"/>
      <c r="L132" s="94" t="s">
        <v>826</v>
      </c>
      <c r="M132" s="94"/>
      <c r="N132" s="94"/>
      <c r="O132" s="94"/>
      <c r="P132" s="94"/>
      <c r="Q132" s="94"/>
      <c r="R132" s="94"/>
      <c r="S132" s="94"/>
      <c r="T132" s="94"/>
      <c r="U132" s="94"/>
      <c r="V132" s="94"/>
      <c r="W132" s="94"/>
      <c r="X132" s="94"/>
      <c r="Y132" s="94"/>
      <c r="Z132" s="94"/>
      <c r="AA132" s="94"/>
      <c r="AB132" s="94"/>
      <c r="AC132" s="94"/>
      <c r="AD132" s="94"/>
      <c r="AE132" s="94"/>
      <c r="AF132" s="94"/>
      <c r="AG132" s="94"/>
      <c r="AH132" s="89"/>
      <c r="AI132" s="89"/>
      <c r="AJ132" s="89"/>
      <c r="AK132" s="89"/>
      <c r="AL132" s="89"/>
      <c r="AM132" s="89"/>
      <c r="AN132" s="89"/>
      <c r="AO132" s="89"/>
      <c r="AP132" s="89"/>
      <c r="AQ132" s="89"/>
      <c r="AR132" s="89"/>
      <c r="AS132" s="89"/>
      <c r="AT132" s="89"/>
      <c r="AU132" s="89"/>
      <c r="AV132" s="89"/>
      <c r="AW132" s="89"/>
      <c r="AX132" s="89"/>
      <c r="AY132" s="89"/>
      <c r="AZ132" s="89"/>
      <c r="BA132" s="89"/>
      <c r="BB132" s="89"/>
      <c r="BC132" s="89"/>
      <c r="BD132" s="89"/>
      <c r="BE132" s="89"/>
      <c r="BF132" s="94"/>
      <c r="BG132" s="94"/>
      <c r="BH132" s="94"/>
      <c r="BI132" s="94"/>
      <c r="BJ132" s="773"/>
      <c r="BK132" s="447"/>
      <c r="BL132" s="109"/>
    </row>
    <row r="133" spans="1:64" ht="28.5" customHeight="1">
      <c r="A133" s="766"/>
      <c r="B133" s="375"/>
      <c r="C133" s="704"/>
      <c r="D133" s="94"/>
      <c r="E133" s="94"/>
      <c r="F133" s="94"/>
      <c r="G133" s="94"/>
      <c r="H133" s="94"/>
      <c r="I133" s="94"/>
      <c r="J133" s="94"/>
      <c r="K133" s="94"/>
      <c r="L133" s="94"/>
      <c r="M133" s="94"/>
      <c r="N133" s="94"/>
      <c r="O133" s="94"/>
      <c r="P133" s="94"/>
      <c r="Q133" s="94"/>
      <c r="R133" s="94"/>
      <c r="S133" s="94"/>
      <c r="T133" s="94"/>
      <c r="U133" s="94"/>
      <c r="V133" s="94"/>
      <c r="W133" s="94"/>
      <c r="X133" s="94"/>
      <c r="Y133" s="94"/>
      <c r="Z133" s="94"/>
      <c r="AA133" s="94"/>
      <c r="AB133" s="94"/>
      <c r="AC133" s="94"/>
      <c r="AD133" s="94"/>
      <c r="AE133" s="94"/>
      <c r="AF133" s="94"/>
      <c r="AG133" s="94"/>
      <c r="AH133" s="89"/>
      <c r="AI133" s="89"/>
      <c r="AJ133" s="89"/>
      <c r="AK133" s="789"/>
      <c r="AL133" s="790"/>
      <c r="AM133" s="790"/>
      <c r="AN133" s="89"/>
      <c r="AO133" s="89"/>
      <c r="AP133" s="89"/>
      <c r="AQ133" s="357"/>
      <c r="AR133" s="89"/>
      <c r="AS133" s="89"/>
      <c r="AT133" s="89"/>
      <c r="AU133" s="89"/>
      <c r="AV133" s="89"/>
      <c r="AW133" s="357"/>
      <c r="AX133" s="89"/>
      <c r="AY133" s="89"/>
      <c r="AZ133" s="89"/>
      <c r="BA133" s="89"/>
      <c r="BB133" s="89"/>
      <c r="BC133" s="357"/>
      <c r="BD133" s="89"/>
      <c r="BE133" s="89"/>
      <c r="BF133" s="94"/>
      <c r="BG133" s="94"/>
      <c r="BH133" s="94"/>
      <c r="BI133" s="94"/>
      <c r="BJ133" s="773"/>
      <c r="BK133" s="447"/>
      <c r="BL133" s="109"/>
    </row>
    <row r="134" spans="1:64" ht="15" customHeight="1">
      <c r="A134" s="766"/>
      <c r="B134" s="375"/>
      <c r="C134" s="704"/>
      <c r="D134" s="94"/>
      <c r="E134" s="94"/>
      <c r="F134" s="94"/>
      <c r="G134" s="94"/>
      <c r="H134" s="94"/>
      <c r="I134" s="94"/>
      <c r="J134" s="94"/>
      <c r="K134" s="94"/>
      <c r="L134" s="94"/>
      <c r="M134" s="94"/>
      <c r="N134" s="94"/>
      <c r="O134" s="94"/>
      <c r="P134" s="94"/>
      <c r="Q134" s="94"/>
      <c r="R134" s="94"/>
      <c r="S134" s="94"/>
      <c r="T134" s="94"/>
      <c r="U134" s="94"/>
      <c r="V134" s="94"/>
      <c r="W134" s="94"/>
      <c r="X134" s="94"/>
      <c r="Y134" s="94"/>
      <c r="Z134" s="94"/>
      <c r="AA134" s="94"/>
      <c r="AB134" s="94"/>
      <c r="AC134" s="94"/>
      <c r="AD134" s="94"/>
      <c r="AE134" s="94"/>
      <c r="AF134" s="94"/>
      <c r="AG134" s="94"/>
      <c r="AH134" s="89"/>
      <c r="AI134" s="89"/>
      <c r="AJ134" s="89"/>
      <c r="AK134" s="89"/>
      <c r="AL134" s="89"/>
      <c r="AM134" s="89"/>
      <c r="AN134" s="89"/>
      <c r="AO134" s="89"/>
      <c r="AP134" s="89"/>
      <c r="AQ134" s="89"/>
      <c r="AR134" s="89"/>
      <c r="AS134" s="89"/>
      <c r="AT134" s="89"/>
      <c r="AU134" s="89"/>
      <c r="AV134" s="89"/>
      <c r="AW134" s="89"/>
      <c r="AX134" s="89"/>
      <c r="AY134" s="89"/>
      <c r="AZ134" s="89"/>
      <c r="BA134" s="89"/>
      <c r="BB134" s="89"/>
      <c r="BC134" s="89"/>
      <c r="BD134" s="89"/>
      <c r="BE134" s="89"/>
      <c r="BF134" s="94"/>
      <c r="BG134" s="94"/>
      <c r="BH134" s="94"/>
      <c r="BI134" s="94"/>
      <c r="BJ134" s="773"/>
      <c r="BK134" s="447"/>
      <c r="BL134" s="109"/>
    </row>
    <row r="135" spans="1:64" ht="15" customHeight="1">
      <c r="A135" s="766"/>
      <c r="B135" s="375"/>
      <c r="C135" s="704"/>
      <c r="D135" s="94"/>
      <c r="E135" s="94"/>
      <c r="F135" s="94"/>
      <c r="G135" s="94"/>
      <c r="H135" s="94"/>
      <c r="I135" s="94"/>
      <c r="J135" s="94"/>
      <c r="K135" s="94"/>
      <c r="L135" s="94"/>
      <c r="M135" s="94"/>
      <c r="N135" s="94"/>
      <c r="O135" s="94"/>
      <c r="P135" s="94"/>
      <c r="Q135" s="94"/>
      <c r="R135" s="94"/>
      <c r="S135" s="94"/>
      <c r="T135" s="94"/>
      <c r="U135" s="94"/>
      <c r="V135" s="94"/>
      <c r="W135" s="94"/>
      <c r="X135" s="94"/>
      <c r="Y135" s="94"/>
      <c r="Z135" s="94"/>
      <c r="AA135" s="94"/>
      <c r="AB135" s="94"/>
      <c r="AC135" s="94"/>
      <c r="AD135" s="94"/>
      <c r="AE135" s="94"/>
      <c r="AF135" s="94"/>
      <c r="AG135" s="94"/>
      <c r="AH135" s="89"/>
      <c r="AI135" s="89"/>
      <c r="AJ135" s="89"/>
      <c r="AK135" s="89"/>
      <c r="AL135" s="89"/>
      <c r="AM135" s="89"/>
      <c r="AN135" s="89"/>
      <c r="AO135" s="89"/>
      <c r="AP135" s="89"/>
      <c r="AQ135" s="89"/>
      <c r="AR135" s="89"/>
      <c r="AS135" s="89"/>
      <c r="AT135" s="89"/>
      <c r="AU135" s="89"/>
      <c r="AV135" s="89"/>
      <c r="AW135" s="89"/>
      <c r="AX135" s="89"/>
      <c r="AY135" s="89"/>
      <c r="AZ135" s="89"/>
      <c r="BA135" s="89"/>
      <c r="BB135" s="89"/>
      <c r="BC135" s="89"/>
      <c r="BD135" s="89"/>
      <c r="BE135" s="89"/>
      <c r="BF135" s="94"/>
      <c r="BG135" s="94"/>
      <c r="BH135" s="94"/>
      <c r="BI135" s="94"/>
      <c r="BJ135" s="773"/>
      <c r="BK135" s="447"/>
      <c r="BL135" s="109"/>
    </row>
    <row r="136" spans="1:64" ht="15" customHeight="1">
      <c r="A136" s="766"/>
      <c r="B136" s="375"/>
      <c r="C136" s="704"/>
      <c r="D136" s="94"/>
      <c r="E136" s="94"/>
      <c r="F136" s="94"/>
      <c r="G136" s="94"/>
      <c r="H136" s="94"/>
      <c r="I136" s="94"/>
      <c r="J136" s="94"/>
      <c r="K136" s="94"/>
      <c r="L136" s="94"/>
      <c r="M136" s="94"/>
      <c r="N136" s="94"/>
      <c r="O136" s="94"/>
      <c r="P136" s="94"/>
      <c r="Q136" s="94"/>
      <c r="R136" s="94"/>
      <c r="S136" s="94"/>
      <c r="T136" s="94"/>
      <c r="U136" s="94"/>
      <c r="V136" s="94"/>
      <c r="W136" s="94"/>
      <c r="X136" s="94"/>
      <c r="Y136" s="94"/>
      <c r="Z136" s="94"/>
      <c r="AA136" s="94"/>
      <c r="AB136" s="94"/>
      <c r="AC136" s="94"/>
      <c r="AD136" s="94"/>
      <c r="AE136" s="94"/>
      <c r="AF136" s="94"/>
      <c r="AG136" s="94"/>
      <c r="AH136" s="89"/>
      <c r="AI136" s="89"/>
      <c r="AJ136" s="89"/>
      <c r="AK136" s="89"/>
      <c r="AL136" s="89"/>
      <c r="AM136" s="89"/>
      <c r="AN136" s="89"/>
      <c r="AO136" s="89"/>
      <c r="AP136" s="89"/>
      <c r="AQ136" s="89"/>
      <c r="AR136" s="89"/>
      <c r="AS136" s="89"/>
      <c r="AT136" s="89"/>
      <c r="AU136" s="89"/>
      <c r="AV136" s="89"/>
      <c r="AW136" s="89"/>
      <c r="AX136" s="89"/>
      <c r="AY136" s="89"/>
      <c r="AZ136" s="89"/>
      <c r="BA136" s="89"/>
      <c r="BB136" s="89"/>
      <c r="BC136" s="89"/>
      <c r="BD136" s="89"/>
      <c r="BE136" s="89"/>
      <c r="BF136" s="94"/>
      <c r="BG136" s="94"/>
      <c r="BH136" s="94"/>
      <c r="BI136" s="94"/>
      <c r="BJ136" s="773"/>
      <c r="BK136" s="447"/>
      <c r="BL136" s="109"/>
    </row>
    <row r="137" spans="1:64" ht="19.5" customHeight="1">
      <c r="A137" s="766"/>
      <c r="B137" s="375"/>
      <c r="C137" s="704"/>
      <c r="D137" s="94"/>
      <c r="E137" s="94"/>
      <c r="F137" s="94"/>
      <c r="G137" s="94"/>
      <c r="H137" s="94"/>
      <c r="I137" s="94"/>
      <c r="J137" s="94"/>
      <c r="K137" s="94"/>
      <c r="L137" s="94"/>
      <c r="M137" s="94"/>
      <c r="N137" s="94"/>
      <c r="O137" s="94"/>
      <c r="P137" s="94"/>
      <c r="Q137" s="94"/>
      <c r="R137" s="94"/>
      <c r="S137" s="94"/>
      <c r="T137" s="94"/>
      <c r="U137" s="94"/>
      <c r="V137" s="94"/>
      <c r="W137" s="94"/>
      <c r="X137" s="94"/>
      <c r="Y137" s="94"/>
      <c r="Z137" s="94"/>
      <c r="AA137" s="94"/>
      <c r="AB137" s="94"/>
      <c r="AC137" s="94"/>
      <c r="AD137" s="94"/>
      <c r="AE137" s="94"/>
      <c r="AF137" s="94"/>
      <c r="AG137" s="94"/>
      <c r="AH137" s="89"/>
      <c r="AI137" s="89"/>
      <c r="AJ137" s="89"/>
      <c r="AK137" s="89"/>
      <c r="AL137" s="89"/>
      <c r="AM137" s="89"/>
      <c r="AN137" s="787" t="s">
        <v>827</v>
      </c>
      <c r="AO137" s="89"/>
      <c r="AP137" s="89"/>
      <c r="AQ137" s="89"/>
      <c r="AR137" s="89"/>
      <c r="AS137" s="89"/>
      <c r="AT137" s="89"/>
      <c r="AU137" s="89"/>
      <c r="AV137" s="89"/>
      <c r="AW137" s="89"/>
      <c r="AX137" s="89"/>
      <c r="AY137" s="89"/>
      <c r="AZ137" s="89"/>
      <c r="BA137" s="89"/>
      <c r="BB137" s="89"/>
      <c r="BC137" s="89"/>
      <c r="BD137" s="89"/>
      <c r="BE137" s="89"/>
      <c r="BF137" s="94"/>
      <c r="BG137" s="94"/>
      <c r="BH137" s="94"/>
      <c r="BI137" s="94"/>
      <c r="BJ137" s="773"/>
      <c r="BK137" s="447"/>
      <c r="BL137" s="109"/>
    </row>
    <row r="138" spans="1:64" ht="15" customHeight="1">
      <c r="A138" s="766"/>
      <c r="B138" s="375"/>
      <c r="C138" s="704"/>
      <c r="D138" s="94"/>
      <c r="E138" s="94"/>
      <c r="F138" s="94"/>
      <c r="G138" s="94"/>
      <c r="H138" s="94"/>
      <c r="I138" s="94"/>
      <c r="J138" s="94"/>
      <c r="K138" s="94"/>
      <c r="L138" s="94"/>
      <c r="M138" s="94"/>
      <c r="N138" s="94"/>
      <c r="O138" s="94"/>
      <c r="P138" s="94"/>
      <c r="Q138" s="94"/>
      <c r="R138" s="94"/>
      <c r="S138" s="94"/>
      <c r="T138" s="94"/>
      <c r="U138" s="94"/>
      <c r="V138" s="94"/>
      <c r="W138" s="94"/>
      <c r="X138" s="94"/>
      <c r="Y138" s="94"/>
      <c r="Z138" s="94"/>
      <c r="AA138" s="94"/>
      <c r="AB138" s="94"/>
      <c r="AC138" s="94"/>
      <c r="AD138" s="94"/>
      <c r="AE138" s="94"/>
      <c r="AF138" s="94"/>
      <c r="AG138" s="94"/>
      <c r="AH138" s="89"/>
      <c r="AI138" s="89"/>
      <c r="AJ138" s="89"/>
      <c r="AK138" s="89"/>
      <c r="AL138" s="89"/>
      <c r="AM138" s="89"/>
      <c r="AN138" s="89"/>
      <c r="AO138" s="89"/>
      <c r="AP138" s="89"/>
      <c r="AQ138" s="89"/>
      <c r="AR138" s="89"/>
      <c r="AS138" s="89"/>
      <c r="AT138" s="89"/>
      <c r="AU138" s="89"/>
      <c r="AV138" s="89"/>
      <c r="AW138" s="89"/>
      <c r="AX138" s="89"/>
      <c r="AY138" s="89"/>
      <c r="AZ138" s="89"/>
      <c r="BA138" s="89"/>
      <c r="BB138" s="89"/>
      <c r="BC138" s="89"/>
      <c r="BD138" s="89"/>
      <c r="BE138" s="89"/>
      <c r="BF138" s="94"/>
      <c r="BG138" s="94"/>
      <c r="BH138" s="94"/>
      <c r="BI138" s="94"/>
      <c r="BJ138" s="773"/>
      <c r="BK138" s="447"/>
      <c r="BL138" s="109"/>
    </row>
    <row r="139" spans="1:64" ht="15" customHeight="1">
      <c r="A139" s="766"/>
      <c r="B139" s="375"/>
      <c r="C139" s="704"/>
      <c r="D139" s="94"/>
      <c r="E139" s="94"/>
      <c r="F139" s="94"/>
      <c r="G139" s="94"/>
      <c r="H139" s="94"/>
      <c r="I139" s="94"/>
      <c r="J139" s="94"/>
      <c r="K139" s="94"/>
      <c r="L139" s="94"/>
      <c r="M139" s="94"/>
      <c r="N139" s="94"/>
      <c r="O139" s="94"/>
      <c r="P139" s="94"/>
      <c r="Q139" s="94"/>
      <c r="R139" s="94"/>
      <c r="S139" s="94"/>
      <c r="T139" s="94"/>
      <c r="U139" s="94"/>
      <c r="V139" s="94"/>
      <c r="W139" s="94"/>
      <c r="X139" s="94"/>
      <c r="Y139" s="94"/>
      <c r="Z139" s="94"/>
      <c r="AA139" s="94"/>
      <c r="AB139" s="94"/>
      <c r="AC139" s="94"/>
      <c r="AD139" s="94"/>
      <c r="AE139" s="94"/>
      <c r="AF139" s="94"/>
      <c r="AG139" s="94"/>
      <c r="AH139" s="89"/>
      <c r="AI139" s="89"/>
      <c r="AJ139" s="89"/>
      <c r="AK139" s="89"/>
      <c r="AL139" s="89"/>
      <c r="AM139" s="89"/>
      <c r="AN139" s="89"/>
      <c r="AO139" s="89"/>
      <c r="AP139" s="89"/>
      <c r="AQ139" s="89"/>
      <c r="AR139" s="89"/>
      <c r="AS139" s="89"/>
      <c r="AT139" s="89"/>
      <c r="AU139" s="89"/>
      <c r="AV139" s="89"/>
      <c r="AW139" s="89"/>
      <c r="AX139" s="89"/>
      <c r="AY139" s="89"/>
      <c r="AZ139" s="89"/>
      <c r="BA139" s="89"/>
      <c r="BB139" s="89"/>
      <c r="BC139" s="89"/>
      <c r="BD139" s="89"/>
      <c r="BE139" s="89"/>
      <c r="BF139" s="94"/>
      <c r="BG139" s="94"/>
      <c r="BH139" s="94"/>
      <c r="BI139" s="94"/>
      <c r="BJ139" s="773"/>
      <c r="BK139" s="447"/>
      <c r="BL139" s="109"/>
    </row>
    <row r="140" spans="1:64" ht="15" customHeight="1">
      <c r="A140" s="766"/>
      <c r="B140" s="375"/>
      <c r="C140" s="704"/>
      <c r="D140" s="94"/>
      <c r="E140" s="94"/>
      <c r="F140" s="94"/>
      <c r="G140" s="94"/>
      <c r="H140" s="94"/>
      <c r="I140" s="94"/>
      <c r="J140" s="94"/>
      <c r="K140" s="94"/>
      <c r="L140" s="94"/>
      <c r="M140" s="94"/>
      <c r="N140" s="94"/>
      <c r="O140" s="94"/>
      <c r="P140" s="94"/>
      <c r="Q140" s="94"/>
      <c r="R140" s="94"/>
      <c r="S140" s="94"/>
      <c r="T140" s="94"/>
      <c r="U140" s="94"/>
      <c r="V140" s="94"/>
      <c r="W140" s="94"/>
      <c r="X140" s="94"/>
      <c r="Y140" s="94"/>
      <c r="Z140" s="94"/>
      <c r="AA140" s="94"/>
      <c r="AB140" s="94"/>
      <c r="AC140" s="94"/>
      <c r="AD140" s="94"/>
      <c r="AE140" s="94"/>
      <c r="AF140" s="94"/>
      <c r="AG140" s="94"/>
      <c r="AH140" s="89"/>
      <c r="AI140" s="89"/>
      <c r="AJ140" s="89"/>
      <c r="AK140" s="89"/>
      <c r="AL140" s="89"/>
      <c r="AM140" s="89"/>
      <c r="AN140" s="89"/>
      <c r="AO140" s="89"/>
      <c r="AP140" s="89"/>
      <c r="AQ140" s="89"/>
      <c r="AR140" s="89"/>
      <c r="AS140" s="89"/>
      <c r="AT140" s="89"/>
      <c r="AU140" s="89"/>
      <c r="AV140" s="89"/>
      <c r="AW140" s="89"/>
      <c r="AX140" s="89"/>
      <c r="AY140" s="89"/>
      <c r="AZ140" s="89"/>
      <c r="BA140" s="89"/>
      <c r="BB140" s="89"/>
      <c r="BC140" s="89"/>
      <c r="BD140" s="89"/>
      <c r="BE140" s="89"/>
      <c r="BF140" s="94"/>
      <c r="BG140" s="94"/>
      <c r="BH140" s="94"/>
      <c r="BI140" s="94"/>
      <c r="BJ140" s="773"/>
      <c r="BK140" s="447"/>
      <c r="BL140" s="109"/>
    </row>
    <row r="141" spans="1:64" ht="15" customHeight="1">
      <c r="A141" s="766"/>
      <c r="B141" s="375"/>
      <c r="C141" s="704"/>
      <c r="D141" s="94"/>
      <c r="E141" s="94"/>
      <c r="F141" s="94"/>
      <c r="G141" s="94"/>
      <c r="H141" s="94"/>
      <c r="I141" s="94"/>
      <c r="J141" s="94"/>
      <c r="K141" s="94"/>
      <c r="L141" s="94"/>
      <c r="M141" s="94"/>
      <c r="N141" s="94"/>
      <c r="O141" s="94"/>
      <c r="P141" s="94"/>
      <c r="Q141" s="94"/>
      <c r="R141" s="94"/>
      <c r="S141" s="94"/>
      <c r="T141" s="94"/>
      <c r="U141" s="94"/>
      <c r="V141" s="94"/>
      <c r="W141" s="94"/>
      <c r="X141" s="94"/>
      <c r="Y141" s="94"/>
      <c r="Z141" s="94"/>
      <c r="AA141" s="94"/>
      <c r="AB141" s="94"/>
      <c r="AC141" s="94"/>
      <c r="AD141" s="94"/>
      <c r="AE141" s="94"/>
      <c r="AG141" s="94"/>
      <c r="AH141" s="89"/>
      <c r="AI141" s="89"/>
      <c r="AJ141" s="89"/>
      <c r="AK141" s="89"/>
      <c r="AL141" s="89"/>
      <c r="AM141" s="89"/>
      <c r="AN141" s="89"/>
      <c r="AO141" s="89"/>
      <c r="AP141" s="89"/>
      <c r="AQ141" s="89"/>
      <c r="AR141" s="89"/>
      <c r="AS141" s="89"/>
      <c r="AT141" s="89"/>
      <c r="AU141" s="89"/>
      <c r="AV141" s="89"/>
      <c r="AW141" s="89"/>
      <c r="AX141" s="89"/>
      <c r="AY141" s="89"/>
      <c r="AZ141" s="89"/>
      <c r="BA141" s="89"/>
      <c r="BB141" s="89"/>
      <c r="BC141" s="89"/>
      <c r="BD141" s="89"/>
      <c r="BE141" s="89"/>
      <c r="BF141" s="94"/>
      <c r="BG141" s="94"/>
      <c r="BH141" s="94"/>
      <c r="BI141" s="94"/>
      <c r="BJ141" s="773"/>
      <c r="BK141" s="447"/>
      <c r="BL141" s="109"/>
    </row>
    <row r="142" spans="1:64" ht="15" customHeight="1">
      <c r="A142" s="766"/>
      <c r="B142" s="375"/>
      <c r="C142" s="704"/>
      <c r="D142" s="94"/>
      <c r="E142" s="94"/>
      <c r="F142" s="94"/>
      <c r="G142" s="94"/>
      <c r="H142" s="94"/>
      <c r="I142" s="94"/>
      <c r="J142" s="94"/>
      <c r="K142" s="94"/>
      <c r="L142" s="94" t="s">
        <v>828</v>
      </c>
      <c r="M142" s="94"/>
      <c r="N142" s="94"/>
      <c r="O142" s="94"/>
      <c r="P142" s="94"/>
      <c r="Q142" s="94"/>
      <c r="R142" s="94"/>
      <c r="S142" s="94"/>
      <c r="T142" s="94"/>
      <c r="U142" s="94"/>
      <c r="V142" s="94"/>
      <c r="W142" s="94"/>
      <c r="X142" s="94"/>
      <c r="Y142" s="94"/>
      <c r="Z142" s="94"/>
      <c r="AA142" s="94"/>
      <c r="AB142" s="94"/>
      <c r="AC142" s="94"/>
      <c r="AD142" s="94"/>
      <c r="AE142" s="94"/>
      <c r="AF142" s="94"/>
      <c r="AG142" s="94"/>
      <c r="AH142" s="89"/>
      <c r="AI142" s="89"/>
      <c r="AJ142" s="89"/>
      <c r="AK142" s="89"/>
      <c r="AL142" s="89"/>
      <c r="AM142" s="89"/>
      <c r="AN142" s="89"/>
      <c r="AO142" s="89"/>
      <c r="AP142" s="89"/>
      <c r="AQ142" s="89"/>
      <c r="AR142" s="89"/>
      <c r="AS142" s="89"/>
      <c r="AT142" s="89"/>
      <c r="AU142" s="89"/>
      <c r="AV142" s="89"/>
      <c r="AW142" s="89"/>
      <c r="AX142" s="89"/>
      <c r="AY142" s="89"/>
      <c r="AZ142" s="89"/>
      <c r="BA142" s="89"/>
      <c r="BB142" s="89"/>
      <c r="BC142" s="89"/>
      <c r="BD142" s="89"/>
      <c r="BE142" s="89"/>
      <c r="BF142" s="94"/>
      <c r="BG142" s="94"/>
      <c r="BH142" s="94"/>
      <c r="BI142" s="94"/>
      <c r="BJ142" s="773"/>
      <c r="BK142" s="447"/>
      <c r="BL142" s="109"/>
    </row>
    <row r="143" spans="1:64" ht="15" customHeight="1">
      <c r="A143" s="766"/>
      <c r="B143" s="375"/>
      <c r="C143" s="704"/>
      <c r="D143" s="94"/>
      <c r="E143" s="94"/>
      <c r="F143" s="94"/>
      <c r="G143" s="94"/>
      <c r="H143" s="94"/>
      <c r="I143" s="94"/>
      <c r="J143" s="94"/>
      <c r="K143" s="94"/>
      <c r="L143" s="94"/>
      <c r="M143" s="94"/>
      <c r="N143" s="94"/>
      <c r="O143" s="94"/>
      <c r="P143" s="94"/>
      <c r="Q143" s="94"/>
      <c r="R143" s="94"/>
      <c r="S143" s="94"/>
      <c r="T143" s="94"/>
      <c r="U143" s="94"/>
      <c r="V143" s="94"/>
      <c r="W143" s="94"/>
      <c r="X143" s="94"/>
      <c r="Y143" s="94"/>
      <c r="Z143" s="94"/>
      <c r="AA143" s="94"/>
      <c r="AB143" s="94"/>
      <c r="AC143" s="94"/>
      <c r="AD143" s="94"/>
      <c r="AE143" s="94"/>
      <c r="AF143" s="94"/>
      <c r="AG143" s="94"/>
      <c r="AH143" s="89"/>
      <c r="AI143" s="89"/>
      <c r="AJ143" s="89"/>
      <c r="AK143" s="89"/>
      <c r="AL143" s="89"/>
      <c r="AM143" s="89"/>
      <c r="AN143" s="89"/>
      <c r="AO143" s="89"/>
      <c r="AP143" s="89"/>
      <c r="AQ143" s="89"/>
      <c r="AR143" s="89"/>
      <c r="AS143" s="89"/>
      <c r="AT143" s="89"/>
      <c r="AU143" s="89"/>
      <c r="AV143" s="89"/>
      <c r="AW143" s="89"/>
      <c r="AX143" s="89"/>
      <c r="AY143" s="89"/>
      <c r="AZ143" s="89"/>
      <c r="BA143" s="89"/>
      <c r="BB143" s="89"/>
      <c r="BC143" s="89"/>
      <c r="BD143" s="89"/>
      <c r="BE143" s="89"/>
      <c r="BF143" s="94"/>
      <c r="BG143" s="94"/>
      <c r="BH143" s="94"/>
      <c r="BI143" s="94"/>
      <c r="BJ143" s="773"/>
      <c r="BK143" s="447"/>
      <c r="BL143" s="109"/>
    </row>
    <row r="144" spans="1:64" ht="15" customHeight="1">
      <c r="A144" s="766"/>
      <c r="B144" s="375"/>
      <c r="C144" s="704"/>
      <c r="D144" s="94"/>
      <c r="E144" s="94"/>
      <c r="F144" s="94"/>
      <c r="G144" s="94"/>
      <c r="H144" s="94"/>
      <c r="I144" s="94"/>
      <c r="J144" s="94"/>
      <c r="K144" s="94"/>
      <c r="L144" s="94"/>
      <c r="M144" s="94"/>
      <c r="N144" s="94"/>
      <c r="O144" s="94"/>
      <c r="P144" s="94"/>
      <c r="Q144" s="94"/>
      <c r="R144" s="94"/>
      <c r="S144" s="94"/>
      <c r="T144" s="94"/>
      <c r="U144" s="94"/>
      <c r="V144" s="94"/>
      <c r="W144" s="94"/>
      <c r="X144" s="94"/>
      <c r="Y144" s="94"/>
      <c r="Z144" s="94"/>
      <c r="AA144" s="94"/>
      <c r="AB144" s="94"/>
      <c r="AC144" s="94"/>
      <c r="AD144" s="94"/>
      <c r="AE144" s="94"/>
      <c r="AF144" s="94"/>
      <c r="AG144" s="94"/>
      <c r="AH144" s="89"/>
      <c r="AI144" s="89"/>
      <c r="AJ144" s="89"/>
      <c r="AK144" s="89"/>
      <c r="AL144" s="89"/>
      <c r="AM144" s="89"/>
      <c r="AN144" s="89"/>
      <c r="AO144" s="89"/>
      <c r="AP144" s="89"/>
      <c r="AQ144" s="89"/>
      <c r="AR144" s="89"/>
      <c r="AS144" s="89"/>
      <c r="AT144" s="89"/>
      <c r="AU144" s="89"/>
      <c r="AV144" s="89"/>
      <c r="AW144" s="89"/>
      <c r="AX144" s="89"/>
      <c r="AY144" s="89"/>
      <c r="AZ144" s="89"/>
      <c r="BA144" s="89"/>
      <c r="BB144" s="89"/>
      <c r="BC144" s="89"/>
      <c r="BD144" s="89"/>
      <c r="BE144" s="89"/>
      <c r="BF144" s="94"/>
      <c r="BG144" s="94"/>
      <c r="BH144" s="94"/>
      <c r="BI144" s="94"/>
      <c r="BJ144" s="773"/>
      <c r="BK144" s="447"/>
      <c r="BL144" s="109"/>
    </row>
    <row r="145" spans="1:64" ht="15" customHeight="1">
      <c r="A145" s="766"/>
      <c r="B145" s="375"/>
      <c r="C145" s="704"/>
      <c r="D145" s="94"/>
      <c r="E145" s="94"/>
      <c r="F145" s="94"/>
      <c r="G145" s="94"/>
      <c r="H145" s="94"/>
      <c r="I145" s="94"/>
      <c r="J145" s="94"/>
      <c r="K145" s="94"/>
      <c r="L145" s="94"/>
      <c r="M145" s="94"/>
      <c r="N145" s="94"/>
      <c r="O145" s="94"/>
      <c r="P145" s="94"/>
      <c r="Q145" s="94"/>
      <c r="R145" s="94"/>
      <c r="S145" s="94"/>
      <c r="T145" s="94"/>
      <c r="U145" s="94"/>
      <c r="V145" s="94"/>
      <c r="W145" s="94"/>
      <c r="X145" s="94"/>
      <c r="Y145" s="94"/>
      <c r="Z145" s="94"/>
      <c r="AA145" s="94"/>
      <c r="AB145" s="94"/>
      <c r="AC145" s="94"/>
      <c r="AD145" s="94"/>
      <c r="AE145" s="94"/>
      <c r="AF145" s="94"/>
      <c r="AG145" s="94"/>
      <c r="AH145" s="89"/>
      <c r="AI145" s="89"/>
      <c r="AJ145" s="89"/>
      <c r="AK145" s="89"/>
      <c r="AL145" s="89"/>
      <c r="AM145" s="89"/>
      <c r="AN145" s="89"/>
      <c r="AO145" s="89"/>
      <c r="AP145" s="89"/>
      <c r="AQ145" s="89"/>
      <c r="AR145" s="89"/>
      <c r="AS145" s="89"/>
      <c r="AT145" s="89"/>
      <c r="AU145" s="89"/>
      <c r="AV145" s="89"/>
      <c r="AW145" s="89"/>
      <c r="AX145" s="89"/>
      <c r="AY145" s="89"/>
      <c r="AZ145" s="89"/>
      <c r="BA145" s="89"/>
      <c r="BB145" s="89"/>
      <c r="BC145" s="89"/>
      <c r="BD145" s="89"/>
      <c r="BE145" s="89"/>
      <c r="BF145" s="94"/>
      <c r="BG145" s="94"/>
      <c r="BH145" s="94"/>
      <c r="BI145" s="94"/>
      <c r="BJ145" s="773"/>
      <c r="BK145" s="447"/>
      <c r="BL145" s="109"/>
    </row>
    <row r="146" spans="1:64" ht="15" customHeight="1">
      <c r="A146" s="766"/>
      <c r="B146" s="375"/>
      <c r="C146" s="704"/>
      <c r="D146" s="94"/>
      <c r="E146" s="94"/>
      <c r="F146" s="94"/>
      <c r="G146" s="94"/>
      <c r="H146" s="94"/>
      <c r="I146" s="94"/>
      <c r="J146" s="94"/>
      <c r="K146" s="94"/>
      <c r="L146" s="94"/>
      <c r="M146" s="94"/>
      <c r="N146" s="94"/>
      <c r="O146" s="94"/>
      <c r="P146" s="94"/>
      <c r="Q146" s="94"/>
      <c r="R146" s="94"/>
      <c r="S146" s="94"/>
      <c r="T146" s="94"/>
      <c r="U146" s="94"/>
      <c r="V146" s="94"/>
      <c r="W146" s="94"/>
      <c r="X146" s="94"/>
      <c r="Y146" s="94"/>
      <c r="Z146" s="94"/>
      <c r="AA146" s="94"/>
      <c r="AB146" s="94"/>
      <c r="AC146" s="94"/>
      <c r="AD146" s="94"/>
      <c r="AE146" s="94"/>
      <c r="AF146" s="94"/>
      <c r="AG146" s="94"/>
      <c r="AH146" s="89"/>
      <c r="AI146" s="89"/>
      <c r="AJ146" s="89"/>
      <c r="AK146" s="89"/>
      <c r="AL146" s="89"/>
      <c r="AM146" s="89"/>
      <c r="AN146" s="89"/>
      <c r="AO146" s="89"/>
      <c r="AP146" s="89"/>
      <c r="AQ146" s="89"/>
      <c r="AR146" s="89"/>
      <c r="AS146" s="89"/>
      <c r="AT146" s="89"/>
      <c r="AU146" s="89"/>
      <c r="AV146" s="89"/>
      <c r="AW146" s="89"/>
      <c r="AX146" s="89"/>
      <c r="AY146" s="89"/>
      <c r="AZ146" s="89"/>
      <c r="BA146" s="89"/>
      <c r="BB146" s="89"/>
      <c r="BC146" s="89"/>
      <c r="BD146" s="89"/>
      <c r="BE146" s="89"/>
      <c r="BF146" s="94"/>
      <c r="BG146" s="94"/>
      <c r="BH146" s="94"/>
      <c r="BI146" s="94"/>
      <c r="BJ146" s="773"/>
      <c r="BK146" s="447"/>
      <c r="BL146" s="109"/>
    </row>
    <row r="147" spans="1:64" ht="15" customHeight="1">
      <c r="A147" s="766"/>
      <c r="B147" s="375"/>
      <c r="C147" s="704"/>
      <c r="D147" s="94"/>
      <c r="E147" s="94"/>
      <c r="F147" s="94"/>
      <c r="G147" s="94"/>
      <c r="H147" s="94"/>
      <c r="I147" s="94"/>
      <c r="J147" s="94"/>
      <c r="K147" s="94"/>
      <c r="L147" s="94"/>
      <c r="M147" s="94"/>
      <c r="N147" s="94"/>
      <c r="O147" s="94"/>
      <c r="P147" s="94"/>
      <c r="Q147" s="94"/>
      <c r="R147" s="94"/>
      <c r="S147" s="94"/>
      <c r="T147" s="94"/>
      <c r="U147" s="94"/>
      <c r="V147" s="94"/>
      <c r="W147" s="94"/>
      <c r="X147" s="94"/>
      <c r="Y147" s="94"/>
      <c r="Z147" s="94"/>
      <c r="AA147" s="94"/>
      <c r="AB147" s="94"/>
      <c r="AC147" s="94"/>
      <c r="AD147" s="94"/>
      <c r="AE147" s="94"/>
      <c r="AF147" s="94"/>
      <c r="AG147" s="94"/>
      <c r="AH147" s="89"/>
      <c r="AI147" s="89"/>
      <c r="AJ147" s="89"/>
      <c r="AK147" s="89"/>
      <c r="AL147" s="89"/>
      <c r="AM147" s="89"/>
      <c r="AN147" s="89"/>
      <c r="AO147" s="89"/>
      <c r="AP147" s="89"/>
      <c r="AQ147" s="89"/>
      <c r="AR147" s="89"/>
      <c r="AS147" s="89"/>
      <c r="AT147" s="89"/>
      <c r="AU147" s="89"/>
      <c r="AV147" s="89"/>
      <c r="AW147" s="89"/>
      <c r="AX147" s="89"/>
      <c r="AY147" s="89"/>
      <c r="AZ147" s="89"/>
      <c r="BA147" s="89"/>
      <c r="BB147" s="89"/>
      <c r="BC147" s="89"/>
      <c r="BD147" s="89"/>
      <c r="BE147" s="89"/>
      <c r="BF147" s="94"/>
      <c r="BG147" s="94"/>
      <c r="BH147" s="94"/>
      <c r="BI147" s="94"/>
      <c r="BJ147" s="773"/>
      <c r="BK147" s="447"/>
      <c r="BL147" s="109"/>
    </row>
    <row r="148" spans="1:64" ht="15" customHeight="1">
      <c r="A148" s="766"/>
      <c r="B148" s="375"/>
      <c r="C148" s="704"/>
      <c r="D148" s="94"/>
      <c r="E148" s="94"/>
      <c r="F148" s="94"/>
      <c r="G148" s="94"/>
      <c r="H148" s="94"/>
      <c r="I148" s="94"/>
      <c r="J148" s="94"/>
      <c r="K148" s="94"/>
      <c r="L148" s="94"/>
      <c r="M148" s="94"/>
      <c r="N148" s="94"/>
      <c r="O148" s="94"/>
      <c r="P148" s="94"/>
      <c r="Q148" s="94"/>
      <c r="R148" s="94"/>
      <c r="S148" s="94"/>
      <c r="T148" s="94"/>
      <c r="U148" s="94"/>
      <c r="V148" s="94"/>
      <c r="W148" s="94"/>
      <c r="X148" s="94"/>
      <c r="Y148" s="94"/>
      <c r="Z148" s="94"/>
      <c r="AA148" s="94"/>
      <c r="AB148" s="94"/>
      <c r="AC148" s="94"/>
      <c r="AD148" s="94"/>
      <c r="AE148" s="94"/>
      <c r="AF148" s="94"/>
      <c r="AG148" s="94"/>
      <c r="AH148" s="89"/>
      <c r="AI148" s="89"/>
      <c r="AJ148" s="89"/>
      <c r="AK148" s="89"/>
      <c r="AL148" s="89"/>
      <c r="AM148" s="89"/>
      <c r="AN148" s="89"/>
      <c r="AO148" s="89"/>
      <c r="AP148" s="89"/>
      <c r="AQ148" s="89"/>
      <c r="AR148" s="89"/>
      <c r="AS148" s="89"/>
      <c r="AT148" s="89"/>
      <c r="AU148" s="89"/>
      <c r="AV148" s="89"/>
      <c r="AW148" s="89"/>
      <c r="AX148" s="89"/>
      <c r="AY148" s="89"/>
      <c r="AZ148" s="89"/>
      <c r="BA148" s="89"/>
      <c r="BB148" s="89"/>
      <c r="BC148" s="89"/>
      <c r="BD148" s="89"/>
      <c r="BE148" s="89"/>
      <c r="BF148" s="94"/>
      <c r="BG148" s="94"/>
      <c r="BH148" s="94"/>
      <c r="BI148" s="94"/>
      <c r="BJ148" s="773"/>
      <c r="BK148" s="447"/>
      <c r="BL148" s="109"/>
    </row>
    <row r="149" spans="1:64" ht="15" customHeight="1">
      <c r="A149" s="766"/>
      <c r="B149" s="375"/>
      <c r="C149" s="704"/>
      <c r="D149" s="94"/>
      <c r="E149" s="94"/>
      <c r="F149" s="94"/>
      <c r="G149" s="94"/>
      <c r="H149" s="94"/>
      <c r="I149" s="94"/>
      <c r="J149" s="94"/>
      <c r="K149" s="94"/>
      <c r="L149" s="94"/>
      <c r="M149" s="94"/>
      <c r="N149" s="94"/>
      <c r="O149" s="94"/>
      <c r="P149" s="94"/>
      <c r="Q149" s="94"/>
      <c r="R149" s="94"/>
      <c r="S149" s="94"/>
      <c r="T149" s="94"/>
      <c r="U149" s="94"/>
      <c r="V149" s="94"/>
      <c r="W149" s="94"/>
      <c r="X149" s="94"/>
      <c r="Y149" s="94"/>
      <c r="Z149" s="94"/>
      <c r="AA149" s="94"/>
      <c r="AB149" s="94"/>
      <c r="AC149" s="94"/>
      <c r="AD149" s="94"/>
      <c r="AE149" s="94"/>
      <c r="AF149" s="94"/>
      <c r="AG149" s="94"/>
      <c r="AH149" s="89"/>
      <c r="AI149" s="89"/>
      <c r="AJ149" s="89"/>
      <c r="AK149" s="89"/>
      <c r="AL149" s="89"/>
      <c r="AM149" s="89"/>
      <c r="AN149" s="89"/>
      <c r="AO149" s="89"/>
      <c r="AP149" s="89"/>
      <c r="AQ149" s="89"/>
      <c r="AR149" s="89"/>
      <c r="AS149" s="89"/>
      <c r="AT149" s="89"/>
      <c r="AU149" s="89"/>
      <c r="AV149" s="89"/>
      <c r="AW149" s="89"/>
      <c r="AX149" s="89"/>
      <c r="AY149" s="89"/>
      <c r="AZ149" s="89"/>
      <c r="BA149" s="89"/>
      <c r="BB149" s="89"/>
      <c r="BC149" s="89"/>
      <c r="BD149" s="89"/>
      <c r="BE149" s="89"/>
      <c r="BF149" s="94"/>
      <c r="BG149" s="94"/>
      <c r="BH149" s="94"/>
      <c r="BI149" s="94"/>
      <c r="BJ149" s="773"/>
      <c r="BK149" s="447"/>
      <c r="BL149" s="109"/>
    </row>
    <row r="150" spans="1:64" ht="15" customHeight="1">
      <c r="A150" s="766"/>
      <c r="B150" s="375"/>
      <c r="C150" s="704"/>
      <c r="D150" s="94"/>
      <c r="E150" s="94"/>
      <c r="F150" s="94"/>
      <c r="G150" s="94"/>
      <c r="H150" s="94"/>
      <c r="I150" s="94"/>
      <c r="J150" s="94"/>
      <c r="K150" s="94"/>
      <c r="L150" s="94"/>
      <c r="M150" s="94"/>
      <c r="N150" s="94"/>
      <c r="O150" s="94"/>
      <c r="P150" s="94"/>
      <c r="Q150" s="94"/>
      <c r="R150" s="94"/>
      <c r="S150" s="94"/>
      <c r="T150" s="94"/>
      <c r="U150" s="94"/>
      <c r="V150" s="94"/>
      <c r="W150" s="94"/>
      <c r="X150" s="94"/>
      <c r="Y150" s="94"/>
      <c r="Z150" s="94"/>
      <c r="AA150" s="94"/>
      <c r="AB150" s="94"/>
      <c r="AC150" s="94"/>
      <c r="AD150" s="94"/>
      <c r="AE150" s="94"/>
      <c r="AF150" s="94"/>
      <c r="AG150" s="94"/>
      <c r="AH150" s="89"/>
      <c r="AI150" s="89"/>
      <c r="AJ150" s="89"/>
      <c r="AK150" s="89"/>
      <c r="AL150" s="89"/>
      <c r="AM150" s="89"/>
      <c r="AN150" s="89"/>
      <c r="AO150" s="89"/>
      <c r="AP150" s="89"/>
      <c r="AQ150" s="89"/>
      <c r="AR150" s="89"/>
      <c r="AS150" s="89"/>
      <c r="AT150" s="89"/>
      <c r="AU150" s="89"/>
      <c r="AV150" s="89"/>
      <c r="AW150" s="89"/>
      <c r="AX150" s="89"/>
      <c r="AY150" s="89"/>
      <c r="AZ150" s="89"/>
      <c r="BA150" s="89"/>
      <c r="BB150" s="89"/>
      <c r="BC150" s="89"/>
      <c r="BD150" s="89"/>
      <c r="BE150" s="89"/>
      <c r="BF150" s="94"/>
      <c r="BG150" s="94"/>
      <c r="BH150" s="94"/>
      <c r="BI150" s="94"/>
      <c r="BJ150" s="773"/>
      <c r="BK150" s="447"/>
      <c r="BL150" s="109"/>
    </row>
    <row r="151" spans="1:64" ht="15" customHeight="1">
      <c r="A151" s="766"/>
      <c r="B151" s="375"/>
      <c r="C151" s="704"/>
      <c r="D151" s="94"/>
      <c r="E151" s="94"/>
      <c r="F151" s="94"/>
      <c r="G151" s="94"/>
      <c r="H151" s="94"/>
      <c r="I151" s="94"/>
      <c r="J151" s="94"/>
      <c r="K151" s="94"/>
      <c r="L151" s="94"/>
      <c r="M151" s="94"/>
      <c r="N151" s="94"/>
      <c r="O151" s="94"/>
      <c r="P151" s="94"/>
      <c r="Q151" s="94"/>
      <c r="R151" s="94"/>
      <c r="S151" s="94"/>
      <c r="T151" s="94"/>
      <c r="U151" s="94"/>
      <c r="V151" s="94"/>
      <c r="W151" s="94"/>
      <c r="X151" s="94"/>
      <c r="Y151" s="94"/>
      <c r="Z151" s="94"/>
      <c r="AA151" s="94"/>
      <c r="AB151" s="94"/>
      <c r="AC151" s="94"/>
      <c r="AD151" s="94"/>
      <c r="AE151" s="94"/>
      <c r="AF151" s="94"/>
      <c r="AG151" s="94"/>
      <c r="AH151" s="1191"/>
      <c r="AI151" s="1191"/>
      <c r="AJ151" s="1191"/>
      <c r="AK151" s="1191"/>
      <c r="AL151" s="1191"/>
      <c r="AM151" s="1191"/>
      <c r="AN151" s="1191"/>
      <c r="AO151" s="1191"/>
      <c r="AP151" s="1191"/>
      <c r="AQ151" s="1191"/>
      <c r="AR151" s="1191"/>
      <c r="AS151" s="1191"/>
      <c r="AT151" s="1191"/>
      <c r="AU151" s="1191"/>
      <c r="AV151" s="1191"/>
      <c r="AW151" s="1191"/>
      <c r="AX151" s="94"/>
      <c r="AY151" s="94"/>
      <c r="AZ151" s="94"/>
      <c r="BA151" s="94"/>
      <c r="BB151" s="94"/>
      <c r="BC151" s="94"/>
      <c r="BD151" s="94"/>
      <c r="BE151" s="94"/>
      <c r="BF151" s="94"/>
      <c r="BG151" s="94"/>
      <c r="BH151" s="94"/>
      <c r="BI151" s="94"/>
      <c r="BJ151" s="773"/>
      <c r="BK151" s="447"/>
      <c r="BL151" s="109"/>
    </row>
    <row r="152" spans="1:64" ht="15" customHeight="1">
      <c r="A152" s="766"/>
      <c r="B152" s="375"/>
      <c r="C152" s="704"/>
      <c r="D152" s="94"/>
      <c r="E152" s="94"/>
      <c r="F152" s="94"/>
      <c r="G152" s="94"/>
      <c r="H152" s="94"/>
      <c r="I152" s="94"/>
      <c r="J152" s="94"/>
      <c r="K152" s="94"/>
      <c r="L152" s="94"/>
      <c r="M152" s="94"/>
      <c r="N152" s="94"/>
      <c r="O152" s="94"/>
      <c r="P152" s="94"/>
      <c r="Q152" s="94"/>
      <c r="R152" s="94"/>
      <c r="S152" s="94"/>
      <c r="T152" s="94"/>
      <c r="U152" s="94"/>
      <c r="V152" s="94"/>
      <c r="W152" s="94"/>
      <c r="X152" s="94"/>
      <c r="Y152" s="94"/>
      <c r="Z152" s="94"/>
      <c r="AA152" s="94"/>
      <c r="AB152" s="94"/>
      <c r="AC152" s="94"/>
      <c r="AD152" s="94"/>
      <c r="AE152" s="94"/>
      <c r="AF152" s="94"/>
      <c r="AG152" s="94"/>
      <c r="AH152" s="1191"/>
      <c r="AI152" s="1191"/>
      <c r="AJ152" s="1191"/>
      <c r="AK152" s="1191"/>
      <c r="AL152" s="1191"/>
      <c r="AM152" s="1191"/>
      <c r="AN152" s="1191"/>
      <c r="AO152" s="1191"/>
      <c r="AP152" s="1191"/>
      <c r="AQ152" s="1191"/>
      <c r="AR152" s="1191"/>
      <c r="AS152" s="1191"/>
      <c r="AT152" s="1191"/>
      <c r="AU152" s="1191"/>
      <c r="AV152" s="1191"/>
      <c r="AW152" s="1191"/>
      <c r="AX152" s="94"/>
      <c r="AY152" s="94"/>
      <c r="AZ152" s="94"/>
      <c r="BA152" s="94"/>
      <c r="BB152" s="94"/>
      <c r="BC152" s="94"/>
      <c r="BD152" s="94"/>
      <c r="BE152" s="94"/>
      <c r="BF152" s="94"/>
      <c r="BG152" s="94"/>
      <c r="BH152" s="94"/>
      <c r="BI152" s="94"/>
      <c r="BJ152" s="773"/>
      <c r="BK152" s="447"/>
      <c r="BL152" s="109"/>
    </row>
    <row r="153" spans="1:64" ht="15" customHeight="1">
      <c r="A153" s="766"/>
      <c r="B153" s="375"/>
      <c r="C153" s="774"/>
      <c r="D153" s="702"/>
      <c r="E153" s="702"/>
      <c r="F153" s="702"/>
      <c r="G153" s="702"/>
      <c r="H153" s="702"/>
      <c r="I153" s="702"/>
      <c r="J153" s="702"/>
      <c r="K153" s="702"/>
      <c r="L153" s="702"/>
      <c r="M153" s="702"/>
      <c r="N153" s="702"/>
      <c r="O153" s="702"/>
      <c r="P153" s="702"/>
      <c r="Q153" s="702"/>
      <c r="R153" s="702"/>
      <c r="S153" s="702"/>
      <c r="T153" s="702"/>
      <c r="U153" s="702"/>
      <c r="V153" s="702"/>
      <c r="W153" s="702"/>
      <c r="X153" s="702"/>
      <c r="Y153" s="702"/>
      <c r="Z153" s="702"/>
      <c r="AA153" s="702"/>
      <c r="AB153" s="702"/>
      <c r="AC153" s="702"/>
      <c r="AD153" s="702"/>
      <c r="AE153" s="702"/>
      <c r="AF153" s="702"/>
      <c r="AG153" s="702"/>
      <c r="AH153" s="702"/>
      <c r="AI153" s="702"/>
      <c r="AJ153" s="702"/>
      <c r="AK153" s="702"/>
      <c r="AL153" s="702"/>
      <c r="AM153" s="702"/>
      <c r="AN153" s="702"/>
      <c r="AO153" s="702"/>
      <c r="AP153" s="702"/>
      <c r="AQ153" s="702"/>
      <c r="AR153" s="702"/>
      <c r="AS153" s="702"/>
      <c r="AT153" s="702"/>
      <c r="AU153" s="702"/>
      <c r="AV153" s="702"/>
      <c r="AW153" s="702"/>
      <c r="AX153" s="702"/>
      <c r="AY153" s="702"/>
      <c r="AZ153" s="702"/>
      <c r="BA153" s="702"/>
      <c r="BB153" s="702"/>
      <c r="BC153" s="702"/>
      <c r="BD153" s="702"/>
      <c r="BE153" s="702"/>
      <c r="BF153" s="702"/>
      <c r="BG153" s="702"/>
      <c r="BH153" s="702"/>
      <c r="BI153" s="702"/>
      <c r="BJ153" s="788"/>
      <c r="BK153" s="447"/>
      <c r="BL153" s="109"/>
    </row>
    <row r="154" spans="1:64" ht="15.75" customHeight="1">
      <c r="A154" s="766"/>
      <c r="B154" s="95"/>
      <c r="C154" s="695"/>
      <c r="D154" s="695"/>
      <c r="E154" s="695"/>
      <c r="F154" s="695"/>
      <c r="G154" s="695"/>
      <c r="H154" s="695"/>
      <c r="I154" s="695"/>
      <c r="J154" s="695"/>
      <c r="K154" s="695"/>
      <c r="L154" s="695"/>
      <c r="M154" s="695"/>
      <c r="N154" s="695"/>
      <c r="O154" s="695"/>
      <c r="P154" s="695"/>
      <c r="Q154" s="695"/>
      <c r="R154" s="695"/>
      <c r="S154" s="695"/>
      <c r="T154" s="695"/>
      <c r="U154" s="695"/>
      <c r="V154" s="695"/>
      <c r="W154" s="695"/>
      <c r="X154" s="695"/>
      <c r="Y154" s="695"/>
      <c r="Z154" s="695"/>
      <c r="AA154" s="695"/>
      <c r="AB154" s="695"/>
      <c r="AC154" s="695"/>
      <c r="AD154" s="695"/>
      <c r="AE154" s="695"/>
      <c r="AF154" s="695"/>
      <c r="AG154" s="695"/>
      <c r="AH154" s="695"/>
      <c r="AI154" s="695"/>
      <c r="AJ154" s="695"/>
      <c r="AK154" s="695"/>
      <c r="AL154" s="695"/>
      <c r="AM154" s="695"/>
      <c r="AN154" s="695"/>
      <c r="AO154" s="695"/>
      <c r="AP154" s="695"/>
      <c r="AQ154" s="695"/>
      <c r="AR154" s="695"/>
      <c r="AS154" s="695"/>
      <c r="AT154" s="695"/>
      <c r="AU154" s="695"/>
      <c r="AV154" s="695"/>
      <c r="AW154" s="695"/>
      <c r="AX154" s="695"/>
      <c r="AY154" s="695"/>
      <c r="AZ154" s="695"/>
      <c r="BA154" s="695"/>
      <c r="BB154" s="695"/>
      <c r="BC154" s="695"/>
      <c r="BD154" s="695"/>
      <c r="BE154" s="695"/>
      <c r="BF154" s="695"/>
      <c r="BG154" s="695"/>
      <c r="BH154" s="695"/>
      <c r="BI154" s="695"/>
      <c r="BJ154" s="776"/>
      <c r="BK154" s="259"/>
      <c r="BL154" s="109"/>
    </row>
    <row r="155" spans="1:64" ht="15.75" customHeight="1">
      <c r="A155" s="766"/>
      <c r="B155" s="1973" t="s">
        <v>707</v>
      </c>
      <c r="C155" s="1189"/>
      <c r="D155" s="1189"/>
      <c r="E155" s="1189"/>
      <c r="F155" s="1918"/>
      <c r="G155" s="2817" t="s">
        <v>807</v>
      </c>
      <c r="H155" s="1189"/>
      <c r="I155" s="1189"/>
      <c r="J155" s="1189"/>
      <c r="K155" s="1189"/>
      <c r="L155" s="1189"/>
      <c r="M155" s="1189"/>
      <c r="N155" s="1918"/>
      <c r="O155" s="2398"/>
      <c r="P155" s="2398"/>
      <c r="Q155" s="2818"/>
      <c r="R155" s="1180" t="s">
        <v>817</v>
      </c>
      <c r="S155" s="1943"/>
      <c r="T155" s="1943"/>
      <c r="U155" s="1943"/>
      <c r="V155" s="1943"/>
      <c r="W155" s="1943"/>
      <c r="X155" s="1943"/>
      <c r="Y155" s="1943"/>
      <c r="Z155" s="1943"/>
      <c r="AA155" s="1943"/>
      <c r="AB155" s="1943"/>
      <c r="AC155" s="1943"/>
      <c r="AD155" s="1943"/>
      <c r="AE155" s="1943"/>
      <c r="AF155" s="1943"/>
      <c r="AG155" s="1943"/>
      <c r="AH155" s="1943"/>
      <c r="AI155" s="1943"/>
      <c r="AJ155" s="1943"/>
      <c r="AK155" s="1943"/>
      <c r="AL155" s="1943"/>
      <c r="AM155" s="1943"/>
      <c r="AN155" s="1943"/>
      <c r="AO155" s="1943"/>
      <c r="AP155" s="1943"/>
      <c r="AQ155" s="1943"/>
      <c r="AR155" s="1943"/>
      <c r="AS155" s="1943"/>
      <c r="AT155" s="1943"/>
      <c r="AU155" s="1943"/>
      <c r="AV155" s="1943"/>
      <c r="AW155" s="1943"/>
      <c r="AX155" s="1943"/>
      <c r="AY155" s="1943"/>
      <c r="AZ155" s="1943"/>
      <c r="BA155" s="1943"/>
      <c r="BB155" s="1943"/>
      <c r="BC155" s="1943"/>
      <c r="BD155" s="1943"/>
      <c r="BE155" s="1943"/>
      <c r="BF155" s="1943"/>
      <c r="BG155" s="1943"/>
      <c r="BH155" s="1943"/>
      <c r="BI155" s="1943"/>
      <c r="BJ155" s="1943"/>
      <c r="BK155" s="1944"/>
      <c r="BL155" s="109"/>
    </row>
    <row r="156" spans="1:64" ht="15.75" customHeight="1">
      <c r="A156" s="766"/>
      <c r="B156" s="1965"/>
      <c r="C156" s="2392"/>
      <c r="D156" s="2392"/>
      <c r="E156" s="2392"/>
      <c r="F156" s="1975"/>
      <c r="G156" s="1965"/>
      <c r="H156" s="2392"/>
      <c r="I156" s="2392"/>
      <c r="J156" s="2392"/>
      <c r="K156" s="2392"/>
      <c r="L156" s="2392"/>
      <c r="M156" s="2392"/>
      <c r="N156" s="1975"/>
      <c r="O156" s="2764"/>
      <c r="P156" s="2764"/>
      <c r="Q156" s="2820"/>
      <c r="R156" s="2895" t="s">
        <v>14</v>
      </c>
      <c r="S156" s="2896"/>
      <c r="T156" s="2897">
        <v>11</v>
      </c>
      <c r="U156" s="2897"/>
      <c r="V156" s="2897" t="s">
        <v>20</v>
      </c>
      <c r="W156" s="2897"/>
      <c r="X156" s="1943">
        <v>12</v>
      </c>
      <c r="Y156" s="2898"/>
      <c r="Z156" s="1185" t="s">
        <v>25</v>
      </c>
      <c r="AA156" s="2898"/>
      <c r="AB156" s="1185">
        <v>13</v>
      </c>
      <c r="AC156" s="2898"/>
      <c r="AD156" s="1185" t="s">
        <v>31</v>
      </c>
      <c r="AE156" s="2898"/>
      <c r="AF156" s="1185">
        <v>1</v>
      </c>
      <c r="AG156" s="2898"/>
      <c r="AH156" s="1185" t="s">
        <v>36</v>
      </c>
      <c r="AI156" s="2898"/>
      <c r="AJ156" s="1185">
        <v>2</v>
      </c>
      <c r="AK156" s="2898"/>
      <c r="AL156" s="1185" t="s">
        <v>43</v>
      </c>
      <c r="AM156" s="2898"/>
      <c r="AN156" s="1185">
        <v>3</v>
      </c>
      <c r="AO156" s="2898"/>
      <c r="AP156" s="1185" t="s">
        <v>46</v>
      </c>
      <c r="AQ156" s="2898"/>
      <c r="AR156" s="1185">
        <v>4</v>
      </c>
      <c r="AS156" s="2898"/>
      <c r="AT156" s="1185" t="s">
        <v>51</v>
      </c>
      <c r="AU156" s="2898"/>
      <c r="AV156" s="1185">
        <v>5</v>
      </c>
      <c r="AW156" s="2898"/>
      <c r="AX156" s="1185" t="s">
        <v>54</v>
      </c>
      <c r="AY156" s="2898"/>
      <c r="AZ156" s="1185">
        <v>6</v>
      </c>
      <c r="BA156" s="2898"/>
      <c r="BB156" s="1185"/>
      <c r="BC156" s="2898"/>
      <c r="BD156" s="1185"/>
      <c r="BE156" s="2898"/>
      <c r="BF156" s="2899"/>
      <c r="BG156" s="2900"/>
      <c r="BH156" s="2901"/>
      <c r="BI156" s="2902"/>
      <c r="BJ156" s="2901"/>
      <c r="BK156" s="2903"/>
      <c r="BL156" s="109"/>
    </row>
    <row r="157" spans="1:64" ht="15" customHeight="1">
      <c r="A157" s="766"/>
      <c r="B157" s="2870">
        <v>1</v>
      </c>
      <c r="C157" s="1711"/>
      <c r="D157" s="1711"/>
      <c r="E157" s="1711"/>
      <c r="F157" s="1712"/>
      <c r="G157" s="2774" t="s">
        <v>829</v>
      </c>
      <c r="H157" s="1711"/>
      <c r="I157" s="1711"/>
      <c r="J157" s="1711"/>
      <c r="K157" s="1711"/>
      <c r="L157" s="1711"/>
      <c r="M157" s="1711"/>
      <c r="N157" s="1712"/>
      <c r="O157" s="1711"/>
      <c r="P157" s="1711"/>
      <c r="Q157" s="2938"/>
      <c r="R157" s="2939">
        <v>1.5</v>
      </c>
      <c r="S157" s="2940"/>
      <c r="T157" s="2940"/>
      <c r="U157" s="2940"/>
      <c r="V157" s="2940"/>
      <c r="W157" s="2940"/>
      <c r="X157" s="2940"/>
      <c r="Y157" s="2940"/>
      <c r="Z157" s="2940"/>
      <c r="AA157" s="2940"/>
      <c r="AB157" s="2940"/>
      <c r="AC157" s="2940"/>
      <c r="AD157" s="2940"/>
      <c r="AE157" s="2940"/>
      <c r="AF157" s="2940"/>
      <c r="AG157" s="2940"/>
      <c r="AH157" s="2940"/>
      <c r="AI157" s="2940"/>
      <c r="AJ157" s="2940"/>
      <c r="AK157" s="2940"/>
      <c r="AL157" s="2940"/>
      <c r="AM157" s="2940"/>
      <c r="AN157" s="2940"/>
      <c r="AO157" s="2941"/>
      <c r="AP157" s="2942">
        <f>3.75/2</f>
        <v>1.875</v>
      </c>
      <c r="AQ157" s="1711"/>
      <c r="AR157" s="1711"/>
      <c r="AS157" s="1711"/>
      <c r="AT157" s="1711"/>
      <c r="AU157" s="1711"/>
      <c r="AV157" s="1711"/>
      <c r="AW157" s="1711"/>
      <c r="AX157" s="1711"/>
      <c r="AY157" s="1711"/>
      <c r="AZ157" s="1711"/>
      <c r="BA157" s="2943"/>
      <c r="BB157" s="2336"/>
      <c r="BC157" s="2336"/>
      <c r="BD157" s="2336"/>
      <c r="BE157" s="2336"/>
      <c r="BF157" s="2906"/>
      <c r="BG157" s="2907"/>
      <c r="BH157" s="2908"/>
      <c r="BI157" s="2907"/>
      <c r="BJ157" s="1630"/>
      <c r="BK157" s="1632"/>
      <c r="BL157" s="109"/>
    </row>
    <row r="158" spans="1:64" ht="15" customHeight="1">
      <c r="A158" s="766"/>
      <c r="B158" s="2873"/>
      <c r="C158" s="1744"/>
      <c r="D158" s="1744"/>
      <c r="E158" s="1744"/>
      <c r="F158" s="1641"/>
      <c r="G158" s="2354"/>
      <c r="H158" s="1744"/>
      <c r="I158" s="1744"/>
      <c r="J158" s="1744"/>
      <c r="K158" s="1744"/>
      <c r="L158" s="1744"/>
      <c r="M158" s="1744"/>
      <c r="N158" s="1641"/>
      <c r="O158" s="1744"/>
      <c r="P158" s="1744"/>
      <c r="Q158" s="1744"/>
      <c r="R158" s="2775"/>
      <c r="S158" s="2905"/>
      <c r="T158" s="2904"/>
      <c r="U158" s="2905"/>
      <c r="V158" s="2905"/>
      <c r="W158" s="2776"/>
      <c r="X158" s="2904"/>
      <c r="Y158" s="2905"/>
      <c r="Z158" s="2905"/>
      <c r="AA158" s="2776"/>
      <c r="AB158" s="2904"/>
      <c r="AC158" s="2905"/>
      <c r="AD158" s="2905"/>
      <c r="AE158" s="2776"/>
      <c r="AF158" s="2904"/>
      <c r="AG158" s="2905"/>
      <c r="AH158" s="2905"/>
      <c r="AI158" s="2776"/>
      <c r="AJ158" s="2904"/>
      <c r="AK158" s="2905"/>
      <c r="AL158" s="2905"/>
      <c r="AM158" s="2776"/>
      <c r="AN158" s="2336"/>
      <c r="AO158" s="2336"/>
      <c r="AP158" s="2336"/>
      <c r="AQ158" s="2336"/>
      <c r="AR158" s="2904"/>
      <c r="AS158" s="2905"/>
      <c r="AT158" s="2905"/>
      <c r="AU158" s="2776"/>
      <c r="AV158" s="2904"/>
      <c r="AW158" s="2905"/>
      <c r="AX158" s="2905"/>
      <c r="AY158" s="2776"/>
      <c r="AZ158" s="2336"/>
      <c r="BA158" s="2336"/>
      <c r="BB158" s="2336"/>
      <c r="BC158" s="2336"/>
      <c r="BD158" s="2336"/>
      <c r="BE158" s="2336"/>
      <c r="BF158" s="2906"/>
      <c r="BG158" s="2907"/>
      <c r="BH158" s="2908"/>
      <c r="BI158" s="2907"/>
      <c r="BJ158" s="779"/>
      <c r="BK158" s="780"/>
      <c r="BL158" s="109"/>
    </row>
    <row r="159" spans="1:64" ht="15" customHeight="1">
      <c r="A159" s="766"/>
      <c r="B159" s="2873"/>
      <c r="C159" s="1744"/>
      <c r="D159" s="1744"/>
      <c r="E159" s="1744"/>
      <c r="F159" s="1641"/>
      <c r="G159" s="2354"/>
      <c r="H159" s="1744"/>
      <c r="I159" s="1744"/>
      <c r="J159" s="1744"/>
      <c r="K159" s="1744"/>
      <c r="L159" s="1744"/>
      <c r="M159" s="1744"/>
      <c r="N159" s="1641"/>
      <c r="O159" s="1744"/>
      <c r="P159" s="1744"/>
      <c r="Q159" s="2404"/>
      <c r="R159" s="2775"/>
      <c r="S159" s="2905"/>
      <c r="T159" s="2904"/>
      <c r="U159" s="2905"/>
      <c r="V159" s="2905"/>
      <c r="W159" s="2776"/>
      <c r="X159" s="2904"/>
      <c r="Y159" s="2905"/>
      <c r="Z159" s="2905"/>
      <c r="AA159" s="2776"/>
      <c r="AB159" s="2904"/>
      <c r="AC159" s="2905"/>
      <c r="AD159" s="2905"/>
      <c r="AE159" s="2776"/>
      <c r="AF159" s="2904"/>
      <c r="AG159" s="2905"/>
      <c r="AH159" s="2905"/>
      <c r="AI159" s="2776"/>
      <c r="AJ159" s="2904"/>
      <c r="AK159" s="2905"/>
      <c r="AL159" s="2905"/>
      <c r="AM159" s="2776"/>
      <c r="AN159" s="2352"/>
      <c r="AO159" s="1609"/>
      <c r="AP159" s="2352"/>
      <c r="AQ159" s="1609"/>
      <c r="AR159" s="2904"/>
      <c r="AS159" s="2905"/>
      <c r="AT159" s="2905"/>
      <c r="AU159" s="2776"/>
      <c r="AV159" s="2904"/>
      <c r="AW159" s="2905"/>
      <c r="AX159" s="2905"/>
      <c r="AY159" s="2776"/>
      <c r="AZ159" s="2352"/>
      <c r="BA159" s="1609"/>
      <c r="BB159" s="2352"/>
      <c r="BC159" s="1609"/>
      <c r="BD159" s="2352"/>
      <c r="BE159" s="1609"/>
      <c r="BF159" s="2908"/>
      <c r="BG159" s="2907"/>
      <c r="BH159" s="2908"/>
      <c r="BI159" s="2907"/>
      <c r="BJ159" s="779"/>
      <c r="BK159" s="780"/>
      <c r="BL159" s="109"/>
    </row>
    <row r="160" spans="1:64" ht="15" customHeight="1">
      <c r="A160" s="766"/>
      <c r="B160" s="2873"/>
      <c r="C160" s="1744"/>
      <c r="D160" s="1744"/>
      <c r="E160" s="1744"/>
      <c r="F160" s="1641"/>
      <c r="G160" s="2354"/>
      <c r="H160" s="1744"/>
      <c r="I160" s="1744"/>
      <c r="J160" s="1744"/>
      <c r="K160" s="1744"/>
      <c r="L160" s="1744"/>
      <c r="M160" s="1744"/>
      <c r="N160" s="1641"/>
      <c r="O160" s="1744"/>
      <c r="P160" s="1744"/>
      <c r="Q160" s="2404"/>
      <c r="R160" s="2775"/>
      <c r="S160" s="2905"/>
      <c r="T160" s="2904"/>
      <c r="U160" s="2905"/>
      <c r="V160" s="2905"/>
      <c r="W160" s="2776"/>
      <c r="X160" s="2904"/>
      <c r="Y160" s="2905"/>
      <c r="Z160" s="2905"/>
      <c r="AA160" s="2776"/>
      <c r="AB160" s="2904"/>
      <c r="AC160" s="2905"/>
      <c r="AD160" s="2905"/>
      <c r="AE160" s="2776"/>
      <c r="AF160" s="2904"/>
      <c r="AG160" s="2905"/>
      <c r="AH160" s="2905"/>
      <c r="AI160" s="2776"/>
      <c r="AJ160" s="2904"/>
      <c r="AK160" s="2905"/>
      <c r="AL160" s="2905"/>
      <c r="AM160" s="2776"/>
      <c r="AN160" s="2352"/>
      <c r="AO160" s="1609"/>
      <c r="AP160" s="2352"/>
      <c r="AQ160" s="1609"/>
      <c r="AR160" s="2904"/>
      <c r="AS160" s="2905"/>
      <c r="AT160" s="2905"/>
      <c r="AU160" s="2776"/>
      <c r="AV160" s="2904"/>
      <c r="AW160" s="2905"/>
      <c r="AX160" s="2905"/>
      <c r="AY160" s="2776"/>
      <c r="AZ160" s="2352"/>
      <c r="BA160" s="1609"/>
      <c r="BB160" s="2352"/>
      <c r="BC160" s="1609"/>
      <c r="BD160" s="2352"/>
      <c r="BE160" s="1609"/>
      <c r="BF160" s="2908"/>
      <c r="BG160" s="2907"/>
      <c r="BH160" s="2908"/>
      <c r="BI160" s="2907"/>
      <c r="BJ160" s="779"/>
      <c r="BK160" s="780"/>
      <c r="BL160" s="109"/>
    </row>
    <row r="161" spans="1:64" ht="15.75" customHeight="1">
      <c r="A161" s="766"/>
      <c r="B161" s="2880"/>
      <c r="C161" s="2824"/>
      <c r="D161" s="2824"/>
      <c r="E161" s="2824"/>
      <c r="F161" s="2362"/>
      <c r="G161" s="2910"/>
      <c r="H161" s="2824"/>
      <c r="I161" s="2824"/>
      <c r="J161" s="2824"/>
      <c r="K161" s="2824"/>
      <c r="L161" s="2824"/>
      <c r="M161" s="2824"/>
      <c r="N161" s="2911"/>
      <c r="O161" s="2392"/>
      <c r="P161" s="2392"/>
      <c r="Q161" s="1975"/>
      <c r="R161" s="2912"/>
      <c r="S161" s="2913"/>
      <c r="T161" s="2914"/>
      <c r="U161" s="2913"/>
      <c r="V161" s="2913"/>
      <c r="W161" s="2915"/>
      <c r="X161" s="2914"/>
      <c r="Y161" s="2913"/>
      <c r="Z161" s="2913"/>
      <c r="AA161" s="2915"/>
      <c r="AB161" s="2914"/>
      <c r="AC161" s="2913"/>
      <c r="AD161" s="2913"/>
      <c r="AE161" s="2915"/>
      <c r="AF161" s="2914"/>
      <c r="AG161" s="2913"/>
      <c r="AH161" s="2913"/>
      <c r="AI161" s="2915"/>
      <c r="AJ161" s="2914"/>
      <c r="AK161" s="2913"/>
      <c r="AL161" s="2913"/>
      <c r="AM161" s="2915"/>
      <c r="AN161" s="2361"/>
      <c r="AO161" s="2409"/>
      <c r="AP161" s="2361"/>
      <c r="AQ161" s="2409"/>
      <c r="AR161" s="2914"/>
      <c r="AS161" s="2913"/>
      <c r="AT161" s="2913"/>
      <c r="AU161" s="2915"/>
      <c r="AV161" s="2914"/>
      <c r="AW161" s="2913"/>
      <c r="AX161" s="2913"/>
      <c r="AY161" s="2915"/>
      <c r="AZ161" s="2361"/>
      <c r="BA161" s="2409"/>
      <c r="BB161" s="2916"/>
      <c r="BC161" s="1201"/>
      <c r="BD161" s="2916"/>
      <c r="BE161" s="1201"/>
      <c r="BF161" s="2899"/>
      <c r="BG161" s="2900"/>
      <c r="BH161" s="2899"/>
      <c r="BI161" s="2900"/>
      <c r="BJ161" s="781"/>
      <c r="BK161" s="782"/>
      <c r="BL161" s="109"/>
    </row>
    <row r="162" spans="1:64" ht="20.100000000000001" customHeight="1">
      <c r="A162" s="783"/>
      <c r="B162" s="455" t="s">
        <v>118</v>
      </c>
      <c r="C162" s="258"/>
      <c r="D162" s="258"/>
      <c r="E162" s="258"/>
      <c r="F162" s="258"/>
      <c r="G162" s="258"/>
      <c r="H162" s="258"/>
      <c r="I162" s="258"/>
      <c r="J162" s="258"/>
      <c r="K162" s="258"/>
      <c r="L162" s="258"/>
      <c r="M162" s="258"/>
      <c r="N162" s="258"/>
      <c r="O162" s="258"/>
      <c r="P162" s="258"/>
      <c r="Q162" s="258"/>
      <c r="R162" s="258"/>
      <c r="S162" s="258"/>
      <c r="T162" s="258"/>
      <c r="U162" s="258"/>
      <c r="V162" s="258"/>
      <c r="W162" s="258"/>
      <c r="X162" s="258"/>
      <c r="Y162" s="258"/>
      <c r="Z162" s="258"/>
      <c r="AA162" s="258"/>
      <c r="AB162" s="258"/>
      <c r="AC162" s="258" t="s">
        <v>119</v>
      </c>
      <c r="AD162" s="258"/>
      <c r="AE162" s="258"/>
      <c r="AF162" s="258"/>
      <c r="AG162" s="258"/>
      <c r="AH162" s="258"/>
      <c r="AI162" s="258"/>
      <c r="AJ162" s="258"/>
      <c r="AK162" s="258"/>
      <c r="AL162" s="258"/>
      <c r="AM162" s="258"/>
      <c r="AN162" s="258"/>
      <c r="AO162" s="258"/>
      <c r="AP162" s="258"/>
      <c r="AQ162" s="258"/>
      <c r="AR162" s="258"/>
      <c r="AS162" s="258"/>
      <c r="AT162" s="258"/>
      <c r="AU162" s="258"/>
      <c r="AV162" s="258"/>
      <c r="AW162" s="258"/>
      <c r="AX162" s="258"/>
      <c r="AY162" s="258"/>
      <c r="AZ162" s="258"/>
      <c r="BA162" s="258"/>
      <c r="BB162" s="258"/>
      <c r="BC162" s="258"/>
      <c r="BD162" s="258" t="str">
        <f>BD118</f>
        <v>COMPILER: LIÊN/A-KT-WQ826</v>
      </c>
      <c r="BE162" s="258"/>
      <c r="BF162" s="258"/>
      <c r="BG162" s="258"/>
      <c r="BH162" s="258"/>
      <c r="BI162" s="258"/>
      <c r="BJ162" s="776"/>
      <c r="BK162" s="258"/>
      <c r="BL162" s="259"/>
    </row>
  </sheetData>
  <mergeCells count="885">
    <mergeCell ref="AN161:AO161"/>
    <mergeCell ref="AP161:AQ161"/>
    <mergeCell ref="AR161:AU161"/>
    <mergeCell ref="AV161:AY161"/>
    <mergeCell ref="AZ161:BA161"/>
    <mergeCell ref="BB161:BC161"/>
    <mergeCell ref="BD161:BE161"/>
    <mergeCell ref="BF161:BG161"/>
    <mergeCell ref="BH161:BI161"/>
    <mergeCell ref="B161:F161"/>
    <mergeCell ref="G161:N161"/>
    <mergeCell ref="O161:Q161"/>
    <mergeCell ref="R161:S161"/>
    <mergeCell ref="T161:W161"/>
    <mergeCell ref="X161:AA161"/>
    <mergeCell ref="AB161:AE161"/>
    <mergeCell ref="AF161:AI161"/>
    <mergeCell ref="AJ161:AM161"/>
    <mergeCell ref="AN160:AO160"/>
    <mergeCell ref="AP160:AQ160"/>
    <mergeCell ref="AR160:AU160"/>
    <mergeCell ref="AV160:AY160"/>
    <mergeCell ref="AZ160:BA160"/>
    <mergeCell ref="BB160:BC160"/>
    <mergeCell ref="BD160:BE160"/>
    <mergeCell ref="BF160:BG160"/>
    <mergeCell ref="BH160:BI160"/>
    <mergeCell ref="B160:F160"/>
    <mergeCell ref="G160:N160"/>
    <mergeCell ref="O160:Q160"/>
    <mergeCell ref="R160:S160"/>
    <mergeCell ref="T160:W160"/>
    <mergeCell ref="X160:AA160"/>
    <mergeCell ref="AB160:AE160"/>
    <mergeCell ref="AF160:AI160"/>
    <mergeCell ref="AJ160:AM160"/>
    <mergeCell ref="AN159:AO159"/>
    <mergeCell ref="AP159:AQ159"/>
    <mergeCell ref="AR159:AU159"/>
    <mergeCell ref="AV159:AY159"/>
    <mergeCell ref="AZ159:BA159"/>
    <mergeCell ref="BB159:BC159"/>
    <mergeCell ref="BD159:BE159"/>
    <mergeCell ref="BF159:BG159"/>
    <mergeCell ref="BH159:BI159"/>
    <mergeCell ref="B159:F159"/>
    <mergeCell ref="G159:N159"/>
    <mergeCell ref="O159:Q159"/>
    <mergeCell ref="R159:S159"/>
    <mergeCell ref="T159:W159"/>
    <mergeCell ref="X159:AA159"/>
    <mergeCell ref="AB159:AE159"/>
    <mergeCell ref="AF159:AI159"/>
    <mergeCell ref="AJ159:AM159"/>
    <mergeCell ref="AN158:AO158"/>
    <mergeCell ref="AP158:AQ158"/>
    <mergeCell ref="AR158:AU158"/>
    <mergeCell ref="AV158:AY158"/>
    <mergeCell ref="AZ158:BA158"/>
    <mergeCell ref="BB158:BC158"/>
    <mergeCell ref="BD158:BE158"/>
    <mergeCell ref="BF158:BG158"/>
    <mergeCell ref="BH158:BI158"/>
    <mergeCell ref="B158:F158"/>
    <mergeCell ref="G158:N158"/>
    <mergeCell ref="O158:Q158"/>
    <mergeCell ref="R158:S158"/>
    <mergeCell ref="T158:W158"/>
    <mergeCell ref="X158:AA158"/>
    <mergeCell ref="AB158:AE158"/>
    <mergeCell ref="AF158:AI158"/>
    <mergeCell ref="AJ158:AM158"/>
    <mergeCell ref="BH156:BI156"/>
    <mergeCell ref="BJ156:BK156"/>
    <mergeCell ref="B157:F157"/>
    <mergeCell ref="G157:N157"/>
    <mergeCell ref="O157:Q157"/>
    <mergeCell ref="R157:AO157"/>
    <mergeCell ref="AP157:BA157"/>
    <mergeCell ref="BB157:BC157"/>
    <mergeCell ref="BD157:BE157"/>
    <mergeCell ref="BF157:BG157"/>
    <mergeCell ref="BH157:BI157"/>
    <mergeCell ref="BJ157:BK157"/>
    <mergeCell ref="AP156:AQ156"/>
    <mergeCell ref="AR156:AS156"/>
    <mergeCell ref="AT156:AU156"/>
    <mergeCell ref="AV156:AW156"/>
    <mergeCell ref="AX156:AY156"/>
    <mergeCell ref="AZ156:BA156"/>
    <mergeCell ref="BB156:BC156"/>
    <mergeCell ref="BD156:BE156"/>
    <mergeCell ref="BF156:BG156"/>
    <mergeCell ref="C130:BJ130"/>
    <mergeCell ref="AH151:AK152"/>
    <mergeCell ref="AL151:AO151"/>
    <mergeCell ref="AP151:AS151"/>
    <mergeCell ref="AT151:AW151"/>
    <mergeCell ref="AL152:AO152"/>
    <mergeCell ref="AP152:AS152"/>
    <mergeCell ref="AT152:AW152"/>
    <mergeCell ref="B155:F156"/>
    <mergeCell ref="G155:N156"/>
    <mergeCell ref="O155:Q156"/>
    <mergeCell ref="R155:BK155"/>
    <mergeCell ref="R156:S156"/>
    <mergeCell ref="T156:U156"/>
    <mergeCell ref="V156:W156"/>
    <mergeCell ref="X156:Y156"/>
    <mergeCell ref="Z156:AA156"/>
    <mergeCell ref="AB156:AC156"/>
    <mergeCell ref="AD156:AE156"/>
    <mergeCell ref="AF156:AG156"/>
    <mergeCell ref="AH156:AI156"/>
    <mergeCell ref="AJ156:AK156"/>
    <mergeCell ref="AL156:AM156"/>
    <mergeCell ref="AN156:AO156"/>
    <mergeCell ref="B127:E127"/>
    <mergeCell ref="F127:W127"/>
    <mergeCell ref="X127:AL127"/>
    <mergeCell ref="AM127:AT127"/>
    <mergeCell ref="AU127:BF127"/>
    <mergeCell ref="BG127:BK127"/>
    <mergeCell ref="B128:E128"/>
    <mergeCell ref="F128:W128"/>
    <mergeCell ref="X128:AL128"/>
    <mergeCell ref="AM128:AT128"/>
    <mergeCell ref="AU128:BF128"/>
    <mergeCell ref="BG128:BK128"/>
    <mergeCell ref="B125:E125"/>
    <mergeCell ref="F125:W125"/>
    <mergeCell ref="X125:AL125"/>
    <mergeCell ref="AM125:AT125"/>
    <mergeCell ref="AU125:BF125"/>
    <mergeCell ref="BG125:BK125"/>
    <mergeCell ref="B126:E126"/>
    <mergeCell ref="F126:W126"/>
    <mergeCell ref="X126:AL126"/>
    <mergeCell ref="AM126:AT126"/>
    <mergeCell ref="AU126:BF126"/>
    <mergeCell ref="BG126:BK126"/>
    <mergeCell ref="B123:E123"/>
    <mergeCell ref="F123:W123"/>
    <mergeCell ref="X123:AL123"/>
    <mergeCell ref="AM123:AT123"/>
    <mergeCell ref="AU123:BF123"/>
    <mergeCell ref="BG123:BK123"/>
    <mergeCell ref="B124:E124"/>
    <mergeCell ref="F124:W124"/>
    <mergeCell ref="X124:AL124"/>
    <mergeCell ref="AM124:AT124"/>
    <mergeCell ref="AU124:BF124"/>
    <mergeCell ref="BG124:BK124"/>
    <mergeCell ref="B119:P119"/>
    <mergeCell ref="S119:AX121"/>
    <mergeCell ref="BH120:BI121"/>
    <mergeCell ref="BJ120:BJ121"/>
    <mergeCell ref="BK120:BK121"/>
    <mergeCell ref="B122:E122"/>
    <mergeCell ref="F122:W122"/>
    <mergeCell ref="X122:AL122"/>
    <mergeCell ref="AM122:AT122"/>
    <mergeCell ref="AU122:BF122"/>
    <mergeCell ref="BG122:BK122"/>
    <mergeCell ref="AN117:AO117"/>
    <mergeCell ref="AP117:AQ117"/>
    <mergeCell ref="AR117:AU117"/>
    <mergeCell ref="AV117:AY117"/>
    <mergeCell ref="AZ117:BA117"/>
    <mergeCell ref="BB117:BC117"/>
    <mergeCell ref="BD117:BE117"/>
    <mergeCell ref="BF117:BG117"/>
    <mergeCell ref="BH117:BI117"/>
    <mergeCell ref="B117:F117"/>
    <mergeCell ref="G117:N117"/>
    <mergeCell ref="O117:Q117"/>
    <mergeCell ref="R117:S117"/>
    <mergeCell ref="T117:W117"/>
    <mergeCell ref="X117:AA117"/>
    <mergeCell ref="AB117:AE117"/>
    <mergeCell ref="AF117:AI117"/>
    <mergeCell ref="AJ117:AM117"/>
    <mergeCell ref="AN116:AO116"/>
    <mergeCell ref="AP116:AQ116"/>
    <mergeCell ref="AR116:AU116"/>
    <mergeCell ref="AV116:AY116"/>
    <mergeCell ref="AZ116:BA116"/>
    <mergeCell ref="BB116:BC116"/>
    <mergeCell ref="BD116:BE116"/>
    <mergeCell ref="BF116:BG116"/>
    <mergeCell ref="BH116:BI116"/>
    <mergeCell ref="B116:F116"/>
    <mergeCell ref="G116:N116"/>
    <mergeCell ref="O116:Q116"/>
    <mergeCell ref="R116:S116"/>
    <mergeCell ref="T116:W116"/>
    <mergeCell ref="X116:AA116"/>
    <mergeCell ref="AB116:AE116"/>
    <mergeCell ref="AF116:AI116"/>
    <mergeCell ref="AJ116:AM116"/>
    <mergeCell ref="AN115:AO115"/>
    <mergeCell ref="AP115:AQ115"/>
    <mergeCell ref="AR115:AU115"/>
    <mergeCell ref="AV115:AY115"/>
    <mergeCell ref="AZ115:BA115"/>
    <mergeCell ref="BB115:BC115"/>
    <mergeCell ref="BD115:BE115"/>
    <mergeCell ref="BF115:BG115"/>
    <mergeCell ref="BH115:BI115"/>
    <mergeCell ref="B115:F115"/>
    <mergeCell ref="G115:N115"/>
    <mergeCell ref="O115:Q115"/>
    <mergeCell ref="R115:S115"/>
    <mergeCell ref="T115:W115"/>
    <mergeCell ref="X115:AA115"/>
    <mergeCell ref="AB115:AE115"/>
    <mergeCell ref="AF115:AI115"/>
    <mergeCell ref="AJ115:AM115"/>
    <mergeCell ref="AN114:AO114"/>
    <mergeCell ref="AP114:AQ114"/>
    <mergeCell ref="AR114:AU114"/>
    <mergeCell ref="AV114:AY114"/>
    <mergeCell ref="AZ114:BA114"/>
    <mergeCell ref="BB114:BC114"/>
    <mergeCell ref="BD114:BE114"/>
    <mergeCell ref="BF114:BG114"/>
    <mergeCell ref="BH114:BI114"/>
    <mergeCell ref="B114:F114"/>
    <mergeCell ref="G114:N114"/>
    <mergeCell ref="O114:Q114"/>
    <mergeCell ref="R114:S114"/>
    <mergeCell ref="T114:W114"/>
    <mergeCell ref="X114:AA114"/>
    <mergeCell ref="AB114:AE114"/>
    <mergeCell ref="AF114:AI114"/>
    <mergeCell ref="AJ114:AM114"/>
    <mergeCell ref="BH112:BI112"/>
    <mergeCell ref="BJ112:BK112"/>
    <mergeCell ref="B113:F113"/>
    <mergeCell ref="G113:N113"/>
    <mergeCell ref="O113:Q113"/>
    <mergeCell ref="R113:S113"/>
    <mergeCell ref="T113:W113"/>
    <mergeCell ref="X113:AA113"/>
    <mergeCell ref="AB113:AE113"/>
    <mergeCell ref="AF113:AI113"/>
    <mergeCell ref="AJ113:AM113"/>
    <mergeCell ref="AN113:AO113"/>
    <mergeCell ref="AP113:AQ113"/>
    <mergeCell ref="AR113:AU113"/>
    <mergeCell ref="AV113:AY113"/>
    <mergeCell ref="AZ113:BA113"/>
    <mergeCell ref="BB113:BC113"/>
    <mergeCell ref="BD113:BE113"/>
    <mergeCell ref="BF113:BG113"/>
    <mergeCell ref="BH113:BI113"/>
    <mergeCell ref="BJ113:BK113"/>
    <mergeCell ref="AP112:AQ112"/>
    <mergeCell ref="AR112:AS112"/>
    <mergeCell ref="AT112:AU112"/>
    <mergeCell ref="AV112:AW112"/>
    <mergeCell ref="AX112:AY112"/>
    <mergeCell ref="AZ112:BA112"/>
    <mergeCell ref="BB112:BC112"/>
    <mergeCell ref="BD112:BE112"/>
    <mergeCell ref="BF112:BG112"/>
    <mergeCell ref="C87:BJ87"/>
    <mergeCell ref="AH107:AK108"/>
    <mergeCell ref="AL107:AO107"/>
    <mergeCell ref="AP107:AS107"/>
    <mergeCell ref="AT107:AW107"/>
    <mergeCell ref="AL108:AO108"/>
    <mergeCell ref="AP108:AS108"/>
    <mergeCell ref="AT108:AW108"/>
    <mergeCell ref="B111:F112"/>
    <mergeCell ref="G111:N112"/>
    <mergeCell ref="O111:Q112"/>
    <mergeCell ref="R111:BK111"/>
    <mergeCell ref="R112:S112"/>
    <mergeCell ref="T112:U112"/>
    <mergeCell ref="V112:W112"/>
    <mergeCell ref="X112:Y112"/>
    <mergeCell ref="Z112:AA112"/>
    <mergeCell ref="AB112:AC112"/>
    <mergeCell ref="AD112:AE112"/>
    <mergeCell ref="AF112:AG112"/>
    <mergeCell ref="AH112:AI112"/>
    <mergeCell ref="AJ112:AK112"/>
    <mergeCell ref="AL112:AM112"/>
    <mergeCell ref="AN112:AO112"/>
    <mergeCell ref="B84:E84"/>
    <mergeCell ref="F84:W84"/>
    <mergeCell ref="X84:AL84"/>
    <mergeCell ref="AM84:AT84"/>
    <mergeCell ref="AU84:BF84"/>
    <mergeCell ref="BG84:BK84"/>
    <mergeCell ref="F85:W85"/>
    <mergeCell ref="X85:AL85"/>
    <mergeCell ref="AM85:AT85"/>
    <mergeCell ref="AU85:BF85"/>
    <mergeCell ref="BG85:BK85"/>
    <mergeCell ref="B80:P80"/>
    <mergeCell ref="S80:AX82"/>
    <mergeCell ref="BH81:BI82"/>
    <mergeCell ref="BJ81:BJ82"/>
    <mergeCell ref="BK81:BK82"/>
    <mergeCell ref="B83:E83"/>
    <mergeCell ref="F83:W83"/>
    <mergeCell ref="X83:AL83"/>
    <mergeCell ref="AM83:AT83"/>
    <mergeCell ref="AU83:BF83"/>
    <mergeCell ref="BG83:BK83"/>
    <mergeCell ref="AN78:AO78"/>
    <mergeCell ref="AP78:AQ78"/>
    <mergeCell ref="AR78:AU78"/>
    <mergeCell ref="AV78:AY78"/>
    <mergeCell ref="AZ78:BA78"/>
    <mergeCell ref="BB78:BC78"/>
    <mergeCell ref="BD78:BE78"/>
    <mergeCell ref="BF78:BG78"/>
    <mergeCell ref="BH78:BI78"/>
    <mergeCell ref="B78:F78"/>
    <mergeCell ref="G78:N78"/>
    <mergeCell ref="O78:Q78"/>
    <mergeCell ref="R78:S78"/>
    <mergeCell ref="T78:W78"/>
    <mergeCell ref="X78:AA78"/>
    <mergeCell ref="AB78:AE78"/>
    <mergeCell ref="AF78:AI78"/>
    <mergeCell ref="AJ78:AM78"/>
    <mergeCell ref="AN77:AO77"/>
    <mergeCell ref="AP77:AQ77"/>
    <mergeCell ref="AR77:AU77"/>
    <mergeCell ref="AV77:AY77"/>
    <mergeCell ref="AZ77:BA77"/>
    <mergeCell ref="BB77:BC77"/>
    <mergeCell ref="BD77:BE77"/>
    <mergeCell ref="BF77:BG77"/>
    <mergeCell ref="BH77:BI77"/>
    <mergeCell ref="B77:F77"/>
    <mergeCell ref="G77:N77"/>
    <mergeCell ref="O77:Q77"/>
    <mergeCell ref="R77:S77"/>
    <mergeCell ref="T77:W77"/>
    <mergeCell ref="X77:AA77"/>
    <mergeCell ref="AB77:AE77"/>
    <mergeCell ref="AF77:AI77"/>
    <mergeCell ref="AJ77:AM77"/>
    <mergeCell ref="BJ75:BK75"/>
    <mergeCell ref="B76:F76"/>
    <mergeCell ref="G76:N76"/>
    <mergeCell ref="O76:Q76"/>
    <mergeCell ref="R76:S76"/>
    <mergeCell ref="T76:W76"/>
    <mergeCell ref="X76:AA76"/>
    <mergeCell ref="AB76:AE76"/>
    <mergeCell ref="AF76:AI76"/>
    <mergeCell ref="AJ76:AM76"/>
    <mergeCell ref="AN76:AO76"/>
    <mergeCell ref="AP76:AQ76"/>
    <mergeCell ref="AR76:AU76"/>
    <mergeCell ref="AV76:AY76"/>
    <mergeCell ref="AZ76:BA76"/>
    <mergeCell ref="BB76:BC76"/>
    <mergeCell ref="BD76:BE76"/>
    <mergeCell ref="BF76:BG76"/>
    <mergeCell ref="BH76:BI76"/>
    <mergeCell ref="AN75:AO75"/>
    <mergeCell ref="AP75:AQ75"/>
    <mergeCell ref="AR75:AU75"/>
    <mergeCell ref="AV75:AY75"/>
    <mergeCell ref="AZ75:BA75"/>
    <mergeCell ref="BB75:BC75"/>
    <mergeCell ref="BD75:BE75"/>
    <mergeCell ref="BF75:BG75"/>
    <mergeCell ref="BH75:BI75"/>
    <mergeCell ref="B75:F75"/>
    <mergeCell ref="G75:N75"/>
    <mergeCell ref="O75:Q75"/>
    <mergeCell ref="R75:S75"/>
    <mergeCell ref="T75:W75"/>
    <mergeCell ref="X75:AA75"/>
    <mergeCell ref="AB75:AE75"/>
    <mergeCell ref="AF75:AI75"/>
    <mergeCell ref="AJ75:AM75"/>
    <mergeCell ref="AN74:AQ74"/>
    <mergeCell ref="AR74:AU74"/>
    <mergeCell ref="AV74:AY74"/>
    <mergeCell ref="AZ74:BA74"/>
    <mergeCell ref="BB74:BC74"/>
    <mergeCell ref="BD74:BE74"/>
    <mergeCell ref="BF74:BG74"/>
    <mergeCell ref="BH74:BI74"/>
    <mergeCell ref="BJ74:BK74"/>
    <mergeCell ref="B74:F74"/>
    <mergeCell ref="G74:N74"/>
    <mergeCell ref="O74:Q74"/>
    <mergeCell ref="R74:S74"/>
    <mergeCell ref="T74:W74"/>
    <mergeCell ref="X74:AA74"/>
    <mergeCell ref="AB74:AE74"/>
    <mergeCell ref="AF74:AI74"/>
    <mergeCell ref="AJ74:AM74"/>
    <mergeCell ref="CN67:CQ67"/>
    <mergeCell ref="AH68:AK69"/>
    <mergeCell ref="AL68:AO68"/>
    <mergeCell ref="AP68:AS68"/>
    <mergeCell ref="AT68:AW68"/>
    <mergeCell ref="AL69:AO69"/>
    <mergeCell ref="AP69:AS69"/>
    <mergeCell ref="AT69:AW69"/>
    <mergeCell ref="BH73:BI73"/>
    <mergeCell ref="BJ73:BK73"/>
    <mergeCell ref="AP73:AQ73"/>
    <mergeCell ref="AR73:AS73"/>
    <mergeCell ref="AT73:AU73"/>
    <mergeCell ref="AV73:AW73"/>
    <mergeCell ref="B72:F73"/>
    <mergeCell ref="G72:N73"/>
    <mergeCell ref="O72:Q73"/>
    <mergeCell ref="R72:BK72"/>
    <mergeCell ref="R73:S73"/>
    <mergeCell ref="T73:U73"/>
    <mergeCell ref="V73:W73"/>
    <mergeCell ref="X73:Y73"/>
    <mergeCell ref="Z73:AA73"/>
    <mergeCell ref="AB73:AC73"/>
    <mergeCell ref="AD73:AE73"/>
    <mergeCell ref="AF73:AG73"/>
    <mergeCell ref="AH73:AI73"/>
    <mergeCell ref="AJ73:AK73"/>
    <mergeCell ref="AL73:AM73"/>
    <mergeCell ref="AN73:AO73"/>
    <mergeCell ref="AX73:AY73"/>
    <mergeCell ref="AZ73:BA73"/>
    <mergeCell ref="BB73:BC73"/>
    <mergeCell ref="BD73:BE73"/>
    <mergeCell ref="BF73:BG73"/>
    <mergeCell ref="CG64:CJ64"/>
    <mergeCell ref="CK64:CM64"/>
    <mergeCell ref="CN64:CQ64"/>
    <mergeCell ref="BW65:BY65"/>
    <mergeCell ref="BZ65:CC65"/>
    <mergeCell ref="CG65:CJ65"/>
    <mergeCell ref="CK65:CM65"/>
    <mergeCell ref="CN65:CQ65"/>
    <mergeCell ref="AH66:AN67"/>
    <mergeCell ref="AO66:AU67"/>
    <mergeCell ref="AV66:BB67"/>
    <mergeCell ref="BC66:BI67"/>
    <mergeCell ref="BP66:BR67"/>
    <mergeCell ref="BS66:BV67"/>
    <mergeCell ref="BW66:BY66"/>
    <mergeCell ref="BZ66:CC66"/>
    <mergeCell ref="CD66:CF67"/>
    <mergeCell ref="CG66:CJ66"/>
    <mergeCell ref="CK66:CM66"/>
    <mergeCell ref="CN66:CQ66"/>
    <mergeCell ref="BW67:BY67"/>
    <mergeCell ref="BZ67:CC67"/>
    <mergeCell ref="CG67:CJ67"/>
    <mergeCell ref="CK67:CM67"/>
    <mergeCell ref="AH64:AN65"/>
    <mergeCell ref="AO64:AU65"/>
    <mergeCell ref="AV64:BB65"/>
    <mergeCell ref="BC64:BI65"/>
    <mergeCell ref="BP64:BR65"/>
    <mergeCell ref="BS64:BV65"/>
    <mergeCell ref="BW64:BY64"/>
    <mergeCell ref="BZ64:CC64"/>
    <mergeCell ref="CD64:CF65"/>
    <mergeCell ref="CG62:CJ63"/>
    <mergeCell ref="CK62:CM63"/>
    <mergeCell ref="CN62:CQ63"/>
    <mergeCell ref="BW63:BY63"/>
    <mergeCell ref="BZ63:CC63"/>
    <mergeCell ref="AH60:AN61"/>
    <mergeCell ref="AO60:AU61"/>
    <mergeCell ref="AV60:BB61"/>
    <mergeCell ref="BC60:BI61"/>
    <mergeCell ref="BP60:BR61"/>
    <mergeCell ref="AH62:AN63"/>
    <mergeCell ref="AO62:AU63"/>
    <mergeCell ref="AV62:BB63"/>
    <mergeCell ref="BC62:BI63"/>
    <mergeCell ref="BP62:BR63"/>
    <mergeCell ref="BS62:BV63"/>
    <mergeCell ref="BW62:BY62"/>
    <mergeCell ref="BZ62:CC62"/>
    <mergeCell ref="CD62:CF63"/>
    <mergeCell ref="BS60:BV61"/>
    <mergeCell ref="BW60:BY60"/>
    <mergeCell ref="BZ60:CC60"/>
    <mergeCell ref="CD60:CF61"/>
    <mergeCell ref="CG56:CJ57"/>
    <mergeCell ref="CK56:CM57"/>
    <mergeCell ref="CN56:CQ57"/>
    <mergeCell ref="BW57:BY57"/>
    <mergeCell ref="BZ57:CC57"/>
    <mergeCell ref="CG58:CJ59"/>
    <mergeCell ref="CK58:CM59"/>
    <mergeCell ref="CN58:CQ59"/>
    <mergeCell ref="CG60:CJ61"/>
    <mergeCell ref="CK60:CM61"/>
    <mergeCell ref="CN60:CQ61"/>
    <mergeCell ref="BW61:BY61"/>
    <mergeCell ref="BZ61:CC61"/>
    <mergeCell ref="AH58:AN59"/>
    <mergeCell ref="AO58:AU59"/>
    <mergeCell ref="AV58:BB59"/>
    <mergeCell ref="BC58:BI59"/>
    <mergeCell ref="BP58:BR59"/>
    <mergeCell ref="BS58:BV59"/>
    <mergeCell ref="BW58:BY58"/>
    <mergeCell ref="BZ58:CC58"/>
    <mergeCell ref="CD58:CF59"/>
    <mergeCell ref="BW59:BY59"/>
    <mergeCell ref="BZ59:CC59"/>
    <mergeCell ref="AH56:AN57"/>
    <mergeCell ref="AO56:AU57"/>
    <mergeCell ref="AV56:BB57"/>
    <mergeCell ref="BC56:BI57"/>
    <mergeCell ref="BP56:BR57"/>
    <mergeCell ref="BS56:BV57"/>
    <mergeCell ref="BW56:BY56"/>
    <mergeCell ref="BZ56:CC56"/>
    <mergeCell ref="CD56:CF57"/>
    <mergeCell ref="CN53:CQ53"/>
    <mergeCell ref="AH54:AN55"/>
    <mergeCell ref="AO54:AU55"/>
    <mergeCell ref="AV54:BB55"/>
    <mergeCell ref="BC54:BI55"/>
    <mergeCell ref="BP54:BR55"/>
    <mergeCell ref="BS54:BV55"/>
    <mergeCell ref="BW54:BY54"/>
    <mergeCell ref="BZ54:CC54"/>
    <mergeCell ref="CD54:CF55"/>
    <mergeCell ref="CG54:CJ55"/>
    <mergeCell ref="CK54:CM55"/>
    <mergeCell ref="CN54:CQ55"/>
    <mergeCell ref="BW55:BY55"/>
    <mergeCell ref="BZ55:CC55"/>
    <mergeCell ref="AH52:AN53"/>
    <mergeCell ref="AO52:AU53"/>
    <mergeCell ref="AV52:BB53"/>
    <mergeCell ref="BC52:BI53"/>
    <mergeCell ref="BP52:BR53"/>
    <mergeCell ref="BS52:BV53"/>
    <mergeCell ref="BW52:BY52"/>
    <mergeCell ref="BZ52:CC52"/>
    <mergeCell ref="CD52:CF53"/>
    <mergeCell ref="BC51:BI51"/>
    <mergeCell ref="BP51:BR51"/>
    <mergeCell ref="BS51:BV51"/>
    <mergeCell ref="BW51:BY51"/>
    <mergeCell ref="BZ51:CC51"/>
    <mergeCell ref="CD51:CF51"/>
    <mergeCell ref="CG51:CJ51"/>
    <mergeCell ref="CK51:CM51"/>
    <mergeCell ref="CN51:CQ51"/>
    <mergeCell ref="CG52:CJ53"/>
    <mergeCell ref="CK52:CM52"/>
    <mergeCell ref="CN52:CQ52"/>
    <mergeCell ref="BW53:BY53"/>
    <mergeCell ref="BZ53:CC53"/>
    <mergeCell ref="CK53:CM53"/>
    <mergeCell ref="B45:E45"/>
    <mergeCell ref="F45:W45"/>
    <mergeCell ref="X45:AL45"/>
    <mergeCell ref="AM45:AT45"/>
    <mergeCell ref="AU45:BF45"/>
    <mergeCell ref="BG45:BK45"/>
    <mergeCell ref="F46:W46"/>
    <mergeCell ref="X46:AL46"/>
    <mergeCell ref="AM46:AT46"/>
    <mergeCell ref="AU46:BF46"/>
    <mergeCell ref="BG46:BK46"/>
    <mergeCell ref="C48:AF48"/>
    <mergeCell ref="AG48:BJ48"/>
    <mergeCell ref="AH50:BI50"/>
    <mergeCell ref="BP50:CQ50"/>
    <mergeCell ref="AH51:AN51"/>
    <mergeCell ref="AO51:AU51"/>
    <mergeCell ref="AV51:BB51"/>
    <mergeCell ref="B41:P41"/>
    <mergeCell ref="S41:AX43"/>
    <mergeCell ref="BH42:BI43"/>
    <mergeCell ref="BJ42:BJ43"/>
    <mergeCell ref="BK42:BK43"/>
    <mergeCell ref="B44:E44"/>
    <mergeCell ref="F44:W44"/>
    <mergeCell ref="X44:AL44"/>
    <mergeCell ref="AM44:AT44"/>
    <mergeCell ref="AU44:BF44"/>
    <mergeCell ref="BG44:BK44"/>
    <mergeCell ref="AN39:AO39"/>
    <mergeCell ref="AP39:AQ39"/>
    <mergeCell ref="AR39:AU39"/>
    <mergeCell ref="AV39:AY39"/>
    <mergeCell ref="AZ39:BA39"/>
    <mergeCell ref="BB39:BC39"/>
    <mergeCell ref="BD39:BE39"/>
    <mergeCell ref="BF39:BG39"/>
    <mergeCell ref="BH39:BI39"/>
    <mergeCell ref="B39:F39"/>
    <mergeCell ref="G39:N39"/>
    <mergeCell ref="O39:Q39"/>
    <mergeCell ref="R39:S39"/>
    <mergeCell ref="T39:W39"/>
    <mergeCell ref="X39:AA39"/>
    <mergeCell ref="AB39:AE39"/>
    <mergeCell ref="AF39:AI39"/>
    <mergeCell ref="AJ39:AM39"/>
    <mergeCell ref="AN38:AO38"/>
    <mergeCell ref="AP38:AQ38"/>
    <mergeCell ref="AR38:AU38"/>
    <mergeCell ref="AV38:AY38"/>
    <mergeCell ref="AZ38:BA38"/>
    <mergeCell ref="BB38:BC38"/>
    <mergeCell ref="BD38:BE38"/>
    <mergeCell ref="BF38:BG38"/>
    <mergeCell ref="BH38:BI38"/>
    <mergeCell ref="B38:F38"/>
    <mergeCell ref="G38:N38"/>
    <mergeCell ref="O38:Q38"/>
    <mergeCell ref="R38:S38"/>
    <mergeCell ref="T38:W38"/>
    <mergeCell ref="X38:AA38"/>
    <mergeCell ref="AB38:AE38"/>
    <mergeCell ref="AF38:AI38"/>
    <mergeCell ref="AJ38:AM38"/>
    <mergeCell ref="AN37:AO37"/>
    <mergeCell ref="AP37:AQ37"/>
    <mergeCell ref="AR37:AU37"/>
    <mergeCell ref="AV37:AY37"/>
    <mergeCell ref="AZ37:BA37"/>
    <mergeCell ref="BB37:BC37"/>
    <mergeCell ref="BD37:BE37"/>
    <mergeCell ref="BF37:BG37"/>
    <mergeCell ref="BH37:BI37"/>
    <mergeCell ref="B37:F37"/>
    <mergeCell ref="G37:N37"/>
    <mergeCell ref="O37:Q37"/>
    <mergeCell ref="R37:S37"/>
    <mergeCell ref="T37:W37"/>
    <mergeCell ref="X37:AA37"/>
    <mergeCell ref="AB37:AE37"/>
    <mergeCell ref="AF37:AI37"/>
    <mergeCell ref="AJ37:AM37"/>
    <mergeCell ref="BJ35:BK35"/>
    <mergeCell ref="AP34:AQ34"/>
    <mergeCell ref="AR34:AS34"/>
    <mergeCell ref="AT34:AU34"/>
    <mergeCell ref="B36:F36"/>
    <mergeCell ref="G36:N36"/>
    <mergeCell ref="O36:Q36"/>
    <mergeCell ref="R36:S36"/>
    <mergeCell ref="T36:W36"/>
    <mergeCell ref="X36:AA36"/>
    <mergeCell ref="AB36:AE36"/>
    <mergeCell ref="AF36:AI36"/>
    <mergeCell ref="AJ36:AM36"/>
    <mergeCell ref="AN36:AQ36"/>
    <mergeCell ref="AR36:AU36"/>
    <mergeCell ref="AV36:AY36"/>
    <mergeCell ref="AZ36:BA36"/>
    <mergeCell ref="BB36:BC36"/>
    <mergeCell ref="BD36:BE36"/>
    <mergeCell ref="BF36:BG36"/>
    <mergeCell ref="BH36:BI36"/>
    <mergeCell ref="BJ36:BK36"/>
    <mergeCell ref="AN35:AO35"/>
    <mergeCell ref="AP35:AQ35"/>
    <mergeCell ref="AR35:AU35"/>
    <mergeCell ref="AV35:AY35"/>
    <mergeCell ref="AZ35:BA35"/>
    <mergeCell ref="BB35:BC35"/>
    <mergeCell ref="BD35:BE35"/>
    <mergeCell ref="BF35:BG35"/>
    <mergeCell ref="BH35:BI35"/>
    <mergeCell ref="B35:F35"/>
    <mergeCell ref="G35:N35"/>
    <mergeCell ref="O35:Q35"/>
    <mergeCell ref="R35:S35"/>
    <mergeCell ref="T35:W35"/>
    <mergeCell ref="X35:AA35"/>
    <mergeCell ref="AB35:AE35"/>
    <mergeCell ref="AF35:AI35"/>
    <mergeCell ref="AJ35:AM35"/>
    <mergeCell ref="CN28:CQ28"/>
    <mergeCell ref="AH29:AK30"/>
    <mergeCell ref="AL29:AO29"/>
    <mergeCell ref="AP29:AS29"/>
    <mergeCell ref="AT29:AW29"/>
    <mergeCell ref="AL30:AO30"/>
    <mergeCell ref="AP30:AS30"/>
    <mergeCell ref="AT30:AW30"/>
    <mergeCell ref="BH34:BI34"/>
    <mergeCell ref="BJ34:BK34"/>
    <mergeCell ref="B33:F34"/>
    <mergeCell ref="G33:N34"/>
    <mergeCell ref="O33:Q34"/>
    <mergeCell ref="R33:BK33"/>
    <mergeCell ref="R34:S34"/>
    <mergeCell ref="T34:U34"/>
    <mergeCell ref="V34:W34"/>
    <mergeCell ref="X34:Y34"/>
    <mergeCell ref="Z34:AA34"/>
    <mergeCell ref="AB34:AC34"/>
    <mergeCell ref="AD34:AE34"/>
    <mergeCell ref="AF34:AG34"/>
    <mergeCell ref="AH34:AI34"/>
    <mergeCell ref="AJ34:AK34"/>
    <mergeCell ref="AL34:AM34"/>
    <mergeCell ref="AN34:AO34"/>
    <mergeCell ref="AV34:AW34"/>
    <mergeCell ref="AX34:AY34"/>
    <mergeCell ref="AZ34:BA34"/>
    <mergeCell ref="BB34:BC34"/>
    <mergeCell ref="BD34:BE34"/>
    <mergeCell ref="BF34:BG34"/>
    <mergeCell ref="CG25:CJ25"/>
    <mergeCell ref="CK25:CM25"/>
    <mergeCell ref="CN25:CQ25"/>
    <mergeCell ref="BW26:BY26"/>
    <mergeCell ref="BZ26:CC26"/>
    <mergeCell ref="CG26:CJ26"/>
    <mergeCell ref="CK26:CM26"/>
    <mergeCell ref="CN26:CQ26"/>
    <mergeCell ref="AH27:AN28"/>
    <mergeCell ref="AO27:AU28"/>
    <mergeCell ref="AV27:BB28"/>
    <mergeCell ref="BC27:BI28"/>
    <mergeCell ref="BP27:BR28"/>
    <mergeCell ref="BS27:BV28"/>
    <mergeCell ref="BW27:BY27"/>
    <mergeCell ref="BZ27:CC27"/>
    <mergeCell ref="CD27:CF28"/>
    <mergeCell ref="CG27:CJ27"/>
    <mergeCell ref="CK27:CM27"/>
    <mergeCell ref="CN27:CQ27"/>
    <mergeCell ref="BW28:BY28"/>
    <mergeCell ref="BZ28:CC28"/>
    <mergeCell ref="CG28:CJ28"/>
    <mergeCell ref="CK28:CM28"/>
    <mergeCell ref="AH25:AN26"/>
    <mergeCell ref="AO25:AU26"/>
    <mergeCell ref="AV25:BB26"/>
    <mergeCell ref="BC25:BI26"/>
    <mergeCell ref="BP25:BR26"/>
    <mergeCell ref="BS25:BV26"/>
    <mergeCell ref="BW25:BY25"/>
    <mergeCell ref="BZ25:CC25"/>
    <mergeCell ref="CD25:CF26"/>
    <mergeCell ref="CG23:CJ24"/>
    <mergeCell ref="CK23:CM24"/>
    <mergeCell ref="CN23:CQ24"/>
    <mergeCell ref="BW24:BY24"/>
    <mergeCell ref="BZ24:CC24"/>
    <mergeCell ref="AH21:AN22"/>
    <mergeCell ref="AO21:AU22"/>
    <mergeCell ref="AV21:BB22"/>
    <mergeCell ref="BC21:BI22"/>
    <mergeCell ref="BP21:BR22"/>
    <mergeCell ref="AH23:AN24"/>
    <mergeCell ref="AO23:AU24"/>
    <mergeCell ref="AV23:BB24"/>
    <mergeCell ref="BC23:BI24"/>
    <mergeCell ref="BP23:BR24"/>
    <mergeCell ref="BS23:BV24"/>
    <mergeCell ref="BW23:BY23"/>
    <mergeCell ref="BZ23:CC23"/>
    <mergeCell ref="CD23:CF24"/>
    <mergeCell ref="BS21:BV22"/>
    <mergeCell ref="BW21:BY21"/>
    <mergeCell ref="BZ21:CC21"/>
    <mergeCell ref="CD21:CF22"/>
    <mergeCell ref="CG17:CJ18"/>
    <mergeCell ref="CK17:CM18"/>
    <mergeCell ref="CN17:CQ18"/>
    <mergeCell ref="BW18:BY18"/>
    <mergeCell ref="BZ18:CC18"/>
    <mergeCell ref="CG19:CJ20"/>
    <mergeCell ref="CK19:CM20"/>
    <mergeCell ref="CN19:CQ20"/>
    <mergeCell ref="CG21:CJ22"/>
    <mergeCell ref="CK21:CM22"/>
    <mergeCell ref="CN21:CQ22"/>
    <mergeCell ref="BW22:BY22"/>
    <mergeCell ref="BZ22:CC22"/>
    <mergeCell ref="AH19:AN20"/>
    <mergeCell ref="AO19:AU20"/>
    <mergeCell ref="AV19:BB20"/>
    <mergeCell ref="BC19:BI20"/>
    <mergeCell ref="BP19:BR20"/>
    <mergeCell ref="BS19:BV20"/>
    <mergeCell ref="BW19:BY19"/>
    <mergeCell ref="BZ19:CC19"/>
    <mergeCell ref="CD19:CF20"/>
    <mergeCell ref="BW20:BY20"/>
    <mergeCell ref="BZ20:CC20"/>
    <mergeCell ref="AH17:AN18"/>
    <mergeCell ref="AO17:AU18"/>
    <mergeCell ref="AV17:BB18"/>
    <mergeCell ref="BC17:BI18"/>
    <mergeCell ref="BP17:BR18"/>
    <mergeCell ref="BS17:BV18"/>
    <mergeCell ref="BW17:BY17"/>
    <mergeCell ref="BZ17:CC17"/>
    <mergeCell ref="CD17:CF18"/>
    <mergeCell ref="AH13:AN14"/>
    <mergeCell ref="AO13:AU14"/>
    <mergeCell ref="AV13:BB14"/>
    <mergeCell ref="BC13:BI14"/>
    <mergeCell ref="BP13:BR14"/>
    <mergeCell ref="BS13:BV14"/>
    <mergeCell ref="BW13:BY13"/>
    <mergeCell ref="BZ13:CC13"/>
    <mergeCell ref="AH15:AN16"/>
    <mergeCell ref="AO15:AU16"/>
    <mergeCell ref="AV15:BB16"/>
    <mergeCell ref="BC15:BI16"/>
    <mergeCell ref="BP15:BR16"/>
    <mergeCell ref="BS15:BV16"/>
    <mergeCell ref="BW15:BY15"/>
    <mergeCell ref="BZ15:CC15"/>
    <mergeCell ref="CG15:CJ16"/>
    <mergeCell ref="CK15:CM16"/>
    <mergeCell ref="CN15:CQ16"/>
    <mergeCell ref="BW16:BY16"/>
    <mergeCell ref="BZ16:CC16"/>
    <mergeCell ref="CD15:CF16"/>
    <mergeCell ref="CD13:CF14"/>
    <mergeCell ref="CG13:CJ14"/>
    <mergeCell ref="CK13:CM13"/>
    <mergeCell ref="CN13:CQ13"/>
    <mergeCell ref="BW14:BY14"/>
    <mergeCell ref="BZ14:CC14"/>
    <mergeCell ref="CK14:CM14"/>
    <mergeCell ref="CN14:CQ14"/>
    <mergeCell ref="B7:E7"/>
    <mergeCell ref="F7:W7"/>
    <mergeCell ref="X7:AL7"/>
    <mergeCell ref="AM7:AT7"/>
    <mergeCell ref="AU7:BF7"/>
    <mergeCell ref="BG7:BK7"/>
    <mergeCell ref="C9:AF9"/>
    <mergeCell ref="AG9:BJ9"/>
    <mergeCell ref="AH11:BI11"/>
    <mergeCell ref="BP11:CQ11"/>
    <mergeCell ref="AH12:AN12"/>
    <mergeCell ref="AO12:AU12"/>
    <mergeCell ref="AV12:BB12"/>
    <mergeCell ref="BC12:BI12"/>
    <mergeCell ref="BP12:BR12"/>
    <mergeCell ref="BS12:BV12"/>
    <mergeCell ref="BW12:BY12"/>
    <mergeCell ref="BZ12:CC12"/>
    <mergeCell ref="CD12:CF12"/>
    <mergeCell ref="CG12:CJ12"/>
    <mergeCell ref="CK12:CM12"/>
    <mergeCell ref="CN12:CQ12"/>
    <mergeCell ref="B5:E5"/>
    <mergeCell ref="F5:W5"/>
    <mergeCell ref="X5:AL5"/>
    <mergeCell ref="AM5:AT5"/>
    <mergeCell ref="AU5:BF5"/>
    <mergeCell ref="BG5:BK5"/>
    <mergeCell ref="B6:E6"/>
    <mergeCell ref="F6:W6"/>
    <mergeCell ref="X6:AL6"/>
    <mergeCell ref="AM6:AT6"/>
    <mergeCell ref="AU6:BF6"/>
    <mergeCell ref="BG6:BK6"/>
    <mergeCell ref="B1:P1"/>
    <mergeCell ref="S1:AX3"/>
    <mergeCell ref="BH2:BI3"/>
    <mergeCell ref="BJ2:BJ3"/>
    <mergeCell ref="BK2:BK3"/>
    <mergeCell ref="B4:E4"/>
    <mergeCell ref="F4:W4"/>
    <mergeCell ref="X4:AL4"/>
    <mergeCell ref="AM4:AT4"/>
    <mergeCell ref="AU4:BF4"/>
    <mergeCell ref="BG4:BK4"/>
  </mergeCells>
  <phoneticPr fontId="60" type="noConversion"/>
  <printOptions horizontalCentered="1" verticalCentered="1"/>
  <pageMargins left="0.19685039370078741" right="0.19685039370078741" top="0.59055118110236227" bottom="0.59055118110236227" header="0.19685039370078741" footer="0.19685039370078741"/>
  <pageSetup paperSize="9" scale="70" orientation="landscape" useFirstPageNumber="1" horizontalDpi="4294967295" verticalDpi="4294967295" r:id="rId1"/>
  <headerFooter>
    <oddHeader>&amp;L&amp;12NIKE-CONVERSE . INC. Confidential&amp;RVer.16.0
PB:1-0</oddHeader>
    <oddFooter>&amp;C&amp;"Arial,??"&amp;A</oddFooter>
  </headerFooter>
  <drawing r:id="rId2"/>
  <legacy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N20"/>
  <sheetViews>
    <sheetView showGridLines="0" view="pageBreakPreview" zoomScale="80" zoomScaleNormal="60" workbookViewId="0">
      <selection activeCell="R9" sqref="R9"/>
    </sheetView>
  </sheetViews>
  <sheetFormatPr defaultColWidth="2.5703125" defaultRowHeight="13.5" customHeight="1"/>
  <cols>
    <col min="1" max="1" width="2.5703125" style="400" customWidth="1"/>
    <col min="2" max="65" width="2.7109375" style="400" customWidth="1"/>
    <col min="66" max="66" width="2.5703125" style="400" customWidth="1"/>
    <col min="67" max="16384" width="2.5703125" style="400"/>
  </cols>
  <sheetData>
    <row r="1" spans="1:66" ht="20.100000000000001" customHeight="1">
      <c r="A1" s="791"/>
      <c r="B1" s="2944" t="str">
        <f>Index!B1</f>
        <v>{{ModelType}}</v>
      </c>
      <c r="C1" s="1057"/>
      <c r="D1" s="1057"/>
      <c r="E1" s="1057"/>
      <c r="F1" s="1057"/>
      <c r="G1" s="1057"/>
      <c r="H1" s="1057"/>
      <c r="I1" s="1057"/>
      <c r="J1" s="1057"/>
      <c r="K1" s="1057"/>
      <c r="L1" s="1057"/>
      <c r="M1" s="1057"/>
      <c r="N1" s="1057"/>
      <c r="O1" s="1057"/>
      <c r="P1" s="1057"/>
      <c r="Q1" s="1057"/>
      <c r="R1" s="1058"/>
      <c r="S1" s="792"/>
      <c r="T1" s="793"/>
      <c r="U1" s="1829" t="s">
        <v>830</v>
      </c>
      <c r="V1" s="1829"/>
      <c r="W1" s="1829"/>
      <c r="X1" s="1829"/>
      <c r="Y1" s="1829"/>
      <c r="Z1" s="1829"/>
      <c r="AA1" s="1829"/>
      <c r="AB1" s="1829"/>
      <c r="AC1" s="1829"/>
      <c r="AD1" s="1829"/>
      <c r="AE1" s="1829"/>
      <c r="AF1" s="1829"/>
      <c r="AG1" s="1829"/>
      <c r="AH1" s="1829"/>
      <c r="AI1" s="1829"/>
      <c r="AJ1" s="1829"/>
      <c r="AK1" s="1829"/>
      <c r="AL1" s="1829"/>
      <c r="AM1" s="1829"/>
      <c r="AN1" s="1829"/>
      <c r="AO1" s="1829"/>
      <c r="AP1" s="1829"/>
      <c r="AQ1" s="1829"/>
      <c r="AR1" s="1829"/>
      <c r="AS1" s="1829"/>
      <c r="AT1" s="1829"/>
      <c r="AU1" s="1829"/>
      <c r="AV1" s="1829"/>
      <c r="AW1" s="1829"/>
      <c r="AX1" s="1829"/>
      <c r="AY1" s="1829"/>
      <c r="AZ1" s="1829"/>
      <c r="BA1" s="792"/>
      <c r="BB1" s="792"/>
      <c r="BC1" s="792"/>
      <c r="BD1" s="793"/>
      <c r="BE1" s="792"/>
      <c r="BF1" s="792"/>
      <c r="BG1" s="793"/>
      <c r="BH1" s="792"/>
      <c r="BI1" s="792"/>
      <c r="BJ1" s="792"/>
      <c r="BK1" s="792"/>
      <c r="BL1" s="792"/>
      <c r="BM1" s="792"/>
      <c r="BN1" s="794"/>
    </row>
    <row r="2" spans="1:66" ht="20.100000000000001" customHeight="1">
      <c r="A2" s="13"/>
      <c r="B2" s="469" t="s">
        <v>69</v>
      </c>
      <c r="C2" s="268"/>
      <c r="D2" s="268"/>
      <c r="E2" s="268"/>
      <c r="F2" s="268"/>
      <c r="G2" s="268"/>
      <c r="H2" s="107" t="str">
        <f>Index!G2</f>
        <v>{{ModelName}}</v>
      </c>
      <c r="I2" s="107"/>
      <c r="J2" s="107"/>
      <c r="K2" s="107"/>
      <c r="L2" s="107"/>
      <c r="M2" s="107"/>
      <c r="N2" s="107"/>
      <c r="O2" s="107"/>
      <c r="P2" s="107"/>
      <c r="Q2" s="107"/>
      <c r="R2" s="313"/>
      <c r="S2" s="22"/>
      <c r="T2" s="22"/>
      <c r="U2" s="1904"/>
      <c r="V2" s="1904"/>
      <c r="W2" s="1904"/>
      <c r="X2" s="1904"/>
      <c r="Y2" s="1904"/>
      <c r="Z2" s="1904"/>
      <c r="AA2" s="1904"/>
      <c r="AB2" s="1904"/>
      <c r="AC2" s="1904"/>
      <c r="AD2" s="1904"/>
      <c r="AE2" s="1904"/>
      <c r="AF2" s="1904"/>
      <c r="AG2" s="1904"/>
      <c r="AH2" s="1904"/>
      <c r="AI2" s="1904"/>
      <c r="AJ2" s="1904"/>
      <c r="AK2" s="1904"/>
      <c r="AL2" s="1904"/>
      <c r="AM2" s="1904"/>
      <c r="AN2" s="1904"/>
      <c r="AO2" s="1904"/>
      <c r="AP2" s="1904"/>
      <c r="AQ2" s="1904"/>
      <c r="AR2" s="1904"/>
      <c r="AS2" s="1904"/>
      <c r="AT2" s="1904"/>
      <c r="AU2" s="1904"/>
      <c r="AV2" s="1904"/>
      <c r="AW2" s="1904"/>
      <c r="AX2" s="1904"/>
      <c r="AY2" s="1904"/>
      <c r="AZ2" s="1904"/>
      <c r="BA2" s="22"/>
      <c r="BB2" s="22"/>
      <c r="BC2" s="107"/>
      <c r="BD2" s="107"/>
      <c r="BE2" s="107"/>
      <c r="BF2" s="107"/>
      <c r="BG2" s="107"/>
      <c r="BH2" s="107"/>
      <c r="BI2" s="1581" t="s">
        <v>122</v>
      </c>
      <c r="BJ2" s="2945"/>
      <c r="BK2" s="2945"/>
      <c r="BL2" s="2946">
        <f>'Rubber Component Specificat'!BJ2+1</f>
        <v>24</v>
      </c>
      <c r="BM2" s="2947"/>
      <c r="BN2" s="143"/>
    </row>
    <row r="3" spans="1:66" ht="20.100000000000001" customHeight="1">
      <c r="A3" s="13"/>
      <c r="B3" s="473" t="s">
        <v>70</v>
      </c>
      <c r="C3" s="266"/>
      <c r="D3" s="266"/>
      <c r="E3" s="266"/>
      <c r="F3" s="266"/>
      <c r="G3" s="266"/>
      <c r="H3" s="266"/>
      <c r="I3" s="266"/>
      <c r="J3" s="266"/>
      <c r="K3" s="266" t="str">
        <f>Index!I3</f>
        <v>{{MaterialNumber}}</v>
      </c>
      <c r="L3" s="266"/>
      <c r="M3" s="266"/>
      <c r="N3" s="266"/>
      <c r="O3" s="266"/>
      <c r="P3" s="266"/>
      <c r="Q3" s="266"/>
      <c r="R3" s="795"/>
      <c r="S3" s="22"/>
      <c r="T3" s="22"/>
      <c r="U3" s="1905"/>
      <c r="V3" s="1905"/>
      <c r="W3" s="1905"/>
      <c r="X3" s="1905"/>
      <c r="Y3" s="1905"/>
      <c r="Z3" s="1905"/>
      <c r="AA3" s="1905"/>
      <c r="AB3" s="1905"/>
      <c r="AC3" s="1905"/>
      <c r="AD3" s="1905"/>
      <c r="AE3" s="1905"/>
      <c r="AF3" s="1905"/>
      <c r="AG3" s="1905"/>
      <c r="AH3" s="1905"/>
      <c r="AI3" s="1905"/>
      <c r="AJ3" s="1905"/>
      <c r="AK3" s="1905"/>
      <c r="AL3" s="1905"/>
      <c r="AM3" s="1905"/>
      <c r="AN3" s="1905"/>
      <c r="AO3" s="1905"/>
      <c r="AP3" s="1905"/>
      <c r="AQ3" s="1905"/>
      <c r="AR3" s="1905"/>
      <c r="AS3" s="1905"/>
      <c r="AT3" s="1905"/>
      <c r="AU3" s="1905"/>
      <c r="AV3" s="1905"/>
      <c r="AW3" s="1905"/>
      <c r="AX3" s="1905"/>
      <c r="AY3" s="1905"/>
      <c r="AZ3" s="1905"/>
      <c r="BA3" s="22"/>
      <c r="BB3" s="22"/>
      <c r="BC3" s="22"/>
      <c r="BD3" s="22"/>
      <c r="BE3" s="22"/>
      <c r="BF3" s="22"/>
      <c r="BG3" s="22"/>
      <c r="BH3" s="126"/>
      <c r="BI3" s="1582"/>
      <c r="BJ3" s="1583"/>
      <c r="BK3" s="1583"/>
      <c r="BL3" s="1324"/>
      <c r="BM3" s="2948"/>
      <c r="BN3" s="143"/>
    </row>
    <row r="4" spans="1:66" s="402" customFormat="1" ht="50.1" customHeight="1">
      <c r="A4" s="141"/>
      <c r="B4" s="1327" t="s">
        <v>831</v>
      </c>
      <c r="C4" s="1328"/>
      <c r="D4" s="1328"/>
      <c r="E4" s="1328"/>
      <c r="F4" s="1328"/>
      <c r="G4" s="1328"/>
      <c r="H4" s="1328"/>
      <c r="I4" s="1328"/>
      <c r="J4" s="1328"/>
      <c r="K4" s="1328"/>
      <c r="L4" s="1328"/>
      <c r="M4" s="1328"/>
      <c r="N4" s="1328"/>
      <c r="O4" s="1328"/>
      <c r="P4" s="1328"/>
      <c r="Q4" s="1328"/>
      <c r="R4" s="1328"/>
      <c r="S4" s="1328"/>
      <c r="T4" s="1328"/>
      <c r="U4" s="1328"/>
      <c r="V4" s="1328"/>
      <c r="W4" s="1328"/>
      <c r="X4" s="1328"/>
      <c r="Y4" s="1328"/>
      <c r="Z4" s="1328"/>
      <c r="AA4" s="1328"/>
      <c r="AB4" s="1328"/>
      <c r="AC4" s="1328"/>
      <c r="AD4" s="1328"/>
      <c r="AE4" s="1328"/>
      <c r="AF4" s="1328"/>
      <c r="AG4" s="1328"/>
      <c r="AH4" s="1328"/>
      <c r="AI4" s="1328"/>
      <c r="AJ4" s="1328"/>
      <c r="AK4" s="1328"/>
      <c r="AL4" s="1328"/>
      <c r="AM4" s="1328"/>
      <c r="AN4" s="1328"/>
      <c r="AO4" s="1328"/>
      <c r="AP4" s="1328"/>
      <c r="AQ4" s="1328"/>
      <c r="AR4" s="1328"/>
      <c r="AS4" s="1328"/>
      <c r="AT4" s="1328"/>
      <c r="AU4" s="1328"/>
      <c r="AV4" s="1328"/>
      <c r="AW4" s="1328"/>
      <c r="AX4" s="1328"/>
      <c r="AY4" s="1328"/>
      <c r="AZ4" s="1328"/>
      <c r="BA4" s="1328"/>
      <c r="BB4" s="1328"/>
      <c r="BC4" s="1328"/>
      <c r="BD4" s="1328"/>
      <c r="BE4" s="1328"/>
      <c r="BF4" s="1328"/>
      <c r="BG4" s="1328"/>
      <c r="BH4" s="1328"/>
      <c r="BI4" s="1328"/>
      <c r="BJ4" s="1328"/>
      <c r="BK4" s="1328"/>
      <c r="BL4" s="1328"/>
      <c r="BM4" s="1329"/>
      <c r="BN4" s="142"/>
    </row>
    <row r="5" spans="1:66" ht="39.950000000000003" customHeight="1">
      <c r="A5" s="13"/>
      <c r="B5" s="1330" t="s">
        <v>144</v>
      </c>
      <c r="C5" s="1331"/>
      <c r="D5" s="1331"/>
      <c r="E5" s="1331"/>
      <c r="F5" s="1331"/>
      <c r="G5" s="1331"/>
      <c r="H5" s="1331"/>
      <c r="I5" s="1331"/>
      <c r="J5" s="1331"/>
      <c r="K5" s="1331"/>
      <c r="L5" s="1331"/>
      <c r="M5" s="1331"/>
      <c r="N5" s="1331"/>
      <c r="O5" s="1331"/>
      <c r="P5" s="1331"/>
      <c r="Q5" s="1332"/>
      <c r="R5" s="1333" t="s">
        <v>832</v>
      </c>
      <c r="S5" s="1331"/>
      <c r="T5" s="1331"/>
      <c r="U5" s="1331"/>
      <c r="V5" s="1331"/>
      <c r="W5" s="1331"/>
      <c r="X5" s="1331"/>
      <c r="Y5" s="1331"/>
      <c r="Z5" s="1331"/>
      <c r="AA5" s="1331"/>
      <c r="AB5" s="1331"/>
      <c r="AC5" s="1331"/>
      <c r="AD5" s="1331"/>
      <c r="AE5" s="1331"/>
      <c r="AF5" s="1331"/>
      <c r="AG5" s="1332"/>
      <c r="AH5" s="1333" t="s">
        <v>144</v>
      </c>
      <c r="AI5" s="1331"/>
      <c r="AJ5" s="1331"/>
      <c r="AK5" s="1331"/>
      <c r="AL5" s="1331"/>
      <c r="AM5" s="1331"/>
      <c r="AN5" s="1331"/>
      <c r="AO5" s="1331"/>
      <c r="AP5" s="1331"/>
      <c r="AQ5" s="1331"/>
      <c r="AR5" s="1331"/>
      <c r="AS5" s="1331"/>
      <c r="AT5" s="1331"/>
      <c r="AU5" s="1331"/>
      <c r="AV5" s="1331"/>
      <c r="AW5" s="1332"/>
      <c r="AX5" s="1333" t="str">
        <f>R5</f>
        <v>Remarks 备注 GHI CHÚ</v>
      </c>
      <c r="AY5" s="1331"/>
      <c r="AZ5" s="1331"/>
      <c r="BA5" s="1331"/>
      <c r="BB5" s="1331"/>
      <c r="BC5" s="1331"/>
      <c r="BD5" s="1331"/>
      <c r="BE5" s="1331"/>
      <c r="BF5" s="1331"/>
      <c r="BG5" s="1331"/>
      <c r="BH5" s="1331"/>
      <c r="BI5" s="1331"/>
      <c r="BJ5" s="1331"/>
      <c r="BK5" s="1331"/>
      <c r="BL5" s="1331"/>
      <c r="BM5" s="1334"/>
      <c r="BN5" s="143"/>
    </row>
    <row r="6" spans="1:66" ht="49.5" customHeight="1">
      <c r="A6" s="13"/>
      <c r="B6" s="1335" t="s">
        <v>146</v>
      </c>
      <c r="C6" s="1336"/>
      <c r="D6" s="1336"/>
      <c r="E6" s="1336"/>
      <c r="F6" s="1336"/>
      <c r="G6" s="1336"/>
      <c r="H6" s="1336"/>
      <c r="I6" s="1336"/>
      <c r="J6" s="1336"/>
      <c r="K6" s="1336"/>
      <c r="L6" s="1336"/>
      <c r="M6" s="1336"/>
      <c r="N6" s="1336"/>
      <c r="O6" s="1336"/>
      <c r="P6" s="1336"/>
      <c r="Q6" s="1337"/>
      <c r="R6" s="2949"/>
      <c r="S6" s="2950"/>
      <c r="T6" s="2950"/>
      <c r="U6" s="2950"/>
      <c r="V6" s="2950"/>
      <c r="W6" s="2950"/>
      <c r="X6" s="2950"/>
      <c r="Y6" s="2950"/>
      <c r="Z6" s="2950"/>
      <c r="AA6" s="2950"/>
      <c r="AB6" s="2950"/>
      <c r="AC6" s="2950"/>
      <c r="AD6" s="2950"/>
      <c r="AE6" s="2950"/>
      <c r="AF6" s="2950"/>
      <c r="AG6" s="2951"/>
      <c r="AH6" s="1338"/>
      <c r="AI6" s="1336"/>
      <c r="AJ6" s="1336"/>
      <c r="AK6" s="1336"/>
      <c r="AL6" s="1336"/>
      <c r="AM6" s="1336"/>
      <c r="AN6" s="1336"/>
      <c r="AO6" s="1336"/>
      <c r="AP6" s="1336"/>
      <c r="AQ6" s="1336"/>
      <c r="AR6" s="1336"/>
      <c r="AS6" s="1336"/>
      <c r="AT6" s="1336"/>
      <c r="AU6" s="1336"/>
      <c r="AV6" s="1336"/>
      <c r="AW6" s="1337"/>
      <c r="AX6" s="1338"/>
      <c r="AY6" s="1336"/>
      <c r="AZ6" s="1336"/>
      <c r="BA6" s="1336"/>
      <c r="BB6" s="1336"/>
      <c r="BC6" s="1336"/>
      <c r="BD6" s="1336"/>
      <c r="BE6" s="1336"/>
      <c r="BF6" s="1336"/>
      <c r="BG6" s="1336"/>
      <c r="BH6" s="1336"/>
      <c r="BI6" s="1336"/>
      <c r="BJ6" s="1336"/>
      <c r="BK6" s="1336"/>
      <c r="BL6" s="1336"/>
      <c r="BM6" s="1339"/>
      <c r="BN6" s="143"/>
    </row>
    <row r="7" spans="1:66" ht="39.950000000000003" customHeight="1">
      <c r="A7" s="13"/>
      <c r="B7" s="1335"/>
      <c r="C7" s="1336"/>
      <c r="D7" s="1336"/>
      <c r="E7" s="1336"/>
      <c r="F7" s="1336"/>
      <c r="G7" s="1336"/>
      <c r="H7" s="1336"/>
      <c r="I7" s="1336"/>
      <c r="J7" s="1336"/>
      <c r="K7" s="1336"/>
      <c r="L7" s="1336"/>
      <c r="M7" s="1336"/>
      <c r="N7" s="1336"/>
      <c r="O7" s="1336"/>
      <c r="P7" s="1336"/>
      <c r="Q7" s="1337"/>
      <c r="R7" s="1338"/>
      <c r="S7" s="1336"/>
      <c r="T7" s="1336"/>
      <c r="U7" s="1336"/>
      <c r="V7" s="1336"/>
      <c r="W7" s="1336"/>
      <c r="X7" s="1336"/>
      <c r="Y7" s="1336"/>
      <c r="Z7" s="1336"/>
      <c r="AA7" s="1336"/>
      <c r="AB7" s="1336"/>
      <c r="AC7" s="1336"/>
      <c r="AD7" s="1336"/>
      <c r="AE7" s="1336"/>
      <c r="AF7" s="1336"/>
      <c r="AG7" s="1337"/>
      <c r="AH7" s="1338"/>
      <c r="AI7" s="1336"/>
      <c r="AJ7" s="1336"/>
      <c r="AK7" s="1336"/>
      <c r="AL7" s="1336"/>
      <c r="AM7" s="1336"/>
      <c r="AN7" s="1336"/>
      <c r="AO7" s="1336"/>
      <c r="AP7" s="1336"/>
      <c r="AQ7" s="1336"/>
      <c r="AR7" s="1336"/>
      <c r="AS7" s="1336"/>
      <c r="AT7" s="1336"/>
      <c r="AU7" s="1336"/>
      <c r="AV7" s="1336"/>
      <c r="AW7" s="1337"/>
      <c r="AX7" s="1338"/>
      <c r="AY7" s="1336"/>
      <c r="AZ7" s="1336"/>
      <c r="BA7" s="1336"/>
      <c r="BB7" s="1336"/>
      <c r="BC7" s="1336"/>
      <c r="BD7" s="1336"/>
      <c r="BE7" s="1336"/>
      <c r="BF7" s="1336"/>
      <c r="BG7" s="1336"/>
      <c r="BH7" s="1336"/>
      <c r="BI7" s="1336"/>
      <c r="BJ7" s="1336"/>
      <c r="BK7" s="1336"/>
      <c r="BL7" s="1336"/>
      <c r="BM7" s="1339"/>
      <c r="BN7" s="143"/>
    </row>
    <row r="8" spans="1:66" ht="39.950000000000003" customHeight="1">
      <c r="A8" s="13"/>
      <c r="B8" s="1335"/>
      <c r="C8" s="1336"/>
      <c r="D8" s="1336"/>
      <c r="E8" s="1336"/>
      <c r="F8" s="1336"/>
      <c r="G8" s="1336"/>
      <c r="H8" s="1336"/>
      <c r="I8" s="1336"/>
      <c r="J8" s="1336"/>
      <c r="K8" s="1336"/>
      <c r="L8" s="1336"/>
      <c r="M8" s="1336"/>
      <c r="N8" s="1336"/>
      <c r="O8" s="1336"/>
      <c r="P8" s="1336"/>
      <c r="Q8" s="1337"/>
      <c r="R8" s="1338"/>
      <c r="S8" s="1336"/>
      <c r="T8" s="1336"/>
      <c r="U8" s="1336"/>
      <c r="V8" s="1336"/>
      <c r="W8" s="1336"/>
      <c r="X8" s="1336"/>
      <c r="Y8" s="1336"/>
      <c r="Z8" s="1336"/>
      <c r="AA8" s="1336"/>
      <c r="AB8" s="1336"/>
      <c r="AC8" s="1336"/>
      <c r="AD8" s="1336"/>
      <c r="AE8" s="1336"/>
      <c r="AF8" s="1336"/>
      <c r="AG8" s="1337"/>
      <c r="AH8" s="1338"/>
      <c r="AI8" s="1336"/>
      <c r="AJ8" s="1336"/>
      <c r="AK8" s="1336"/>
      <c r="AL8" s="1336"/>
      <c r="AM8" s="1336"/>
      <c r="AN8" s="1336"/>
      <c r="AO8" s="1336"/>
      <c r="AP8" s="1336"/>
      <c r="AQ8" s="1336"/>
      <c r="AR8" s="1336"/>
      <c r="AS8" s="1336"/>
      <c r="AT8" s="1336"/>
      <c r="AU8" s="1336"/>
      <c r="AV8" s="1336"/>
      <c r="AW8" s="1337"/>
      <c r="AX8" s="1338"/>
      <c r="AY8" s="1336"/>
      <c r="AZ8" s="1336"/>
      <c r="BA8" s="1336"/>
      <c r="BB8" s="1336"/>
      <c r="BC8" s="1336"/>
      <c r="BD8" s="1336"/>
      <c r="BE8" s="1336"/>
      <c r="BF8" s="1336"/>
      <c r="BG8" s="1336"/>
      <c r="BH8" s="1336"/>
      <c r="BI8" s="1336"/>
      <c r="BJ8" s="1336"/>
      <c r="BK8" s="1336"/>
      <c r="BL8" s="1336"/>
      <c r="BM8" s="1339"/>
      <c r="BN8" s="143"/>
    </row>
    <row r="9" spans="1:66" ht="39.950000000000003" customHeight="1">
      <c r="A9" s="13"/>
      <c r="B9" s="1335"/>
      <c r="C9" s="1336"/>
      <c r="D9" s="1336"/>
      <c r="E9" s="1336"/>
      <c r="F9" s="1336"/>
      <c r="G9" s="1336"/>
      <c r="H9" s="1336"/>
      <c r="I9" s="1336"/>
      <c r="J9" s="1336"/>
      <c r="K9" s="1336"/>
      <c r="L9" s="1336"/>
      <c r="M9" s="1336"/>
      <c r="N9" s="1336"/>
      <c r="O9" s="1336"/>
      <c r="P9" s="1336"/>
      <c r="Q9" s="1337"/>
      <c r="R9" s="1338"/>
      <c r="S9" s="1336"/>
      <c r="T9" s="1336"/>
      <c r="U9" s="1336"/>
      <c r="V9" s="1336"/>
      <c r="W9" s="1336"/>
      <c r="X9" s="1336"/>
      <c r="Y9" s="1336"/>
      <c r="Z9" s="1336"/>
      <c r="AA9" s="1336"/>
      <c r="AB9" s="1336"/>
      <c r="AC9" s="1336"/>
      <c r="AD9" s="1336"/>
      <c r="AE9" s="1336"/>
      <c r="AF9" s="1336"/>
      <c r="AG9" s="1337"/>
      <c r="AH9" s="1338"/>
      <c r="AI9" s="1336"/>
      <c r="AJ9" s="1336"/>
      <c r="AK9" s="1336"/>
      <c r="AL9" s="1336"/>
      <c r="AM9" s="1336"/>
      <c r="AN9" s="1336"/>
      <c r="AO9" s="1336"/>
      <c r="AP9" s="1336"/>
      <c r="AQ9" s="1336"/>
      <c r="AR9" s="1336"/>
      <c r="AS9" s="1336"/>
      <c r="AT9" s="1336"/>
      <c r="AU9" s="1336"/>
      <c r="AV9" s="1336"/>
      <c r="AW9" s="1337"/>
      <c r="AX9" s="1338"/>
      <c r="AY9" s="1336"/>
      <c r="AZ9" s="1336"/>
      <c r="BA9" s="1336"/>
      <c r="BB9" s="1336"/>
      <c r="BC9" s="1336"/>
      <c r="BD9" s="1336"/>
      <c r="BE9" s="1336"/>
      <c r="BF9" s="1336"/>
      <c r="BG9" s="1336"/>
      <c r="BH9" s="1336"/>
      <c r="BI9" s="1336"/>
      <c r="BJ9" s="1336"/>
      <c r="BK9" s="1336"/>
      <c r="BL9" s="1336"/>
      <c r="BM9" s="1339"/>
      <c r="BN9" s="143"/>
    </row>
    <row r="10" spans="1:66" ht="39.950000000000003" customHeight="1">
      <c r="A10" s="13"/>
      <c r="B10" s="1335"/>
      <c r="C10" s="1336"/>
      <c r="D10" s="1336"/>
      <c r="E10" s="1336"/>
      <c r="F10" s="1336"/>
      <c r="G10" s="1336"/>
      <c r="H10" s="1336"/>
      <c r="I10" s="1336"/>
      <c r="J10" s="1336"/>
      <c r="K10" s="1336"/>
      <c r="L10" s="1336"/>
      <c r="M10" s="1336"/>
      <c r="N10" s="1336"/>
      <c r="O10" s="1336"/>
      <c r="P10" s="1336"/>
      <c r="Q10" s="1337"/>
      <c r="R10" s="1338"/>
      <c r="S10" s="1336"/>
      <c r="T10" s="1336"/>
      <c r="U10" s="1336"/>
      <c r="V10" s="1336"/>
      <c r="W10" s="1336"/>
      <c r="X10" s="1336"/>
      <c r="Y10" s="1336"/>
      <c r="Z10" s="1336"/>
      <c r="AA10" s="1336"/>
      <c r="AB10" s="1336"/>
      <c r="AC10" s="1336"/>
      <c r="AD10" s="1336"/>
      <c r="AE10" s="1336"/>
      <c r="AF10" s="1336"/>
      <c r="AG10" s="1337"/>
      <c r="AH10" s="1338"/>
      <c r="AI10" s="1336"/>
      <c r="AJ10" s="1336"/>
      <c r="AK10" s="1336"/>
      <c r="AL10" s="1336"/>
      <c r="AM10" s="1336"/>
      <c r="AN10" s="1336"/>
      <c r="AO10" s="1336"/>
      <c r="AP10" s="1336"/>
      <c r="AQ10" s="1336"/>
      <c r="AR10" s="1336"/>
      <c r="AS10" s="1336"/>
      <c r="AT10" s="1336"/>
      <c r="AU10" s="1336"/>
      <c r="AV10" s="1336"/>
      <c r="AW10" s="1337"/>
      <c r="AX10" s="1338"/>
      <c r="AY10" s="1336"/>
      <c r="AZ10" s="1336"/>
      <c r="BA10" s="1336"/>
      <c r="BB10" s="1336"/>
      <c r="BC10" s="1336"/>
      <c r="BD10" s="1336"/>
      <c r="BE10" s="1336"/>
      <c r="BF10" s="1336"/>
      <c r="BG10" s="1336"/>
      <c r="BH10" s="1336"/>
      <c r="BI10" s="1336"/>
      <c r="BJ10" s="1336"/>
      <c r="BK10" s="1336"/>
      <c r="BL10" s="1336"/>
      <c r="BM10" s="1339"/>
      <c r="BN10" s="143"/>
    </row>
    <row r="11" spans="1:66" ht="39.950000000000003" customHeight="1">
      <c r="A11" s="13"/>
      <c r="B11" s="1335"/>
      <c r="C11" s="1336"/>
      <c r="D11" s="1336"/>
      <c r="E11" s="1336"/>
      <c r="F11" s="1336"/>
      <c r="G11" s="1336"/>
      <c r="H11" s="1336"/>
      <c r="I11" s="1336"/>
      <c r="J11" s="1336"/>
      <c r="K11" s="1336"/>
      <c r="L11" s="1336"/>
      <c r="M11" s="1336"/>
      <c r="N11" s="1336"/>
      <c r="O11" s="1336"/>
      <c r="P11" s="1336"/>
      <c r="Q11" s="1337"/>
      <c r="R11" s="1338"/>
      <c r="S11" s="1336"/>
      <c r="T11" s="1336"/>
      <c r="U11" s="1336"/>
      <c r="V11" s="1336"/>
      <c r="W11" s="1336"/>
      <c r="X11" s="1336"/>
      <c r="Y11" s="1336"/>
      <c r="Z11" s="1336"/>
      <c r="AA11" s="1336"/>
      <c r="AB11" s="1336"/>
      <c r="AC11" s="1336"/>
      <c r="AD11" s="1336"/>
      <c r="AE11" s="1336"/>
      <c r="AF11" s="1336"/>
      <c r="AG11" s="1337"/>
      <c r="AH11" s="1338"/>
      <c r="AI11" s="1336"/>
      <c r="AJ11" s="1336"/>
      <c r="AK11" s="1336"/>
      <c r="AL11" s="1336"/>
      <c r="AM11" s="1336"/>
      <c r="AN11" s="1336"/>
      <c r="AO11" s="1336"/>
      <c r="AP11" s="1336"/>
      <c r="AQ11" s="1336"/>
      <c r="AR11" s="1336"/>
      <c r="AS11" s="1336"/>
      <c r="AT11" s="1336"/>
      <c r="AU11" s="1336"/>
      <c r="AV11" s="1336"/>
      <c r="AW11" s="1337"/>
      <c r="AX11" s="1338"/>
      <c r="AY11" s="1336"/>
      <c r="AZ11" s="1336"/>
      <c r="BA11" s="1336"/>
      <c r="BB11" s="1336"/>
      <c r="BC11" s="1336"/>
      <c r="BD11" s="1336"/>
      <c r="BE11" s="1336"/>
      <c r="BF11" s="1336"/>
      <c r="BG11" s="1336"/>
      <c r="BH11" s="1336"/>
      <c r="BI11" s="1336"/>
      <c r="BJ11" s="1336"/>
      <c r="BK11" s="1336"/>
      <c r="BL11" s="1336"/>
      <c r="BM11" s="1339"/>
      <c r="BN11" s="143"/>
    </row>
    <row r="12" spans="1:66" ht="39.950000000000003" customHeight="1">
      <c r="A12" s="13"/>
      <c r="B12" s="1335"/>
      <c r="C12" s="1336"/>
      <c r="D12" s="1336"/>
      <c r="E12" s="1336"/>
      <c r="F12" s="1336"/>
      <c r="G12" s="1336"/>
      <c r="H12" s="1336"/>
      <c r="I12" s="1336"/>
      <c r="J12" s="1336"/>
      <c r="K12" s="1336"/>
      <c r="L12" s="1336"/>
      <c r="M12" s="1336"/>
      <c r="N12" s="1336"/>
      <c r="O12" s="1336"/>
      <c r="P12" s="1336"/>
      <c r="Q12" s="1337"/>
      <c r="R12" s="1338"/>
      <c r="S12" s="1336"/>
      <c r="T12" s="1336"/>
      <c r="U12" s="1336"/>
      <c r="V12" s="1336"/>
      <c r="W12" s="1336"/>
      <c r="X12" s="1336"/>
      <c r="Y12" s="1336"/>
      <c r="Z12" s="1336"/>
      <c r="AA12" s="1336"/>
      <c r="AB12" s="1336"/>
      <c r="AC12" s="1336"/>
      <c r="AD12" s="1336"/>
      <c r="AE12" s="1336"/>
      <c r="AF12" s="1336"/>
      <c r="AG12" s="1337"/>
      <c r="AH12" s="1338"/>
      <c r="AI12" s="1336"/>
      <c r="AJ12" s="1336"/>
      <c r="AK12" s="1336"/>
      <c r="AL12" s="1336"/>
      <c r="AM12" s="1336"/>
      <c r="AN12" s="1336"/>
      <c r="AO12" s="1336"/>
      <c r="AP12" s="1336"/>
      <c r="AQ12" s="1336"/>
      <c r="AR12" s="1336"/>
      <c r="AS12" s="1336"/>
      <c r="AT12" s="1336"/>
      <c r="AU12" s="1336"/>
      <c r="AV12" s="1336"/>
      <c r="AW12" s="1337"/>
      <c r="AX12" s="1338"/>
      <c r="AY12" s="1336"/>
      <c r="AZ12" s="1336"/>
      <c r="BA12" s="1336"/>
      <c r="BB12" s="1336"/>
      <c r="BC12" s="1336"/>
      <c r="BD12" s="1336"/>
      <c r="BE12" s="1336"/>
      <c r="BF12" s="1336"/>
      <c r="BG12" s="1336"/>
      <c r="BH12" s="1336"/>
      <c r="BI12" s="1336"/>
      <c r="BJ12" s="1336"/>
      <c r="BK12" s="1336"/>
      <c r="BL12" s="1336"/>
      <c r="BM12" s="1339"/>
      <c r="BN12" s="143"/>
    </row>
    <row r="13" spans="1:66" ht="39.950000000000003" customHeight="1">
      <c r="A13" s="13"/>
      <c r="B13" s="1335"/>
      <c r="C13" s="1336"/>
      <c r="D13" s="1336"/>
      <c r="E13" s="1336"/>
      <c r="F13" s="1336"/>
      <c r="G13" s="1336"/>
      <c r="H13" s="1336"/>
      <c r="I13" s="1336"/>
      <c r="J13" s="1336"/>
      <c r="K13" s="1336"/>
      <c r="L13" s="1336"/>
      <c r="M13" s="1336"/>
      <c r="N13" s="1336"/>
      <c r="O13" s="1336"/>
      <c r="P13" s="1336"/>
      <c r="Q13" s="1337"/>
      <c r="R13" s="1338"/>
      <c r="S13" s="1336"/>
      <c r="T13" s="1336"/>
      <c r="U13" s="1336"/>
      <c r="V13" s="1336"/>
      <c r="W13" s="1336"/>
      <c r="X13" s="1336"/>
      <c r="Y13" s="1336"/>
      <c r="Z13" s="1336"/>
      <c r="AA13" s="1336"/>
      <c r="AB13" s="1336"/>
      <c r="AC13" s="1336"/>
      <c r="AD13" s="1336"/>
      <c r="AE13" s="1336"/>
      <c r="AF13" s="1336"/>
      <c r="AG13" s="1337"/>
      <c r="AH13" s="1338"/>
      <c r="AI13" s="1336"/>
      <c r="AJ13" s="1336"/>
      <c r="AK13" s="1336"/>
      <c r="AL13" s="1336"/>
      <c r="AM13" s="1336"/>
      <c r="AN13" s="1336"/>
      <c r="AO13" s="1336"/>
      <c r="AP13" s="1336"/>
      <c r="AQ13" s="1336"/>
      <c r="AR13" s="1336"/>
      <c r="AS13" s="1336"/>
      <c r="AT13" s="1336"/>
      <c r="AU13" s="1336"/>
      <c r="AV13" s="1336"/>
      <c r="AW13" s="1337"/>
      <c r="AX13" s="1338"/>
      <c r="AY13" s="1336"/>
      <c r="AZ13" s="1336"/>
      <c r="BA13" s="1336"/>
      <c r="BB13" s="1336"/>
      <c r="BC13" s="1336"/>
      <c r="BD13" s="1336"/>
      <c r="BE13" s="1336"/>
      <c r="BF13" s="1336"/>
      <c r="BG13" s="1336"/>
      <c r="BH13" s="1336"/>
      <c r="BI13" s="1336"/>
      <c r="BJ13" s="1336"/>
      <c r="BK13" s="1336"/>
      <c r="BL13" s="1336"/>
      <c r="BM13" s="1339"/>
      <c r="BN13" s="143"/>
    </row>
    <row r="14" spans="1:66" ht="39.950000000000003" customHeight="1">
      <c r="A14" s="13"/>
      <c r="B14" s="1335"/>
      <c r="C14" s="1336"/>
      <c r="D14" s="1336"/>
      <c r="E14" s="1336"/>
      <c r="F14" s="1336"/>
      <c r="G14" s="1336"/>
      <c r="H14" s="1336"/>
      <c r="I14" s="1336"/>
      <c r="J14" s="1336"/>
      <c r="K14" s="1336"/>
      <c r="L14" s="1336"/>
      <c r="M14" s="1336"/>
      <c r="N14" s="1336"/>
      <c r="O14" s="1336"/>
      <c r="P14" s="1336"/>
      <c r="Q14" s="1337"/>
      <c r="R14" s="1338"/>
      <c r="S14" s="1336"/>
      <c r="T14" s="1336"/>
      <c r="U14" s="1336"/>
      <c r="V14" s="1336"/>
      <c r="W14" s="1336"/>
      <c r="X14" s="1336"/>
      <c r="Y14" s="1336"/>
      <c r="Z14" s="1336"/>
      <c r="AA14" s="1336"/>
      <c r="AB14" s="1336"/>
      <c r="AC14" s="1336"/>
      <c r="AD14" s="1336"/>
      <c r="AE14" s="1336"/>
      <c r="AF14" s="1336"/>
      <c r="AG14" s="1337"/>
      <c r="AH14" s="1338"/>
      <c r="AI14" s="1336"/>
      <c r="AJ14" s="1336"/>
      <c r="AK14" s="1336"/>
      <c r="AL14" s="1336"/>
      <c r="AM14" s="1336"/>
      <c r="AN14" s="1336"/>
      <c r="AO14" s="1336"/>
      <c r="AP14" s="1336"/>
      <c r="AQ14" s="1336"/>
      <c r="AR14" s="1336"/>
      <c r="AS14" s="1336"/>
      <c r="AT14" s="1336"/>
      <c r="AU14" s="1336"/>
      <c r="AV14" s="1336"/>
      <c r="AW14" s="1337"/>
      <c r="AX14" s="1338"/>
      <c r="AY14" s="1336"/>
      <c r="AZ14" s="1336"/>
      <c r="BA14" s="1336"/>
      <c r="BB14" s="1336"/>
      <c r="BC14" s="1336"/>
      <c r="BD14" s="1336"/>
      <c r="BE14" s="1336"/>
      <c r="BF14" s="1336"/>
      <c r="BG14" s="1336"/>
      <c r="BH14" s="1336"/>
      <c r="BI14" s="1336"/>
      <c r="BJ14" s="1336"/>
      <c r="BK14" s="1336"/>
      <c r="BL14" s="1336"/>
      <c r="BM14" s="1339"/>
      <c r="BN14" s="143"/>
    </row>
    <row r="15" spans="1:66" ht="39.950000000000003" customHeight="1">
      <c r="A15" s="13"/>
      <c r="B15" s="1335"/>
      <c r="C15" s="1336"/>
      <c r="D15" s="1336"/>
      <c r="E15" s="1336"/>
      <c r="F15" s="1336"/>
      <c r="G15" s="1336"/>
      <c r="H15" s="1336"/>
      <c r="I15" s="1336"/>
      <c r="J15" s="1336"/>
      <c r="K15" s="1336"/>
      <c r="L15" s="1336"/>
      <c r="M15" s="1336"/>
      <c r="N15" s="1336"/>
      <c r="O15" s="1336"/>
      <c r="P15" s="1336"/>
      <c r="Q15" s="1337"/>
      <c r="R15" s="1338"/>
      <c r="S15" s="1336"/>
      <c r="T15" s="1336"/>
      <c r="U15" s="1336"/>
      <c r="V15" s="1336"/>
      <c r="W15" s="1336"/>
      <c r="X15" s="1336"/>
      <c r="Y15" s="1336"/>
      <c r="Z15" s="1336"/>
      <c r="AA15" s="1336"/>
      <c r="AB15" s="1336"/>
      <c r="AC15" s="1336"/>
      <c r="AD15" s="1336"/>
      <c r="AE15" s="1336"/>
      <c r="AF15" s="1336"/>
      <c r="AG15" s="1337"/>
      <c r="AH15" s="1338"/>
      <c r="AI15" s="1336"/>
      <c r="AJ15" s="1336"/>
      <c r="AK15" s="1336"/>
      <c r="AL15" s="1336"/>
      <c r="AM15" s="1336"/>
      <c r="AN15" s="1336"/>
      <c r="AO15" s="1336"/>
      <c r="AP15" s="1336"/>
      <c r="AQ15" s="1336"/>
      <c r="AR15" s="1336"/>
      <c r="AS15" s="1336"/>
      <c r="AT15" s="1336"/>
      <c r="AU15" s="1336"/>
      <c r="AV15" s="1336"/>
      <c r="AW15" s="1337"/>
      <c r="AX15" s="1338"/>
      <c r="AY15" s="1336"/>
      <c r="AZ15" s="1336"/>
      <c r="BA15" s="1336"/>
      <c r="BB15" s="1336"/>
      <c r="BC15" s="1336"/>
      <c r="BD15" s="1336"/>
      <c r="BE15" s="1336"/>
      <c r="BF15" s="1336"/>
      <c r="BG15" s="1336"/>
      <c r="BH15" s="1336"/>
      <c r="BI15" s="1336"/>
      <c r="BJ15" s="1336"/>
      <c r="BK15" s="1336"/>
      <c r="BL15" s="1336"/>
      <c r="BM15" s="1339"/>
      <c r="BN15" s="143"/>
    </row>
    <row r="16" spans="1:66" ht="39.950000000000003" customHeight="1">
      <c r="A16" s="13"/>
      <c r="B16" s="1335"/>
      <c r="C16" s="1336"/>
      <c r="D16" s="1336"/>
      <c r="E16" s="1336"/>
      <c r="F16" s="1336"/>
      <c r="G16" s="1336"/>
      <c r="H16" s="1336"/>
      <c r="I16" s="1336"/>
      <c r="J16" s="1336"/>
      <c r="K16" s="1336"/>
      <c r="L16" s="1336"/>
      <c r="M16" s="1336"/>
      <c r="N16" s="1336"/>
      <c r="O16" s="1336"/>
      <c r="P16" s="1336"/>
      <c r="Q16" s="1337"/>
      <c r="R16" s="1338"/>
      <c r="S16" s="1336"/>
      <c r="T16" s="1336"/>
      <c r="U16" s="1336"/>
      <c r="V16" s="1336"/>
      <c r="W16" s="1336"/>
      <c r="X16" s="1336"/>
      <c r="Y16" s="1336"/>
      <c r="Z16" s="1336"/>
      <c r="AA16" s="1336"/>
      <c r="AB16" s="1336"/>
      <c r="AC16" s="1336"/>
      <c r="AD16" s="1336"/>
      <c r="AE16" s="1336"/>
      <c r="AF16" s="1336"/>
      <c r="AG16" s="1337"/>
      <c r="AH16" s="1338"/>
      <c r="AI16" s="1336"/>
      <c r="AJ16" s="1336"/>
      <c r="AK16" s="1336"/>
      <c r="AL16" s="1336"/>
      <c r="AM16" s="1336"/>
      <c r="AN16" s="1336"/>
      <c r="AO16" s="1336"/>
      <c r="AP16" s="1336"/>
      <c r="AQ16" s="1336"/>
      <c r="AR16" s="1336"/>
      <c r="AS16" s="1336"/>
      <c r="AT16" s="1336"/>
      <c r="AU16" s="1336"/>
      <c r="AV16" s="1336"/>
      <c r="AW16" s="1337"/>
      <c r="AX16" s="1338"/>
      <c r="AY16" s="1336"/>
      <c r="AZ16" s="1336"/>
      <c r="BA16" s="1336"/>
      <c r="BB16" s="1336"/>
      <c r="BC16" s="1336"/>
      <c r="BD16" s="1336"/>
      <c r="BE16" s="1336"/>
      <c r="BF16" s="1336"/>
      <c r="BG16" s="1336"/>
      <c r="BH16" s="1336"/>
      <c r="BI16" s="1336"/>
      <c r="BJ16" s="1336"/>
      <c r="BK16" s="1336"/>
      <c r="BL16" s="1336"/>
      <c r="BM16" s="1339"/>
      <c r="BN16" s="143"/>
    </row>
    <row r="17" spans="1:66" ht="39.950000000000003" customHeight="1">
      <c r="A17" s="13"/>
      <c r="B17" s="1335"/>
      <c r="C17" s="1336"/>
      <c r="D17" s="1336"/>
      <c r="E17" s="1336"/>
      <c r="F17" s="1336"/>
      <c r="G17" s="1336"/>
      <c r="H17" s="1336"/>
      <c r="I17" s="1336"/>
      <c r="J17" s="1336"/>
      <c r="K17" s="1336"/>
      <c r="L17" s="1336"/>
      <c r="M17" s="1336"/>
      <c r="N17" s="1336"/>
      <c r="O17" s="1336"/>
      <c r="P17" s="1336"/>
      <c r="Q17" s="1337"/>
      <c r="R17" s="1338"/>
      <c r="S17" s="1336"/>
      <c r="T17" s="1336"/>
      <c r="U17" s="1336"/>
      <c r="V17" s="1336"/>
      <c r="W17" s="1336"/>
      <c r="X17" s="1336"/>
      <c r="Y17" s="1336"/>
      <c r="Z17" s="1336"/>
      <c r="AA17" s="1336"/>
      <c r="AB17" s="1336"/>
      <c r="AC17" s="1336"/>
      <c r="AD17" s="1336"/>
      <c r="AE17" s="1336"/>
      <c r="AF17" s="1336"/>
      <c r="AG17" s="1337"/>
      <c r="AH17" s="1338"/>
      <c r="AI17" s="1336"/>
      <c r="AJ17" s="1336"/>
      <c r="AK17" s="1336"/>
      <c r="AL17" s="1336"/>
      <c r="AM17" s="1336"/>
      <c r="AN17" s="1336"/>
      <c r="AO17" s="1336"/>
      <c r="AP17" s="1336"/>
      <c r="AQ17" s="1336"/>
      <c r="AR17" s="1336"/>
      <c r="AS17" s="1336"/>
      <c r="AT17" s="1336"/>
      <c r="AU17" s="1336"/>
      <c r="AV17" s="1336"/>
      <c r="AW17" s="1337"/>
      <c r="AX17" s="1338"/>
      <c r="AY17" s="1336"/>
      <c r="AZ17" s="1336"/>
      <c r="BA17" s="1336"/>
      <c r="BB17" s="1336"/>
      <c r="BC17" s="1336"/>
      <c r="BD17" s="1336"/>
      <c r="BE17" s="1336"/>
      <c r="BF17" s="1336"/>
      <c r="BG17" s="1336"/>
      <c r="BH17" s="1336"/>
      <c r="BI17" s="1336"/>
      <c r="BJ17" s="1336"/>
      <c r="BK17" s="1336"/>
      <c r="BL17" s="1336"/>
      <c r="BM17" s="1339"/>
      <c r="BN17" s="143"/>
    </row>
    <row r="18" spans="1:66" ht="39.950000000000003" customHeight="1">
      <c r="A18" s="13"/>
      <c r="B18" s="1335"/>
      <c r="C18" s="1336"/>
      <c r="D18" s="1336"/>
      <c r="E18" s="1336"/>
      <c r="F18" s="1336"/>
      <c r="G18" s="1336"/>
      <c r="H18" s="1336"/>
      <c r="I18" s="1336"/>
      <c r="J18" s="1336"/>
      <c r="K18" s="1336"/>
      <c r="L18" s="1336"/>
      <c r="M18" s="1336"/>
      <c r="N18" s="1336"/>
      <c r="O18" s="1336"/>
      <c r="P18" s="1336"/>
      <c r="Q18" s="1337"/>
      <c r="R18" s="1338"/>
      <c r="S18" s="1336"/>
      <c r="T18" s="1336"/>
      <c r="U18" s="1336"/>
      <c r="V18" s="1336"/>
      <c r="W18" s="1336"/>
      <c r="X18" s="1336"/>
      <c r="Y18" s="1336"/>
      <c r="Z18" s="1336"/>
      <c r="AA18" s="1336"/>
      <c r="AB18" s="1336"/>
      <c r="AC18" s="1336"/>
      <c r="AD18" s="1336"/>
      <c r="AE18" s="1336"/>
      <c r="AF18" s="1336"/>
      <c r="AG18" s="1337"/>
      <c r="AH18" s="1338"/>
      <c r="AI18" s="1336"/>
      <c r="AJ18" s="1336"/>
      <c r="AK18" s="1336"/>
      <c r="AL18" s="1336"/>
      <c r="AM18" s="1336"/>
      <c r="AN18" s="1336"/>
      <c r="AO18" s="1336"/>
      <c r="AP18" s="1336"/>
      <c r="AQ18" s="1336"/>
      <c r="AR18" s="1336"/>
      <c r="AS18" s="1336"/>
      <c r="AT18" s="1336"/>
      <c r="AU18" s="1336"/>
      <c r="AV18" s="1336"/>
      <c r="AW18" s="1337"/>
      <c r="AX18" s="1338"/>
      <c r="AY18" s="1336"/>
      <c r="AZ18" s="1336"/>
      <c r="BA18" s="1336"/>
      <c r="BB18" s="1336"/>
      <c r="BC18" s="1336"/>
      <c r="BD18" s="1336"/>
      <c r="BE18" s="1336"/>
      <c r="BF18" s="1336"/>
      <c r="BG18" s="1336"/>
      <c r="BH18" s="1336"/>
      <c r="BI18" s="1336"/>
      <c r="BJ18" s="1336"/>
      <c r="BK18" s="1336"/>
      <c r="BL18" s="1336"/>
      <c r="BM18" s="1339"/>
      <c r="BN18" s="143"/>
    </row>
    <row r="19" spans="1:66" ht="39.950000000000003" customHeight="1">
      <c r="A19" s="13"/>
      <c r="B19" s="144"/>
      <c r="C19" s="145"/>
      <c r="D19" s="145"/>
      <c r="E19" s="145"/>
      <c r="F19" s="145"/>
      <c r="G19" s="145"/>
      <c r="H19" s="145"/>
      <c r="I19" s="145"/>
      <c r="J19" s="145"/>
      <c r="K19" s="145"/>
      <c r="L19" s="145"/>
      <c r="M19" s="145"/>
      <c r="N19" s="145"/>
      <c r="O19" s="145"/>
      <c r="P19" s="145"/>
      <c r="Q19" s="145"/>
      <c r="R19" s="146"/>
      <c r="S19" s="145"/>
      <c r="T19" s="145"/>
      <c r="U19" s="145"/>
      <c r="V19" s="145"/>
      <c r="W19" s="145"/>
      <c r="X19" s="145"/>
      <c r="Y19" s="145"/>
      <c r="Z19" s="145"/>
      <c r="AA19" s="145"/>
      <c r="AB19" s="145"/>
      <c r="AC19" s="145"/>
      <c r="AD19" s="145"/>
      <c r="AE19" s="145"/>
      <c r="AF19" s="147"/>
      <c r="AG19" s="148"/>
      <c r="AH19" s="145"/>
      <c r="AI19" s="145"/>
      <c r="AJ19" s="145"/>
      <c r="AK19" s="145"/>
      <c r="AL19" s="145"/>
      <c r="AM19" s="145"/>
      <c r="AN19" s="145"/>
      <c r="AO19" s="145"/>
      <c r="AP19" s="145"/>
      <c r="AQ19" s="145"/>
      <c r="AR19" s="145"/>
      <c r="AS19" s="145"/>
      <c r="AT19" s="145"/>
      <c r="AU19" s="145"/>
      <c r="AV19" s="145"/>
      <c r="AW19" s="148"/>
      <c r="AX19" s="145"/>
      <c r="AY19" s="145"/>
      <c r="AZ19" s="145"/>
      <c r="BA19" s="145"/>
      <c r="BB19" s="145"/>
      <c r="BC19" s="145"/>
      <c r="BD19" s="145"/>
      <c r="BE19" s="145"/>
      <c r="BF19" s="145"/>
      <c r="BG19" s="145"/>
      <c r="BH19" s="145"/>
      <c r="BI19" s="145"/>
      <c r="BJ19" s="145"/>
      <c r="BK19" s="145"/>
      <c r="BL19" s="145"/>
      <c r="BM19" s="149"/>
      <c r="BN19" s="143"/>
    </row>
    <row r="20" spans="1:66" s="796" customFormat="1" ht="15.95" customHeight="1">
      <c r="A20" s="257"/>
      <c r="B20" s="455" t="s">
        <v>118</v>
      </c>
      <c r="C20" s="456"/>
      <c r="D20" s="456"/>
      <c r="E20" s="456"/>
      <c r="F20" s="456"/>
      <c r="G20" s="456"/>
      <c r="H20" s="456"/>
      <c r="I20" s="456"/>
      <c r="J20" s="456"/>
      <c r="K20" s="456"/>
      <c r="L20" s="456"/>
      <c r="M20" s="456"/>
      <c r="N20" s="456"/>
      <c r="O20" s="456"/>
      <c r="P20" s="456"/>
      <c r="Q20" s="456"/>
      <c r="R20" s="456"/>
      <c r="S20" s="456"/>
      <c r="T20" s="456"/>
      <c r="U20" s="456"/>
      <c r="V20" s="456"/>
      <c r="W20" s="456"/>
      <c r="X20" s="456"/>
      <c r="Y20" s="457"/>
      <c r="Z20" s="456"/>
      <c r="AA20" s="456"/>
      <c r="AB20" s="151"/>
      <c r="AC20" s="151"/>
      <c r="AD20" s="151" t="s">
        <v>64</v>
      </c>
      <c r="AE20" s="151"/>
      <c r="AF20" s="151"/>
      <c r="AG20" s="151"/>
      <c r="AH20" s="151"/>
      <c r="AI20" s="151"/>
      <c r="AJ20" s="151"/>
      <c r="AK20" s="151"/>
      <c r="AL20" s="151"/>
      <c r="AM20" s="151"/>
      <c r="AN20" s="151"/>
      <c r="AO20" s="151"/>
      <c r="AP20" s="151"/>
      <c r="AQ20" s="151"/>
      <c r="AR20" s="151"/>
      <c r="AS20" s="151"/>
      <c r="AT20" s="151"/>
      <c r="AU20" s="151"/>
      <c r="AV20" s="151"/>
      <c r="AW20" s="151"/>
      <c r="AX20" s="151"/>
      <c r="AY20" s="151"/>
      <c r="AZ20" s="151"/>
      <c r="BA20" s="151"/>
      <c r="BB20" s="151"/>
      <c r="BC20" s="151"/>
      <c r="BD20" s="151"/>
      <c r="BE20" s="151" t="str">
        <f>Index!BE44</f>
        <v>COMPILER: LIÊN/A-KT-WQ826</v>
      </c>
      <c r="BF20" s="151"/>
      <c r="BG20" s="151"/>
      <c r="BH20" s="151"/>
      <c r="BI20" s="151"/>
      <c r="BJ20" s="151"/>
      <c r="BK20" s="151"/>
      <c r="BL20" s="151"/>
      <c r="BM20" s="151"/>
      <c r="BN20" s="259"/>
    </row>
  </sheetData>
  <mergeCells count="61">
    <mergeCell ref="B17:Q17"/>
    <mergeCell ref="R17:AG17"/>
    <mergeCell ref="AH17:AW17"/>
    <mergeCell ref="AX17:BM17"/>
    <mergeCell ref="B18:Q18"/>
    <mergeCell ref="R18:AG18"/>
    <mergeCell ref="AH18:AW18"/>
    <mergeCell ref="AX18:BM18"/>
    <mergeCell ref="B15:Q15"/>
    <mergeCell ref="R15:AG15"/>
    <mergeCell ref="AH15:AW15"/>
    <mergeCell ref="AX15:BM15"/>
    <mergeCell ref="B16:Q16"/>
    <mergeCell ref="R16:AG16"/>
    <mergeCell ref="AH16:AW16"/>
    <mergeCell ref="AX16:BM16"/>
    <mergeCell ref="B13:Q13"/>
    <mergeCell ref="R13:AG13"/>
    <mergeCell ref="AH13:AW13"/>
    <mergeCell ref="AX13:BM13"/>
    <mergeCell ref="B14:Q14"/>
    <mergeCell ref="R14:AG14"/>
    <mergeCell ref="AH14:AW14"/>
    <mergeCell ref="AX14:BM14"/>
    <mergeCell ref="B11:Q11"/>
    <mergeCell ref="R11:AG11"/>
    <mergeCell ref="AH11:AW11"/>
    <mergeCell ref="AX11:BM11"/>
    <mergeCell ref="B12:Q12"/>
    <mergeCell ref="R12:AG12"/>
    <mergeCell ref="AH12:AW12"/>
    <mergeCell ref="AX12:BM12"/>
    <mergeCell ref="B9:Q9"/>
    <mergeCell ref="R9:AG9"/>
    <mergeCell ref="AH9:AW9"/>
    <mergeCell ref="AX9:BM9"/>
    <mergeCell ref="B10:Q10"/>
    <mergeCell ref="R10:AG10"/>
    <mergeCell ref="AH10:AW10"/>
    <mergeCell ref="AX10:BM10"/>
    <mergeCell ref="B7:Q7"/>
    <mergeCell ref="R7:AG7"/>
    <mergeCell ref="AH7:AW7"/>
    <mergeCell ref="AX7:BM7"/>
    <mergeCell ref="B8:Q8"/>
    <mergeCell ref="R8:AG8"/>
    <mergeCell ref="AH8:AW8"/>
    <mergeCell ref="AX8:BM8"/>
    <mergeCell ref="B5:Q5"/>
    <mergeCell ref="R5:AG5"/>
    <mergeCell ref="AH5:AW5"/>
    <mergeCell ref="AX5:BM5"/>
    <mergeCell ref="B6:Q6"/>
    <mergeCell ref="R6:AG6"/>
    <mergeCell ref="AH6:AW6"/>
    <mergeCell ref="AX6:BM6"/>
    <mergeCell ref="B1:R1"/>
    <mergeCell ref="U1:AZ3"/>
    <mergeCell ref="BI2:BK3"/>
    <mergeCell ref="BL2:BM3"/>
    <mergeCell ref="B4:BM4"/>
  </mergeCells>
  <phoneticPr fontId="60" type="noConversion"/>
  <printOptions horizontalCentered="1" verticalCentered="1"/>
  <pageMargins left="0.196850393700787" right="0.196850393700787" top="0.39370078740157499" bottom="0.39370078740157499" header="0.196850393700787" footer="0.196850393700787"/>
  <pageSetup paperSize="9" scale="70" orientation="landscape" useFirstPageNumber="1" horizontalDpi="4294967295" verticalDpi="4294967295" r:id="rId1"/>
  <headerFooter>
    <oddHeader>&amp;L&amp;12NIKE-CONVERSE, INC. Confidential&amp;RVer.16.0
PB:1-0</oddHeader>
    <oddFooter>&amp;C&amp;"Arial,??"&amp;A</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DB46"/>
  <sheetViews>
    <sheetView showGridLines="0" view="pageBreakPreview" zoomScale="96" zoomScaleNormal="60" workbookViewId="0">
      <selection activeCell="V1" sqref="V1"/>
    </sheetView>
  </sheetViews>
  <sheetFormatPr defaultColWidth="2.5703125" defaultRowHeight="14.25" customHeight="1"/>
  <cols>
    <col min="1" max="59" width="2.5703125" style="1" customWidth="1"/>
    <col min="60" max="60" width="5" style="1" customWidth="1"/>
    <col min="61" max="61" width="4.28515625" style="1" customWidth="1"/>
    <col min="62" max="62" width="2.5703125" style="1" customWidth="1"/>
    <col min="63" max="16384" width="2.5703125" style="1"/>
  </cols>
  <sheetData>
    <row r="1" spans="1:70" s="2" customFormat="1" ht="20.100000000000001" customHeight="1">
      <c r="A1" s="260"/>
      <c r="B1" s="1778" t="str">
        <f>Index!B1</f>
        <v>{{ModelType}}</v>
      </c>
      <c r="C1" s="2735"/>
      <c r="D1" s="2735"/>
      <c r="E1" s="2735"/>
      <c r="F1" s="2735"/>
      <c r="G1" s="2735"/>
      <c r="H1" s="2735"/>
      <c r="I1" s="2735"/>
      <c r="J1" s="2735"/>
      <c r="K1" s="2735"/>
      <c r="L1" s="2735"/>
      <c r="M1" s="2735"/>
      <c r="N1" s="2735"/>
      <c r="O1" s="2735"/>
      <c r="P1" s="2735"/>
      <c r="Q1" s="2736"/>
      <c r="R1" s="657"/>
      <c r="S1" s="657"/>
      <c r="T1" s="657"/>
      <c r="U1" s="657"/>
      <c r="V1" s="1318" t="s">
        <v>833</v>
      </c>
      <c r="W1" s="1318"/>
      <c r="X1" s="1318"/>
      <c r="Y1" s="1318"/>
      <c r="Z1" s="1318"/>
      <c r="AA1" s="1318"/>
      <c r="AB1" s="1318"/>
      <c r="AC1" s="1318"/>
      <c r="AD1" s="1318"/>
      <c r="AE1" s="1318"/>
      <c r="AF1" s="1318"/>
      <c r="AG1" s="1318"/>
      <c r="AH1" s="1318"/>
      <c r="AI1" s="1318"/>
      <c r="AJ1" s="1318"/>
      <c r="AK1" s="1318"/>
      <c r="AL1" s="1318"/>
      <c r="AM1" s="1318"/>
      <c r="AN1" s="1318"/>
      <c r="AO1" s="1318"/>
      <c r="AP1" s="1318"/>
      <c r="AQ1" s="1318"/>
      <c r="AR1" s="1318"/>
      <c r="AS1" s="1318"/>
      <c r="AT1" s="1318"/>
      <c r="AU1" s="1318"/>
      <c r="AV1" s="1318"/>
      <c r="AW1" s="1318"/>
      <c r="AX1" s="1318"/>
      <c r="AY1" s="1318"/>
      <c r="AZ1" s="657"/>
      <c r="BA1" s="225"/>
      <c r="BB1" s="225"/>
      <c r="BC1" s="225"/>
      <c r="BD1" s="225"/>
      <c r="BE1" s="225"/>
      <c r="BF1" s="225"/>
      <c r="BG1" s="225"/>
      <c r="BH1" s="225"/>
      <c r="BI1" s="225"/>
      <c r="BJ1" s="261"/>
      <c r="BK1" s="261"/>
      <c r="BL1" s="261"/>
      <c r="BM1" s="261"/>
      <c r="BN1" s="101"/>
      <c r="BO1" s="261"/>
      <c r="BP1" s="261"/>
      <c r="BQ1" s="261"/>
      <c r="BR1" s="262"/>
    </row>
    <row r="2" spans="1:70" s="2" customFormat="1" ht="21" customHeight="1">
      <c r="A2" s="33"/>
      <c r="B2" s="284" t="s">
        <v>69</v>
      </c>
      <c r="C2" s="658"/>
      <c r="D2" s="658"/>
      <c r="E2" s="285"/>
      <c r="F2" s="658"/>
      <c r="G2" s="658"/>
      <c r="H2" s="286" t="str">
        <f>Index!G2</f>
        <v>{{ModelName}}</v>
      </c>
      <c r="J2" s="286"/>
      <c r="K2" s="286"/>
      <c r="L2" s="286"/>
      <c r="M2" s="286"/>
      <c r="N2" s="286"/>
      <c r="O2" s="286"/>
      <c r="P2" s="286"/>
      <c r="Q2" s="745"/>
      <c r="R2" s="660"/>
      <c r="S2" s="660"/>
      <c r="T2" s="660"/>
      <c r="U2" s="660"/>
      <c r="V2" s="1319"/>
      <c r="W2" s="1319"/>
      <c r="X2" s="1319"/>
      <c r="Y2" s="1319"/>
      <c r="Z2" s="1319"/>
      <c r="AA2" s="1319"/>
      <c r="AB2" s="1319"/>
      <c r="AC2" s="1319"/>
      <c r="AD2" s="1319"/>
      <c r="AE2" s="1319"/>
      <c r="AF2" s="1319"/>
      <c r="AG2" s="1319"/>
      <c r="AH2" s="1319"/>
      <c r="AI2" s="1319"/>
      <c r="AJ2" s="1319"/>
      <c r="AK2" s="1319"/>
      <c r="AL2" s="1319"/>
      <c r="AM2" s="1319"/>
      <c r="AN2" s="1319"/>
      <c r="AO2" s="1319"/>
      <c r="AP2" s="1319"/>
      <c r="AQ2" s="1319"/>
      <c r="AR2" s="1319"/>
      <c r="AS2" s="1319"/>
      <c r="AT2" s="1319"/>
      <c r="AU2" s="1319"/>
      <c r="AV2" s="1319"/>
      <c r="AW2" s="1319"/>
      <c r="AX2" s="1319"/>
      <c r="AY2" s="1319"/>
      <c r="AZ2" s="660"/>
      <c r="BA2" s="232"/>
      <c r="BB2" s="232"/>
      <c r="BC2" s="232"/>
      <c r="BD2" s="232"/>
      <c r="BE2" s="232"/>
      <c r="BF2" s="232"/>
      <c r="BG2" s="232"/>
      <c r="BH2" s="232"/>
      <c r="BI2" s="232"/>
      <c r="BJ2" s="313"/>
      <c r="BK2" s="1321" t="s">
        <v>122</v>
      </c>
      <c r="BL2" s="1465"/>
      <c r="BM2" s="1465"/>
      <c r="BN2" s="2602">
        <f>'Common Silk screen process '!BL2+1</f>
        <v>25</v>
      </c>
      <c r="BO2" s="1322"/>
      <c r="BP2" s="1322"/>
      <c r="BQ2" s="1586"/>
      <c r="BR2" s="143"/>
    </row>
    <row r="3" spans="1:70" s="2" customFormat="1" ht="15.95" customHeight="1">
      <c r="A3" s="33"/>
      <c r="B3" s="289" t="s">
        <v>70</v>
      </c>
      <c r="C3" s="290"/>
      <c r="D3" s="290"/>
      <c r="E3" s="290"/>
      <c r="F3" s="290"/>
      <c r="G3" s="290"/>
      <c r="H3" s="290"/>
      <c r="I3" s="290"/>
      <c r="J3" s="290"/>
      <c r="K3" s="290" t="str">
        <f>Index!I3</f>
        <v>{{MaterialNumber}}</v>
      </c>
      <c r="L3" s="290"/>
      <c r="M3" s="290"/>
      <c r="N3" s="290"/>
      <c r="O3" s="290"/>
      <c r="P3" s="290"/>
      <c r="Q3" s="291"/>
      <c r="R3" s="662"/>
      <c r="S3" s="662"/>
      <c r="T3" s="662"/>
      <c r="U3" s="662"/>
      <c r="V3" s="1320"/>
      <c r="W3" s="1320"/>
      <c r="X3" s="1320"/>
      <c r="Y3" s="1320"/>
      <c r="Z3" s="1320"/>
      <c r="AA3" s="1320"/>
      <c r="AB3" s="1320"/>
      <c r="AC3" s="1320"/>
      <c r="AD3" s="1320"/>
      <c r="AE3" s="1320"/>
      <c r="AF3" s="1320"/>
      <c r="AG3" s="1320"/>
      <c r="AH3" s="1320"/>
      <c r="AI3" s="1320"/>
      <c r="AJ3" s="1320"/>
      <c r="AK3" s="1320"/>
      <c r="AL3" s="1320"/>
      <c r="AM3" s="1320"/>
      <c r="AN3" s="1320"/>
      <c r="AO3" s="1320"/>
      <c r="AP3" s="1320"/>
      <c r="AQ3" s="1320"/>
      <c r="AR3" s="1320"/>
      <c r="AS3" s="1320"/>
      <c r="AT3" s="1320"/>
      <c r="AU3" s="1320"/>
      <c r="AV3" s="1320"/>
      <c r="AW3" s="1320"/>
      <c r="AX3" s="1320"/>
      <c r="AY3" s="1320"/>
      <c r="AZ3" s="662"/>
      <c r="BA3" s="237"/>
      <c r="BB3" s="237"/>
      <c r="BC3" s="237"/>
      <c r="BD3" s="237"/>
      <c r="BE3" s="237"/>
      <c r="BF3" s="237"/>
      <c r="BG3" s="237"/>
      <c r="BH3" s="237"/>
      <c r="BI3" s="237"/>
      <c r="BJ3" s="143"/>
      <c r="BK3" s="2952"/>
      <c r="BL3" s="2953"/>
      <c r="BM3" s="2953"/>
      <c r="BN3" s="2953"/>
      <c r="BO3" s="2953"/>
      <c r="BP3" s="2953"/>
      <c r="BQ3" s="2954"/>
      <c r="BR3" s="143"/>
    </row>
    <row r="4" spans="1:70" s="2" customFormat="1" ht="15.95" customHeight="1">
      <c r="A4" s="33"/>
      <c r="B4" s="33"/>
      <c r="C4" s="22"/>
      <c r="D4" s="22"/>
      <c r="E4" s="22"/>
      <c r="F4" s="22"/>
      <c r="G4" s="22"/>
      <c r="H4" s="22"/>
      <c r="I4" s="22"/>
      <c r="J4" s="22"/>
      <c r="K4" s="22"/>
      <c r="L4" s="22"/>
      <c r="M4" s="22"/>
      <c r="N4" s="22"/>
      <c r="O4" s="22"/>
      <c r="P4" s="22"/>
      <c r="Q4" s="22"/>
      <c r="R4" s="261"/>
      <c r="S4" s="261"/>
      <c r="T4" s="261"/>
      <c r="U4" s="261"/>
      <c r="V4" s="101"/>
      <c r="W4" s="261"/>
      <c r="X4" s="261"/>
      <c r="Y4" s="261"/>
      <c r="Z4" s="261"/>
      <c r="AA4" s="101"/>
      <c r="AB4" s="101"/>
      <c r="AC4" s="261"/>
      <c r="AD4" s="101"/>
      <c r="AE4" s="261"/>
      <c r="AF4" s="261"/>
      <c r="AG4" s="261"/>
      <c r="AH4" s="261"/>
      <c r="AI4" s="261"/>
      <c r="AJ4" s="261"/>
      <c r="AK4" s="261"/>
      <c r="AL4" s="261"/>
      <c r="AM4" s="101"/>
      <c r="AN4" s="101"/>
      <c r="AO4" s="261"/>
      <c r="AP4" s="261"/>
      <c r="AQ4" s="261"/>
      <c r="AR4" s="261"/>
      <c r="AS4" s="261"/>
      <c r="AT4" s="261"/>
      <c r="AU4" s="261"/>
      <c r="AV4" s="261"/>
      <c r="AW4" s="261"/>
      <c r="AX4" s="261"/>
      <c r="AY4" s="261"/>
      <c r="AZ4" s="101"/>
      <c r="BA4" s="101"/>
      <c r="BB4" s="101"/>
      <c r="BC4" s="261"/>
      <c r="BD4" s="261"/>
      <c r="BE4" s="261"/>
      <c r="BF4" s="261"/>
      <c r="BG4" s="261"/>
      <c r="BH4" s="261"/>
      <c r="BI4" s="261"/>
      <c r="BJ4" s="261"/>
      <c r="BK4" s="22"/>
      <c r="BL4" s="22"/>
      <c r="BM4" s="2955" t="s">
        <v>834</v>
      </c>
      <c r="BN4" s="2956"/>
      <c r="BO4" s="2956"/>
      <c r="BP4" s="2956"/>
      <c r="BQ4" s="2957"/>
      <c r="BR4" s="143"/>
    </row>
    <row r="5" spans="1:70" s="2" customFormat="1" ht="15.95" customHeight="1">
      <c r="A5" s="33"/>
      <c r="B5" s="33"/>
      <c r="C5" s="2958" t="s">
        <v>835</v>
      </c>
      <c r="D5" s="2959"/>
      <c r="E5" s="2959"/>
      <c r="F5" s="2959"/>
      <c r="G5" s="2959"/>
      <c r="H5" s="2959"/>
      <c r="I5" s="2959"/>
      <c r="J5" s="2960"/>
      <c r="K5" s="797"/>
      <c r="L5" s="797"/>
      <c r="M5" s="797"/>
      <c r="N5" s="797"/>
      <c r="O5" s="797"/>
      <c r="P5" s="797"/>
      <c r="Q5" s="797"/>
      <c r="R5" s="797"/>
      <c r="S5" s="797"/>
      <c r="T5" s="797"/>
      <c r="U5" s="797"/>
      <c r="V5" s="797"/>
      <c r="W5" s="797"/>
      <c r="X5" s="797"/>
      <c r="Y5" s="797"/>
      <c r="Z5" s="797"/>
      <c r="AA5" s="797"/>
      <c r="AB5" s="797"/>
      <c r="AC5" s="797"/>
      <c r="AD5" s="797"/>
      <c r="AE5" s="797"/>
      <c r="AF5" s="797"/>
      <c r="AG5" s="797"/>
      <c r="AH5" s="797"/>
      <c r="AI5" s="798"/>
      <c r="AJ5" s="2958" t="s">
        <v>836</v>
      </c>
      <c r="AK5" s="2959"/>
      <c r="AL5" s="2959"/>
      <c r="AM5" s="2959"/>
      <c r="AN5" s="2959"/>
      <c r="AO5" s="2959"/>
      <c r="AP5" s="2959"/>
      <c r="AQ5" s="2960"/>
      <c r="AR5" s="797"/>
      <c r="AS5" s="797"/>
      <c r="AT5" s="797"/>
      <c r="AU5" s="797"/>
      <c r="AV5" s="797"/>
      <c r="AW5" s="797"/>
      <c r="AX5" s="797"/>
      <c r="AY5" s="797"/>
      <c r="AZ5" s="797"/>
      <c r="BA5" s="797"/>
      <c r="BB5" s="797"/>
      <c r="BC5" s="797"/>
      <c r="BD5" s="797"/>
      <c r="BE5" s="797"/>
      <c r="BF5" s="797"/>
      <c r="BG5" s="797"/>
      <c r="BH5" s="797"/>
      <c r="BI5" s="797"/>
      <c r="BJ5" s="797"/>
      <c r="BK5" s="797"/>
      <c r="BL5" s="797"/>
      <c r="BM5" s="2961" t="s">
        <v>30</v>
      </c>
      <c r="BN5" s="2962"/>
      <c r="BO5" s="2962"/>
      <c r="BP5" s="2962"/>
      <c r="BQ5" s="2963"/>
      <c r="BR5" s="143"/>
    </row>
    <row r="6" spans="1:70" s="2" customFormat="1" ht="15.6" customHeight="1">
      <c r="A6" s="33"/>
      <c r="B6" s="33"/>
      <c r="C6" s="799"/>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3"/>
      <c r="AJ6" s="22"/>
      <c r="AK6" s="22"/>
      <c r="AL6" s="22"/>
      <c r="AM6" s="22"/>
      <c r="AN6" s="22"/>
      <c r="AO6" s="22"/>
      <c r="AP6" s="22"/>
      <c r="AQ6" s="22"/>
      <c r="AR6" s="22"/>
      <c r="AS6" s="22"/>
      <c r="AT6" s="22"/>
      <c r="AU6" s="22"/>
      <c r="AV6" s="22"/>
      <c r="AW6" s="22"/>
      <c r="AX6" s="22"/>
      <c r="AY6" s="22"/>
      <c r="AZ6" s="22"/>
      <c r="BA6" s="22"/>
      <c r="BB6" s="22"/>
      <c r="BC6" s="22"/>
      <c r="BD6" s="22"/>
      <c r="BE6" s="22"/>
      <c r="BF6" s="22"/>
      <c r="BG6" s="22"/>
      <c r="BH6" s="22"/>
      <c r="BI6" s="22"/>
      <c r="BJ6" s="22"/>
      <c r="BK6" s="22"/>
      <c r="BL6" s="22"/>
      <c r="BM6" s="1657"/>
      <c r="BN6" s="1657"/>
      <c r="BO6" s="1657"/>
      <c r="BP6" s="1657"/>
      <c r="BQ6" s="1662"/>
      <c r="BR6" s="143"/>
    </row>
    <row r="7" spans="1:70" s="2" customFormat="1" ht="15.6" customHeight="1">
      <c r="A7" s="33"/>
      <c r="B7" s="33"/>
      <c r="C7" s="799"/>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3"/>
      <c r="AJ7" s="22"/>
      <c r="AK7" s="22"/>
      <c r="AL7" s="22"/>
      <c r="AM7" s="22"/>
      <c r="AN7" s="22"/>
      <c r="AO7" s="22"/>
      <c r="AP7" s="22"/>
      <c r="AQ7" s="22"/>
      <c r="AR7" s="22"/>
      <c r="AS7" s="22"/>
      <c r="AT7" s="22"/>
      <c r="AU7" s="22"/>
      <c r="AV7" s="22"/>
      <c r="AW7" s="22"/>
      <c r="AX7" s="22"/>
      <c r="AY7" s="22"/>
      <c r="AZ7" s="22"/>
      <c r="BA7" s="22"/>
      <c r="BB7" s="22"/>
      <c r="BC7" s="22"/>
      <c r="BD7" s="22"/>
      <c r="BE7" s="22"/>
      <c r="BF7" s="22"/>
      <c r="BG7" s="22"/>
      <c r="BH7" s="22"/>
      <c r="BI7" s="22"/>
      <c r="BJ7" s="22"/>
      <c r="BK7" s="22"/>
      <c r="BL7" s="22"/>
      <c r="BM7" s="1166"/>
      <c r="BN7" s="1166"/>
      <c r="BO7" s="1166"/>
      <c r="BP7" s="1166"/>
      <c r="BQ7" s="1626"/>
      <c r="BR7" s="143"/>
    </row>
    <row r="8" spans="1:70" s="2" customFormat="1" ht="15.6" customHeight="1">
      <c r="A8" s="33"/>
      <c r="B8" s="33"/>
      <c r="C8" s="799"/>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3"/>
      <c r="AJ8" s="22"/>
      <c r="AK8" s="22"/>
      <c r="AL8" s="22"/>
      <c r="AM8" s="22"/>
      <c r="AN8" s="22"/>
      <c r="AO8" s="22"/>
      <c r="AP8" s="22"/>
      <c r="AQ8" s="22"/>
      <c r="AR8" s="22"/>
      <c r="AS8" s="22"/>
      <c r="AT8" s="22"/>
      <c r="AU8" s="22"/>
      <c r="AV8" s="22"/>
      <c r="AW8" s="22"/>
      <c r="AX8" s="22"/>
      <c r="AY8" s="22"/>
      <c r="AZ8" s="22"/>
      <c r="BA8" s="22"/>
      <c r="BB8" s="22"/>
      <c r="BC8" s="22"/>
      <c r="BD8" s="22"/>
      <c r="BE8" s="22"/>
      <c r="BF8" s="22"/>
      <c r="BG8" s="22"/>
      <c r="BH8" s="22"/>
      <c r="BI8" s="22"/>
      <c r="BJ8" s="22"/>
      <c r="BK8" s="22"/>
      <c r="BL8" s="22"/>
      <c r="BM8" s="1166"/>
      <c r="BN8" s="1166"/>
      <c r="BO8" s="1166"/>
      <c r="BP8" s="1166"/>
      <c r="BQ8" s="1736"/>
      <c r="BR8" s="143"/>
    </row>
    <row r="9" spans="1:70" s="2" customFormat="1" ht="15.6" customHeight="1">
      <c r="A9" s="33"/>
      <c r="B9" s="33"/>
      <c r="C9" s="799"/>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3"/>
      <c r="AJ9" s="22"/>
      <c r="AK9" s="22"/>
      <c r="AL9" s="22"/>
      <c r="AM9" s="22"/>
      <c r="AN9" s="22"/>
      <c r="AO9" s="22"/>
      <c r="AP9" s="22"/>
      <c r="AQ9" s="22"/>
      <c r="AR9" s="22"/>
      <c r="AS9" s="22"/>
      <c r="AT9" s="22"/>
      <c r="AU9" s="22"/>
      <c r="AV9" s="22"/>
      <c r="AW9" s="22"/>
      <c r="AX9" s="22"/>
      <c r="AY9" s="22"/>
      <c r="AZ9" s="22"/>
      <c r="BA9" s="22"/>
      <c r="BB9" s="22"/>
      <c r="BC9" s="22"/>
      <c r="BD9" s="22"/>
      <c r="BE9" s="22"/>
      <c r="BF9" s="22"/>
      <c r="BG9" s="22"/>
      <c r="BH9" s="22"/>
      <c r="BI9" s="22"/>
      <c r="BJ9" s="22"/>
      <c r="BK9" s="22"/>
      <c r="BL9" s="22"/>
      <c r="BM9" s="1166"/>
      <c r="BN9" s="1166"/>
      <c r="BO9" s="1166"/>
      <c r="BP9" s="1166"/>
      <c r="BQ9" s="1736"/>
      <c r="BR9" s="143"/>
    </row>
    <row r="10" spans="1:70" s="2" customFormat="1" ht="15.6" customHeight="1">
      <c r="A10" s="33"/>
      <c r="B10" s="33"/>
      <c r="C10" s="799"/>
      <c r="D10" s="22"/>
      <c r="E10" s="22"/>
      <c r="F10" s="22"/>
      <c r="G10" s="22"/>
      <c r="H10" s="22"/>
      <c r="I10" s="22"/>
      <c r="J10" s="2964"/>
      <c r="K10" s="2964"/>
      <c r="L10" s="2964"/>
      <c r="M10" s="22"/>
      <c r="N10" s="22"/>
      <c r="O10" s="22"/>
      <c r="P10" s="22"/>
      <c r="Q10" s="22"/>
      <c r="R10" s="22"/>
      <c r="S10" s="22"/>
      <c r="T10" s="22"/>
      <c r="U10" s="2964"/>
      <c r="V10" s="2964"/>
      <c r="W10" s="2964"/>
      <c r="X10" s="22"/>
      <c r="Y10" s="22"/>
      <c r="Z10" s="22"/>
      <c r="AA10" s="22"/>
      <c r="AB10" s="22"/>
      <c r="AC10" s="22"/>
      <c r="AD10" s="22"/>
      <c r="AE10" s="22"/>
      <c r="AF10" s="22"/>
      <c r="AG10" s="22"/>
      <c r="AH10" s="22"/>
      <c r="AI10" s="23"/>
      <c r="AJ10" s="22"/>
      <c r="AK10" s="22"/>
      <c r="AL10" s="22"/>
      <c r="AM10" s="22"/>
      <c r="AN10" s="22"/>
      <c r="AO10" s="22"/>
      <c r="AP10" s="22"/>
      <c r="AQ10" s="22"/>
      <c r="AR10" s="22"/>
      <c r="AS10" s="22"/>
      <c r="AT10" s="22"/>
      <c r="AU10" s="22"/>
      <c r="AV10" s="22"/>
      <c r="AW10" s="22"/>
      <c r="AX10" s="22"/>
      <c r="AY10" s="22"/>
      <c r="AZ10" s="22"/>
      <c r="BA10" s="22"/>
      <c r="BB10" s="22"/>
      <c r="BC10" s="22"/>
      <c r="BD10" s="22"/>
      <c r="BE10" s="22"/>
      <c r="BF10" s="22"/>
      <c r="BG10" s="22"/>
      <c r="BH10" s="22"/>
      <c r="BI10" s="22"/>
      <c r="BJ10" s="22"/>
      <c r="BK10" s="22"/>
      <c r="BL10" s="22"/>
      <c r="BM10" s="1166"/>
      <c r="BN10" s="1166"/>
      <c r="BO10" s="1166"/>
      <c r="BP10" s="1166"/>
      <c r="BQ10" s="1736"/>
      <c r="BR10" s="143"/>
    </row>
    <row r="11" spans="1:70" s="2" customFormat="1" ht="15.6" customHeight="1">
      <c r="A11" s="33"/>
      <c r="B11" s="33"/>
      <c r="C11" s="799"/>
      <c r="D11" s="22"/>
      <c r="E11" s="22"/>
      <c r="F11" s="22"/>
      <c r="G11" s="22"/>
      <c r="H11" s="22"/>
      <c r="I11" s="22"/>
      <c r="J11" s="2964"/>
      <c r="K11" s="2964"/>
      <c r="L11" s="2964"/>
      <c r="M11" s="22"/>
      <c r="N11" s="22"/>
      <c r="O11" s="22"/>
      <c r="P11" s="22"/>
      <c r="Q11" s="22"/>
      <c r="R11" s="22"/>
      <c r="S11" s="22"/>
      <c r="T11" s="22"/>
      <c r="U11" s="2964"/>
      <c r="V11" s="2964"/>
      <c r="W11" s="2964"/>
      <c r="X11" s="22"/>
      <c r="Y11" s="22"/>
      <c r="Z11" s="22"/>
      <c r="AA11" s="22"/>
      <c r="AB11" s="22"/>
      <c r="AC11" s="22"/>
      <c r="AD11" s="22"/>
      <c r="AE11" s="22"/>
      <c r="AF11" s="22"/>
      <c r="AG11" s="22"/>
      <c r="AH11" s="22"/>
      <c r="AI11" s="23"/>
      <c r="AJ11" s="22"/>
      <c r="AK11" s="22"/>
      <c r="AL11" s="22"/>
      <c r="AM11" s="22"/>
      <c r="AN11" s="22"/>
      <c r="AO11" s="22"/>
      <c r="AP11" s="22"/>
      <c r="AQ11" s="22"/>
      <c r="AR11" s="22"/>
      <c r="AS11" s="22"/>
      <c r="AT11" s="22"/>
      <c r="AU11" s="22"/>
      <c r="AV11" s="22"/>
      <c r="AW11" s="22"/>
      <c r="AX11" s="22"/>
      <c r="AY11" s="22"/>
      <c r="AZ11" s="22"/>
      <c r="BA11" s="22"/>
      <c r="BB11" s="22"/>
      <c r="BC11" s="22"/>
      <c r="BD11" s="22"/>
      <c r="BE11" s="22"/>
      <c r="BF11" s="22"/>
      <c r="BG11" s="22"/>
      <c r="BH11" s="22"/>
      <c r="BI11" s="22"/>
      <c r="BJ11" s="22"/>
      <c r="BK11" s="22"/>
      <c r="BL11" s="22"/>
      <c r="BM11" s="1166"/>
      <c r="BN11" s="1166"/>
      <c r="BO11" s="1166"/>
      <c r="BP11" s="1166"/>
      <c r="BQ11" s="1736"/>
      <c r="BR11" s="143"/>
    </row>
    <row r="12" spans="1:70" s="2" customFormat="1" ht="15.6" customHeight="1">
      <c r="A12" s="33"/>
      <c r="B12" s="33"/>
      <c r="C12" s="799"/>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c r="AG12" s="22"/>
      <c r="AH12" s="22"/>
      <c r="AI12" s="23"/>
      <c r="AJ12" s="22"/>
      <c r="AK12" s="22"/>
      <c r="AL12" s="22"/>
      <c r="AM12" s="22"/>
      <c r="AN12" s="22"/>
      <c r="AO12" s="22"/>
      <c r="AP12" s="22"/>
      <c r="AQ12" s="22"/>
      <c r="AR12" s="22"/>
      <c r="AS12" s="22"/>
      <c r="AT12" s="22"/>
      <c r="AU12" s="22"/>
      <c r="AV12" s="22"/>
      <c r="AW12" s="22"/>
      <c r="AX12" s="22"/>
      <c r="AY12" s="22"/>
      <c r="AZ12" s="22"/>
      <c r="BA12" s="22"/>
      <c r="BB12" s="22"/>
      <c r="BC12" s="22"/>
      <c r="BD12" s="22"/>
      <c r="BE12" s="22"/>
      <c r="BF12" s="22"/>
      <c r="BG12" s="22"/>
      <c r="BH12" s="22"/>
      <c r="BI12" s="22"/>
      <c r="BJ12" s="22"/>
      <c r="BK12" s="22"/>
      <c r="BL12" s="22"/>
      <c r="BM12" s="1166"/>
      <c r="BN12" s="1166"/>
      <c r="BO12" s="1166"/>
      <c r="BP12" s="1166"/>
      <c r="BQ12" s="1736"/>
      <c r="BR12" s="143"/>
    </row>
    <row r="13" spans="1:70" s="2" customFormat="1" ht="15.6" customHeight="1">
      <c r="A13" s="33"/>
      <c r="B13" s="33"/>
      <c r="C13" s="799"/>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3"/>
      <c r="AJ13" s="22"/>
      <c r="AK13" s="22"/>
      <c r="AL13" s="22"/>
      <c r="AM13" s="22"/>
      <c r="AN13" s="22"/>
      <c r="AO13" s="22"/>
      <c r="AP13" s="22"/>
      <c r="AQ13" s="22"/>
      <c r="AR13" s="22"/>
      <c r="AS13" s="22"/>
      <c r="AT13" s="22"/>
      <c r="AU13" s="22"/>
      <c r="AV13" s="22"/>
      <c r="AW13" s="22"/>
      <c r="AX13" s="22"/>
      <c r="AY13" s="22"/>
      <c r="AZ13" s="22"/>
      <c r="BA13" s="22"/>
      <c r="BB13" s="22"/>
      <c r="BC13" s="22"/>
      <c r="BD13" s="22"/>
      <c r="BE13" s="22"/>
      <c r="BF13" s="22"/>
      <c r="BG13" s="22"/>
      <c r="BH13" s="22"/>
      <c r="BI13" s="22"/>
      <c r="BJ13" s="22"/>
      <c r="BK13" s="22"/>
      <c r="BL13" s="22"/>
      <c r="BM13" s="22"/>
      <c r="BN13" s="22"/>
      <c r="BO13" s="22"/>
      <c r="BP13" s="22"/>
      <c r="BQ13" s="143"/>
      <c r="BR13" s="143"/>
    </row>
    <row r="14" spans="1:70" s="2" customFormat="1" ht="15.6" customHeight="1">
      <c r="A14" s="33"/>
      <c r="B14" s="33"/>
      <c r="C14" s="799"/>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3"/>
      <c r="AJ14" s="22"/>
      <c r="AK14" s="22"/>
      <c r="AL14" s="22"/>
      <c r="AM14" s="22"/>
      <c r="AN14" s="22"/>
      <c r="AO14" s="22"/>
      <c r="AP14" s="22"/>
      <c r="AQ14" s="22"/>
      <c r="AR14" s="22"/>
      <c r="AS14" s="22"/>
      <c r="AT14" s="22"/>
      <c r="AU14" s="22"/>
      <c r="AV14" s="22"/>
      <c r="AW14" s="22"/>
      <c r="AX14" s="22"/>
      <c r="AY14" s="22"/>
      <c r="AZ14" s="22"/>
      <c r="BA14" s="22"/>
      <c r="BB14" s="22"/>
      <c r="BC14" s="22"/>
      <c r="BD14" s="22"/>
      <c r="BE14" s="22"/>
      <c r="BF14" s="22"/>
      <c r="BG14" s="22"/>
      <c r="BH14" s="22"/>
      <c r="BI14" s="22"/>
      <c r="BJ14" s="22"/>
      <c r="BK14" s="22"/>
      <c r="BL14" s="22"/>
      <c r="BM14" s="22"/>
      <c r="BN14" s="22"/>
      <c r="BO14" s="22"/>
      <c r="BP14" s="22"/>
      <c r="BQ14" s="143"/>
      <c r="BR14" s="143"/>
    </row>
    <row r="15" spans="1:70" s="2" customFormat="1" ht="15.6" customHeight="1">
      <c r="A15" s="33"/>
      <c r="B15" s="33"/>
      <c r="C15" s="799"/>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3"/>
      <c r="AJ15" s="22"/>
      <c r="AK15" s="22"/>
      <c r="AL15" s="22"/>
      <c r="AM15" s="22"/>
      <c r="AN15" s="22"/>
      <c r="AO15" s="22"/>
      <c r="AP15" s="22"/>
      <c r="AQ15" s="22"/>
      <c r="AR15" s="22"/>
      <c r="AS15" s="22"/>
      <c r="AT15" s="22"/>
      <c r="AU15" s="22"/>
      <c r="AV15" s="22"/>
      <c r="AW15" s="22"/>
      <c r="AX15" s="22"/>
      <c r="AY15" s="22"/>
      <c r="AZ15" s="22"/>
      <c r="BA15" s="22"/>
      <c r="BB15" s="22"/>
      <c r="BC15" s="22"/>
      <c r="BD15" s="22"/>
      <c r="BE15" s="22"/>
      <c r="BF15" s="22"/>
      <c r="BG15" s="22"/>
      <c r="BH15" s="22"/>
      <c r="BI15" s="22"/>
      <c r="BJ15" s="22"/>
      <c r="BK15" s="22"/>
      <c r="BL15" s="22"/>
      <c r="BM15" s="22"/>
      <c r="BN15" s="22"/>
      <c r="BO15" s="22"/>
      <c r="BP15" s="22"/>
      <c r="BQ15" s="143"/>
      <c r="BR15" s="143"/>
    </row>
    <row r="16" spans="1:70" s="2" customFormat="1" ht="15.6" customHeight="1">
      <c r="A16" s="33"/>
      <c r="B16" s="33"/>
      <c r="C16" s="799"/>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3"/>
      <c r="AJ16" s="22"/>
      <c r="AK16" s="22"/>
      <c r="AL16" s="22"/>
      <c r="AM16" s="22"/>
      <c r="AN16" s="22"/>
      <c r="AO16" s="22"/>
      <c r="AP16" s="22"/>
      <c r="AQ16" s="22"/>
      <c r="AR16" s="22"/>
      <c r="AS16" s="22"/>
      <c r="AT16" s="22"/>
      <c r="AU16" s="22"/>
      <c r="AV16" s="22"/>
      <c r="AW16" s="22"/>
      <c r="AX16" s="22"/>
      <c r="AY16" s="22"/>
      <c r="AZ16" s="22"/>
      <c r="BA16" s="22"/>
      <c r="BB16" s="22"/>
      <c r="BC16" s="22"/>
      <c r="BD16" s="22"/>
      <c r="BE16" s="22"/>
      <c r="BF16" s="22"/>
      <c r="BG16" s="22"/>
      <c r="BH16" s="22"/>
      <c r="BI16" s="22"/>
      <c r="BJ16" s="22"/>
      <c r="BK16" s="22"/>
      <c r="BL16" s="22"/>
      <c r="BM16" s="22"/>
      <c r="BN16" s="22"/>
      <c r="BO16" s="22"/>
      <c r="BP16" s="22"/>
      <c r="BQ16" s="143"/>
      <c r="BR16" s="143"/>
    </row>
    <row r="17" spans="1:70" s="2" customFormat="1" ht="15.6" customHeight="1">
      <c r="A17" s="33"/>
      <c r="B17" s="33"/>
      <c r="C17" s="799"/>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22"/>
      <c r="AI17" s="23"/>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22"/>
      <c r="BN17" s="22"/>
      <c r="BO17" s="22"/>
      <c r="BP17" s="22"/>
      <c r="BQ17" s="143"/>
      <c r="BR17" s="143"/>
    </row>
    <row r="18" spans="1:70" s="2" customFormat="1" ht="15.6" customHeight="1">
      <c r="A18" s="33"/>
      <c r="B18" s="33"/>
      <c r="C18" s="799"/>
      <c r="D18" s="22"/>
      <c r="E18" s="22"/>
      <c r="F18" s="22"/>
      <c r="G18" s="22"/>
      <c r="H18" s="22"/>
      <c r="I18" s="22"/>
      <c r="J18" s="22"/>
      <c r="K18" s="22"/>
      <c r="L18" s="22"/>
      <c r="M18" s="22"/>
      <c r="N18" s="22"/>
      <c r="O18" s="22"/>
      <c r="P18" s="22"/>
      <c r="Q18" s="22"/>
      <c r="R18" s="22"/>
      <c r="S18" s="22"/>
      <c r="T18" s="22"/>
      <c r="U18" s="22"/>
      <c r="V18" s="22"/>
      <c r="W18" s="22"/>
      <c r="X18" s="22"/>
      <c r="Y18" s="22"/>
      <c r="Z18" s="22"/>
      <c r="AA18" s="22"/>
      <c r="AB18" s="22"/>
      <c r="AC18" s="22"/>
      <c r="AD18" s="22"/>
      <c r="AE18" s="22"/>
      <c r="AF18" s="22"/>
      <c r="AG18" s="22"/>
      <c r="AH18" s="22"/>
      <c r="AI18" s="23"/>
      <c r="AJ18" s="22"/>
      <c r="AK18" s="22"/>
      <c r="AL18" s="22"/>
      <c r="AM18" s="22"/>
      <c r="AN18" s="22"/>
      <c r="AO18" s="22"/>
      <c r="AP18" s="22"/>
      <c r="AQ18" s="22"/>
      <c r="AR18" s="22"/>
      <c r="AS18" s="22"/>
      <c r="AT18" s="22"/>
      <c r="AU18" s="22"/>
      <c r="AV18" s="22"/>
      <c r="AW18" s="22"/>
      <c r="AX18" s="22"/>
      <c r="AY18" s="22"/>
      <c r="AZ18" s="22"/>
      <c r="BA18" s="22"/>
      <c r="BB18" s="22"/>
      <c r="BC18" s="22"/>
      <c r="BD18" s="22"/>
      <c r="BE18" s="22"/>
      <c r="BF18" s="22"/>
      <c r="BG18" s="22"/>
      <c r="BH18" s="22"/>
      <c r="BI18" s="22"/>
      <c r="BJ18" s="22"/>
      <c r="BK18" s="22"/>
      <c r="BL18" s="22"/>
      <c r="BM18" s="22"/>
      <c r="BN18" s="22"/>
      <c r="BO18" s="22"/>
      <c r="BP18" s="22"/>
      <c r="BQ18" s="143"/>
      <c r="BR18" s="143"/>
    </row>
    <row r="19" spans="1:70" s="2" customFormat="1" ht="15.6" customHeight="1">
      <c r="A19" s="33"/>
      <c r="B19" s="33"/>
      <c r="C19" s="799"/>
      <c r="D19" s="22"/>
      <c r="E19" s="22"/>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3"/>
      <c r="AJ19" s="22"/>
      <c r="AK19" s="22"/>
      <c r="AL19" s="22"/>
      <c r="AM19" s="22"/>
      <c r="AN19" s="22"/>
      <c r="AO19" s="22"/>
      <c r="AP19" s="22"/>
      <c r="AQ19" s="22"/>
      <c r="AR19" s="22"/>
      <c r="AS19" s="22"/>
      <c r="AT19" s="22"/>
      <c r="AU19" s="22"/>
      <c r="AV19" s="22"/>
      <c r="AW19" s="22"/>
      <c r="AX19" s="22"/>
      <c r="AY19" s="22"/>
      <c r="AZ19" s="22"/>
      <c r="BA19" s="22"/>
      <c r="BB19" s="22"/>
      <c r="BC19" s="22"/>
      <c r="BD19" s="22"/>
      <c r="BE19" s="22"/>
      <c r="BF19" s="22"/>
      <c r="BG19" s="22"/>
      <c r="BH19" s="22"/>
      <c r="BI19" s="22"/>
      <c r="BJ19" s="22"/>
      <c r="BK19" s="22"/>
      <c r="BL19" s="22"/>
      <c r="BM19" s="22"/>
      <c r="BN19" s="22"/>
      <c r="BO19" s="22"/>
      <c r="BP19" s="22"/>
      <c r="BQ19" s="143"/>
      <c r="BR19" s="143"/>
    </row>
    <row r="20" spans="1:70" s="2" customFormat="1" ht="15.6" customHeight="1">
      <c r="A20" s="33"/>
      <c r="B20" s="33"/>
      <c r="C20" s="799"/>
      <c r="D20" s="22"/>
      <c r="E20" s="22"/>
      <c r="F20" s="22"/>
      <c r="G20" s="22"/>
      <c r="H20" s="22"/>
      <c r="I20" s="22"/>
      <c r="J20" s="22"/>
      <c r="K20" s="22"/>
      <c r="L20" s="22"/>
      <c r="M20" s="22"/>
      <c r="N20" s="22"/>
      <c r="O20" s="22"/>
      <c r="P20" s="22"/>
      <c r="Q20" s="22"/>
      <c r="R20" s="22"/>
      <c r="S20" s="22"/>
      <c r="T20" s="22"/>
      <c r="U20" s="22"/>
      <c r="V20" s="22"/>
      <c r="W20" s="22"/>
      <c r="X20" s="22"/>
      <c r="Y20" s="22"/>
      <c r="Z20" s="22"/>
      <c r="AA20" s="22"/>
      <c r="AB20" s="22"/>
      <c r="AC20" s="22"/>
      <c r="AD20" s="22"/>
      <c r="AE20" s="22"/>
      <c r="AF20" s="22"/>
      <c r="AG20" s="22"/>
      <c r="AH20" s="22"/>
      <c r="AI20" s="23"/>
      <c r="AJ20" s="22"/>
      <c r="AK20" s="22"/>
      <c r="AL20" s="22"/>
      <c r="AM20" s="22"/>
      <c r="AN20" s="22"/>
      <c r="AO20" s="22"/>
      <c r="AP20" s="22"/>
      <c r="AQ20" s="22"/>
      <c r="AR20" s="22"/>
      <c r="AS20" s="22"/>
      <c r="AT20" s="22"/>
      <c r="AU20" s="22"/>
      <c r="AV20" s="22"/>
      <c r="AW20" s="22"/>
      <c r="AX20" s="22"/>
      <c r="AY20" s="22"/>
      <c r="AZ20" s="22"/>
      <c r="BA20" s="22"/>
      <c r="BB20" s="22"/>
      <c r="BC20" s="22"/>
      <c r="BD20" s="22"/>
      <c r="BE20" s="22"/>
      <c r="BF20" s="22"/>
      <c r="BG20" s="22"/>
      <c r="BH20" s="22"/>
      <c r="BI20" s="22"/>
      <c r="BJ20" s="22"/>
      <c r="BK20" s="22"/>
      <c r="BL20" s="22"/>
      <c r="BM20" s="22"/>
      <c r="BN20" s="22"/>
      <c r="BO20" s="22"/>
      <c r="BP20" s="22"/>
      <c r="BQ20" s="143"/>
      <c r="BR20" s="143"/>
    </row>
    <row r="21" spans="1:70" s="2" customFormat="1" ht="15.6" customHeight="1">
      <c r="A21" s="33"/>
      <c r="B21" s="33"/>
      <c r="C21" s="799"/>
      <c r="D21" s="22"/>
      <c r="E21" s="22"/>
      <c r="F21" s="22"/>
      <c r="G21" s="22"/>
      <c r="H21" s="22"/>
      <c r="I21" s="22"/>
      <c r="J21" s="22"/>
      <c r="K21" s="22"/>
      <c r="L21" s="22"/>
      <c r="M21" s="22"/>
      <c r="N21" s="22"/>
      <c r="O21" s="22"/>
      <c r="P21" s="22"/>
      <c r="Q21" s="22"/>
      <c r="R21" s="22"/>
      <c r="S21" s="22"/>
      <c r="T21" s="22"/>
      <c r="U21" s="22"/>
      <c r="V21" s="22"/>
      <c r="W21" s="22"/>
      <c r="X21" s="22"/>
      <c r="Y21" s="22"/>
      <c r="Z21" s="22"/>
      <c r="AA21" s="22"/>
      <c r="AB21" s="22"/>
      <c r="AC21" s="22"/>
      <c r="AD21" s="22"/>
      <c r="AE21" s="22"/>
      <c r="AF21" s="22"/>
      <c r="AG21" s="22"/>
      <c r="AH21" s="22"/>
      <c r="AI21" s="23"/>
      <c r="AJ21" s="22"/>
      <c r="AK21" s="22"/>
      <c r="AL21" s="22"/>
      <c r="AM21" s="22"/>
      <c r="AN21" s="22"/>
      <c r="AO21" s="22"/>
      <c r="AP21" s="22"/>
      <c r="AQ21" s="22"/>
      <c r="AR21" s="22"/>
      <c r="AS21" s="22"/>
      <c r="AT21" s="22"/>
      <c r="AU21" s="22"/>
      <c r="AV21" s="22"/>
      <c r="AW21" s="22"/>
      <c r="AX21" s="22"/>
      <c r="AY21" s="22"/>
      <c r="AZ21" s="22"/>
      <c r="BA21" s="22"/>
      <c r="BB21" s="22"/>
      <c r="BC21" s="22"/>
      <c r="BD21" s="22"/>
      <c r="BE21" s="22"/>
      <c r="BF21" s="22"/>
      <c r="BG21" s="22"/>
      <c r="BH21" s="22"/>
      <c r="BI21" s="22"/>
      <c r="BJ21" s="22"/>
      <c r="BK21" s="22"/>
      <c r="BL21" s="22"/>
      <c r="BM21" s="22"/>
      <c r="BN21" s="22"/>
      <c r="BO21" s="22"/>
      <c r="BP21" s="22"/>
      <c r="BQ21" s="143"/>
      <c r="BR21" s="143"/>
    </row>
    <row r="22" spans="1:70" s="2" customFormat="1" ht="15.6" customHeight="1">
      <c r="A22" s="33"/>
      <c r="B22" s="33"/>
      <c r="C22" s="799"/>
      <c r="D22" s="22"/>
      <c r="E22" s="22"/>
      <c r="F22" s="22"/>
      <c r="G22" s="22"/>
      <c r="H22" s="22"/>
      <c r="I22" s="22"/>
      <c r="J22" s="22"/>
      <c r="K22" s="22"/>
      <c r="L22" s="22"/>
      <c r="M22" s="22"/>
      <c r="N22" s="22"/>
      <c r="O22" s="22"/>
      <c r="P22" s="22"/>
      <c r="Q22" s="22"/>
      <c r="R22" s="22"/>
      <c r="S22" s="22"/>
      <c r="T22" s="22"/>
      <c r="U22" s="22"/>
      <c r="V22" s="22"/>
      <c r="W22" s="22"/>
      <c r="X22" s="22"/>
      <c r="Y22" s="22"/>
      <c r="Z22" s="22"/>
      <c r="AA22" s="22"/>
      <c r="AB22" s="22"/>
      <c r="AC22" s="22"/>
      <c r="AD22" s="22"/>
      <c r="AE22" s="22"/>
      <c r="AF22" s="22"/>
      <c r="AG22" s="22"/>
      <c r="AH22" s="22"/>
      <c r="AI22" s="23"/>
      <c r="AJ22" s="22"/>
      <c r="AK22" s="22"/>
      <c r="AL22" s="22"/>
      <c r="AM22" s="22"/>
      <c r="AN22" s="22"/>
      <c r="AO22" s="22"/>
      <c r="AP22" s="22"/>
      <c r="AQ22" s="22"/>
      <c r="AR22" s="22"/>
      <c r="AS22" s="22"/>
      <c r="AT22" s="22"/>
      <c r="AU22" s="22"/>
      <c r="AV22" s="22"/>
      <c r="AW22" s="22"/>
      <c r="AX22" s="22"/>
      <c r="AY22" s="22"/>
      <c r="AZ22" s="22"/>
      <c r="BA22" s="22"/>
      <c r="BB22" s="22"/>
      <c r="BC22" s="22"/>
      <c r="BD22" s="22"/>
      <c r="BE22" s="22"/>
      <c r="BF22" s="22"/>
      <c r="BG22" s="22"/>
      <c r="BH22" s="22"/>
      <c r="BI22" s="22"/>
      <c r="BJ22" s="22"/>
      <c r="BK22" s="22"/>
      <c r="BL22" s="22"/>
      <c r="BM22" s="22"/>
      <c r="BN22" s="22"/>
      <c r="BO22" s="22"/>
      <c r="BP22" s="22"/>
      <c r="BQ22" s="143"/>
      <c r="BR22" s="143"/>
    </row>
    <row r="23" spans="1:70" s="2" customFormat="1" ht="15.6" customHeight="1">
      <c r="A23" s="33"/>
      <c r="B23" s="33"/>
      <c r="C23" s="799"/>
      <c r="D23" s="22"/>
      <c r="E23" s="22"/>
      <c r="F23" s="22"/>
      <c r="G23" s="22"/>
      <c r="H23" s="22"/>
      <c r="I23" s="22"/>
      <c r="J23" s="22"/>
      <c r="K23" s="22"/>
      <c r="L23" s="22"/>
      <c r="M23" s="22"/>
      <c r="N23" s="22"/>
      <c r="O23" s="22"/>
      <c r="P23" s="22"/>
      <c r="Q23" s="22"/>
      <c r="R23" s="22"/>
      <c r="S23" s="22"/>
      <c r="T23" s="22"/>
      <c r="U23" s="22"/>
      <c r="V23" s="22"/>
      <c r="W23" s="22"/>
      <c r="X23" s="22"/>
      <c r="Y23" s="22"/>
      <c r="Z23" s="22"/>
      <c r="AA23" s="22"/>
      <c r="AB23" s="22"/>
      <c r="AC23" s="22"/>
      <c r="AD23" s="22"/>
      <c r="AE23" s="22"/>
      <c r="AF23" s="22"/>
      <c r="AG23" s="22"/>
      <c r="AH23" s="22"/>
      <c r="AI23" s="23"/>
      <c r="AJ23" s="22"/>
      <c r="AK23" s="22"/>
      <c r="AL23" s="22"/>
      <c r="AM23" s="22"/>
      <c r="AN23" s="22"/>
      <c r="AO23" s="22"/>
      <c r="AP23" s="22"/>
      <c r="AQ23" s="22"/>
      <c r="AR23" s="22"/>
      <c r="AS23" s="22"/>
      <c r="AT23" s="22"/>
      <c r="AU23" s="22"/>
      <c r="AV23" s="22"/>
      <c r="AW23" s="22"/>
      <c r="AX23" s="22"/>
      <c r="AY23" s="22"/>
      <c r="AZ23" s="22"/>
      <c r="BA23" s="22"/>
      <c r="BB23" s="22"/>
      <c r="BC23" s="22"/>
      <c r="BD23" s="22"/>
      <c r="BE23" s="22"/>
      <c r="BF23" s="22"/>
      <c r="BG23" s="22"/>
      <c r="BH23" s="22"/>
      <c r="BI23" s="22"/>
      <c r="BJ23" s="22"/>
      <c r="BK23" s="22"/>
      <c r="BL23" s="22"/>
      <c r="BM23" s="22"/>
      <c r="BN23" s="22"/>
      <c r="BO23" s="22"/>
      <c r="BP23" s="22"/>
      <c r="BQ23" s="143"/>
      <c r="BR23" s="143"/>
    </row>
    <row r="24" spans="1:70" s="2" customFormat="1" ht="15.6" customHeight="1">
      <c r="A24" s="33"/>
      <c r="B24" s="33"/>
      <c r="C24" s="799"/>
      <c r="D24" s="22"/>
      <c r="E24" s="22"/>
      <c r="F24" s="22"/>
      <c r="G24" s="22"/>
      <c r="H24" s="22"/>
      <c r="I24" s="22"/>
      <c r="J24" s="22"/>
      <c r="K24" s="22"/>
      <c r="L24" s="22"/>
      <c r="M24" s="22"/>
      <c r="N24" s="22"/>
      <c r="O24" s="22"/>
      <c r="P24" s="22"/>
      <c r="Q24" s="22"/>
      <c r="R24" s="22"/>
      <c r="S24" s="22"/>
      <c r="T24" s="22"/>
      <c r="U24" s="22"/>
      <c r="V24" s="22"/>
      <c r="W24" s="22"/>
      <c r="X24" s="22"/>
      <c r="Y24" s="22"/>
      <c r="Z24" s="22"/>
      <c r="AA24" s="22"/>
      <c r="AB24" s="22"/>
      <c r="AC24" s="22"/>
      <c r="AD24" s="22"/>
      <c r="AE24" s="22"/>
      <c r="AF24" s="22"/>
      <c r="AG24" s="22"/>
      <c r="AH24" s="22"/>
      <c r="AI24" s="23"/>
      <c r="AJ24" s="22"/>
      <c r="AK24" s="22"/>
      <c r="AL24" s="22"/>
      <c r="AM24" s="22"/>
      <c r="AN24" s="22"/>
      <c r="AO24" s="22"/>
      <c r="AP24" s="22"/>
      <c r="AQ24" s="22"/>
      <c r="AR24" s="22"/>
      <c r="AS24" s="22"/>
      <c r="AT24" s="22"/>
      <c r="AU24" s="22"/>
      <c r="AV24" s="22"/>
      <c r="AW24" s="22"/>
      <c r="AX24" s="22"/>
      <c r="AY24" s="22"/>
      <c r="AZ24" s="22"/>
      <c r="BA24" s="22"/>
      <c r="BB24" s="22"/>
      <c r="BC24" s="22"/>
      <c r="BD24" s="22"/>
      <c r="BE24" s="22"/>
      <c r="BF24" s="22"/>
      <c r="BG24" s="22"/>
      <c r="BH24" s="22"/>
      <c r="BI24" s="22"/>
      <c r="BJ24" s="22"/>
      <c r="BK24" s="22"/>
      <c r="BL24" s="22"/>
      <c r="BM24" s="22"/>
      <c r="BN24" s="22"/>
      <c r="BO24" s="22"/>
      <c r="BP24" s="22"/>
      <c r="BQ24" s="143"/>
      <c r="BR24" s="143"/>
    </row>
    <row r="25" spans="1:70" s="2" customFormat="1" ht="15.6" customHeight="1">
      <c r="A25" s="33"/>
      <c r="B25" s="33"/>
      <c r="C25" s="799"/>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3"/>
      <c r="AJ25" s="22"/>
      <c r="AK25" s="22"/>
      <c r="AL25" s="22"/>
      <c r="AM25" s="22"/>
      <c r="AN25" s="22"/>
      <c r="AO25" s="22"/>
      <c r="AP25" s="22"/>
      <c r="AQ25" s="22"/>
      <c r="AR25" s="22"/>
      <c r="AS25" s="22"/>
      <c r="AT25" s="22"/>
      <c r="AU25" s="22"/>
      <c r="AV25" s="22"/>
      <c r="AW25" s="22"/>
      <c r="AX25" s="22"/>
      <c r="AY25" s="22"/>
      <c r="AZ25" s="22"/>
      <c r="BA25" s="22"/>
      <c r="BB25" s="22"/>
      <c r="BC25" s="22"/>
      <c r="BD25" s="22"/>
      <c r="BE25" s="22"/>
      <c r="BF25" s="22"/>
      <c r="BG25" s="22"/>
      <c r="BH25" s="22"/>
      <c r="BI25" s="22"/>
      <c r="BJ25" s="22"/>
      <c r="BK25" s="22"/>
      <c r="BL25" s="22"/>
      <c r="BM25" s="22"/>
      <c r="BN25" s="22"/>
      <c r="BO25" s="22"/>
      <c r="BP25" s="22"/>
      <c r="BQ25" s="143"/>
      <c r="BR25" s="143"/>
    </row>
    <row r="26" spans="1:70" s="2" customFormat="1" ht="15.6" customHeight="1">
      <c r="A26" s="33"/>
      <c r="B26" s="33"/>
      <c r="C26" s="799"/>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22"/>
      <c r="AI26" s="23"/>
      <c r="AJ26" s="22"/>
      <c r="AK26" s="22"/>
      <c r="AL26" s="22"/>
      <c r="AM26" s="22"/>
      <c r="AN26" s="22"/>
      <c r="AO26" s="22"/>
      <c r="AP26" s="22"/>
      <c r="AQ26" s="22"/>
      <c r="AR26" s="22"/>
      <c r="AS26" s="22"/>
      <c r="AT26" s="22"/>
      <c r="AU26" s="22"/>
      <c r="AV26" s="22"/>
      <c r="AW26" s="22"/>
      <c r="AX26" s="22"/>
      <c r="AY26" s="22"/>
      <c r="AZ26" s="22"/>
      <c r="BA26" s="22"/>
      <c r="BB26" s="22"/>
      <c r="BC26" s="22"/>
      <c r="BD26" s="22"/>
      <c r="BE26" s="22"/>
      <c r="BF26" s="22"/>
      <c r="BG26" s="22"/>
      <c r="BH26" s="22"/>
      <c r="BI26" s="22"/>
      <c r="BJ26" s="22"/>
      <c r="BK26" s="22"/>
      <c r="BL26" s="22"/>
      <c r="BM26" s="22"/>
      <c r="BN26" s="22"/>
      <c r="BO26" s="22"/>
      <c r="BP26" s="22"/>
      <c r="BQ26" s="143"/>
      <c r="BR26" s="143"/>
    </row>
    <row r="27" spans="1:70" s="2" customFormat="1" ht="15.6" customHeight="1">
      <c r="A27" s="33"/>
      <c r="B27" s="33"/>
      <c r="C27" s="799"/>
      <c r="D27" s="22"/>
      <c r="E27" s="22"/>
      <c r="F27" s="22"/>
      <c r="G27" s="22"/>
      <c r="H27" s="22"/>
      <c r="I27" s="22"/>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22"/>
      <c r="AI27" s="23"/>
      <c r="AJ27" s="22"/>
      <c r="AK27" s="22"/>
      <c r="AL27" s="22"/>
      <c r="AM27" s="22"/>
      <c r="AN27" s="22"/>
      <c r="AO27" s="22"/>
      <c r="AP27" s="22"/>
      <c r="AQ27" s="22"/>
      <c r="AR27" s="22"/>
      <c r="AS27" s="22"/>
      <c r="AT27" s="22"/>
      <c r="AU27" s="22"/>
      <c r="AV27" s="22"/>
      <c r="AW27" s="22"/>
      <c r="AX27" s="22"/>
      <c r="AY27" s="22"/>
      <c r="AZ27" s="22"/>
      <c r="BA27" s="22"/>
      <c r="BB27" s="22"/>
      <c r="BC27" s="22"/>
      <c r="BD27" s="22"/>
      <c r="BE27" s="22"/>
      <c r="BF27" s="22"/>
      <c r="BG27" s="22"/>
      <c r="BH27" s="22"/>
      <c r="BI27" s="22"/>
      <c r="BJ27" s="22"/>
      <c r="BK27" s="22"/>
      <c r="BL27" s="22"/>
      <c r="BM27" s="22"/>
      <c r="BN27" s="22"/>
      <c r="BO27" s="22"/>
      <c r="BP27" s="22"/>
      <c r="BQ27" s="143"/>
      <c r="BR27" s="143"/>
    </row>
    <row r="28" spans="1:70" s="2" customFormat="1" ht="15.6" customHeight="1">
      <c r="A28" s="33"/>
      <c r="B28" s="33"/>
      <c r="C28" s="799"/>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c r="AD28" s="22"/>
      <c r="AE28" s="22"/>
      <c r="AF28" s="22"/>
      <c r="AG28" s="22"/>
      <c r="AH28" s="22"/>
      <c r="AI28" s="23"/>
      <c r="AJ28" s="22"/>
      <c r="AK28" s="22"/>
      <c r="AL28" s="22"/>
      <c r="AM28" s="22"/>
      <c r="AN28" s="22"/>
      <c r="AO28" s="22"/>
      <c r="AP28" s="22"/>
      <c r="AQ28" s="22"/>
      <c r="AR28" s="22"/>
      <c r="AS28" s="22"/>
      <c r="AT28" s="22"/>
      <c r="AU28" s="22"/>
      <c r="AV28" s="22"/>
      <c r="AW28" s="22"/>
      <c r="AX28" s="22"/>
      <c r="AY28" s="22"/>
      <c r="AZ28" s="22"/>
      <c r="BA28" s="22"/>
      <c r="BB28" s="22"/>
      <c r="BC28" s="22"/>
      <c r="BD28" s="22"/>
      <c r="BE28" s="22"/>
      <c r="BF28" s="22"/>
      <c r="BG28" s="22"/>
      <c r="BH28" s="22"/>
      <c r="BI28" s="22"/>
      <c r="BJ28" s="22"/>
      <c r="BK28" s="22"/>
      <c r="BL28" s="22"/>
      <c r="BM28" s="22"/>
      <c r="BN28" s="22"/>
      <c r="BO28" s="22"/>
      <c r="BP28" s="22"/>
      <c r="BQ28" s="143"/>
      <c r="BR28" s="143"/>
    </row>
    <row r="29" spans="1:70" s="2" customFormat="1" ht="15.6" customHeight="1">
      <c r="A29" s="33"/>
      <c r="B29" s="33"/>
      <c r="C29" s="799"/>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c r="AD29" s="22"/>
      <c r="AE29" s="22"/>
      <c r="AF29" s="22"/>
      <c r="AG29" s="22"/>
      <c r="AH29" s="22"/>
      <c r="AI29" s="23"/>
      <c r="AJ29" s="22"/>
      <c r="AK29" s="22"/>
      <c r="AL29" s="22"/>
      <c r="AM29" s="22"/>
      <c r="AN29" s="22"/>
      <c r="AO29" s="22"/>
      <c r="AP29" s="22"/>
      <c r="AQ29" s="22"/>
      <c r="AR29" s="22"/>
      <c r="AS29" s="22"/>
      <c r="AT29" s="22"/>
      <c r="AU29" s="22"/>
      <c r="AV29" s="22"/>
      <c r="AW29" s="22"/>
      <c r="AX29" s="22"/>
      <c r="AY29" s="22"/>
      <c r="AZ29" s="22"/>
      <c r="BA29" s="22"/>
      <c r="BB29" s="22"/>
      <c r="BC29" s="22"/>
      <c r="BD29" s="22"/>
      <c r="BE29" s="22"/>
      <c r="BF29" s="22"/>
      <c r="BG29" s="22"/>
      <c r="BH29" s="22"/>
      <c r="BI29" s="22"/>
      <c r="BJ29" s="22"/>
      <c r="BK29" s="22"/>
      <c r="BL29" s="22"/>
      <c r="BM29" s="22"/>
      <c r="BN29" s="22"/>
      <c r="BO29" s="22"/>
      <c r="BP29" s="22"/>
      <c r="BQ29" s="143"/>
      <c r="BR29" s="143"/>
    </row>
    <row r="30" spans="1:70" s="2" customFormat="1" ht="15.6" customHeight="1">
      <c r="A30" s="33"/>
      <c r="B30" s="33"/>
      <c r="C30" s="799"/>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22"/>
      <c r="AI30" s="23"/>
      <c r="AJ30" s="22"/>
      <c r="AK30" s="22"/>
      <c r="AL30" s="22"/>
      <c r="AM30" s="22"/>
      <c r="AN30" s="22"/>
      <c r="AO30" s="22"/>
      <c r="AP30" s="22"/>
      <c r="AQ30" s="22"/>
      <c r="AR30" s="22"/>
      <c r="AS30" s="22"/>
      <c r="AT30" s="22"/>
      <c r="AU30" s="22"/>
      <c r="AV30" s="22"/>
      <c r="AW30" s="22"/>
      <c r="AX30" s="22"/>
      <c r="AY30" s="22"/>
      <c r="AZ30" s="22"/>
      <c r="BA30" s="22"/>
      <c r="BB30" s="22"/>
      <c r="BC30" s="22"/>
      <c r="BD30" s="22"/>
      <c r="BE30" s="22"/>
      <c r="BF30" s="22"/>
      <c r="BG30" s="22"/>
      <c r="BH30" s="22"/>
      <c r="BI30" s="22"/>
      <c r="BJ30" s="22"/>
      <c r="BK30" s="22"/>
      <c r="BL30" s="22"/>
      <c r="BM30" s="22"/>
      <c r="BN30" s="22"/>
      <c r="BO30" s="22"/>
      <c r="BP30" s="22"/>
      <c r="BQ30" s="143"/>
      <c r="BR30" s="143"/>
    </row>
    <row r="31" spans="1:70" s="2" customFormat="1" ht="15.6" customHeight="1">
      <c r="A31" s="33"/>
      <c r="B31" s="33"/>
      <c r="C31" s="799"/>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22"/>
      <c r="AI31" s="23"/>
      <c r="AJ31" s="22"/>
      <c r="AK31" s="22"/>
      <c r="AL31" s="22"/>
      <c r="AM31" s="22"/>
      <c r="AN31" s="22"/>
      <c r="AO31" s="22"/>
      <c r="AP31" s="22"/>
      <c r="AQ31" s="22"/>
      <c r="AR31" s="22"/>
      <c r="AS31" s="22"/>
      <c r="AT31" s="22"/>
      <c r="AU31" s="22"/>
      <c r="AV31" s="22"/>
      <c r="AW31" s="22"/>
      <c r="AX31" s="22"/>
      <c r="AY31" s="22"/>
      <c r="AZ31" s="22"/>
      <c r="BA31" s="22"/>
      <c r="BB31" s="22"/>
      <c r="BC31" s="22"/>
      <c r="BD31" s="22"/>
      <c r="BE31" s="22"/>
      <c r="BF31" s="22"/>
      <c r="BG31" s="22"/>
      <c r="BH31" s="22"/>
      <c r="BI31" s="22"/>
      <c r="BJ31" s="22"/>
      <c r="BK31" s="22"/>
      <c r="BL31" s="22"/>
      <c r="BM31" s="22"/>
      <c r="BN31" s="22"/>
      <c r="BO31" s="22"/>
      <c r="BP31" s="22"/>
      <c r="BQ31" s="143"/>
      <c r="BR31" s="143"/>
    </row>
    <row r="32" spans="1:70" s="2" customFormat="1" ht="15.6" customHeight="1">
      <c r="A32" s="33"/>
      <c r="B32" s="33"/>
      <c r="C32" s="799"/>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22"/>
      <c r="AI32" s="23"/>
      <c r="AJ32" s="22"/>
      <c r="AK32" s="22"/>
      <c r="AL32" s="22"/>
      <c r="AM32" s="22"/>
      <c r="AN32" s="22"/>
      <c r="AO32" s="22"/>
      <c r="AP32" s="22"/>
      <c r="AQ32" s="22"/>
      <c r="AR32" s="22"/>
      <c r="AS32" s="22"/>
      <c r="AT32" s="22"/>
      <c r="AU32" s="22"/>
      <c r="AV32" s="22"/>
      <c r="AW32" s="22"/>
      <c r="AX32" s="22"/>
      <c r="AY32" s="22"/>
      <c r="AZ32" s="22"/>
      <c r="BA32" s="22"/>
      <c r="BB32" s="22"/>
      <c r="BC32" s="22"/>
      <c r="BD32" s="22"/>
      <c r="BE32" s="22"/>
      <c r="BF32" s="22"/>
      <c r="BG32" s="22"/>
      <c r="BH32" s="22"/>
      <c r="BI32" s="22"/>
      <c r="BJ32" s="22"/>
      <c r="BK32" s="22"/>
      <c r="BL32" s="22"/>
      <c r="BM32" s="22"/>
      <c r="BN32" s="22"/>
      <c r="BO32" s="22"/>
      <c r="BP32" s="22"/>
      <c r="BQ32" s="143"/>
      <c r="BR32" s="143"/>
    </row>
    <row r="33" spans="1:106" s="2" customFormat="1" ht="15.6" customHeight="1">
      <c r="A33" s="33"/>
      <c r="B33" s="33"/>
      <c r="C33" s="799"/>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22"/>
      <c r="AI33" s="23"/>
      <c r="AJ33" s="22"/>
      <c r="AK33" s="22"/>
      <c r="AL33" s="22"/>
      <c r="AM33" s="22"/>
      <c r="AN33" s="22"/>
      <c r="AO33" s="22"/>
      <c r="AP33" s="22"/>
      <c r="AQ33" s="22"/>
      <c r="AR33" s="22"/>
      <c r="AS33" s="22"/>
      <c r="AT33" s="22"/>
      <c r="AU33" s="22"/>
      <c r="AV33" s="22"/>
      <c r="AW33" s="22"/>
      <c r="AX33" s="22"/>
      <c r="AY33" s="22"/>
      <c r="AZ33" s="22"/>
      <c r="BA33" s="22"/>
      <c r="BB33" s="22"/>
      <c r="BC33" s="22"/>
      <c r="BD33" s="22"/>
      <c r="BE33" s="22"/>
      <c r="BF33" s="22"/>
      <c r="BG33" s="22"/>
      <c r="BH33" s="22"/>
      <c r="BI33" s="22"/>
      <c r="BJ33" s="22"/>
      <c r="BK33" s="22"/>
      <c r="BL33" s="22"/>
      <c r="BM33" s="22"/>
      <c r="BN33" s="22"/>
      <c r="BO33" s="22"/>
      <c r="BP33" s="22"/>
      <c r="BQ33" s="143"/>
      <c r="BR33" s="143"/>
    </row>
    <row r="34" spans="1:106" s="2" customFormat="1" ht="15.6" customHeight="1">
      <c r="A34" s="33"/>
      <c r="B34" s="33"/>
      <c r="C34" s="799"/>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22"/>
      <c r="AI34" s="23"/>
      <c r="AJ34" s="22"/>
      <c r="AK34" s="22"/>
      <c r="AL34" s="22"/>
      <c r="AM34" s="22"/>
      <c r="AN34" s="22"/>
      <c r="AO34" s="22"/>
      <c r="AP34" s="22"/>
      <c r="AQ34" s="22"/>
      <c r="AR34" s="22"/>
      <c r="AS34" s="22"/>
      <c r="AT34" s="22"/>
      <c r="AU34" s="22"/>
      <c r="AV34" s="22"/>
      <c r="AW34" s="22"/>
      <c r="AX34" s="22"/>
      <c r="AY34" s="22"/>
      <c r="AZ34" s="22"/>
      <c r="BA34" s="22"/>
      <c r="BB34" s="22"/>
      <c r="BC34" s="22"/>
      <c r="BD34" s="22"/>
      <c r="BE34" s="22"/>
      <c r="BF34" s="22"/>
      <c r="BG34" s="22"/>
      <c r="BH34" s="22"/>
      <c r="BI34" s="22"/>
      <c r="BJ34" s="22"/>
      <c r="BK34" s="22"/>
      <c r="BL34" s="22"/>
      <c r="BM34" s="22"/>
      <c r="BN34" s="22"/>
      <c r="BO34" s="22"/>
      <c r="BP34" s="22"/>
      <c r="BQ34" s="143"/>
      <c r="BR34" s="143"/>
    </row>
    <row r="35" spans="1:106" s="2" customFormat="1" ht="15.6" customHeight="1">
      <c r="A35" s="33"/>
      <c r="B35" s="33"/>
      <c r="C35" s="799"/>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3"/>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c r="BN35" s="22"/>
      <c r="BO35" s="22"/>
      <c r="BP35" s="22"/>
      <c r="BQ35" s="143"/>
      <c r="BR35" s="143"/>
    </row>
    <row r="36" spans="1:106" s="2" customFormat="1" ht="15.6" customHeight="1">
      <c r="A36" s="33"/>
      <c r="B36" s="33"/>
      <c r="C36" s="799"/>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3"/>
      <c r="AJ36" s="22"/>
      <c r="AK36" s="22"/>
      <c r="AL36" s="22"/>
      <c r="AM36" s="22"/>
      <c r="AN36" s="22"/>
      <c r="AO36" s="22"/>
      <c r="AP36" s="22"/>
      <c r="AQ36" s="22"/>
      <c r="AR36" s="22"/>
      <c r="AS36" s="22"/>
      <c r="AT36" s="22"/>
      <c r="AU36" s="22"/>
      <c r="AV36" s="22"/>
      <c r="AW36" s="22"/>
      <c r="AX36" s="22"/>
      <c r="AY36" s="22"/>
      <c r="AZ36" s="22"/>
      <c r="BA36" s="22"/>
      <c r="BB36" s="22"/>
      <c r="BC36" s="22"/>
      <c r="BD36" s="22"/>
      <c r="BE36" s="22"/>
      <c r="BF36" s="22"/>
      <c r="BG36" s="22"/>
      <c r="BH36" s="22"/>
      <c r="BI36" s="22"/>
      <c r="BJ36" s="22"/>
      <c r="BK36" s="22"/>
      <c r="BL36" s="22"/>
      <c r="BM36" s="22"/>
      <c r="BN36" s="22"/>
      <c r="BO36" s="22"/>
      <c r="BP36" s="22"/>
      <c r="BQ36" s="143"/>
      <c r="BR36" s="143"/>
    </row>
    <row r="37" spans="1:106" s="2" customFormat="1" ht="15.6" customHeight="1">
      <c r="A37" s="33"/>
      <c r="B37" s="33"/>
      <c r="C37" s="799"/>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3"/>
      <c r="AJ37" s="22"/>
      <c r="AK37" s="22"/>
      <c r="AL37" s="22"/>
      <c r="AM37" s="22"/>
      <c r="AN37" s="22"/>
      <c r="AO37" s="22"/>
      <c r="AP37" s="22"/>
      <c r="AQ37" s="22"/>
      <c r="AR37" s="22"/>
      <c r="AS37" s="22"/>
      <c r="AT37" s="22"/>
      <c r="AU37" s="22"/>
      <c r="AV37" s="22"/>
      <c r="AW37" s="22"/>
      <c r="AX37" s="22"/>
      <c r="AY37" s="22"/>
      <c r="AZ37" s="22"/>
      <c r="BA37" s="22"/>
      <c r="BB37" s="22"/>
      <c r="BC37" s="22"/>
      <c r="BD37" s="22"/>
      <c r="BE37" s="22"/>
      <c r="BF37" s="22"/>
      <c r="BG37" s="22"/>
      <c r="BH37" s="22"/>
      <c r="BI37" s="22"/>
      <c r="BJ37" s="22"/>
      <c r="BK37" s="22"/>
      <c r="BL37" s="22"/>
      <c r="BM37" s="22"/>
      <c r="BN37" s="22"/>
      <c r="BO37" s="22"/>
      <c r="BP37" s="22"/>
      <c r="BQ37" s="143"/>
      <c r="BR37" s="143"/>
    </row>
    <row r="38" spans="1:106" s="2" customFormat="1" ht="15.6" customHeight="1">
      <c r="A38" s="33"/>
      <c r="B38" s="33"/>
      <c r="C38" s="799"/>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3"/>
      <c r="AJ38" s="22"/>
      <c r="AK38" s="22"/>
      <c r="AL38" s="22"/>
      <c r="AM38" s="22"/>
      <c r="AN38" s="22"/>
      <c r="AO38" s="22"/>
      <c r="AP38" s="22"/>
      <c r="AQ38" s="22"/>
      <c r="AR38" s="22"/>
      <c r="AS38" s="22"/>
      <c r="AT38" s="22"/>
      <c r="AU38" s="22"/>
      <c r="AV38" s="22"/>
      <c r="AW38" s="22"/>
      <c r="AX38" s="22"/>
      <c r="AY38" s="22"/>
      <c r="AZ38" s="22"/>
      <c r="BA38" s="22"/>
      <c r="BB38" s="22"/>
      <c r="BC38" s="22"/>
      <c r="BD38" s="22"/>
      <c r="BE38" s="22"/>
      <c r="BF38" s="22"/>
      <c r="BG38" s="22"/>
      <c r="BH38" s="22"/>
      <c r="BI38" s="22"/>
      <c r="BJ38" s="22"/>
      <c r="BK38" s="22"/>
      <c r="BL38" s="22"/>
      <c r="BM38" s="22"/>
      <c r="BN38" s="22"/>
      <c r="BO38" s="22"/>
      <c r="BP38" s="22"/>
      <c r="BQ38" s="143"/>
      <c r="BR38" s="143"/>
    </row>
    <row r="39" spans="1:106" s="2" customFormat="1" ht="15.6" customHeight="1">
      <c r="A39" s="33"/>
      <c r="B39" s="33"/>
      <c r="C39" s="799"/>
      <c r="D39" s="22"/>
      <c r="E39" s="22"/>
      <c r="F39" s="22"/>
      <c r="G39" s="22"/>
      <c r="H39" s="22"/>
      <c r="I39" s="22"/>
      <c r="J39" s="22"/>
      <c r="K39" s="22"/>
      <c r="L39" s="22"/>
      <c r="M39" s="22"/>
      <c r="N39" s="22"/>
      <c r="O39" s="22"/>
      <c r="P39" s="22"/>
      <c r="Q39" s="22"/>
      <c r="R39" s="22"/>
      <c r="S39" s="22"/>
      <c r="T39" s="22"/>
      <c r="U39" s="22"/>
      <c r="V39" s="22"/>
      <c r="W39" s="22"/>
      <c r="X39" s="22"/>
      <c r="Z39" s="22"/>
      <c r="AA39" s="22"/>
      <c r="AB39" s="22"/>
      <c r="AC39" s="22"/>
      <c r="AD39" s="22"/>
      <c r="AE39" s="22"/>
      <c r="AF39" s="22"/>
      <c r="AG39" s="22"/>
      <c r="AH39" s="22"/>
      <c r="AI39" s="23"/>
      <c r="AJ39" s="22"/>
      <c r="AK39" s="22"/>
      <c r="AL39" s="22"/>
      <c r="AM39" s="22"/>
      <c r="AN39" s="22"/>
      <c r="AO39" s="22"/>
      <c r="AP39" s="22"/>
      <c r="AQ39" s="22"/>
      <c r="AR39" s="22"/>
      <c r="AS39" s="22"/>
      <c r="AT39" s="22"/>
      <c r="AU39" s="22"/>
      <c r="AV39" s="22"/>
      <c r="AW39" s="22"/>
      <c r="AX39" s="22"/>
      <c r="AY39" s="22"/>
      <c r="AZ39" s="22"/>
      <c r="BA39" s="22"/>
      <c r="BB39" s="22"/>
      <c r="BC39" s="22"/>
      <c r="BD39" s="22"/>
      <c r="BE39" s="22"/>
      <c r="BF39" s="22"/>
      <c r="BG39" s="22"/>
      <c r="BH39" s="22"/>
      <c r="BI39" s="22"/>
      <c r="BJ39" s="22"/>
      <c r="BK39" s="22"/>
      <c r="BL39" s="22"/>
      <c r="BM39" s="22"/>
      <c r="BN39" s="22"/>
      <c r="BO39" s="22"/>
      <c r="BP39" s="22"/>
      <c r="BQ39" s="143"/>
      <c r="BR39" s="143"/>
    </row>
    <row r="40" spans="1:106" s="2" customFormat="1" ht="15.6" customHeight="1">
      <c r="A40" s="33"/>
      <c r="B40" s="33"/>
      <c r="C40" s="801"/>
      <c r="D40" s="802"/>
      <c r="E40" s="802"/>
      <c r="F40" s="802"/>
      <c r="G40" s="802"/>
      <c r="H40" s="802"/>
      <c r="I40" s="802"/>
      <c r="J40" s="802"/>
      <c r="K40" s="802"/>
      <c r="L40" s="802"/>
      <c r="M40" s="802"/>
      <c r="N40" s="802"/>
      <c r="O40" s="802"/>
      <c r="P40" s="802"/>
      <c r="Q40" s="802"/>
      <c r="R40" s="802"/>
      <c r="S40" s="802"/>
      <c r="T40" s="802"/>
      <c r="U40" s="802"/>
      <c r="V40" s="802"/>
      <c r="W40" s="802"/>
      <c r="X40" s="802"/>
      <c r="Y40" s="802"/>
      <c r="Z40" s="802"/>
      <c r="AA40" s="802"/>
      <c r="AB40" s="802"/>
      <c r="AC40" s="802"/>
      <c r="AD40" s="802"/>
      <c r="AE40" s="802"/>
      <c r="AF40" s="802"/>
      <c r="AG40" s="802"/>
      <c r="AH40" s="802"/>
      <c r="AI40" s="803"/>
      <c r="AJ40" s="802"/>
      <c r="AK40" s="802"/>
      <c r="AL40" s="802"/>
      <c r="AM40" s="802"/>
      <c r="AN40" s="802"/>
      <c r="AO40" s="802"/>
      <c r="AP40" s="802"/>
      <c r="AQ40" s="802"/>
      <c r="AR40" s="802"/>
      <c r="AS40" s="802"/>
      <c r="AT40" s="802"/>
      <c r="AU40" s="802"/>
      <c r="AV40" s="802"/>
      <c r="AW40" s="802"/>
      <c r="AX40" s="802"/>
      <c r="AY40" s="802"/>
      <c r="AZ40" s="802"/>
      <c r="BA40" s="802"/>
      <c r="BB40" s="802"/>
      <c r="BC40" s="802"/>
      <c r="BD40" s="802"/>
      <c r="BE40" s="802"/>
      <c r="BF40" s="802"/>
      <c r="BG40" s="802"/>
      <c r="BH40" s="802"/>
      <c r="BI40" s="802"/>
      <c r="BJ40" s="802"/>
      <c r="BK40" s="802"/>
      <c r="BL40" s="802"/>
      <c r="BM40" s="802"/>
      <c r="BN40" s="802"/>
      <c r="BO40" s="802"/>
      <c r="BP40" s="802"/>
      <c r="BQ40" s="804"/>
      <c r="BR40" s="143"/>
      <c r="BX40" s="2" t="s">
        <v>61</v>
      </c>
    </row>
    <row r="41" spans="1:106" s="120" customFormat="1" ht="15.95" customHeight="1">
      <c r="A41" s="229"/>
      <c r="B41" s="229"/>
      <c r="C41" s="69"/>
      <c r="D41" s="69"/>
      <c r="E41" s="69"/>
      <c r="F41" s="69"/>
      <c r="G41" s="69"/>
      <c r="H41" s="69"/>
      <c r="I41" s="69"/>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69"/>
      <c r="BG41" s="69"/>
      <c r="BH41" s="69"/>
      <c r="BI41" s="69"/>
      <c r="BJ41" s="69"/>
      <c r="BK41" s="69"/>
      <c r="BL41" s="69"/>
      <c r="BM41" s="69"/>
      <c r="BN41" s="69"/>
      <c r="BO41" s="69"/>
      <c r="BP41" s="69"/>
      <c r="BQ41" s="136"/>
      <c r="BR41" s="136"/>
    </row>
    <row r="42" spans="1:106" s="120" customFormat="1" ht="15.95" customHeight="1">
      <c r="A42" s="229"/>
      <c r="B42" s="2965"/>
      <c r="C42" s="1227"/>
      <c r="D42" s="1227"/>
      <c r="E42" s="1227"/>
      <c r="F42" s="1227"/>
      <c r="G42" s="1227"/>
      <c r="H42" s="1227"/>
      <c r="I42" s="1227"/>
      <c r="J42" s="1227"/>
      <c r="K42" s="1227"/>
      <c r="L42" s="1227"/>
      <c r="M42" s="1227"/>
      <c r="N42" s="1227"/>
      <c r="O42" s="1227"/>
      <c r="P42" s="1227"/>
      <c r="Q42" s="1227"/>
      <c r="R42" s="69"/>
      <c r="S42" s="69"/>
      <c r="T42" s="69"/>
      <c r="U42" s="69"/>
      <c r="V42" s="69"/>
      <c r="W42" s="69"/>
      <c r="X42" s="69"/>
      <c r="Y42" s="69"/>
      <c r="Z42" s="69"/>
      <c r="AA42" s="69"/>
      <c r="AB42" s="69"/>
      <c r="AC42" s="69"/>
      <c r="AD42" s="69"/>
      <c r="AE42" s="69"/>
      <c r="AG42" s="800"/>
      <c r="AH42" s="2966" t="s">
        <v>837</v>
      </c>
      <c r="AI42" s="2967"/>
      <c r="AJ42" s="2967"/>
      <c r="AK42" s="2967"/>
      <c r="AL42" s="2967"/>
      <c r="AM42" s="2967"/>
      <c r="AN42" s="2967"/>
      <c r="AO42" s="2967"/>
      <c r="AP42" s="2967"/>
      <c r="AQ42" s="2967"/>
      <c r="AR42" s="2749"/>
      <c r="AS42" s="2747" t="s">
        <v>838</v>
      </c>
      <c r="AT42" s="2967"/>
      <c r="AU42" s="2967"/>
      <c r="AV42" s="2967"/>
      <c r="AW42" s="2967"/>
      <c r="AX42" s="2967"/>
      <c r="AY42" s="2967"/>
      <c r="AZ42" s="2967"/>
      <c r="BA42" s="2967"/>
      <c r="BB42" s="2967"/>
      <c r="BC42" s="2967"/>
      <c r="BD42" s="2967"/>
      <c r="BE42" s="2967"/>
      <c r="BF42" s="2967"/>
      <c r="BG42" s="2967"/>
      <c r="BH42" s="2967"/>
      <c r="BI42" s="2967"/>
      <c r="BJ42" s="2749"/>
      <c r="BK42" s="2968" t="s">
        <v>699</v>
      </c>
      <c r="BL42" s="2969"/>
      <c r="BM42" s="2969"/>
      <c r="BN42" s="2969"/>
      <c r="BO42" s="2969"/>
      <c r="BP42" s="2969"/>
      <c r="BQ42" s="2970"/>
      <c r="BR42" s="136"/>
    </row>
    <row r="43" spans="1:106" s="120" customFormat="1" ht="20.25" customHeight="1">
      <c r="A43" s="229"/>
      <c r="B43" s="2971" t="s">
        <v>839</v>
      </c>
      <c r="C43" s="2972"/>
      <c r="D43" s="2972"/>
      <c r="E43" s="2972"/>
      <c r="F43" s="2972"/>
      <c r="G43" s="2972"/>
      <c r="H43" s="2972"/>
      <c r="I43" s="2972"/>
      <c r="J43" s="2972"/>
      <c r="K43" s="2972"/>
      <c r="L43" s="2972"/>
      <c r="M43" s="2972"/>
      <c r="N43" s="2972"/>
      <c r="O43" s="2972"/>
      <c r="P43" s="2972"/>
      <c r="Q43" s="2972"/>
      <c r="R43" s="2972"/>
      <c r="S43" s="2972"/>
      <c r="T43" s="2972"/>
      <c r="U43" s="2972"/>
      <c r="V43" s="2973"/>
      <c r="W43" s="69"/>
      <c r="X43" s="69"/>
      <c r="Y43" s="69"/>
      <c r="Z43" s="69"/>
      <c r="AA43" s="69"/>
      <c r="AB43" s="69"/>
      <c r="AC43" s="69"/>
      <c r="AD43" s="69"/>
      <c r="AE43" s="69"/>
      <c r="AF43" s="114"/>
      <c r="AG43" s="114"/>
      <c r="AH43" s="2462" t="s">
        <v>840</v>
      </c>
      <c r="AI43" s="1640"/>
      <c r="AJ43" s="1640"/>
      <c r="AK43" s="1640"/>
      <c r="AL43" s="1640"/>
      <c r="AM43" s="1640"/>
      <c r="AN43" s="1640"/>
      <c r="AO43" s="1640"/>
      <c r="AP43" s="1640"/>
      <c r="AQ43" s="1640"/>
      <c r="AR43" s="1609"/>
      <c r="AS43" s="2974" t="s">
        <v>841</v>
      </c>
      <c r="AT43" s="2975"/>
      <c r="AU43" s="2975"/>
      <c r="AV43" s="2975"/>
      <c r="AW43" s="2975"/>
      <c r="AX43" s="2975"/>
      <c r="AY43" s="2975"/>
      <c r="AZ43" s="2975"/>
      <c r="BA43" s="2975"/>
      <c r="BB43" s="2975"/>
      <c r="BC43" s="2975"/>
      <c r="BD43" s="2975"/>
      <c r="BE43" s="2975"/>
      <c r="BF43" s="2975"/>
      <c r="BG43" s="2975"/>
      <c r="BH43" s="2975"/>
      <c r="BI43" s="2975"/>
      <c r="BJ43" s="2976"/>
      <c r="BK43" s="2747" t="s">
        <v>842</v>
      </c>
      <c r="BL43" s="2977"/>
      <c r="BM43" s="2977"/>
      <c r="BN43" s="2977"/>
      <c r="BO43" s="2977"/>
      <c r="BP43" s="2977"/>
      <c r="BQ43" s="2750"/>
      <c r="BR43" s="136"/>
    </row>
    <row r="44" spans="1:106" s="120" customFormat="1" ht="26.25" customHeight="1">
      <c r="A44" s="229"/>
      <c r="B44" s="2978" t="s">
        <v>843</v>
      </c>
      <c r="C44" s="2977"/>
      <c r="D44" s="2977"/>
      <c r="E44" s="2966" t="s">
        <v>844</v>
      </c>
      <c r="F44" s="2977"/>
      <c r="G44" s="2749"/>
      <c r="H44" s="2747" t="s">
        <v>845</v>
      </c>
      <c r="I44" s="2967"/>
      <c r="J44" s="2967"/>
      <c r="K44" s="2967"/>
      <c r="L44" s="2749"/>
      <c r="M44" s="2747" t="s">
        <v>160</v>
      </c>
      <c r="N44" s="2967"/>
      <c r="O44" s="2967"/>
      <c r="P44" s="2967"/>
      <c r="Q44" s="2750"/>
      <c r="R44" s="2747" t="s">
        <v>161</v>
      </c>
      <c r="S44" s="2967"/>
      <c r="T44" s="2967"/>
      <c r="U44" s="2967"/>
      <c r="V44" s="2750"/>
      <c r="W44" s="69"/>
      <c r="X44" s="69"/>
      <c r="Y44" s="69"/>
      <c r="Z44" s="69"/>
      <c r="AA44" s="69"/>
      <c r="AB44" s="69"/>
      <c r="AC44" s="69"/>
      <c r="AD44" s="69"/>
      <c r="AE44" s="69"/>
      <c r="AF44" s="114"/>
      <c r="AG44" s="114"/>
      <c r="AH44" s="2462" t="s">
        <v>846</v>
      </c>
      <c r="AI44" s="1640"/>
      <c r="AJ44" s="1640"/>
      <c r="AK44" s="1640"/>
      <c r="AL44" s="1640"/>
      <c r="AM44" s="1640"/>
      <c r="AN44" s="1640"/>
      <c r="AO44" s="1640"/>
      <c r="AP44" s="1640"/>
      <c r="AQ44" s="1640"/>
      <c r="AR44" s="1609"/>
      <c r="AS44" s="2979" t="s">
        <v>847</v>
      </c>
      <c r="AT44" s="2980"/>
      <c r="AU44" s="2980"/>
      <c r="AV44" s="2980"/>
      <c r="AW44" s="2980"/>
      <c r="AX44" s="2980"/>
      <c r="AY44" s="2980"/>
      <c r="AZ44" s="2980"/>
      <c r="BA44" s="2980"/>
      <c r="BB44" s="2980"/>
      <c r="BC44" s="2980"/>
      <c r="BD44" s="2980"/>
      <c r="BE44" s="2980"/>
      <c r="BF44" s="2980"/>
      <c r="BG44" s="2980"/>
      <c r="BH44" s="2980"/>
      <c r="BI44" s="2980"/>
      <c r="BJ44" s="2981"/>
      <c r="BK44" s="2968"/>
      <c r="BL44" s="2969"/>
      <c r="BM44" s="2969"/>
      <c r="BN44" s="2969"/>
      <c r="BO44" s="2969"/>
      <c r="BP44" s="2969"/>
      <c r="BQ44" s="2970"/>
      <c r="BR44" s="136"/>
      <c r="DB44" s="61"/>
    </row>
    <row r="45" spans="1:106" s="120" customFormat="1" ht="18.75" customHeight="1">
      <c r="A45" s="229"/>
      <c r="B45" s="2985" t="s">
        <v>30</v>
      </c>
      <c r="C45" s="1671"/>
      <c r="D45" s="1671"/>
      <c r="E45" s="2966"/>
      <c r="F45" s="2977"/>
      <c r="G45" s="2986"/>
      <c r="H45" s="2462" t="s">
        <v>848</v>
      </c>
      <c r="I45" s="1608"/>
      <c r="J45" s="1608"/>
      <c r="K45" s="1608"/>
      <c r="L45" s="1984"/>
      <c r="M45" s="2462" t="s">
        <v>849</v>
      </c>
      <c r="N45" s="1608"/>
      <c r="O45" s="1608"/>
      <c r="P45" s="1608"/>
      <c r="Q45" s="1641"/>
      <c r="R45" s="2354" t="s">
        <v>850</v>
      </c>
      <c r="S45" s="1608"/>
      <c r="T45" s="1608"/>
      <c r="U45" s="1608"/>
      <c r="V45" s="1641"/>
      <c r="W45" s="69"/>
      <c r="X45" s="69"/>
      <c r="Y45" s="69"/>
      <c r="Z45" s="69"/>
      <c r="AA45" s="69"/>
      <c r="AB45" s="69"/>
      <c r="AC45" s="69"/>
      <c r="AD45" s="69"/>
      <c r="AE45" s="69"/>
      <c r="AF45" s="69"/>
      <c r="AG45" s="69"/>
      <c r="AH45" s="2462" t="s">
        <v>851</v>
      </c>
      <c r="AI45" s="1640"/>
      <c r="AJ45" s="1640"/>
      <c r="AK45" s="1640"/>
      <c r="AL45" s="1640"/>
      <c r="AM45" s="1640"/>
      <c r="AN45" s="1640"/>
      <c r="AO45" s="1640"/>
      <c r="AP45" s="1640"/>
      <c r="AQ45" s="1640"/>
      <c r="AR45" s="1609"/>
      <c r="AS45" s="2352" t="s">
        <v>852</v>
      </c>
      <c r="AT45" s="1640"/>
      <c r="AU45" s="1640"/>
      <c r="AV45" s="1640"/>
      <c r="AW45" s="1640"/>
      <c r="AX45" s="1640"/>
      <c r="AY45" s="1640"/>
      <c r="AZ45" s="1640"/>
      <c r="BA45" s="1640"/>
      <c r="BB45" s="1640"/>
      <c r="BC45" s="1640"/>
      <c r="BD45" s="1640"/>
      <c r="BE45" s="1640"/>
      <c r="BF45" s="1640"/>
      <c r="BG45" s="1640"/>
      <c r="BH45" s="1640"/>
      <c r="BI45" s="1640"/>
      <c r="BJ45" s="1609"/>
      <c r="BK45" s="2982"/>
      <c r="BL45" s="2983"/>
      <c r="BM45" s="2983"/>
      <c r="BN45" s="2983"/>
      <c r="BO45" s="2983"/>
      <c r="BP45" s="2983"/>
      <c r="BQ45" s="2984"/>
      <c r="BR45" s="136"/>
    </row>
    <row r="46" spans="1:106" s="256" customFormat="1" ht="15.95" customHeight="1">
      <c r="A46" s="257"/>
      <c r="B46" s="367" t="s">
        <v>118</v>
      </c>
      <c r="C46" s="367"/>
      <c r="D46" s="367"/>
      <c r="E46" s="308"/>
      <c r="F46" s="367"/>
      <c r="G46" s="367"/>
      <c r="H46" s="367"/>
      <c r="I46" s="367"/>
      <c r="J46" s="367"/>
      <c r="K46" s="367"/>
      <c r="L46" s="367"/>
      <c r="M46" s="367"/>
      <c r="N46" s="367"/>
      <c r="O46" s="367"/>
      <c r="P46" s="367"/>
      <c r="Q46" s="367"/>
      <c r="R46" s="367"/>
      <c r="S46" s="367"/>
      <c r="T46" s="367"/>
      <c r="U46" s="367"/>
      <c r="V46" s="308"/>
      <c r="W46" s="367" t="s">
        <v>853</v>
      </c>
      <c r="X46" s="367"/>
      <c r="Y46" s="367"/>
      <c r="Z46" s="367"/>
      <c r="AA46" s="367"/>
      <c r="AB46" s="367"/>
      <c r="AC46" s="367"/>
      <c r="AD46" s="308"/>
      <c r="AE46" s="367"/>
      <c r="AF46" s="367"/>
      <c r="AG46" s="366"/>
      <c r="AH46" s="366"/>
      <c r="AI46" s="367"/>
      <c r="AJ46" s="366"/>
      <c r="AK46" s="367"/>
      <c r="AL46" s="367"/>
      <c r="AM46" s="308"/>
      <c r="AN46" s="308"/>
      <c r="AO46" s="366"/>
      <c r="AP46" s="367" t="s">
        <v>119</v>
      </c>
      <c r="AQ46" s="367"/>
      <c r="AR46" s="367"/>
      <c r="AS46" s="367"/>
      <c r="AT46" s="367"/>
      <c r="AU46" s="367"/>
      <c r="AV46" s="367"/>
      <c r="AW46" s="367"/>
      <c r="AX46" s="367"/>
      <c r="AY46" s="367"/>
      <c r="AZ46" s="367"/>
      <c r="BA46" s="367"/>
      <c r="BB46" s="367"/>
      <c r="BC46" s="367"/>
      <c r="BD46" s="367"/>
      <c r="BE46" s="367"/>
      <c r="BF46" s="367"/>
      <c r="BG46" s="367"/>
      <c r="BH46" s="367" t="str">
        <f>Index!BE44</f>
        <v>COMPILER: LIÊN/A-KT-WQ826</v>
      </c>
      <c r="BI46" s="367"/>
      <c r="BJ46" s="366"/>
      <c r="BK46" s="151"/>
      <c r="BL46" s="542"/>
      <c r="BM46" s="151"/>
      <c r="BN46" s="151"/>
      <c r="BO46" s="151"/>
      <c r="BP46" s="151"/>
      <c r="BQ46" s="151"/>
      <c r="BR46" s="259"/>
    </row>
  </sheetData>
  <mergeCells count="41">
    <mergeCell ref="AH45:AR45"/>
    <mergeCell ref="AS45:BJ45"/>
    <mergeCell ref="BK45:BQ45"/>
    <mergeCell ref="B45:D45"/>
    <mergeCell ref="E45:G45"/>
    <mergeCell ref="H45:L45"/>
    <mergeCell ref="M45:Q45"/>
    <mergeCell ref="R45:V45"/>
    <mergeCell ref="B43:V43"/>
    <mergeCell ref="AH43:AR43"/>
    <mergeCell ref="AS43:BJ43"/>
    <mergeCell ref="BK43:BQ43"/>
    <mergeCell ref="B44:D44"/>
    <mergeCell ref="E44:G44"/>
    <mergeCell ref="H44:L44"/>
    <mergeCell ref="M44:Q44"/>
    <mergeCell ref="R44:V44"/>
    <mergeCell ref="AH44:AR44"/>
    <mergeCell ref="AS44:BJ44"/>
    <mergeCell ref="BK44:BQ44"/>
    <mergeCell ref="BM12:BQ12"/>
    <mergeCell ref="B42:Q42"/>
    <mergeCell ref="AH42:AR42"/>
    <mergeCell ref="AS42:BJ42"/>
    <mergeCell ref="BK42:BQ42"/>
    <mergeCell ref="BM8:BQ8"/>
    <mergeCell ref="BM9:BQ9"/>
    <mergeCell ref="J10:L11"/>
    <mergeCell ref="U10:W11"/>
    <mergeCell ref="BM10:BQ10"/>
    <mergeCell ref="BM11:BQ11"/>
    <mergeCell ref="C5:J5"/>
    <mergeCell ref="AJ5:AQ5"/>
    <mergeCell ref="BM5:BQ5"/>
    <mergeCell ref="BM6:BQ6"/>
    <mergeCell ref="BM7:BQ7"/>
    <mergeCell ref="B1:Q1"/>
    <mergeCell ref="V1:AY3"/>
    <mergeCell ref="BK2:BM3"/>
    <mergeCell ref="BN2:BQ3"/>
    <mergeCell ref="BM4:BQ4"/>
  </mergeCells>
  <phoneticPr fontId="60" type="noConversion"/>
  <printOptions horizontalCentered="1" verticalCentered="1"/>
  <pageMargins left="0.196850393700787" right="0.196850393700787" top="0.59055118110236204" bottom="0.39370078740157499" header="0.196850393700787" footer="0.196850393700787"/>
  <pageSetup paperSize="9" scale="70" orientation="landscape" useFirstPageNumber="1" horizontalDpi="4294967295" verticalDpi="4294967295" r:id="rId1"/>
  <headerFooter>
    <oddHeader>&amp;L&amp;12NIKE, INC. Confidential&amp;RVer.16.0
PB:1-0</oddHeader>
    <oddFooter>&amp;C&amp;"Arial,??"&amp;A</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Q39"/>
  <sheetViews>
    <sheetView showGridLines="0" view="pageBreakPreview" zoomScale="80" zoomScaleNormal="85" workbookViewId="0">
      <selection activeCell="S27" sqref="S27"/>
    </sheetView>
  </sheetViews>
  <sheetFormatPr defaultColWidth="2.5703125" defaultRowHeight="14.25" customHeight="1"/>
  <cols>
    <col min="1" max="2" width="2.5703125" style="1" customWidth="1"/>
    <col min="3" max="3" width="2.140625" style="1" customWidth="1"/>
    <col min="4" max="4" width="2.5703125" style="1" customWidth="1"/>
    <col min="5" max="5" width="4.85546875" style="1" customWidth="1"/>
    <col min="6" max="9" width="2.5703125" style="1" customWidth="1"/>
    <col min="10" max="22" width="2.85546875" style="1" customWidth="1"/>
    <col min="23" max="23" width="2.28515625" style="1" customWidth="1"/>
    <col min="24" max="24" width="2.140625" style="1" customWidth="1"/>
    <col min="25" max="48" width="2.85546875" style="1" customWidth="1"/>
    <col min="49" max="49" width="1.85546875" style="1" customWidth="1"/>
    <col min="50" max="50" width="2.140625" style="1" customWidth="1"/>
    <col min="51" max="52" width="2.5703125" style="1" customWidth="1"/>
    <col min="53" max="53" width="4.28515625" style="1" customWidth="1"/>
    <col min="54" max="55" width="2.5703125" style="1" customWidth="1"/>
    <col min="56" max="56" width="1.7109375" style="1" customWidth="1"/>
    <col min="57" max="60" width="2.5703125" style="1" customWidth="1"/>
    <col min="61" max="61" width="1.42578125" style="1" customWidth="1"/>
    <col min="62" max="62" width="2.140625" style="1" customWidth="1"/>
    <col min="63" max="63" width="1.42578125" style="1" customWidth="1"/>
    <col min="64" max="258" width="2.5703125" style="1" customWidth="1"/>
    <col min="259" max="259" width="2.140625" style="1" customWidth="1"/>
    <col min="260" max="260" width="2.5703125" style="1" customWidth="1"/>
    <col min="261" max="261" width="4.85546875" style="1" customWidth="1"/>
    <col min="262" max="265" width="2.5703125" style="1" customWidth="1"/>
    <col min="266" max="305" width="2.85546875" style="1" customWidth="1"/>
    <col min="306" max="308" width="2.5703125" style="1" customWidth="1"/>
    <col min="309" max="309" width="4.28515625" style="1" customWidth="1"/>
    <col min="310" max="311" width="2.5703125" style="1" customWidth="1"/>
    <col min="312" max="312" width="1.7109375" style="1" customWidth="1"/>
    <col min="313" max="317" width="2.5703125" style="1" customWidth="1"/>
    <col min="318" max="318" width="2.140625" style="1" customWidth="1"/>
    <col min="319" max="319" width="1.42578125" style="1" customWidth="1"/>
    <col min="320" max="514" width="2.5703125" style="1" customWidth="1"/>
    <col min="515" max="515" width="2.140625" style="1" customWidth="1"/>
    <col min="516" max="516" width="2.5703125" style="1" customWidth="1"/>
    <col min="517" max="517" width="4.85546875" style="1" customWidth="1"/>
    <col min="518" max="521" width="2.5703125" style="1" customWidth="1"/>
    <col min="522" max="561" width="2.85546875" style="1" customWidth="1"/>
    <col min="562" max="564" width="2.5703125" style="1" customWidth="1"/>
    <col min="565" max="565" width="4.28515625" style="1" customWidth="1"/>
    <col min="566" max="567" width="2.5703125" style="1" customWidth="1"/>
    <col min="568" max="568" width="1.7109375" style="1" customWidth="1"/>
    <col min="569" max="573" width="2.5703125" style="1" customWidth="1"/>
    <col min="574" max="574" width="2.140625" style="1" customWidth="1"/>
    <col min="575" max="575" width="1.42578125" style="1" customWidth="1"/>
    <col min="576" max="770" width="2.5703125" style="1" customWidth="1"/>
    <col min="771" max="771" width="2.140625" style="1" customWidth="1"/>
    <col min="772" max="772" width="2.5703125" style="1" customWidth="1"/>
    <col min="773" max="773" width="4.85546875" style="1" customWidth="1"/>
    <col min="774" max="777" width="2.5703125" style="1" customWidth="1"/>
    <col min="778" max="817" width="2.85546875" style="1" customWidth="1"/>
    <col min="818" max="820" width="2.5703125" style="1" customWidth="1"/>
    <col min="821" max="821" width="4.28515625" style="1" customWidth="1"/>
    <col min="822" max="823" width="2.5703125" style="1" customWidth="1"/>
    <col min="824" max="824" width="1.7109375" style="1" customWidth="1"/>
    <col min="825" max="829" width="2.5703125" style="1" customWidth="1"/>
    <col min="830" max="830" width="2.140625" style="1" customWidth="1"/>
    <col min="831" max="831" width="1.42578125" style="1" customWidth="1"/>
    <col min="832" max="1026" width="2.5703125" style="1" customWidth="1"/>
    <col min="1027" max="1027" width="2.140625" style="1" customWidth="1"/>
    <col min="1028" max="1028" width="2.5703125" style="1" customWidth="1"/>
    <col min="1029" max="1029" width="4.85546875" style="1" customWidth="1"/>
    <col min="1030" max="1033" width="2.5703125" style="1" customWidth="1"/>
    <col min="1034" max="1073" width="2.85546875" style="1" customWidth="1"/>
    <col min="1074" max="1076" width="2.5703125" style="1" customWidth="1"/>
    <col min="1077" max="1077" width="4.28515625" style="1" customWidth="1"/>
    <col min="1078" max="1079" width="2.5703125" style="1" customWidth="1"/>
    <col min="1080" max="1080" width="1.7109375" style="1" customWidth="1"/>
    <col min="1081" max="1085" width="2.5703125" style="1" customWidth="1"/>
    <col min="1086" max="1086" width="2.140625" style="1" customWidth="1"/>
    <col min="1087" max="1087" width="1.42578125" style="1" customWidth="1"/>
    <col min="1088" max="1282" width="2.5703125" style="1" customWidth="1"/>
    <col min="1283" max="1283" width="2.140625" style="1" customWidth="1"/>
    <col min="1284" max="1284" width="2.5703125" style="1" customWidth="1"/>
    <col min="1285" max="1285" width="4.85546875" style="1" customWidth="1"/>
    <col min="1286" max="1289" width="2.5703125" style="1" customWidth="1"/>
    <col min="1290" max="1329" width="2.85546875" style="1" customWidth="1"/>
    <col min="1330" max="1332" width="2.5703125" style="1" customWidth="1"/>
    <col min="1333" max="1333" width="4.28515625" style="1" customWidth="1"/>
    <col min="1334" max="1335" width="2.5703125" style="1" customWidth="1"/>
    <col min="1336" max="1336" width="1.7109375" style="1" customWidth="1"/>
    <col min="1337" max="1341" width="2.5703125" style="1" customWidth="1"/>
    <col min="1342" max="1342" width="2.140625" style="1" customWidth="1"/>
    <col min="1343" max="1343" width="1.42578125" style="1" customWidth="1"/>
    <col min="1344" max="1538" width="2.5703125" style="1" customWidth="1"/>
    <col min="1539" max="1539" width="2.140625" style="1" customWidth="1"/>
    <col min="1540" max="1540" width="2.5703125" style="1" customWidth="1"/>
    <col min="1541" max="1541" width="4.85546875" style="1" customWidth="1"/>
    <col min="1542" max="1545" width="2.5703125" style="1" customWidth="1"/>
    <col min="1546" max="1585" width="2.85546875" style="1" customWidth="1"/>
    <col min="1586" max="1588" width="2.5703125" style="1" customWidth="1"/>
    <col min="1589" max="1589" width="4.28515625" style="1" customWidth="1"/>
    <col min="1590" max="1591" width="2.5703125" style="1" customWidth="1"/>
    <col min="1592" max="1592" width="1.7109375" style="1" customWidth="1"/>
    <col min="1593" max="1597" width="2.5703125" style="1" customWidth="1"/>
    <col min="1598" max="1598" width="2.140625" style="1" customWidth="1"/>
    <col min="1599" max="1599" width="1.42578125" style="1" customWidth="1"/>
    <col min="1600" max="1794" width="2.5703125" style="1" customWidth="1"/>
    <col min="1795" max="1795" width="2.140625" style="1" customWidth="1"/>
    <col min="1796" max="1796" width="2.5703125" style="1" customWidth="1"/>
    <col min="1797" max="1797" width="4.85546875" style="1" customWidth="1"/>
    <col min="1798" max="1801" width="2.5703125" style="1" customWidth="1"/>
    <col min="1802" max="1841" width="2.85546875" style="1" customWidth="1"/>
    <col min="1842" max="1844" width="2.5703125" style="1" customWidth="1"/>
    <col min="1845" max="1845" width="4.28515625" style="1" customWidth="1"/>
    <col min="1846" max="1847" width="2.5703125" style="1" customWidth="1"/>
    <col min="1848" max="1848" width="1.7109375" style="1" customWidth="1"/>
    <col min="1849" max="1853" width="2.5703125" style="1" customWidth="1"/>
    <col min="1854" max="1854" width="2.140625" style="1" customWidth="1"/>
    <col min="1855" max="1855" width="1.42578125" style="1" customWidth="1"/>
    <col min="1856" max="2050" width="2.5703125" style="1" customWidth="1"/>
    <col min="2051" max="2051" width="2.140625" style="1" customWidth="1"/>
    <col min="2052" max="2052" width="2.5703125" style="1" customWidth="1"/>
    <col min="2053" max="2053" width="4.85546875" style="1" customWidth="1"/>
    <col min="2054" max="2057" width="2.5703125" style="1" customWidth="1"/>
    <col min="2058" max="2097" width="2.85546875" style="1" customWidth="1"/>
    <col min="2098" max="2100" width="2.5703125" style="1" customWidth="1"/>
    <col min="2101" max="2101" width="4.28515625" style="1" customWidth="1"/>
    <col min="2102" max="2103" width="2.5703125" style="1" customWidth="1"/>
    <col min="2104" max="2104" width="1.7109375" style="1" customWidth="1"/>
    <col min="2105" max="2109" width="2.5703125" style="1" customWidth="1"/>
    <col min="2110" max="2110" width="2.140625" style="1" customWidth="1"/>
    <col min="2111" max="2111" width="1.42578125" style="1" customWidth="1"/>
    <col min="2112" max="2306" width="2.5703125" style="1" customWidth="1"/>
    <col min="2307" max="2307" width="2.140625" style="1" customWidth="1"/>
    <col min="2308" max="2308" width="2.5703125" style="1" customWidth="1"/>
    <col min="2309" max="2309" width="4.85546875" style="1" customWidth="1"/>
    <col min="2310" max="2313" width="2.5703125" style="1" customWidth="1"/>
    <col min="2314" max="2353" width="2.85546875" style="1" customWidth="1"/>
    <col min="2354" max="2356" width="2.5703125" style="1" customWidth="1"/>
    <col min="2357" max="2357" width="4.28515625" style="1" customWidth="1"/>
    <col min="2358" max="2359" width="2.5703125" style="1" customWidth="1"/>
    <col min="2360" max="2360" width="1.7109375" style="1" customWidth="1"/>
    <col min="2361" max="2365" width="2.5703125" style="1" customWidth="1"/>
    <col min="2366" max="2366" width="2.140625" style="1" customWidth="1"/>
    <col min="2367" max="2367" width="1.42578125" style="1" customWidth="1"/>
    <col min="2368" max="2562" width="2.5703125" style="1" customWidth="1"/>
    <col min="2563" max="2563" width="2.140625" style="1" customWidth="1"/>
    <col min="2564" max="2564" width="2.5703125" style="1" customWidth="1"/>
    <col min="2565" max="2565" width="4.85546875" style="1" customWidth="1"/>
    <col min="2566" max="2569" width="2.5703125" style="1" customWidth="1"/>
    <col min="2570" max="2609" width="2.85546875" style="1" customWidth="1"/>
    <col min="2610" max="2612" width="2.5703125" style="1" customWidth="1"/>
    <col min="2613" max="2613" width="4.28515625" style="1" customWidth="1"/>
    <col min="2614" max="2615" width="2.5703125" style="1" customWidth="1"/>
    <col min="2616" max="2616" width="1.7109375" style="1" customWidth="1"/>
    <col min="2617" max="2621" width="2.5703125" style="1" customWidth="1"/>
    <col min="2622" max="2622" width="2.140625" style="1" customWidth="1"/>
    <col min="2623" max="2623" width="1.42578125" style="1" customWidth="1"/>
    <col min="2624" max="2818" width="2.5703125" style="1" customWidth="1"/>
    <col min="2819" max="2819" width="2.140625" style="1" customWidth="1"/>
    <col min="2820" max="2820" width="2.5703125" style="1" customWidth="1"/>
    <col min="2821" max="2821" width="4.85546875" style="1" customWidth="1"/>
    <col min="2822" max="2825" width="2.5703125" style="1" customWidth="1"/>
    <col min="2826" max="2865" width="2.85546875" style="1" customWidth="1"/>
    <col min="2866" max="2868" width="2.5703125" style="1" customWidth="1"/>
    <col min="2869" max="2869" width="4.28515625" style="1" customWidth="1"/>
    <col min="2870" max="2871" width="2.5703125" style="1" customWidth="1"/>
    <col min="2872" max="2872" width="1.7109375" style="1" customWidth="1"/>
    <col min="2873" max="2877" width="2.5703125" style="1" customWidth="1"/>
    <col min="2878" max="2878" width="2.140625" style="1" customWidth="1"/>
    <col min="2879" max="2879" width="1.42578125" style="1" customWidth="1"/>
    <col min="2880" max="3074" width="2.5703125" style="1" customWidth="1"/>
    <col min="3075" max="3075" width="2.140625" style="1" customWidth="1"/>
    <col min="3076" max="3076" width="2.5703125" style="1" customWidth="1"/>
    <col min="3077" max="3077" width="4.85546875" style="1" customWidth="1"/>
    <col min="3078" max="3081" width="2.5703125" style="1" customWidth="1"/>
    <col min="3082" max="3121" width="2.85546875" style="1" customWidth="1"/>
    <col min="3122" max="3124" width="2.5703125" style="1" customWidth="1"/>
    <col min="3125" max="3125" width="4.28515625" style="1" customWidth="1"/>
    <col min="3126" max="3127" width="2.5703125" style="1" customWidth="1"/>
    <col min="3128" max="3128" width="1.7109375" style="1" customWidth="1"/>
    <col min="3129" max="3133" width="2.5703125" style="1" customWidth="1"/>
    <col min="3134" max="3134" width="2.140625" style="1" customWidth="1"/>
    <col min="3135" max="3135" width="1.42578125" style="1" customWidth="1"/>
    <col min="3136" max="3330" width="2.5703125" style="1" customWidth="1"/>
    <col min="3331" max="3331" width="2.140625" style="1" customWidth="1"/>
    <col min="3332" max="3332" width="2.5703125" style="1" customWidth="1"/>
    <col min="3333" max="3333" width="4.85546875" style="1" customWidth="1"/>
    <col min="3334" max="3337" width="2.5703125" style="1" customWidth="1"/>
    <col min="3338" max="3377" width="2.85546875" style="1" customWidth="1"/>
    <col min="3378" max="3380" width="2.5703125" style="1" customWidth="1"/>
    <col min="3381" max="3381" width="4.28515625" style="1" customWidth="1"/>
    <col min="3382" max="3383" width="2.5703125" style="1" customWidth="1"/>
    <col min="3384" max="3384" width="1.7109375" style="1" customWidth="1"/>
    <col min="3385" max="3389" width="2.5703125" style="1" customWidth="1"/>
    <col min="3390" max="3390" width="2.140625" style="1" customWidth="1"/>
    <col min="3391" max="3391" width="1.42578125" style="1" customWidth="1"/>
    <col min="3392" max="3586" width="2.5703125" style="1" customWidth="1"/>
    <col min="3587" max="3587" width="2.140625" style="1" customWidth="1"/>
    <col min="3588" max="3588" width="2.5703125" style="1" customWidth="1"/>
    <col min="3589" max="3589" width="4.85546875" style="1" customWidth="1"/>
    <col min="3590" max="3593" width="2.5703125" style="1" customWidth="1"/>
    <col min="3594" max="3633" width="2.85546875" style="1" customWidth="1"/>
    <col min="3634" max="3636" width="2.5703125" style="1" customWidth="1"/>
    <col min="3637" max="3637" width="4.28515625" style="1" customWidth="1"/>
    <col min="3638" max="3639" width="2.5703125" style="1" customWidth="1"/>
    <col min="3640" max="3640" width="1.7109375" style="1" customWidth="1"/>
    <col min="3641" max="3645" width="2.5703125" style="1" customWidth="1"/>
    <col min="3646" max="3646" width="2.140625" style="1" customWidth="1"/>
    <col min="3647" max="3647" width="1.42578125" style="1" customWidth="1"/>
    <col min="3648" max="3842" width="2.5703125" style="1" customWidth="1"/>
    <col min="3843" max="3843" width="2.140625" style="1" customWidth="1"/>
    <col min="3844" max="3844" width="2.5703125" style="1" customWidth="1"/>
    <col min="3845" max="3845" width="4.85546875" style="1" customWidth="1"/>
    <col min="3846" max="3849" width="2.5703125" style="1" customWidth="1"/>
    <col min="3850" max="3889" width="2.85546875" style="1" customWidth="1"/>
    <col min="3890" max="3892" width="2.5703125" style="1" customWidth="1"/>
    <col min="3893" max="3893" width="4.28515625" style="1" customWidth="1"/>
    <col min="3894" max="3895" width="2.5703125" style="1" customWidth="1"/>
    <col min="3896" max="3896" width="1.7109375" style="1" customWidth="1"/>
    <col min="3897" max="3901" width="2.5703125" style="1" customWidth="1"/>
    <col min="3902" max="3902" width="2.140625" style="1" customWidth="1"/>
    <col min="3903" max="3903" width="1.42578125" style="1" customWidth="1"/>
    <col min="3904" max="4098" width="2.5703125" style="1" customWidth="1"/>
    <col min="4099" max="4099" width="2.140625" style="1" customWidth="1"/>
    <col min="4100" max="4100" width="2.5703125" style="1" customWidth="1"/>
    <col min="4101" max="4101" width="4.85546875" style="1" customWidth="1"/>
    <col min="4102" max="4105" width="2.5703125" style="1" customWidth="1"/>
    <col min="4106" max="4145" width="2.85546875" style="1" customWidth="1"/>
    <col min="4146" max="4148" width="2.5703125" style="1" customWidth="1"/>
    <col min="4149" max="4149" width="4.28515625" style="1" customWidth="1"/>
    <col min="4150" max="4151" width="2.5703125" style="1" customWidth="1"/>
    <col min="4152" max="4152" width="1.7109375" style="1" customWidth="1"/>
    <col min="4153" max="4157" width="2.5703125" style="1" customWidth="1"/>
    <col min="4158" max="4158" width="2.140625" style="1" customWidth="1"/>
    <col min="4159" max="4159" width="1.42578125" style="1" customWidth="1"/>
    <col min="4160" max="4354" width="2.5703125" style="1" customWidth="1"/>
    <col min="4355" max="4355" width="2.140625" style="1" customWidth="1"/>
    <col min="4356" max="4356" width="2.5703125" style="1" customWidth="1"/>
    <col min="4357" max="4357" width="4.85546875" style="1" customWidth="1"/>
    <col min="4358" max="4361" width="2.5703125" style="1" customWidth="1"/>
    <col min="4362" max="4401" width="2.85546875" style="1" customWidth="1"/>
    <col min="4402" max="4404" width="2.5703125" style="1" customWidth="1"/>
    <col min="4405" max="4405" width="4.28515625" style="1" customWidth="1"/>
    <col min="4406" max="4407" width="2.5703125" style="1" customWidth="1"/>
    <col min="4408" max="4408" width="1.7109375" style="1" customWidth="1"/>
    <col min="4409" max="4413" width="2.5703125" style="1" customWidth="1"/>
    <col min="4414" max="4414" width="2.140625" style="1" customWidth="1"/>
    <col min="4415" max="4415" width="1.42578125" style="1" customWidth="1"/>
    <col min="4416" max="4610" width="2.5703125" style="1" customWidth="1"/>
    <col min="4611" max="4611" width="2.140625" style="1" customWidth="1"/>
    <col min="4612" max="4612" width="2.5703125" style="1" customWidth="1"/>
    <col min="4613" max="4613" width="4.85546875" style="1" customWidth="1"/>
    <col min="4614" max="4617" width="2.5703125" style="1" customWidth="1"/>
    <col min="4618" max="4657" width="2.85546875" style="1" customWidth="1"/>
    <col min="4658" max="4660" width="2.5703125" style="1" customWidth="1"/>
    <col min="4661" max="4661" width="4.28515625" style="1" customWidth="1"/>
    <col min="4662" max="4663" width="2.5703125" style="1" customWidth="1"/>
    <col min="4664" max="4664" width="1.7109375" style="1" customWidth="1"/>
    <col min="4665" max="4669" width="2.5703125" style="1" customWidth="1"/>
    <col min="4670" max="4670" width="2.140625" style="1" customWidth="1"/>
    <col min="4671" max="4671" width="1.42578125" style="1" customWidth="1"/>
    <col min="4672" max="4866" width="2.5703125" style="1" customWidth="1"/>
    <col min="4867" max="4867" width="2.140625" style="1" customWidth="1"/>
    <col min="4868" max="4868" width="2.5703125" style="1" customWidth="1"/>
    <col min="4869" max="4869" width="4.85546875" style="1" customWidth="1"/>
    <col min="4870" max="4873" width="2.5703125" style="1" customWidth="1"/>
    <col min="4874" max="4913" width="2.85546875" style="1" customWidth="1"/>
    <col min="4914" max="4916" width="2.5703125" style="1" customWidth="1"/>
    <col min="4917" max="4917" width="4.28515625" style="1" customWidth="1"/>
    <col min="4918" max="4919" width="2.5703125" style="1" customWidth="1"/>
    <col min="4920" max="4920" width="1.7109375" style="1" customWidth="1"/>
    <col min="4921" max="4925" width="2.5703125" style="1" customWidth="1"/>
    <col min="4926" max="4926" width="2.140625" style="1" customWidth="1"/>
    <col min="4927" max="4927" width="1.42578125" style="1" customWidth="1"/>
    <col min="4928" max="5122" width="2.5703125" style="1" customWidth="1"/>
    <col min="5123" max="5123" width="2.140625" style="1" customWidth="1"/>
    <col min="5124" max="5124" width="2.5703125" style="1" customWidth="1"/>
    <col min="5125" max="5125" width="4.85546875" style="1" customWidth="1"/>
    <col min="5126" max="5129" width="2.5703125" style="1" customWidth="1"/>
    <col min="5130" max="5169" width="2.85546875" style="1" customWidth="1"/>
    <col min="5170" max="5172" width="2.5703125" style="1" customWidth="1"/>
    <col min="5173" max="5173" width="4.28515625" style="1" customWidth="1"/>
    <col min="5174" max="5175" width="2.5703125" style="1" customWidth="1"/>
    <col min="5176" max="5176" width="1.7109375" style="1" customWidth="1"/>
    <col min="5177" max="5181" width="2.5703125" style="1" customWidth="1"/>
    <col min="5182" max="5182" width="2.140625" style="1" customWidth="1"/>
    <col min="5183" max="5183" width="1.42578125" style="1" customWidth="1"/>
    <col min="5184" max="5378" width="2.5703125" style="1" customWidth="1"/>
    <col min="5379" max="5379" width="2.140625" style="1" customWidth="1"/>
    <col min="5380" max="5380" width="2.5703125" style="1" customWidth="1"/>
    <col min="5381" max="5381" width="4.85546875" style="1" customWidth="1"/>
    <col min="5382" max="5385" width="2.5703125" style="1" customWidth="1"/>
    <col min="5386" max="5425" width="2.85546875" style="1" customWidth="1"/>
    <col min="5426" max="5428" width="2.5703125" style="1" customWidth="1"/>
    <col min="5429" max="5429" width="4.28515625" style="1" customWidth="1"/>
    <col min="5430" max="5431" width="2.5703125" style="1" customWidth="1"/>
    <col min="5432" max="5432" width="1.7109375" style="1" customWidth="1"/>
    <col min="5433" max="5437" width="2.5703125" style="1" customWidth="1"/>
    <col min="5438" max="5438" width="2.140625" style="1" customWidth="1"/>
    <col min="5439" max="5439" width="1.42578125" style="1" customWidth="1"/>
    <col min="5440" max="5634" width="2.5703125" style="1" customWidth="1"/>
    <col min="5635" max="5635" width="2.140625" style="1" customWidth="1"/>
    <col min="5636" max="5636" width="2.5703125" style="1" customWidth="1"/>
    <col min="5637" max="5637" width="4.85546875" style="1" customWidth="1"/>
    <col min="5638" max="5641" width="2.5703125" style="1" customWidth="1"/>
    <col min="5642" max="5681" width="2.85546875" style="1" customWidth="1"/>
    <col min="5682" max="5684" width="2.5703125" style="1" customWidth="1"/>
    <col min="5685" max="5685" width="4.28515625" style="1" customWidth="1"/>
    <col min="5686" max="5687" width="2.5703125" style="1" customWidth="1"/>
    <col min="5688" max="5688" width="1.7109375" style="1" customWidth="1"/>
    <col min="5689" max="5693" width="2.5703125" style="1" customWidth="1"/>
    <col min="5694" max="5694" width="2.140625" style="1" customWidth="1"/>
    <col min="5695" max="5695" width="1.42578125" style="1" customWidth="1"/>
    <col min="5696" max="5890" width="2.5703125" style="1" customWidth="1"/>
    <col min="5891" max="5891" width="2.140625" style="1" customWidth="1"/>
    <col min="5892" max="5892" width="2.5703125" style="1" customWidth="1"/>
    <col min="5893" max="5893" width="4.85546875" style="1" customWidth="1"/>
    <col min="5894" max="5897" width="2.5703125" style="1" customWidth="1"/>
    <col min="5898" max="5937" width="2.85546875" style="1" customWidth="1"/>
    <col min="5938" max="5940" width="2.5703125" style="1" customWidth="1"/>
    <col min="5941" max="5941" width="4.28515625" style="1" customWidth="1"/>
    <col min="5942" max="5943" width="2.5703125" style="1" customWidth="1"/>
    <col min="5944" max="5944" width="1.7109375" style="1" customWidth="1"/>
    <col min="5945" max="5949" width="2.5703125" style="1" customWidth="1"/>
    <col min="5950" max="5950" width="2.140625" style="1" customWidth="1"/>
    <col min="5951" max="5951" width="1.42578125" style="1" customWidth="1"/>
    <col min="5952" max="6146" width="2.5703125" style="1" customWidth="1"/>
    <col min="6147" max="6147" width="2.140625" style="1" customWidth="1"/>
    <col min="6148" max="6148" width="2.5703125" style="1" customWidth="1"/>
    <col min="6149" max="6149" width="4.85546875" style="1" customWidth="1"/>
    <col min="6150" max="6153" width="2.5703125" style="1" customWidth="1"/>
    <col min="6154" max="6193" width="2.85546875" style="1" customWidth="1"/>
    <col min="6194" max="6196" width="2.5703125" style="1" customWidth="1"/>
    <col min="6197" max="6197" width="4.28515625" style="1" customWidth="1"/>
    <col min="6198" max="6199" width="2.5703125" style="1" customWidth="1"/>
    <col min="6200" max="6200" width="1.7109375" style="1" customWidth="1"/>
    <col min="6201" max="6205" width="2.5703125" style="1" customWidth="1"/>
    <col min="6206" max="6206" width="2.140625" style="1" customWidth="1"/>
    <col min="6207" max="6207" width="1.42578125" style="1" customWidth="1"/>
    <col min="6208" max="6402" width="2.5703125" style="1" customWidth="1"/>
    <col min="6403" max="6403" width="2.140625" style="1" customWidth="1"/>
    <col min="6404" max="6404" width="2.5703125" style="1" customWidth="1"/>
    <col min="6405" max="6405" width="4.85546875" style="1" customWidth="1"/>
    <col min="6406" max="6409" width="2.5703125" style="1" customWidth="1"/>
    <col min="6410" max="6449" width="2.85546875" style="1" customWidth="1"/>
    <col min="6450" max="6452" width="2.5703125" style="1" customWidth="1"/>
    <col min="6453" max="6453" width="4.28515625" style="1" customWidth="1"/>
    <col min="6454" max="6455" width="2.5703125" style="1" customWidth="1"/>
    <col min="6456" max="6456" width="1.7109375" style="1" customWidth="1"/>
    <col min="6457" max="6461" width="2.5703125" style="1" customWidth="1"/>
    <col min="6462" max="6462" width="2.140625" style="1" customWidth="1"/>
    <col min="6463" max="6463" width="1.42578125" style="1" customWidth="1"/>
    <col min="6464" max="6658" width="2.5703125" style="1" customWidth="1"/>
    <col min="6659" max="6659" width="2.140625" style="1" customWidth="1"/>
    <col min="6660" max="6660" width="2.5703125" style="1" customWidth="1"/>
    <col min="6661" max="6661" width="4.85546875" style="1" customWidth="1"/>
    <col min="6662" max="6665" width="2.5703125" style="1" customWidth="1"/>
    <col min="6666" max="6705" width="2.85546875" style="1" customWidth="1"/>
    <col min="6706" max="6708" width="2.5703125" style="1" customWidth="1"/>
    <col min="6709" max="6709" width="4.28515625" style="1" customWidth="1"/>
    <col min="6710" max="6711" width="2.5703125" style="1" customWidth="1"/>
    <col min="6712" max="6712" width="1.7109375" style="1" customWidth="1"/>
    <col min="6713" max="6717" width="2.5703125" style="1" customWidth="1"/>
    <col min="6718" max="6718" width="2.140625" style="1" customWidth="1"/>
    <col min="6719" max="6719" width="1.42578125" style="1" customWidth="1"/>
    <col min="6720" max="6914" width="2.5703125" style="1" customWidth="1"/>
    <col min="6915" max="6915" width="2.140625" style="1" customWidth="1"/>
    <col min="6916" max="6916" width="2.5703125" style="1" customWidth="1"/>
    <col min="6917" max="6917" width="4.85546875" style="1" customWidth="1"/>
    <col min="6918" max="6921" width="2.5703125" style="1" customWidth="1"/>
    <col min="6922" max="6961" width="2.85546875" style="1" customWidth="1"/>
    <col min="6962" max="6964" width="2.5703125" style="1" customWidth="1"/>
    <col min="6965" max="6965" width="4.28515625" style="1" customWidth="1"/>
    <col min="6966" max="6967" width="2.5703125" style="1" customWidth="1"/>
    <col min="6968" max="6968" width="1.7109375" style="1" customWidth="1"/>
    <col min="6969" max="6973" width="2.5703125" style="1" customWidth="1"/>
    <col min="6974" max="6974" width="2.140625" style="1" customWidth="1"/>
    <col min="6975" max="6975" width="1.42578125" style="1" customWidth="1"/>
    <col min="6976" max="7170" width="2.5703125" style="1" customWidth="1"/>
    <col min="7171" max="7171" width="2.140625" style="1" customWidth="1"/>
    <col min="7172" max="7172" width="2.5703125" style="1" customWidth="1"/>
    <col min="7173" max="7173" width="4.85546875" style="1" customWidth="1"/>
    <col min="7174" max="7177" width="2.5703125" style="1" customWidth="1"/>
    <col min="7178" max="7217" width="2.85546875" style="1" customWidth="1"/>
    <col min="7218" max="7220" width="2.5703125" style="1" customWidth="1"/>
    <col min="7221" max="7221" width="4.28515625" style="1" customWidth="1"/>
    <col min="7222" max="7223" width="2.5703125" style="1" customWidth="1"/>
    <col min="7224" max="7224" width="1.7109375" style="1" customWidth="1"/>
    <col min="7225" max="7229" width="2.5703125" style="1" customWidth="1"/>
    <col min="7230" max="7230" width="2.140625" style="1" customWidth="1"/>
    <col min="7231" max="7231" width="1.42578125" style="1" customWidth="1"/>
    <col min="7232" max="7426" width="2.5703125" style="1" customWidth="1"/>
    <col min="7427" max="7427" width="2.140625" style="1" customWidth="1"/>
    <col min="7428" max="7428" width="2.5703125" style="1" customWidth="1"/>
    <col min="7429" max="7429" width="4.85546875" style="1" customWidth="1"/>
    <col min="7430" max="7433" width="2.5703125" style="1" customWidth="1"/>
    <col min="7434" max="7473" width="2.85546875" style="1" customWidth="1"/>
    <col min="7474" max="7476" width="2.5703125" style="1" customWidth="1"/>
    <col min="7477" max="7477" width="4.28515625" style="1" customWidth="1"/>
    <col min="7478" max="7479" width="2.5703125" style="1" customWidth="1"/>
    <col min="7480" max="7480" width="1.7109375" style="1" customWidth="1"/>
    <col min="7481" max="7485" width="2.5703125" style="1" customWidth="1"/>
    <col min="7486" max="7486" width="2.140625" style="1" customWidth="1"/>
    <col min="7487" max="7487" width="1.42578125" style="1" customWidth="1"/>
    <col min="7488" max="7682" width="2.5703125" style="1" customWidth="1"/>
    <col min="7683" max="7683" width="2.140625" style="1" customWidth="1"/>
    <col min="7684" max="7684" width="2.5703125" style="1" customWidth="1"/>
    <col min="7685" max="7685" width="4.85546875" style="1" customWidth="1"/>
    <col min="7686" max="7689" width="2.5703125" style="1" customWidth="1"/>
    <col min="7690" max="7729" width="2.85546875" style="1" customWidth="1"/>
    <col min="7730" max="7732" width="2.5703125" style="1" customWidth="1"/>
    <col min="7733" max="7733" width="4.28515625" style="1" customWidth="1"/>
    <col min="7734" max="7735" width="2.5703125" style="1" customWidth="1"/>
    <col min="7736" max="7736" width="1.7109375" style="1" customWidth="1"/>
    <col min="7737" max="7741" width="2.5703125" style="1" customWidth="1"/>
    <col min="7742" max="7742" width="2.140625" style="1" customWidth="1"/>
    <col min="7743" max="7743" width="1.42578125" style="1" customWidth="1"/>
    <col min="7744" max="7938" width="2.5703125" style="1" customWidth="1"/>
    <col min="7939" max="7939" width="2.140625" style="1" customWidth="1"/>
    <col min="7940" max="7940" width="2.5703125" style="1" customWidth="1"/>
    <col min="7941" max="7941" width="4.85546875" style="1" customWidth="1"/>
    <col min="7942" max="7945" width="2.5703125" style="1" customWidth="1"/>
    <col min="7946" max="7985" width="2.85546875" style="1" customWidth="1"/>
    <col min="7986" max="7988" width="2.5703125" style="1" customWidth="1"/>
    <col min="7989" max="7989" width="4.28515625" style="1" customWidth="1"/>
    <col min="7990" max="7991" width="2.5703125" style="1" customWidth="1"/>
    <col min="7992" max="7992" width="1.7109375" style="1" customWidth="1"/>
    <col min="7993" max="7997" width="2.5703125" style="1" customWidth="1"/>
    <col min="7998" max="7998" width="2.140625" style="1" customWidth="1"/>
    <col min="7999" max="7999" width="1.42578125" style="1" customWidth="1"/>
    <col min="8000" max="8194" width="2.5703125" style="1" customWidth="1"/>
    <col min="8195" max="8195" width="2.140625" style="1" customWidth="1"/>
    <col min="8196" max="8196" width="2.5703125" style="1" customWidth="1"/>
    <col min="8197" max="8197" width="4.85546875" style="1" customWidth="1"/>
    <col min="8198" max="8201" width="2.5703125" style="1" customWidth="1"/>
    <col min="8202" max="8241" width="2.85546875" style="1" customWidth="1"/>
    <col min="8242" max="8244" width="2.5703125" style="1" customWidth="1"/>
    <col min="8245" max="8245" width="4.28515625" style="1" customWidth="1"/>
    <col min="8246" max="8247" width="2.5703125" style="1" customWidth="1"/>
    <col min="8248" max="8248" width="1.7109375" style="1" customWidth="1"/>
    <col min="8249" max="8253" width="2.5703125" style="1" customWidth="1"/>
    <col min="8254" max="8254" width="2.140625" style="1" customWidth="1"/>
    <col min="8255" max="8255" width="1.42578125" style="1" customWidth="1"/>
    <col min="8256" max="8450" width="2.5703125" style="1" customWidth="1"/>
    <col min="8451" max="8451" width="2.140625" style="1" customWidth="1"/>
    <col min="8452" max="8452" width="2.5703125" style="1" customWidth="1"/>
    <col min="8453" max="8453" width="4.85546875" style="1" customWidth="1"/>
    <col min="8454" max="8457" width="2.5703125" style="1" customWidth="1"/>
    <col min="8458" max="8497" width="2.85546875" style="1" customWidth="1"/>
    <col min="8498" max="8500" width="2.5703125" style="1" customWidth="1"/>
    <col min="8501" max="8501" width="4.28515625" style="1" customWidth="1"/>
    <col min="8502" max="8503" width="2.5703125" style="1" customWidth="1"/>
    <col min="8504" max="8504" width="1.7109375" style="1" customWidth="1"/>
    <col min="8505" max="8509" width="2.5703125" style="1" customWidth="1"/>
    <col min="8510" max="8510" width="2.140625" style="1" customWidth="1"/>
    <col min="8511" max="8511" width="1.42578125" style="1" customWidth="1"/>
    <col min="8512" max="8706" width="2.5703125" style="1" customWidth="1"/>
    <col min="8707" max="8707" width="2.140625" style="1" customWidth="1"/>
    <col min="8708" max="8708" width="2.5703125" style="1" customWidth="1"/>
    <col min="8709" max="8709" width="4.85546875" style="1" customWidth="1"/>
    <col min="8710" max="8713" width="2.5703125" style="1" customWidth="1"/>
    <col min="8714" max="8753" width="2.85546875" style="1" customWidth="1"/>
    <col min="8754" max="8756" width="2.5703125" style="1" customWidth="1"/>
    <col min="8757" max="8757" width="4.28515625" style="1" customWidth="1"/>
    <col min="8758" max="8759" width="2.5703125" style="1" customWidth="1"/>
    <col min="8760" max="8760" width="1.7109375" style="1" customWidth="1"/>
    <col min="8761" max="8765" width="2.5703125" style="1" customWidth="1"/>
    <col min="8766" max="8766" width="2.140625" style="1" customWidth="1"/>
    <col min="8767" max="8767" width="1.42578125" style="1" customWidth="1"/>
    <col min="8768" max="8962" width="2.5703125" style="1" customWidth="1"/>
    <col min="8963" max="8963" width="2.140625" style="1" customWidth="1"/>
    <col min="8964" max="8964" width="2.5703125" style="1" customWidth="1"/>
    <col min="8965" max="8965" width="4.85546875" style="1" customWidth="1"/>
    <col min="8966" max="8969" width="2.5703125" style="1" customWidth="1"/>
    <col min="8970" max="9009" width="2.85546875" style="1" customWidth="1"/>
    <col min="9010" max="9012" width="2.5703125" style="1" customWidth="1"/>
    <col min="9013" max="9013" width="4.28515625" style="1" customWidth="1"/>
    <col min="9014" max="9015" width="2.5703125" style="1" customWidth="1"/>
    <col min="9016" max="9016" width="1.7109375" style="1" customWidth="1"/>
    <col min="9017" max="9021" width="2.5703125" style="1" customWidth="1"/>
    <col min="9022" max="9022" width="2.140625" style="1" customWidth="1"/>
    <col min="9023" max="9023" width="1.42578125" style="1" customWidth="1"/>
    <col min="9024" max="9218" width="2.5703125" style="1" customWidth="1"/>
    <col min="9219" max="9219" width="2.140625" style="1" customWidth="1"/>
    <col min="9220" max="9220" width="2.5703125" style="1" customWidth="1"/>
    <col min="9221" max="9221" width="4.85546875" style="1" customWidth="1"/>
    <col min="9222" max="9225" width="2.5703125" style="1" customWidth="1"/>
    <col min="9226" max="9265" width="2.85546875" style="1" customWidth="1"/>
    <col min="9266" max="9268" width="2.5703125" style="1" customWidth="1"/>
    <col min="9269" max="9269" width="4.28515625" style="1" customWidth="1"/>
    <col min="9270" max="9271" width="2.5703125" style="1" customWidth="1"/>
    <col min="9272" max="9272" width="1.7109375" style="1" customWidth="1"/>
    <col min="9273" max="9277" width="2.5703125" style="1" customWidth="1"/>
    <col min="9278" max="9278" width="2.140625" style="1" customWidth="1"/>
    <col min="9279" max="9279" width="1.42578125" style="1" customWidth="1"/>
    <col min="9280" max="9474" width="2.5703125" style="1" customWidth="1"/>
    <col min="9475" max="9475" width="2.140625" style="1" customWidth="1"/>
    <col min="9476" max="9476" width="2.5703125" style="1" customWidth="1"/>
    <col min="9477" max="9477" width="4.85546875" style="1" customWidth="1"/>
    <col min="9478" max="9481" width="2.5703125" style="1" customWidth="1"/>
    <col min="9482" max="9521" width="2.85546875" style="1" customWidth="1"/>
    <col min="9522" max="9524" width="2.5703125" style="1" customWidth="1"/>
    <col min="9525" max="9525" width="4.28515625" style="1" customWidth="1"/>
    <col min="9526" max="9527" width="2.5703125" style="1" customWidth="1"/>
    <col min="9528" max="9528" width="1.7109375" style="1" customWidth="1"/>
    <col min="9529" max="9533" width="2.5703125" style="1" customWidth="1"/>
    <col min="9534" max="9534" width="2.140625" style="1" customWidth="1"/>
    <col min="9535" max="9535" width="1.42578125" style="1" customWidth="1"/>
    <col min="9536" max="9730" width="2.5703125" style="1" customWidth="1"/>
    <col min="9731" max="9731" width="2.140625" style="1" customWidth="1"/>
    <col min="9732" max="9732" width="2.5703125" style="1" customWidth="1"/>
    <col min="9733" max="9733" width="4.85546875" style="1" customWidth="1"/>
    <col min="9734" max="9737" width="2.5703125" style="1" customWidth="1"/>
    <col min="9738" max="9777" width="2.85546875" style="1" customWidth="1"/>
    <col min="9778" max="9780" width="2.5703125" style="1" customWidth="1"/>
    <col min="9781" max="9781" width="4.28515625" style="1" customWidth="1"/>
    <col min="9782" max="9783" width="2.5703125" style="1" customWidth="1"/>
    <col min="9784" max="9784" width="1.7109375" style="1" customWidth="1"/>
    <col min="9785" max="9789" width="2.5703125" style="1" customWidth="1"/>
    <col min="9790" max="9790" width="2.140625" style="1" customWidth="1"/>
    <col min="9791" max="9791" width="1.42578125" style="1" customWidth="1"/>
    <col min="9792" max="9986" width="2.5703125" style="1" customWidth="1"/>
    <col min="9987" max="9987" width="2.140625" style="1" customWidth="1"/>
    <col min="9988" max="9988" width="2.5703125" style="1" customWidth="1"/>
    <col min="9989" max="9989" width="4.85546875" style="1" customWidth="1"/>
    <col min="9990" max="9993" width="2.5703125" style="1" customWidth="1"/>
    <col min="9994" max="10033" width="2.85546875" style="1" customWidth="1"/>
    <col min="10034" max="10036" width="2.5703125" style="1" customWidth="1"/>
    <col min="10037" max="10037" width="4.28515625" style="1" customWidth="1"/>
    <col min="10038" max="10039" width="2.5703125" style="1" customWidth="1"/>
    <col min="10040" max="10040" width="1.7109375" style="1" customWidth="1"/>
    <col min="10041" max="10045" width="2.5703125" style="1" customWidth="1"/>
    <col min="10046" max="10046" width="2.140625" style="1" customWidth="1"/>
    <col min="10047" max="10047" width="1.42578125" style="1" customWidth="1"/>
    <col min="10048" max="10242" width="2.5703125" style="1" customWidth="1"/>
    <col min="10243" max="10243" width="2.140625" style="1" customWidth="1"/>
    <col min="10244" max="10244" width="2.5703125" style="1" customWidth="1"/>
    <col min="10245" max="10245" width="4.85546875" style="1" customWidth="1"/>
    <col min="10246" max="10249" width="2.5703125" style="1" customWidth="1"/>
    <col min="10250" max="10289" width="2.85546875" style="1" customWidth="1"/>
    <col min="10290" max="10292" width="2.5703125" style="1" customWidth="1"/>
    <col min="10293" max="10293" width="4.28515625" style="1" customWidth="1"/>
    <col min="10294" max="10295" width="2.5703125" style="1" customWidth="1"/>
    <col min="10296" max="10296" width="1.7109375" style="1" customWidth="1"/>
    <col min="10297" max="10301" width="2.5703125" style="1" customWidth="1"/>
    <col min="10302" max="10302" width="2.140625" style="1" customWidth="1"/>
    <col min="10303" max="10303" width="1.42578125" style="1" customWidth="1"/>
    <col min="10304" max="10498" width="2.5703125" style="1" customWidth="1"/>
    <col min="10499" max="10499" width="2.140625" style="1" customWidth="1"/>
    <col min="10500" max="10500" width="2.5703125" style="1" customWidth="1"/>
    <col min="10501" max="10501" width="4.85546875" style="1" customWidth="1"/>
    <col min="10502" max="10505" width="2.5703125" style="1" customWidth="1"/>
    <col min="10506" max="10545" width="2.85546875" style="1" customWidth="1"/>
    <col min="10546" max="10548" width="2.5703125" style="1" customWidth="1"/>
    <col min="10549" max="10549" width="4.28515625" style="1" customWidth="1"/>
    <col min="10550" max="10551" width="2.5703125" style="1" customWidth="1"/>
    <col min="10552" max="10552" width="1.7109375" style="1" customWidth="1"/>
    <col min="10553" max="10557" width="2.5703125" style="1" customWidth="1"/>
    <col min="10558" max="10558" width="2.140625" style="1" customWidth="1"/>
    <col min="10559" max="10559" width="1.42578125" style="1" customWidth="1"/>
    <col min="10560" max="10754" width="2.5703125" style="1" customWidth="1"/>
    <col min="10755" max="10755" width="2.140625" style="1" customWidth="1"/>
    <col min="10756" max="10756" width="2.5703125" style="1" customWidth="1"/>
    <col min="10757" max="10757" width="4.85546875" style="1" customWidth="1"/>
    <col min="10758" max="10761" width="2.5703125" style="1" customWidth="1"/>
    <col min="10762" max="10801" width="2.85546875" style="1" customWidth="1"/>
    <col min="10802" max="10804" width="2.5703125" style="1" customWidth="1"/>
    <col min="10805" max="10805" width="4.28515625" style="1" customWidth="1"/>
    <col min="10806" max="10807" width="2.5703125" style="1" customWidth="1"/>
    <col min="10808" max="10808" width="1.7109375" style="1" customWidth="1"/>
    <col min="10809" max="10813" width="2.5703125" style="1" customWidth="1"/>
    <col min="10814" max="10814" width="2.140625" style="1" customWidth="1"/>
    <col min="10815" max="10815" width="1.42578125" style="1" customWidth="1"/>
    <col min="10816" max="11010" width="2.5703125" style="1" customWidth="1"/>
    <col min="11011" max="11011" width="2.140625" style="1" customWidth="1"/>
    <col min="11012" max="11012" width="2.5703125" style="1" customWidth="1"/>
    <col min="11013" max="11013" width="4.85546875" style="1" customWidth="1"/>
    <col min="11014" max="11017" width="2.5703125" style="1" customWidth="1"/>
    <col min="11018" max="11057" width="2.85546875" style="1" customWidth="1"/>
    <col min="11058" max="11060" width="2.5703125" style="1" customWidth="1"/>
    <col min="11061" max="11061" width="4.28515625" style="1" customWidth="1"/>
    <col min="11062" max="11063" width="2.5703125" style="1" customWidth="1"/>
    <col min="11064" max="11064" width="1.7109375" style="1" customWidth="1"/>
    <col min="11065" max="11069" width="2.5703125" style="1" customWidth="1"/>
    <col min="11070" max="11070" width="2.140625" style="1" customWidth="1"/>
    <col min="11071" max="11071" width="1.42578125" style="1" customWidth="1"/>
    <col min="11072" max="11266" width="2.5703125" style="1" customWidth="1"/>
    <col min="11267" max="11267" width="2.140625" style="1" customWidth="1"/>
    <col min="11268" max="11268" width="2.5703125" style="1" customWidth="1"/>
    <col min="11269" max="11269" width="4.85546875" style="1" customWidth="1"/>
    <col min="11270" max="11273" width="2.5703125" style="1" customWidth="1"/>
    <col min="11274" max="11313" width="2.85546875" style="1" customWidth="1"/>
    <col min="11314" max="11316" width="2.5703125" style="1" customWidth="1"/>
    <col min="11317" max="11317" width="4.28515625" style="1" customWidth="1"/>
    <col min="11318" max="11319" width="2.5703125" style="1" customWidth="1"/>
    <col min="11320" max="11320" width="1.7109375" style="1" customWidth="1"/>
    <col min="11321" max="11325" width="2.5703125" style="1" customWidth="1"/>
    <col min="11326" max="11326" width="2.140625" style="1" customWidth="1"/>
    <col min="11327" max="11327" width="1.42578125" style="1" customWidth="1"/>
    <col min="11328" max="11522" width="2.5703125" style="1" customWidth="1"/>
    <col min="11523" max="11523" width="2.140625" style="1" customWidth="1"/>
    <col min="11524" max="11524" width="2.5703125" style="1" customWidth="1"/>
    <col min="11525" max="11525" width="4.85546875" style="1" customWidth="1"/>
    <col min="11526" max="11529" width="2.5703125" style="1" customWidth="1"/>
    <col min="11530" max="11569" width="2.85546875" style="1" customWidth="1"/>
    <col min="11570" max="11572" width="2.5703125" style="1" customWidth="1"/>
    <col min="11573" max="11573" width="4.28515625" style="1" customWidth="1"/>
    <col min="11574" max="11575" width="2.5703125" style="1" customWidth="1"/>
    <col min="11576" max="11576" width="1.7109375" style="1" customWidth="1"/>
    <col min="11577" max="11581" width="2.5703125" style="1" customWidth="1"/>
    <col min="11582" max="11582" width="2.140625" style="1" customWidth="1"/>
    <col min="11583" max="11583" width="1.42578125" style="1" customWidth="1"/>
    <col min="11584" max="11778" width="2.5703125" style="1" customWidth="1"/>
    <col min="11779" max="11779" width="2.140625" style="1" customWidth="1"/>
    <col min="11780" max="11780" width="2.5703125" style="1" customWidth="1"/>
    <col min="11781" max="11781" width="4.85546875" style="1" customWidth="1"/>
    <col min="11782" max="11785" width="2.5703125" style="1" customWidth="1"/>
    <col min="11786" max="11825" width="2.85546875" style="1" customWidth="1"/>
    <col min="11826" max="11828" width="2.5703125" style="1" customWidth="1"/>
    <col min="11829" max="11829" width="4.28515625" style="1" customWidth="1"/>
    <col min="11830" max="11831" width="2.5703125" style="1" customWidth="1"/>
    <col min="11832" max="11832" width="1.7109375" style="1" customWidth="1"/>
    <col min="11833" max="11837" width="2.5703125" style="1" customWidth="1"/>
    <col min="11838" max="11838" width="2.140625" style="1" customWidth="1"/>
    <col min="11839" max="11839" width="1.42578125" style="1" customWidth="1"/>
    <col min="11840" max="12034" width="2.5703125" style="1" customWidth="1"/>
    <col min="12035" max="12035" width="2.140625" style="1" customWidth="1"/>
    <col min="12036" max="12036" width="2.5703125" style="1" customWidth="1"/>
    <col min="12037" max="12037" width="4.85546875" style="1" customWidth="1"/>
    <col min="12038" max="12041" width="2.5703125" style="1" customWidth="1"/>
    <col min="12042" max="12081" width="2.85546875" style="1" customWidth="1"/>
    <col min="12082" max="12084" width="2.5703125" style="1" customWidth="1"/>
    <col min="12085" max="12085" width="4.28515625" style="1" customWidth="1"/>
    <col min="12086" max="12087" width="2.5703125" style="1" customWidth="1"/>
    <col min="12088" max="12088" width="1.7109375" style="1" customWidth="1"/>
    <col min="12089" max="12093" width="2.5703125" style="1" customWidth="1"/>
    <col min="12094" max="12094" width="2.140625" style="1" customWidth="1"/>
    <col min="12095" max="12095" width="1.42578125" style="1" customWidth="1"/>
    <col min="12096" max="12290" width="2.5703125" style="1" customWidth="1"/>
    <col min="12291" max="12291" width="2.140625" style="1" customWidth="1"/>
    <col min="12292" max="12292" width="2.5703125" style="1" customWidth="1"/>
    <col min="12293" max="12293" width="4.85546875" style="1" customWidth="1"/>
    <col min="12294" max="12297" width="2.5703125" style="1" customWidth="1"/>
    <col min="12298" max="12337" width="2.85546875" style="1" customWidth="1"/>
    <col min="12338" max="12340" width="2.5703125" style="1" customWidth="1"/>
    <col min="12341" max="12341" width="4.28515625" style="1" customWidth="1"/>
    <col min="12342" max="12343" width="2.5703125" style="1" customWidth="1"/>
    <col min="12344" max="12344" width="1.7109375" style="1" customWidth="1"/>
    <col min="12345" max="12349" width="2.5703125" style="1" customWidth="1"/>
    <col min="12350" max="12350" width="2.140625" style="1" customWidth="1"/>
    <col min="12351" max="12351" width="1.42578125" style="1" customWidth="1"/>
    <col min="12352" max="12546" width="2.5703125" style="1" customWidth="1"/>
    <col min="12547" max="12547" width="2.140625" style="1" customWidth="1"/>
    <col min="12548" max="12548" width="2.5703125" style="1" customWidth="1"/>
    <col min="12549" max="12549" width="4.85546875" style="1" customWidth="1"/>
    <col min="12550" max="12553" width="2.5703125" style="1" customWidth="1"/>
    <col min="12554" max="12593" width="2.85546875" style="1" customWidth="1"/>
    <col min="12594" max="12596" width="2.5703125" style="1" customWidth="1"/>
    <col min="12597" max="12597" width="4.28515625" style="1" customWidth="1"/>
    <col min="12598" max="12599" width="2.5703125" style="1" customWidth="1"/>
    <col min="12600" max="12600" width="1.7109375" style="1" customWidth="1"/>
    <col min="12601" max="12605" width="2.5703125" style="1" customWidth="1"/>
    <col min="12606" max="12606" width="2.140625" style="1" customWidth="1"/>
    <col min="12607" max="12607" width="1.42578125" style="1" customWidth="1"/>
    <col min="12608" max="12802" width="2.5703125" style="1" customWidth="1"/>
    <col min="12803" max="12803" width="2.140625" style="1" customWidth="1"/>
    <col min="12804" max="12804" width="2.5703125" style="1" customWidth="1"/>
    <col min="12805" max="12805" width="4.85546875" style="1" customWidth="1"/>
    <col min="12806" max="12809" width="2.5703125" style="1" customWidth="1"/>
    <col min="12810" max="12849" width="2.85546875" style="1" customWidth="1"/>
    <col min="12850" max="12852" width="2.5703125" style="1" customWidth="1"/>
    <col min="12853" max="12853" width="4.28515625" style="1" customWidth="1"/>
    <col min="12854" max="12855" width="2.5703125" style="1" customWidth="1"/>
    <col min="12856" max="12856" width="1.7109375" style="1" customWidth="1"/>
    <col min="12857" max="12861" width="2.5703125" style="1" customWidth="1"/>
    <col min="12862" max="12862" width="2.140625" style="1" customWidth="1"/>
    <col min="12863" max="12863" width="1.42578125" style="1" customWidth="1"/>
    <col min="12864" max="13058" width="2.5703125" style="1" customWidth="1"/>
    <col min="13059" max="13059" width="2.140625" style="1" customWidth="1"/>
    <col min="13060" max="13060" width="2.5703125" style="1" customWidth="1"/>
    <col min="13061" max="13061" width="4.85546875" style="1" customWidth="1"/>
    <col min="13062" max="13065" width="2.5703125" style="1" customWidth="1"/>
    <col min="13066" max="13105" width="2.85546875" style="1" customWidth="1"/>
    <col min="13106" max="13108" width="2.5703125" style="1" customWidth="1"/>
    <col min="13109" max="13109" width="4.28515625" style="1" customWidth="1"/>
    <col min="13110" max="13111" width="2.5703125" style="1" customWidth="1"/>
    <col min="13112" max="13112" width="1.7109375" style="1" customWidth="1"/>
    <col min="13113" max="13117" width="2.5703125" style="1" customWidth="1"/>
    <col min="13118" max="13118" width="2.140625" style="1" customWidth="1"/>
    <col min="13119" max="13119" width="1.42578125" style="1" customWidth="1"/>
    <col min="13120" max="13314" width="2.5703125" style="1" customWidth="1"/>
    <col min="13315" max="13315" width="2.140625" style="1" customWidth="1"/>
    <col min="13316" max="13316" width="2.5703125" style="1" customWidth="1"/>
    <col min="13317" max="13317" width="4.85546875" style="1" customWidth="1"/>
    <col min="13318" max="13321" width="2.5703125" style="1" customWidth="1"/>
    <col min="13322" max="13361" width="2.85546875" style="1" customWidth="1"/>
    <col min="13362" max="13364" width="2.5703125" style="1" customWidth="1"/>
    <col min="13365" max="13365" width="4.28515625" style="1" customWidth="1"/>
    <col min="13366" max="13367" width="2.5703125" style="1" customWidth="1"/>
    <col min="13368" max="13368" width="1.7109375" style="1" customWidth="1"/>
    <col min="13369" max="13373" width="2.5703125" style="1" customWidth="1"/>
    <col min="13374" max="13374" width="2.140625" style="1" customWidth="1"/>
    <col min="13375" max="13375" width="1.42578125" style="1" customWidth="1"/>
    <col min="13376" max="13570" width="2.5703125" style="1" customWidth="1"/>
    <col min="13571" max="13571" width="2.140625" style="1" customWidth="1"/>
    <col min="13572" max="13572" width="2.5703125" style="1" customWidth="1"/>
    <col min="13573" max="13573" width="4.85546875" style="1" customWidth="1"/>
    <col min="13574" max="13577" width="2.5703125" style="1" customWidth="1"/>
    <col min="13578" max="13617" width="2.85546875" style="1" customWidth="1"/>
    <col min="13618" max="13620" width="2.5703125" style="1" customWidth="1"/>
    <col min="13621" max="13621" width="4.28515625" style="1" customWidth="1"/>
    <col min="13622" max="13623" width="2.5703125" style="1" customWidth="1"/>
    <col min="13624" max="13624" width="1.7109375" style="1" customWidth="1"/>
    <col min="13625" max="13629" width="2.5703125" style="1" customWidth="1"/>
    <col min="13630" max="13630" width="2.140625" style="1" customWidth="1"/>
    <col min="13631" max="13631" width="1.42578125" style="1" customWidth="1"/>
    <col min="13632" max="13826" width="2.5703125" style="1" customWidth="1"/>
    <col min="13827" max="13827" width="2.140625" style="1" customWidth="1"/>
    <col min="13828" max="13828" width="2.5703125" style="1" customWidth="1"/>
    <col min="13829" max="13829" width="4.85546875" style="1" customWidth="1"/>
    <col min="13830" max="13833" width="2.5703125" style="1" customWidth="1"/>
    <col min="13834" max="13873" width="2.85546875" style="1" customWidth="1"/>
    <col min="13874" max="13876" width="2.5703125" style="1" customWidth="1"/>
    <col min="13877" max="13877" width="4.28515625" style="1" customWidth="1"/>
    <col min="13878" max="13879" width="2.5703125" style="1" customWidth="1"/>
    <col min="13880" max="13880" width="1.7109375" style="1" customWidth="1"/>
    <col min="13881" max="13885" width="2.5703125" style="1" customWidth="1"/>
    <col min="13886" max="13886" width="2.140625" style="1" customWidth="1"/>
    <col min="13887" max="13887" width="1.42578125" style="1" customWidth="1"/>
    <col min="13888" max="14082" width="2.5703125" style="1" customWidth="1"/>
    <col min="14083" max="14083" width="2.140625" style="1" customWidth="1"/>
    <col min="14084" max="14084" width="2.5703125" style="1" customWidth="1"/>
    <col min="14085" max="14085" width="4.85546875" style="1" customWidth="1"/>
    <col min="14086" max="14089" width="2.5703125" style="1" customWidth="1"/>
    <col min="14090" max="14129" width="2.85546875" style="1" customWidth="1"/>
    <col min="14130" max="14132" width="2.5703125" style="1" customWidth="1"/>
    <col min="14133" max="14133" width="4.28515625" style="1" customWidth="1"/>
    <col min="14134" max="14135" width="2.5703125" style="1" customWidth="1"/>
    <col min="14136" max="14136" width="1.7109375" style="1" customWidth="1"/>
    <col min="14137" max="14141" width="2.5703125" style="1" customWidth="1"/>
    <col min="14142" max="14142" width="2.140625" style="1" customWidth="1"/>
    <col min="14143" max="14143" width="1.42578125" style="1" customWidth="1"/>
    <col min="14144" max="14338" width="2.5703125" style="1" customWidth="1"/>
    <col min="14339" max="14339" width="2.140625" style="1" customWidth="1"/>
    <col min="14340" max="14340" width="2.5703125" style="1" customWidth="1"/>
    <col min="14341" max="14341" width="4.85546875" style="1" customWidth="1"/>
    <col min="14342" max="14345" width="2.5703125" style="1" customWidth="1"/>
    <col min="14346" max="14385" width="2.85546875" style="1" customWidth="1"/>
    <col min="14386" max="14388" width="2.5703125" style="1" customWidth="1"/>
    <col min="14389" max="14389" width="4.28515625" style="1" customWidth="1"/>
    <col min="14390" max="14391" width="2.5703125" style="1" customWidth="1"/>
    <col min="14392" max="14392" width="1.7109375" style="1" customWidth="1"/>
    <col min="14393" max="14397" width="2.5703125" style="1" customWidth="1"/>
    <col min="14398" max="14398" width="2.140625" style="1" customWidth="1"/>
    <col min="14399" max="14399" width="1.42578125" style="1" customWidth="1"/>
    <col min="14400" max="14594" width="2.5703125" style="1" customWidth="1"/>
    <col min="14595" max="14595" width="2.140625" style="1" customWidth="1"/>
    <col min="14596" max="14596" width="2.5703125" style="1" customWidth="1"/>
    <col min="14597" max="14597" width="4.85546875" style="1" customWidth="1"/>
    <col min="14598" max="14601" width="2.5703125" style="1" customWidth="1"/>
    <col min="14602" max="14641" width="2.85546875" style="1" customWidth="1"/>
    <col min="14642" max="14644" width="2.5703125" style="1" customWidth="1"/>
    <col min="14645" max="14645" width="4.28515625" style="1" customWidth="1"/>
    <col min="14646" max="14647" width="2.5703125" style="1" customWidth="1"/>
    <col min="14648" max="14648" width="1.7109375" style="1" customWidth="1"/>
    <col min="14649" max="14653" width="2.5703125" style="1" customWidth="1"/>
    <col min="14654" max="14654" width="2.140625" style="1" customWidth="1"/>
    <col min="14655" max="14655" width="1.42578125" style="1" customWidth="1"/>
    <col min="14656" max="14850" width="2.5703125" style="1" customWidth="1"/>
    <col min="14851" max="14851" width="2.140625" style="1" customWidth="1"/>
    <col min="14852" max="14852" width="2.5703125" style="1" customWidth="1"/>
    <col min="14853" max="14853" width="4.85546875" style="1" customWidth="1"/>
    <col min="14854" max="14857" width="2.5703125" style="1" customWidth="1"/>
    <col min="14858" max="14897" width="2.85546875" style="1" customWidth="1"/>
    <col min="14898" max="14900" width="2.5703125" style="1" customWidth="1"/>
    <col min="14901" max="14901" width="4.28515625" style="1" customWidth="1"/>
    <col min="14902" max="14903" width="2.5703125" style="1" customWidth="1"/>
    <col min="14904" max="14904" width="1.7109375" style="1" customWidth="1"/>
    <col min="14905" max="14909" width="2.5703125" style="1" customWidth="1"/>
    <col min="14910" max="14910" width="2.140625" style="1" customWidth="1"/>
    <col min="14911" max="14911" width="1.42578125" style="1" customWidth="1"/>
    <col min="14912" max="15106" width="2.5703125" style="1" customWidth="1"/>
    <col min="15107" max="15107" width="2.140625" style="1" customWidth="1"/>
    <col min="15108" max="15108" width="2.5703125" style="1" customWidth="1"/>
    <col min="15109" max="15109" width="4.85546875" style="1" customWidth="1"/>
    <col min="15110" max="15113" width="2.5703125" style="1" customWidth="1"/>
    <col min="15114" max="15153" width="2.85546875" style="1" customWidth="1"/>
    <col min="15154" max="15156" width="2.5703125" style="1" customWidth="1"/>
    <col min="15157" max="15157" width="4.28515625" style="1" customWidth="1"/>
    <col min="15158" max="15159" width="2.5703125" style="1" customWidth="1"/>
    <col min="15160" max="15160" width="1.7109375" style="1" customWidth="1"/>
    <col min="15161" max="15165" width="2.5703125" style="1" customWidth="1"/>
    <col min="15166" max="15166" width="2.140625" style="1" customWidth="1"/>
    <col min="15167" max="15167" width="1.42578125" style="1" customWidth="1"/>
    <col min="15168" max="15362" width="2.5703125" style="1" customWidth="1"/>
    <col min="15363" max="15363" width="2.140625" style="1" customWidth="1"/>
    <col min="15364" max="15364" width="2.5703125" style="1" customWidth="1"/>
    <col min="15365" max="15365" width="4.85546875" style="1" customWidth="1"/>
    <col min="15366" max="15369" width="2.5703125" style="1" customWidth="1"/>
    <col min="15370" max="15409" width="2.85546875" style="1" customWidth="1"/>
    <col min="15410" max="15412" width="2.5703125" style="1" customWidth="1"/>
    <col min="15413" max="15413" width="4.28515625" style="1" customWidth="1"/>
    <col min="15414" max="15415" width="2.5703125" style="1" customWidth="1"/>
    <col min="15416" max="15416" width="1.7109375" style="1" customWidth="1"/>
    <col min="15417" max="15421" width="2.5703125" style="1" customWidth="1"/>
    <col min="15422" max="15422" width="2.140625" style="1" customWidth="1"/>
    <col min="15423" max="15423" width="1.42578125" style="1" customWidth="1"/>
    <col min="15424" max="15618" width="2.5703125" style="1" customWidth="1"/>
    <col min="15619" max="15619" width="2.140625" style="1" customWidth="1"/>
    <col min="15620" max="15620" width="2.5703125" style="1" customWidth="1"/>
    <col min="15621" max="15621" width="4.85546875" style="1" customWidth="1"/>
    <col min="15622" max="15625" width="2.5703125" style="1" customWidth="1"/>
    <col min="15626" max="15665" width="2.85546875" style="1" customWidth="1"/>
    <col min="15666" max="15668" width="2.5703125" style="1" customWidth="1"/>
    <col min="15669" max="15669" width="4.28515625" style="1" customWidth="1"/>
    <col min="15670" max="15671" width="2.5703125" style="1" customWidth="1"/>
    <col min="15672" max="15672" width="1.7109375" style="1" customWidth="1"/>
    <col min="15673" max="15677" width="2.5703125" style="1" customWidth="1"/>
    <col min="15678" max="15678" width="2.140625" style="1" customWidth="1"/>
    <col min="15679" max="15679" width="1.42578125" style="1" customWidth="1"/>
    <col min="15680" max="15874" width="2.5703125" style="1" customWidth="1"/>
    <col min="15875" max="15875" width="2.140625" style="1" customWidth="1"/>
    <col min="15876" max="15876" width="2.5703125" style="1" customWidth="1"/>
    <col min="15877" max="15877" width="4.85546875" style="1" customWidth="1"/>
    <col min="15878" max="15881" width="2.5703125" style="1" customWidth="1"/>
    <col min="15882" max="15921" width="2.85546875" style="1" customWidth="1"/>
    <col min="15922" max="15924" width="2.5703125" style="1" customWidth="1"/>
    <col min="15925" max="15925" width="4.28515625" style="1" customWidth="1"/>
    <col min="15926" max="15927" width="2.5703125" style="1" customWidth="1"/>
    <col min="15928" max="15928" width="1.7109375" style="1" customWidth="1"/>
    <col min="15929" max="15933" width="2.5703125" style="1" customWidth="1"/>
    <col min="15934" max="15934" width="2.140625" style="1" customWidth="1"/>
    <col min="15935" max="15935" width="1.42578125" style="1" customWidth="1"/>
    <col min="15936" max="16130" width="2.5703125" style="1" customWidth="1"/>
    <col min="16131" max="16131" width="2.140625" style="1" customWidth="1"/>
    <col min="16132" max="16132" width="2.5703125" style="1" customWidth="1"/>
    <col min="16133" max="16133" width="4.85546875" style="1" customWidth="1"/>
    <col min="16134" max="16137" width="2.5703125" style="1" customWidth="1"/>
    <col min="16138" max="16177" width="2.85546875" style="1" customWidth="1"/>
    <col min="16178" max="16180" width="2.5703125" style="1" customWidth="1"/>
    <col min="16181" max="16181" width="4.28515625" style="1" customWidth="1"/>
    <col min="16182" max="16183" width="2.5703125" style="1" customWidth="1"/>
    <col min="16184" max="16184" width="1.7109375" style="1" customWidth="1"/>
    <col min="16185" max="16189" width="2.5703125" style="1" customWidth="1"/>
    <col min="16190" max="16190" width="2.140625" style="1" customWidth="1"/>
    <col min="16191" max="16191" width="1.42578125" style="1" customWidth="1"/>
    <col min="16192" max="16384" width="2.5703125" style="1" customWidth="1"/>
  </cols>
  <sheetData>
    <row r="1" spans="1:69" ht="20.100000000000001" customHeight="1">
      <c r="A1" s="764"/>
      <c r="B1" s="1577" t="str">
        <f>Index!B1</f>
        <v>{{ModelType}}</v>
      </c>
      <c r="C1" s="1425"/>
      <c r="D1" s="1425"/>
      <c r="E1" s="1425"/>
      <c r="F1" s="1425"/>
      <c r="G1" s="1425"/>
      <c r="H1" s="1425"/>
      <c r="I1" s="1425"/>
      <c r="J1" s="1425"/>
      <c r="K1" s="1425"/>
      <c r="L1" s="1425"/>
      <c r="M1" s="1425"/>
      <c r="N1" s="1425"/>
      <c r="O1" s="1425"/>
      <c r="P1" s="1425"/>
      <c r="Q1" s="1970"/>
      <c r="R1" s="101"/>
      <c r="S1" s="1829" t="s">
        <v>854</v>
      </c>
      <c r="T1" s="1829"/>
      <c r="U1" s="1829"/>
      <c r="V1" s="1829"/>
      <c r="W1" s="1829"/>
      <c r="X1" s="1829"/>
      <c r="Y1" s="1829"/>
      <c r="Z1" s="1829"/>
      <c r="AA1" s="1829"/>
      <c r="AB1" s="1829"/>
      <c r="AC1" s="1829"/>
      <c r="AD1" s="1829"/>
      <c r="AE1" s="1829"/>
      <c r="AF1" s="1829"/>
      <c r="AG1" s="1829"/>
      <c r="AH1" s="1829"/>
      <c r="AI1" s="1829"/>
      <c r="AJ1" s="1829"/>
      <c r="AK1" s="1829"/>
      <c r="AL1" s="1829"/>
      <c r="AM1" s="1829"/>
      <c r="AN1" s="1829"/>
      <c r="AO1" s="1829"/>
      <c r="AP1" s="1829"/>
      <c r="AQ1" s="1829"/>
      <c r="AR1" s="1829"/>
      <c r="AS1" s="1829"/>
      <c r="AT1" s="1829"/>
      <c r="AU1" s="1829"/>
      <c r="AV1" s="1829"/>
      <c r="AW1" s="1829"/>
      <c r="AX1" s="1829"/>
      <c r="AY1" s="1829"/>
      <c r="AZ1" s="1829"/>
      <c r="BA1" s="1829"/>
      <c r="BB1" s="1829"/>
      <c r="BC1" s="1829"/>
      <c r="BD1" s="1829"/>
      <c r="BE1" s="101"/>
      <c r="BF1" s="101"/>
      <c r="BG1" s="101"/>
      <c r="BH1" s="101"/>
      <c r="BI1" s="101"/>
      <c r="BJ1" s="101"/>
      <c r="BK1" s="101"/>
      <c r="BL1" s="101"/>
      <c r="BM1" s="101"/>
      <c r="BN1" s="101"/>
      <c r="BO1" s="101"/>
      <c r="BP1" s="101"/>
      <c r="BQ1" s="685"/>
    </row>
    <row r="2" spans="1:69" ht="20.100000000000001" customHeight="1">
      <c r="A2" s="29"/>
      <c r="B2" s="263" t="s">
        <v>69</v>
      </c>
      <c r="C2" s="288"/>
      <c r="D2" s="288"/>
      <c r="E2" s="288"/>
      <c r="F2" s="288"/>
      <c r="G2" s="288"/>
      <c r="H2" s="71" t="str">
        <f>Index!G2</f>
        <v>{{ModelName}}</v>
      </c>
      <c r="I2" s="71"/>
      <c r="J2" s="71"/>
      <c r="K2" s="71"/>
      <c r="L2" s="71"/>
      <c r="M2" s="71"/>
      <c r="N2" s="71"/>
      <c r="O2" s="71"/>
      <c r="P2" s="71"/>
      <c r="Q2" s="299"/>
      <c r="R2" s="22"/>
      <c r="S2" s="1904"/>
      <c r="T2" s="1904"/>
      <c r="U2" s="1904"/>
      <c r="V2" s="1904"/>
      <c r="W2" s="1904"/>
      <c r="X2" s="1904"/>
      <c r="Y2" s="1904"/>
      <c r="Z2" s="1904"/>
      <c r="AA2" s="1904"/>
      <c r="AB2" s="1904"/>
      <c r="AC2" s="1904"/>
      <c r="AD2" s="1904"/>
      <c r="AE2" s="1904"/>
      <c r="AF2" s="1904"/>
      <c r="AG2" s="1904"/>
      <c r="AH2" s="1904"/>
      <c r="AI2" s="1904"/>
      <c r="AJ2" s="1904"/>
      <c r="AK2" s="1904"/>
      <c r="AL2" s="1904"/>
      <c r="AM2" s="1904"/>
      <c r="AN2" s="1904"/>
      <c r="AO2" s="1904"/>
      <c r="AP2" s="1904"/>
      <c r="AQ2" s="1904"/>
      <c r="AR2" s="1904"/>
      <c r="AS2" s="1904"/>
      <c r="AT2" s="1904"/>
      <c r="AU2" s="1904"/>
      <c r="AV2" s="1904"/>
      <c r="AW2" s="1904"/>
      <c r="AX2" s="1904"/>
      <c r="AY2" s="1904"/>
      <c r="AZ2" s="1904"/>
      <c r="BA2" s="1904"/>
      <c r="BB2" s="1904"/>
      <c r="BC2" s="1904"/>
      <c r="BD2" s="1904"/>
      <c r="BE2" s="2"/>
      <c r="BF2" s="273"/>
      <c r="BG2" s="22"/>
      <c r="BH2" s="2"/>
      <c r="BI2" s="2"/>
      <c r="BJ2" s="2"/>
      <c r="BK2" s="1321" t="s">
        <v>122</v>
      </c>
      <c r="BL2" s="1322"/>
      <c r="BM2" s="1322"/>
      <c r="BN2" s="2602">
        <f>'Sockliner Specification'!BN2+1</f>
        <v>26</v>
      </c>
      <c r="BO2" s="1322"/>
      <c r="BP2" s="1466"/>
      <c r="BQ2" s="143"/>
    </row>
    <row r="3" spans="1:69" ht="20.100000000000001" customHeight="1">
      <c r="A3" s="29"/>
      <c r="B3" s="234" t="s">
        <v>70</v>
      </c>
      <c r="C3" s="235"/>
      <c r="D3" s="235"/>
      <c r="E3" s="235"/>
      <c r="F3" s="235"/>
      <c r="G3" s="235"/>
      <c r="H3" s="235"/>
      <c r="I3" s="235"/>
      <c r="J3" s="235" t="str">
        <f>Index!I3</f>
        <v>{{MaterialNumber}}</v>
      </c>
      <c r="K3" s="235"/>
      <c r="L3" s="235"/>
      <c r="M3" s="235"/>
      <c r="N3" s="235"/>
      <c r="O3" s="235"/>
      <c r="P3" s="235"/>
      <c r="Q3" s="238"/>
      <c r="R3" s="22"/>
      <c r="S3" s="2987"/>
      <c r="T3" s="2987"/>
      <c r="U3" s="2987"/>
      <c r="V3" s="2987"/>
      <c r="W3" s="2987"/>
      <c r="X3" s="2987"/>
      <c r="Y3" s="2987"/>
      <c r="Z3" s="2987"/>
      <c r="AA3" s="2987"/>
      <c r="AB3" s="2987"/>
      <c r="AC3" s="2987"/>
      <c r="AD3" s="2987"/>
      <c r="AE3" s="2987"/>
      <c r="AF3" s="2987"/>
      <c r="AG3" s="2987"/>
      <c r="AH3" s="2987"/>
      <c r="AI3" s="2987"/>
      <c r="AJ3" s="2987"/>
      <c r="AK3" s="2987"/>
      <c r="AL3" s="2987"/>
      <c r="AM3" s="2987"/>
      <c r="AN3" s="2987"/>
      <c r="AO3" s="2987"/>
      <c r="AP3" s="2987"/>
      <c r="AQ3" s="2987"/>
      <c r="AR3" s="2987"/>
      <c r="AS3" s="2987"/>
      <c r="AT3" s="2987"/>
      <c r="AU3" s="2987"/>
      <c r="AV3" s="2987"/>
      <c r="AW3" s="2987"/>
      <c r="AX3" s="2987"/>
      <c r="AY3" s="2987"/>
      <c r="AZ3" s="2987"/>
      <c r="BA3" s="2987"/>
      <c r="BB3" s="2987"/>
      <c r="BC3" s="2987"/>
      <c r="BD3" s="2987"/>
      <c r="BE3" s="22"/>
      <c r="BF3" s="22"/>
      <c r="BG3" s="22"/>
      <c r="BH3" s="22"/>
      <c r="BI3" s="22"/>
      <c r="BJ3" s="22"/>
      <c r="BK3" s="2952"/>
      <c r="BL3" s="2953"/>
      <c r="BM3" s="2953"/>
      <c r="BN3" s="2953"/>
      <c r="BO3" s="2953"/>
      <c r="BP3" s="2954"/>
      <c r="BQ3" s="143"/>
    </row>
    <row r="4" spans="1:69" ht="29.25" customHeight="1">
      <c r="A4" s="29"/>
      <c r="B4" s="805"/>
      <c r="C4" s="806"/>
      <c r="D4" s="806"/>
      <c r="E4" s="806"/>
      <c r="F4" s="806"/>
      <c r="G4" s="806"/>
      <c r="H4" s="806"/>
      <c r="I4" s="806"/>
      <c r="J4" s="806"/>
      <c r="K4" s="806"/>
      <c r="L4" s="806"/>
      <c r="M4" s="806"/>
      <c r="N4" s="806"/>
      <c r="O4" s="806"/>
      <c r="P4" s="806"/>
      <c r="Q4" s="806"/>
      <c r="R4" s="806"/>
      <c r="S4" s="806"/>
      <c r="T4" s="806"/>
      <c r="U4" s="806"/>
      <c r="V4" s="806"/>
      <c r="W4" s="806"/>
      <c r="X4" s="806"/>
      <c r="Y4" s="806"/>
      <c r="Z4" s="806"/>
      <c r="AA4" s="806"/>
      <c r="AB4" s="806"/>
      <c r="AC4" s="806"/>
      <c r="AD4" s="806"/>
      <c r="AE4" s="806"/>
      <c r="AF4" s="806"/>
      <c r="AG4" s="806"/>
      <c r="AH4" s="806"/>
      <c r="AI4" s="806"/>
      <c r="AJ4" s="806"/>
      <c r="AK4" s="806"/>
      <c r="AL4" s="806"/>
      <c r="AM4" s="807"/>
      <c r="AN4" s="806"/>
      <c r="AO4" s="806"/>
      <c r="AP4" s="806"/>
      <c r="AQ4" s="806"/>
      <c r="AR4" s="806"/>
      <c r="AS4" s="806"/>
      <c r="AT4" s="806"/>
      <c r="AU4" s="806"/>
      <c r="AV4" s="806"/>
      <c r="AW4" s="806"/>
      <c r="AX4" s="806"/>
      <c r="AY4" s="806"/>
      <c r="AZ4" s="806"/>
      <c r="BA4" s="806"/>
      <c r="BB4" s="806"/>
      <c r="BC4" s="806"/>
      <c r="BD4" s="806"/>
      <c r="BE4" s="806"/>
      <c r="BF4" s="806"/>
      <c r="BG4" s="806"/>
      <c r="BH4" s="806"/>
      <c r="BI4" s="806"/>
      <c r="BJ4" s="806"/>
      <c r="BK4" s="806"/>
      <c r="BL4" s="806"/>
      <c r="BM4" s="806"/>
      <c r="BN4" s="806"/>
      <c r="BO4" s="806"/>
      <c r="BP4" s="808"/>
      <c r="BQ4" s="143"/>
    </row>
    <row r="5" spans="1:69" ht="25.5" customHeight="1">
      <c r="A5" s="29"/>
      <c r="B5" s="349"/>
      <c r="C5" s="89"/>
      <c r="D5" s="2988" t="s">
        <v>523</v>
      </c>
      <c r="E5" s="2989"/>
      <c r="F5" s="2989"/>
      <c r="G5" s="2990"/>
      <c r="H5" s="2988" t="s">
        <v>855</v>
      </c>
      <c r="I5" s="2989"/>
      <c r="J5" s="2989"/>
      <c r="K5" s="2989"/>
      <c r="L5" s="2989"/>
      <c r="M5" s="2989"/>
      <c r="N5" s="2989"/>
      <c r="O5" s="2990"/>
      <c r="P5" s="2988" t="s">
        <v>856</v>
      </c>
      <c r="Q5" s="2989"/>
      <c r="R5" s="2989"/>
      <c r="S5" s="2989"/>
      <c r="T5" s="2989"/>
      <c r="U5" s="2989"/>
      <c r="V5" s="2989"/>
      <c r="W5" s="2989"/>
      <c r="X5" s="2990"/>
      <c r="Y5" s="2988" t="s">
        <v>857</v>
      </c>
      <c r="Z5" s="2989"/>
      <c r="AA5" s="2989"/>
      <c r="AB5" s="2989"/>
      <c r="AC5" s="2989"/>
      <c r="AD5" s="2989"/>
      <c r="AE5" s="2989"/>
      <c r="AF5" s="2989"/>
      <c r="AG5" s="2990"/>
      <c r="AH5" s="2988" t="s">
        <v>858</v>
      </c>
      <c r="AI5" s="2989"/>
      <c r="AJ5" s="2989"/>
      <c r="AK5" s="2989"/>
      <c r="AL5" s="2989"/>
      <c r="AM5" s="2989"/>
      <c r="AN5" s="2989"/>
      <c r="AO5" s="2989"/>
      <c r="AP5" s="2990"/>
      <c r="AQ5" s="2988" t="s">
        <v>698</v>
      </c>
      <c r="AR5" s="2989"/>
      <c r="AS5" s="2989"/>
      <c r="AT5" s="2989"/>
      <c r="AU5" s="2989"/>
      <c r="AV5" s="2989"/>
      <c r="AW5" s="2989"/>
      <c r="AX5" s="2990"/>
      <c r="AY5" s="2988" t="s">
        <v>859</v>
      </c>
      <c r="AZ5" s="2989"/>
      <c r="BA5" s="2989"/>
      <c r="BB5" s="2989"/>
      <c r="BC5" s="2989"/>
      <c r="BD5" s="2989"/>
      <c r="BE5" s="2989"/>
      <c r="BF5" s="2990"/>
      <c r="BG5" s="61"/>
      <c r="BH5" s="89"/>
      <c r="BI5" s="89"/>
      <c r="BJ5" s="89"/>
      <c r="BK5" s="89"/>
      <c r="BL5" s="89"/>
      <c r="BM5" s="89"/>
      <c r="BN5" s="89"/>
      <c r="BO5" s="89"/>
      <c r="BP5" s="809"/>
      <c r="BQ5" s="143"/>
    </row>
    <row r="6" spans="1:69" ht="21.75" customHeight="1">
      <c r="A6" s="29"/>
      <c r="B6" s="349"/>
      <c r="C6" s="89"/>
      <c r="D6" s="2991" t="s">
        <v>159</v>
      </c>
      <c r="E6" s="2686"/>
      <c r="F6" s="2686"/>
      <c r="G6" s="2992"/>
      <c r="H6" s="1808" t="s">
        <v>860</v>
      </c>
      <c r="I6" s="2995"/>
      <c r="J6" s="2995"/>
      <c r="K6" s="2995"/>
      <c r="L6" s="2995"/>
      <c r="M6" s="2995"/>
      <c r="N6" s="2995"/>
      <c r="O6" s="2996"/>
      <c r="P6" s="2999" t="s">
        <v>861</v>
      </c>
      <c r="Q6" s="3000"/>
      <c r="R6" s="3000"/>
      <c r="S6" s="3000"/>
      <c r="T6" s="3000"/>
      <c r="U6" s="3000"/>
      <c r="V6" s="3000"/>
      <c r="W6" s="3000"/>
      <c r="X6" s="3001"/>
      <c r="Y6" s="2999" t="s">
        <v>862</v>
      </c>
      <c r="Z6" s="3000"/>
      <c r="AA6" s="3000"/>
      <c r="AB6" s="3000"/>
      <c r="AC6" s="3000"/>
      <c r="AD6" s="3000"/>
      <c r="AE6" s="3000"/>
      <c r="AF6" s="3000"/>
      <c r="AG6" s="3001"/>
      <c r="AH6" s="2999" t="s">
        <v>863</v>
      </c>
      <c r="AI6" s="3000"/>
      <c r="AJ6" s="3000"/>
      <c r="AK6" s="3000"/>
      <c r="AL6" s="3000"/>
      <c r="AM6" s="3000"/>
      <c r="AN6" s="3000"/>
      <c r="AO6" s="3000"/>
      <c r="AP6" s="3001"/>
      <c r="AQ6" s="3005" t="s">
        <v>864</v>
      </c>
      <c r="AR6" s="3000"/>
      <c r="AS6" s="3000"/>
      <c r="AT6" s="3000"/>
      <c r="AU6" s="3000"/>
      <c r="AV6" s="3000"/>
      <c r="AW6" s="3000"/>
      <c r="AX6" s="3001"/>
      <c r="AY6" s="2999" t="s">
        <v>523</v>
      </c>
      <c r="AZ6" s="3000"/>
      <c r="BA6" s="3000"/>
      <c r="BB6" s="3000"/>
      <c r="BC6" s="3000"/>
      <c r="BD6" s="3000"/>
      <c r="BE6" s="3000"/>
      <c r="BF6" s="3001"/>
      <c r="BG6" s="61"/>
      <c r="BH6" s="89"/>
      <c r="BI6" s="89"/>
      <c r="BJ6" s="89"/>
      <c r="BK6" s="89"/>
      <c r="BL6" s="89"/>
      <c r="BM6" s="89"/>
      <c r="BN6" s="89"/>
      <c r="BO6" s="89"/>
      <c r="BP6" s="809"/>
      <c r="BQ6" s="143"/>
    </row>
    <row r="7" spans="1:69" ht="21.75" customHeight="1">
      <c r="A7" s="29"/>
      <c r="B7" s="349"/>
      <c r="C7" s="89"/>
      <c r="D7" s="2993"/>
      <c r="E7" s="2994"/>
      <c r="F7" s="2994"/>
      <c r="G7" s="2692"/>
      <c r="H7" s="1811"/>
      <c r="I7" s="2997"/>
      <c r="J7" s="2997"/>
      <c r="K7" s="2997"/>
      <c r="L7" s="2997"/>
      <c r="M7" s="2997"/>
      <c r="N7" s="2997"/>
      <c r="O7" s="2998"/>
      <c r="P7" s="3002"/>
      <c r="Q7" s="3003"/>
      <c r="R7" s="3003"/>
      <c r="S7" s="3003"/>
      <c r="T7" s="3003"/>
      <c r="U7" s="3003"/>
      <c r="V7" s="3003"/>
      <c r="W7" s="3003"/>
      <c r="X7" s="3004"/>
      <c r="Y7" s="3002"/>
      <c r="Z7" s="3003"/>
      <c r="AA7" s="3003"/>
      <c r="AB7" s="3003"/>
      <c r="AC7" s="3003"/>
      <c r="AD7" s="3003"/>
      <c r="AE7" s="3003"/>
      <c r="AF7" s="3003"/>
      <c r="AG7" s="3004"/>
      <c r="AH7" s="3002"/>
      <c r="AI7" s="3003"/>
      <c r="AJ7" s="3003"/>
      <c r="AK7" s="3003"/>
      <c r="AL7" s="3003"/>
      <c r="AM7" s="3003"/>
      <c r="AN7" s="3003"/>
      <c r="AO7" s="3003"/>
      <c r="AP7" s="3004"/>
      <c r="AQ7" s="3002"/>
      <c r="AR7" s="3003"/>
      <c r="AS7" s="3003"/>
      <c r="AT7" s="3003"/>
      <c r="AU7" s="3003"/>
      <c r="AV7" s="3003"/>
      <c r="AW7" s="3003"/>
      <c r="AX7" s="3004"/>
      <c r="AY7" s="3002"/>
      <c r="AZ7" s="3003"/>
      <c r="BA7" s="3003"/>
      <c r="BB7" s="3003"/>
      <c r="BC7" s="3003"/>
      <c r="BD7" s="3003"/>
      <c r="BE7" s="3003"/>
      <c r="BF7" s="3004"/>
      <c r="BG7" s="61"/>
      <c r="BH7" s="89"/>
      <c r="BI7" s="89"/>
      <c r="BJ7" s="89"/>
      <c r="BK7" s="89"/>
      <c r="BL7" s="89"/>
      <c r="BM7" s="89"/>
      <c r="BN7" s="89"/>
      <c r="BO7" s="89"/>
      <c r="BP7" s="809"/>
      <c r="BQ7" s="143"/>
    </row>
    <row r="8" spans="1:69" ht="20.100000000000001" customHeight="1">
      <c r="A8" s="29"/>
      <c r="B8" s="349"/>
      <c r="C8" s="89"/>
      <c r="D8" s="89"/>
      <c r="E8" s="89"/>
      <c r="F8" s="89"/>
      <c r="G8" s="89"/>
      <c r="H8" s="89"/>
      <c r="I8" s="89"/>
      <c r="J8" s="89"/>
      <c r="K8" s="89"/>
      <c r="L8" s="89"/>
      <c r="M8" s="89"/>
      <c r="N8" s="89"/>
      <c r="O8" s="89"/>
      <c r="P8" s="89"/>
      <c r="Q8" s="89"/>
      <c r="R8" s="89"/>
      <c r="S8" s="89"/>
      <c r="T8" s="89"/>
      <c r="U8" s="89"/>
      <c r="V8" s="89"/>
      <c r="W8" s="89"/>
      <c r="X8" s="89"/>
      <c r="Y8" s="89"/>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09"/>
      <c r="BQ8" s="143"/>
    </row>
    <row r="9" spans="1:69" ht="20.100000000000001" customHeight="1">
      <c r="A9" s="29"/>
      <c r="B9" s="349"/>
      <c r="C9" s="89"/>
      <c r="D9" s="89"/>
      <c r="E9" s="89"/>
      <c r="F9" s="89"/>
      <c r="G9" s="89"/>
      <c r="H9" s="89"/>
      <c r="I9" s="89"/>
      <c r="J9" s="89"/>
      <c r="K9" s="89"/>
      <c r="L9" s="89"/>
      <c r="M9" s="89"/>
      <c r="N9" s="89"/>
      <c r="O9" s="89"/>
      <c r="P9" s="89"/>
      <c r="Q9" s="89"/>
      <c r="R9" s="89"/>
      <c r="S9" s="89"/>
      <c r="T9" s="89"/>
      <c r="U9" s="89"/>
      <c r="V9" s="89"/>
      <c r="W9" s="89"/>
      <c r="X9" s="811"/>
      <c r="Y9" s="811"/>
      <c r="Z9" s="811"/>
      <c r="AA9" s="811"/>
      <c r="AB9" s="811"/>
      <c r="AC9" s="811"/>
      <c r="AD9" s="811"/>
      <c r="AE9" s="811"/>
      <c r="AF9" s="811"/>
      <c r="AG9" s="811"/>
      <c r="AH9" s="811"/>
      <c r="AI9" s="811"/>
      <c r="AJ9" s="811"/>
      <c r="AK9" s="811"/>
      <c r="AL9" s="811"/>
      <c r="AM9" s="811"/>
      <c r="AN9" s="811"/>
      <c r="AO9" s="811"/>
      <c r="AP9" s="811"/>
      <c r="AQ9" s="811"/>
      <c r="AR9" s="811"/>
      <c r="AS9" s="811"/>
      <c r="AT9" s="811"/>
      <c r="AU9" s="89"/>
      <c r="AV9" s="89"/>
      <c r="AW9" s="89"/>
      <c r="AX9" s="89"/>
      <c r="AY9" s="89"/>
      <c r="AZ9" s="89"/>
      <c r="BA9" s="89"/>
      <c r="BB9" s="89"/>
      <c r="BC9" s="89"/>
      <c r="BD9" s="89"/>
      <c r="BE9" s="89"/>
      <c r="BF9" s="89"/>
      <c r="BG9" s="89"/>
      <c r="BH9" s="89"/>
      <c r="BI9" s="89"/>
      <c r="BJ9" s="89"/>
      <c r="BK9" s="89"/>
      <c r="BL9" s="89"/>
      <c r="BM9" s="89"/>
      <c r="BN9" s="89"/>
      <c r="BO9" s="89"/>
      <c r="BP9" s="809"/>
      <c r="BQ9" s="143"/>
    </row>
    <row r="10" spans="1:69" ht="20.100000000000001" customHeight="1">
      <c r="A10" s="29"/>
      <c r="B10" s="349"/>
      <c r="C10" s="89"/>
      <c r="D10" s="89"/>
      <c r="E10" s="89"/>
      <c r="F10" s="89"/>
      <c r="G10" s="89"/>
      <c r="H10" s="89"/>
      <c r="I10" s="89"/>
      <c r="J10" s="89"/>
      <c r="K10" s="89"/>
      <c r="L10" s="89"/>
      <c r="M10" s="89"/>
      <c r="N10" s="89"/>
      <c r="O10" s="89"/>
      <c r="P10" s="89"/>
      <c r="Q10" s="89"/>
      <c r="R10" s="89"/>
      <c r="S10" s="89"/>
      <c r="T10" s="89"/>
      <c r="U10" s="89"/>
      <c r="V10" s="89"/>
      <c r="W10" s="89"/>
      <c r="X10" s="811"/>
      <c r="Y10" s="811"/>
      <c r="Z10" s="811"/>
      <c r="AA10" s="811"/>
      <c r="AB10" s="811"/>
      <c r="AC10" s="811"/>
      <c r="AD10" s="811"/>
      <c r="AE10" s="811"/>
      <c r="AF10" s="811"/>
      <c r="AG10" s="811"/>
      <c r="AH10" s="811"/>
      <c r="AI10" s="811"/>
      <c r="AJ10" s="811"/>
      <c r="AK10" s="811"/>
      <c r="AL10" s="811"/>
      <c r="AM10" s="811"/>
      <c r="AN10" s="811"/>
      <c r="AO10" s="811"/>
      <c r="AP10" s="811"/>
      <c r="AQ10" s="811"/>
      <c r="AR10" s="811"/>
      <c r="AS10" s="811"/>
      <c r="AT10" s="811"/>
      <c r="AU10" s="811"/>
      <c r="AV10" s="811"/>
      <c r="AW10" s="811"/>
      <c r="AX10" s="811"/>
      <c r="AY10" s="811"/>
      <c r="AZ10" s="811"/>
      <c r="BA10" s="811"/>
      <c r="BB10" s="811"/>
      <c r="BC10" s="811"/>
      <c r="BD10" s="811"/>
      <c r="BE10" s="811"/>
      <c r="BF10" s="811"/>
      <c r="BG10" s="811"/>
      <c r="BH10" s="811"/>
      <c r="BI10" s="811"/>
      <c r="BJ10" s="811"/>
      <c r="BK10" s="811"/>
      <c r="BL10" s="811"/>
      <c r="BM10" s="811"/>
      <c r="BN10" s="811"/>
      <c r="BO10" s="811"/>
      <c r="BP10" s="812"/>
      <c r="BQ10" s="143"/>
    </row>
    <row r="11" spans="1:69" ht="15" customHeight="1">
      <c r="A11" s="29"/>
      <c r="B11" s="813"/>
      <c r="C11" s="691"/>
      <c r="D11" s="691"/>
      <c r="E11" s="691"/>
      <c r="F11" s="482"/>
      <c r="G11" s="482"/>
      <c r="H11" s="482"/>
      <c r="I11" s="482"/>
      <c r="J11" s="482"/>
      <c r="K11" s="482"/>
      <c r="L11" s="482"/>
      <c r="M11" s="482"/>
      <c r="N11" s="482"/>
      <c r="O11" s="482"/>
      <c r="P11" s="482"/>
      <c r="Q11" s="482"/>
      <c r="R11" s="482"/>
      <c r="S11" s="482"/>
      <c r="T11" s="482"/>
      <c r="U11" s="482"/>
      <c r="V11" s="482"/>
      <c r="W11" s="482"/>
      <c r="X11" s="482"/>
      <c r="Y11" s="482"/>
      <c r="Z11" s="482"/>
      <c r="AA11" s="482"/>
      <c r="AB11" s="482"/>
      <c r="AC11" s="482"/>
      <c r="AD11" s="482"/>
      <c r="AE11" s="482"/>
      <c r="AF11" s="482"/>
      <c r="AG11" s="482"/>
      <c r="AH11" s="482"/>
      <c r="AI11" s="482"/>
      <c r="AJ11" s="482"/>
      <c r="AK11" s="482"/>
      <c r="AL11" s="482"/>
      <c r="AM11" s="482"/>
      <c r="AN11" s="482"/>
      <c r="AO11" s="482"/>
      <c r="AP11" s="482"/>
      <c r="AQ11" s="482"/>
      <c r="AR11" s="482"/>
      <c r="AS11" s="482"/>
      <c r="AT11" s="482"/>
      <c r="AU11" s="482"/>
      <c r="AV11" s="482"/>
      <c r="AW11" s="482"/>
      <c r="AX11" s="482"/>
      <c r="AY11" s="482"/>
      <c r="AZ11" s="482"/>
      <c r="BA11" s="482"/>
      <c r="BB11" s="482"/>
      <c r="BC11" s="482"/>
      <c r="BD11" s="482"/>
      <c r="BE11" s="482"/>
      <c r="BF11" s="482"/>
      <c r="BG11" s="482"/>
      <c r="BH11" s="482"/>
      <c r="BI11" s="482"/>
      <c r="BJ11" s="482"/>
      <c r="BK11" s="482"/>
      <c r="BL11" s="482"/>
      <c r="BM11" s="482"/>
      <c r="BN11" s="482"/>
      <c r="BO11" s="482"/>
      <c r="BP11" s="814"/>
      <c r="BQ11" s="143"/>
    </row>
    <row r="12" spans="1:69" ht="15" customHeight="1">
      <c r="A12" s="29"/>
      <c r="B12" s="349"/>
      <c r="C12" s="811"/>
      <c r="D12" s="811"/>
      <c r="E12" s="811"/>
      <c r="F12" s="811"/>
      <c r="G12" s="811"/>
      <c r="H12" s="811"/>
      <c r="I12" s="811"/>
      <c r="J12" s="811"/>
      <c r="K12" s="811"/>
      <c r="L12" s="811"/>
      <c r="M12" s="811"/>
      <c r="N12" s="811"/>
      <c r="O12" s="811"/>
      <c r="P12" s="811"/>
      <c r="Q12" s="811"/>
      <c r="R12" s="811"/>
      <c r="S12" s="811"/>
      <c r="T12" s="811"/>
      <c r="U12" s="811"/>
      <c r="V12" s="811"/>
      <c r="W12" s="811"/>
      <c r="X12" s="811"/>
      <c r="Y12" s="811"/>
      <c r="Z12" s="811"/>
      <c r="AA12" s="811"/>
      <c r="AB12" s="811"/>
      <c r="AC12" s="811"/>
      <c r="AD12" s="811"/>
      <c r="AE12" s="811"/>
      <c r="AF12" s="811"/>
      <c r="AG12" s="811"/>
      <c r="AH12" s="811"/>
      <c r="AI12" s="811"/>
      <c r="AJ12" s="811"/>
      <c r="AK12" s="811"/>
      <c r="AL12" s="811"/>
      <c r="AM12" s="811"/>
      <c r="AN12" s="811"/>
      <c r="AO12" s="811"/>
      <c r="AP12" s="811"/>
      <c r="AQ12" s="811"/>
      <c r="AR12" s="811"/>
      <c r="AS12" s="811"/>
      <c r="AT12" s="811"/>
      <c r="AU12" s="811"/>
      <c r="AV12" s="811"/>
      <c r="AW12" s="811"/>
      <c r="AX12" s="811"/>
      <c r="AY12" s="811"/>
      <c r="AZ12" s="811"/>
      <c r="BA12" s="811"/>
      <c r="BB12" s="811"/>
      <c r="BC12" s="811"/>
      <c r="BD12" s="811"/>
      <c r="BE12" s="811"/>
      <c r="BF12" s="811"/>
      <c r="BG12" s="811"/>
      <c r="BH12" s="811"/>
      <c r="BI12" s="811"/>
      <c r="BJ12" s="811"/>
      <c r="BK12" s="811"/>
      <c r="BL12" s="811"/>
      <c r="BM12" s="811"/>
      <c r="BN12" s="811"/>
      <c r="BO12" s="811"/>
      <c r="BP12" s="350"/>
      <c r="BQ12" s="143"/>
    </row>
    <row r="13" spans="1:69" ht="15" customHeight="1">
      <c r="A13" s="29"/>
      <c r="B13" s="349"/>
      <c r="C13" s="89"/>
      <c r="D13" s="89"/>
      <c r="E13" s="89"/>
      <c r="F13" s="89"/>
      <c r="G13" s="89"/>
      <c r="H13" s="89"/>
      <c r="I13" s="89"/>
      <c r="J13" s="89"/>
      <c r="K13" s="89"/>
      <c r="L13" s="89"/>
      <c r="M13" s="89"/>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c r="BH13" s="89"/>
      <c r="BI13" s="89"/>
      <c r="BJ13" s="89"/>
      <c r="BK13" s="89"/>
      <c r="BL13" s="89"/>
      <c r="BM13" s="89"/>
      <c r="BN13" s="89"/>
      <c r="BO13" s="89"/>
      <c r="BP13" s="350"/>
      <c r="BQ13" s="143"/>
    </row>
    <row r="14" spans="1:69" ht="15" customHeight="1">
      <c r="A14" s="29"/>
      <c r="B14" s="349"/>
      <c r="C14" s="89"/>
      <c r="D14" s="89"/>
      <c r="E14" s="89"/>
      <c r="F14" s="89"/>
      <c r="G14" s="89"/>
      <c r="H14" s="89"/>
      <c r="I14" s="89"/>
      <c r="J14" s="89"/>
      <c r="K14" s="89"/>
      <c r="L14" s="89"/>
      <c r="M14" s="89"/>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89"/>
      <c r="BI14" s="89"/>
      <c r="BJ14" s="89"/>
      <c r="BK14" s="89"/>
      <c r="BL14" s="89"/>
      <c r="BM14" s="89"/>
      <c r="BN14" s="89"/>
      <c r="BO14" s="89"/>
      <c r="BP14" s="350"/>
      <c r="BQ14" s="143"/>
    </row>
    <row r="15" spans="1:69" ht="15" customHeight="1">
      <c r="A15" s="29"/>
      <c r="B15" s="349"/>
      <c r="C15" s="89"/>
      <c r="D15" s="89"/>
      <c r="E15" s="815"/>
      <c r="F15" s="815"/>
      <c r="G15" s="815"/>
      <c r="H15" s="815"/>
      <c r="I15" s="815"/>
      <c r="J15" s="815"/>
      <c r="K15" s="815"/>
      <c r="L15" s="89"/>
      <c r="M15" s="89"/>
      <c r="N15" s="89"/>
      <c r="O15" s="89"/>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89"/>
      <c r="BI15" s="89"/>
      <c r="BJ15" s="89"/>
      <c r="BK15" s="89"/>
      <c r="BL15" s="89"/>
      <c r="BM15" s="89"/>
      <c r="BN15" s="89"/>
      <c r="BO15" s="89"/>
      <c r="BP15" s="350"/>
      <c r="BQ15" s="143"/>
    </row>
    <row r="16" spans="1:69" ht="15" customHeight="1">
      <c r="A16" s="29"/>
      <c r="B16" s="349"/>
      <c r="C16" s="89"/>
      <c r="D16" s="89"/>
      <c r="E16" s="815"/>
      <c r="F16" s="815"/>
      <c r="G16" s="815"/>
      <c r="H16" s="815"/>
      <c r="I16" s="815"/>
      <c r="J16" s="815"/>
      <c r="K16" s="815"/>
      <c r="L16" s="89"/>
      <c r="M16" s="89"/>
      <c r="N16" s="89"/>
      <c r="O16" s="89"/>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89"/>
      <c r="BI16" s="89"/>
      <c r="BJ16" s="89"/>
      <c r="BK16" s="89"/>
      <c r="BL16" s="89"/>
      <c r="BM16" s="89"/>
      <c r="BN16" s="89"/>
      <c r="BO16" s="89"/>
      <c r="BP16" s="350"/>
      <c r="BQ16" s="143"/>
    </row>
    <row r="17" spans="1:69" ht="15" customHeight="1">
      <c r="A17" s="29"/>
      <c r="B17" s="349"/>
      <c r="C17" s="89"/>
      <c r="D17" s="89"/>
      <c r="E17" s="815"/>
      <c r="F17" s="815"/>
      <c r="G17" s="815"/>
      <c r="H17" s="815"/>
      <c r="I17" s="815"/>
      <c r="J17" s="815"/>
      <c r="K17" s="815"/>
      <c r="L17" s="89"/>
      <c r="M17" s="89"/>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89"/>
      <c r="BG17" s="89"/>
      <c r="BH17" s="89"/>
      <c r="BI17" s="89"/>
      <c r="BJ17" s="89"/>
      <c r="BK17" s="89"/>
      <c r="BL17" s="89"/>
      <c r="BM17" s="89"/>
      <c r="BN17" s="89"/>
      <c r="BO17" s="89"/>
      <c r="BP17" s="350"/>
      <c r="BQ17" s="143"/>
    </row>
    <row r="18" spans="1:69" ht="31.5" customHeight="1">
      <c r="A18" s="29"/>
      <c r="B18" s="349"/>
      <c r="C18" s="89"/>
      <c r="D18" s="89"/>
      <c r="E18" s="3006" t="s">
        <v>865</v>
      </c>
      <c r="F18" s="3006"/>
      <c r="G18" s="3006"/>
      <c r="H18" s="3006"/>
      <c r="I18" s="3006"/>
      <c r="J18" s="3006"/>
      <c r="K18" s="3006"/>
      <c r="L18" s="3006"/>
      <c r="M18" s="3006"/>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c r="BH18" s="89"/>
      <c r="BI18" s="89"/>
      <c r="BJ18" s="89"/>
      <c r="BK18" s="89"/>
      <c r="BL18" s="89"/>
      <c r="BM18" s="89"/>
      <c r="BN18" s="89"/>
      <c r="BO18" s="89"/>
      <c r="BP18" s="350"/>
      <c r="BQ18" s="143"/>
    </row>
    <row r="19" spans="1:69" ht="15" customHeight="1">
      <c r="A19" s="29"/>
      <c r="B19" s="349"/>
      <c r="C19" s="89"/>
      <c r="D19" s="89"/>
      <c r="E19" s="3006"/>
      <c r="F19" s="3006"/>
      <c r="G19" s="3006"/>
      <c r="H19" s="3006"/>
      <c r="I19" s="3006"/>
      <c r="J19" s="3006"/>
      <c r="K19" s="3006"/>
      <c r="L19" s="3006"/>
      <c r="M19" s="3006"/>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350"/>
      <c r="BQ19" s="143"/>
    </row>
    <row r="20" spans="1:69" ht="15" customHeight="1">
      <c r="A20" s="29"/>
      <c r="B20" s="349"/>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89"/>
      <c r="BI20" s="89"/>
      <c r="BJ20" s="89"/>
      <c r="BK20" s="89"/>
      <c r="BL20" s="89"/>
      <c r="BM20" s="89"/>
      <c r="BN20" s="89"/>
      <c r="BO20" s="89"/>
      <c r="BP20" s="350"/>
      <c r="BQ20" s="143"/>
    </row>
    <row r="21" spans="1:69" ht="15" customHeight="1">
      <c r="A21" s="29"/>
      <c r="B21" s="349"/>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89"/>
      <c r="BG21" s="89"/>
      <c r="BH21" s="89"/>
      <c r="BI21" s="89"/>
      <c r="BJ21" s="89"/>
      <c r="BK21" s="89"/>
      <c r="BL21" s="89"/>
      <c r="BM21" s="89"/>
      <c r="BN21" s="89"/>
      <c r="BO21" s="89"/>
      <c r="BP21" s="350"/>
      <c r="BQ21" s="143"/>
    </row>
    <row r="22" spans="1:69" ht="15" customHeight="1">
      <c r="A22" s="29"/>
      <c r="B22" s="349"/>
      <c r="C22" s="89"/>
      <c r="D22" s="89"/>
      <c r="E22" s="89"/>
      <c r="F22" s="89"/>
      <c r="G22" s="89"/>
      <c r="H22" s="89"/>
      <c r="I22" s="89"/>
      <c r="J22" s="89"/>
      <c r="K22" s="89"/>
      <c r="L22" s="89"/>
      <c r="M22" s="89"/>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89"/>
      <c r="BG22" s="89"/>
      <c r="BH22" s="89"/>
      <c r="BI22" s="89"/>
      <c r="BJ22" s="89"/>
      <c r="BK22" s="89"/>
      <c r="BL22" s="89"/>
      <c r="BM22" s="89"/>
      <c r="BN22" s="89"/>
      <c r="BO22" s="89"/>
      <c r="BP22" s="350"/>
      <c r="BQ22" s="143"/>
    </row>
    <row r="23" spans="1:69" ht="15" customHeight="1">
      <c r="A23" s="29"/>
      <c r="B23" s="349"/>
      <c r="C23" s="89"/>
      <c r="D23" s="89"/>
      <c r="E23" s="89"/>
      <c r="F23" s="89"/>
      <c r="G23" s="89"/>
      <c r="H23" s="89"/>
      <c r="I23" s="89"/>
      <c r="J23" s="89"/>
      <c r="K23" s="89"/>
      <c r="L23" s="89"/>
      <c r="M23" s="89"/>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89"/>
      <c r="BG23" s="89"/>
      <c r="BH23" s="89"/>
      <c r="BI23" s="89"/>
      <c r="BJ23" s="89"/>
      <c r="BK23" s="89"/>
      <c r="BL23" s="89"/>
      <c r="BM23" s="89"/>
      <c r="BN23" s="89"/>
      <c r="BO23" s="89"/>
      <c r="BP23" s="350"/>
      <c r="BQ23" s="143"/>
    </row>
    <row r="24" spans="1:69" ht="15" customHeight="1">
      <c r="A24" s="29"/>
      <c r="B24" s="349"/>
      <c r="C24" s="89"/>
      <c r="D24" s="89"/>
      <c r="E24" s="89"/>
      <c r="F24" s="89"/>
      <c r="G24" s="89"/>
      <c r="H24" s="89"/>
      <c r="I24" s="89"/>
      <c r="J24" s="89"/>
      <c r="K24" s="89"/>
      <c r="L24" s="89"/>
      <c r="M24" s="89"/>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89"/>
      <c r="BI24" s="89"/>
      <c r="BJ24" s="89"/>
      <c r="BK24" s="89"/>
      <c r="BL24" s="89"/>
      <c r="BM24" s="89"/>
      <c r="BN24" s="89"/>
      <c r="BO24" s="89"/>
      <c r="BP24" s="350"/>
      <c r="BQ24" s="143"/>
    </row>
    <row r="25" spans="1:69" ht="15" customHeight="1">
      <c r="A25" s="29"/>
      <c r="B25" s="349"/>
      <c r="C25" s="89"/>
      <c r="D25" s="89"/>
      <c r="E25" s="89"/>
      <c r="F25" s="89"/>
      <c r="G25" s="89"/>
      <c r="H25" s="89"/>
      <c r="I25" s="89"/>
      <c r="J25" s="89"/>
      <c r="K25" s="89"/>
      <c r="L25" s="89"/>
      <c r="M25" s="89"/>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89"/>
      <c r="BG25" s="89"/>
      <c r="BH25" s="89"/>
      <c r="BI25" s="89"/>
      <c r="BJ25" s="89"/>
      <c r="BK25" s="89"/>
      <c r="BL25" s="89"/>
      <c r="BM25" s="89"/>
      <c r="BN25" s="89"/>
      <c r="BO25" s="89"/>
      <c r="BP25" s="350"/>
      <c r="BQ25" s="143"/>
    </row>
    <row r="26" spans="1:69" ht="15" customHeight="1">
      <c r="A26" s="29"/>
      <c r="B26" s="349"/>
      <c r="C26" s="89"/>
      <c r="D26" s="89"/>
      <c r="E26" s="89"/>
      <c r="F26" s="89"/>
      <c r="G26" s="89"/>
      <c r="H26" s="89"/>
      <c r="I26" s="89"/>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89"/>
      <c r="BI26" s="89"/>
      <c r="BJ26" s="89"/>
      <c r="BK26" s="89"/>
      <c r="BL26" s="89"/>
      <c r="BM26" s="89"/>
      <c r="BN26" s="89"/>
      <c r="BO26" s="89"/>
      <c r="BP26" s="350"/>
      <c r="BQ26" s="143"/>
    </row>
    <row r="27" spans="1:69" ht="15" customHeight="1">
      <c r="A27" s="29"/>
      <c r="B27" s="349"/>
      <c r="C27" s="89"/>
      <c r="D27" s="89"/>
      <c r="E27" s="89"/>
      <c r="F27" s="89"/>
      <c r="G27" s="89"/>
      <c r="H27" s="89"/>
      <c r="I27" s="89"/>
      <c r="J27" s="89"/>
      <c r="K27" s="89"/>
      <c r="L27" s="89"/>
      <c r="M27" s="89"/>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89"/>
      <c r="BI27" s="89"/>
      <c r="BJ27" s="89"/>
      <c r="BK27" s="89"/>
      <c r="BL27" s="89"/>
      <c r="BM27" s="89"/>
      <c r="BN27" s="89"/>
      <c r="BO27" s="89"/>
      <c r="BP27" s="350"/>
      <c r="BQ27" s="143"/>
    </row>
    <row r="28" spans="1:69" ht="34.5" customHeight="1">
      <c r="A28" s="29"/>
      <c r="B28" s="349"/>
      <c r="C28" s="89"/>
      <c r="D28" s="2517"/>
      <c r="E28" s="2517"/>
      <c r="F28" s="2517"/>
      <c r="G28" s="2517"/>
      <c r="H28" s="2517"/>
      <c r="I28" s="2517"/>
      <c r="J28" s="2517"/>
      <c r="K28" s="2517"/>
      <c r="L28" s="2517"/>
      <c r="M28" s="2517"/>
      <c r="N28" s="2517"/>
      <c r="O28" s="2517"/>
      <c r="P28" s="2517"/>
      <c r="Q28" s="2517"/>
      <c r="R28" s="2517"/>
      <c r="S28" s="2517"/>
      <c r="T28" s="2517"/>
      <c r="U28" s="2517"/>
      <c r="V28" s="2517"/>
      <c r="W28" s="2517"/>
      <c r="X28" s="2517"/>
      <c r="Y28" s="2517"/>
      <c r="Z28" s="2517"/>
      <c r="AA28" s="2517"/>
      <c r="AB28" s="2517"/>
      <c r="AC28" s="2517"/>
      <c r="AD28" s="2517"/>
      <c r="AE28" s="2517"/>
      <c r="AF28" s="2517"/>
      <c r="AG28" s="2517"/>
      <c r="AH28" s="2517"/>
      <c r="AI28" s="2517"/>
      <c r="AJ28" s="2517"/>
      <c r="AK28" s="2517"/>
      <c r="AL28" s="2517"/>
      <c r="AM28" s="2517"/>
      <c r="AN28" s="2517"/>
      <c r="AO28" s="2517"/>
      <c r="AP28" s="2517"/>
      <c r="AQ28" s="2517"/>
      <c r="AR28" s="2517"/>
      <c r="AS28" s="2517"/>
      <c r="AT28" s="2517"/>
      <c r="AU28" s="2517"/>
      <c r="AV28" s="2517"/>
      <c r="AW28" s="2517"/>
      <c r="AX28" s="2517"/>
      <c r="AY28" s="2517"/>
      <c r="AZ28" s="2517"/>
      <c r="BA28" s="2517"/>
      <c r="BB28" s="2517"/>
      <c r="BC28" s="2517"/>
      <c r="BD28" s="2517"/>
      <c r="BE28" s="2517"/>
      <c r="BF28" s="2517"/>
      <c r="BG28" s="2517"/>
      <c r="BH28" s="2517"/>
      <c r="BI28" s="2517"/>
      <c r="BJ28" s="2517"/>
      <c r="BK28" s="2517"/>
      <c r="BL28" s="2517"/>
      <c r="BM28" s="2517"/>
      <c r="BN28" s="89"/>
      <c r="BO28" s="89"/>
      <c r="BP28" s="350"/>
      <c r="BQ28" s="143"/>
    </row>
    <row r="29" spans="1:69" ht="35.25" customHeight="1">
      <c r="A29" s="29"/>
      <c r="B29" s="349"/>
      <c r="C29" s="89"/>
      <c r="D29" s="1942"/>
      <c r="E29" s="2517"/>
      <c r="F29" s="2517"/>
      <c r="G29" s="2517"/>
      <c r="H29" s="2517"/>
      <c r="I29" s="2517"/>
      <c r="J29" s="2517"/>
      <c r="K29" s="2517"/>
      <c r="L29" s="2517"/>
      <c r="M29" s="2517"/>
      <c r="N29" s="2517"/>
      <c r="O29" s="2517"/>
      <c r="P29" s="2517"/>
      <c r="Q29" s="2517"/>
      <c r="R29" s="2517"/>
      <c r="S29" s="2517"/>
      <c r="T29" s="2517"/>
      <c r="U29" s="2517"/>
      <c r="V29" s="2517"/>
      <c r="W29" s="2517"/>
      <c r="X29" s="2517"/>
      <c r="Y29" s="2517"/>
      <c r="Z29" s="2517"/>
      <c r="AA29" s="2517"/>
      <c r="AB29" s="2517"/>
      <c r="AC29" s="2517"/>
      <c r="AD29" s="2517"/>
      <c r="AE29" s="2517"/>
      <c r="AF29" s="2517"/>
      <c r="AG29" s="2517"/>
      <c r="AH29" s="2517"/>
      <c r="AI29" s="2517"/>
      <c r="AJ29" s="2517"/>
      <c r="AK29" s="2517"/>
      <c r="AL29" s="2517"/>
      <c r="AM29" s="2517"/>
      <c r="AN29" s="2517"/>
      <c r="AO29" s="2517"/>
      <c r="AP29" s="2517"/>
      <c r="AQ29" s="2517"/>
      <c r="AR29" s="2517"/>
      <c r="AS29" s="2517"/>
      <c r="AT29" s="2517"/>
      <c r="AU29" s="2517"/>
      <c r="AV29" s="2517"/>
      <c r="AW29" s="2517"/>
      <c r="AX29" s="2517"/>
      <c r="AY29" s="2517"/>
      <c r="AZ29" s="2517"/>
      <c r="BA29" s="2517"/>
      <c r="BB29" s="2517"/>
      <c r="BC29" s="2517"/>
      <c r="BD29" s="2517"/>
      <c r="BE29" s="2517"/>
      <c r="BF29" s="2517"/>
      <c r="BG29" s="2517"/>
      <c r="BH29" s="2517"/>
      <c r="BI29" s="2517"/>
      <c r="BJ29" s="2517"/>
      <c r="BK29" s="2517"/>
      <c r="BL29" s="2517"/>
      <c r="BM29" s="2517"/>
      <c r="BN29" s="89"/>
      <c r="BO29" s="89"/>
      <c r="BP29" s="350"/>
      <c r="BQ29" s="143"/>
    </row>
    <row r="30" spans="1:69" ht="30.75" customHeight="1">
      <c r="A30" s="29"/>
      <c r="B30" s="349"/>
      <c r="C30" s="89"/>
      <c r="D30" s="1942"/>
      <c r="E30" s="2517"/>
      <c r="F30" s="2517"/>
      <c r="G30" s="2517"/>
      <c r="H30" s="2517"/>
      <c r="I30" s="2517"/>
      <c r="J30" s="2517"/>
      <c r="K30" s="2517"/>
      <c r="L30" s="2517"/>
      <c r="M30" s="2517"/>
      <c r="N30" s="2517"/>
      <c r="O30" s="2517"/>
      <c r="P30" s="2517"/>
      <c r="Q30" s="2517"/>
      <c r="R30" s="2517"/>
      <c r="S30" s="2517"/>
      <c r="T30" s="2517"/>
      <c r="U30" s="2517"/>
      <c r="V30" s="2517"/>
      <c r="W30" s="2517"/>
      <c r="X30" s="2517"/>
      <c r="Y30" s="2517"/>
      <c r="Z30" s="2517"/>
      <c r="AA30" s="2517"/>
      <c r="AB30" s="2517"/>
      <c r="AC30" s="2517"/>
      <c r="AD30" s="2517"/>
      <c r="AE30" s="2517"/>
      <c r="AF30" s="2517"/>
      <c r="AG30" s="2517"/>
      <c r="AH30" s="2517"/>
      <c r="AI30" s="2517"/>
      <c r="AJ30" s="2517"/>
      <c r="AK30" s="2517"/>
      <c r="AL30" s="2517"/>
      <c r="AM30" s="2517"/>
      <c r="AN30" s="2517"/>
      <c r="AO30" s="2517"/>
      <c r="AP30" s="2517"/>
      <c r="AQ30" s="2517"/>
      <c r="AR30" s="2517"/>
      <c r="AS30" s="2517"/>
      <c r="AT30" s="2517"/>
      <c r="AU30" s="2517"/>
      <c r="AV30" s="2517"/>
      <c r="AW30" s="2517"/>
      <c r="AX30" s="2517"/>
      <c r="AY30" s="2517"/>
      <c r="AZ30" s="2517"/>
      <c r="BA30" s="2517"/>
      <c r="BB30" s="2517"/>
      <c r="BC30" s="2517"/>
      <c r="BD30" s="2517"/>
      <c r="BE30" s="2517"/>
      <c r="BF30" s="2517"/>
      <c r="BG30" s="2517"/>
      <c r="BH30" s="2517"/>
      <c r="BI30" s="2517"/>
      <c r="BJ30" s="2517"/>
      <c r="BK30" s="2517"/>
      <c r="BL30" s="2517"/>
      <c r="BM30" s="2517"/>
      <c r="BN30" s="89"/>
      <c r="BO30" s="89"/>
      <c r="BP30" s="350"/>
      <c r="BQ30" s="143"/>
    </row>
    <row r="31" spans="1:69" ht="15" customHeight="1">
      <c r="A31" s="29"/>
      <c r="B31" s="349"/>
      <c r="C31" s="89"/>
      <c r="D31" s="89"/>
      <c r="E31" s="89"/>
      <c r="F31" s="89"/>
      <c r="G31" s="89"/>
      <c r="H31" s="89"/>
      <c r="I31" s="89"/>
      <c r="J31" s="89"/>
      <c r="K31" s="89"/>
      <c r="L31" s="89"/>
      <c r="M31" s="89"/>
      <c r="N31" s="89"/>
      <c r="O31" s="89"/>
      <c r="P31" s="89"/>
      <c r="Q31" s="89"/>
      <c r="R31" s="89"/>
      <c r="S31" s="89"/>
      <c r="T31" s="89"/>
      <c r="U31" s="89"/>
      <c r="V31" s="89"/>
      <c r="W31" s="89"/>
      <c r="X31" s="89"/>
      <c r="Y31" s="89"/>
      <c r="Z31" s="89"/>
      <c r="AA31" s="89"/>
      <c r="AB31" s="89"/>
      <c r="AC31" s="89"/>
      <c r="AD31" s="89"/>
      <c r="AE31" s="89"/>
      <c r="AF31" s="89"/>
      <c r="AG31" s="89"/>
      <c r="AH31" s="89"/>
      <c r="AI31" s="89"/>
      <c r="AJ31" s="89"/>
      <c r="AK31" s="89"/>
      <c r="AL31" s="89"/>
      <c r="AM31" s="89"/>
      <c r="AN31" s="89"/>
      <c r="AO31" s="89"/>
      <c r="AP31" s="89"/>
      <c r="AQ31" s="89"/>
      <c r="AR31" s="89"/>
      <c r="AS31" s="89"/>
      <c r="AT31" s="89"/>
      <c r="AU31" s="89"/>
      <c r="AV31" s="89"/>
      <c r="AW31" s="89"/>
      <c r="AX31" s="89"/>
      <c r="AY31" s="89"/>
      <c r="AZ31" s="89"/>
      <c r="BA31" s="89"/>
      <c r="BB31" s="89"/>
      <c r="BC31" s="89"/>
      <c r="BD31" s="89"/>
      <c r="BE31" s="89"/>
      <c r="BF31" s="89"/>
      <c r="BG31" s="89"/>
      <c r="BH31" s="89"/>
      <c r="BI31" s="89"/>
      <c r="BJ31" s="89"/>
      <c r="BK31" s="89"/>
      <c r="BL31" s="89"/>
      <c r="BM31" s="89"/>
      <c r="BN31" s="89"/>
      <c r="BO31" s="89"/>
      <c r="BP31" s="350"/>
      <c r="BQ31" s="143"/>
    </row>
    <row r="32" spans="1:69" ht="15" customHeight="1">
      <c r="A32" s="29"/>
      <c r="B32" s="349"/>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89"/>
      <c r="BG32" s="89"/>
      <c r="BH32" s="89"/>
      <c r="BI32" s="89"/>
      <c r="BJ32" s="89"/>
      <c r="BK32" s="89"/>
      <c r="BL32" s="89"/>
      <c r="BM32" s="89"/>
      <c r="BN32" s="89"/>
      <c r="BO32" s="89"/>
      <c r="BP32" s="350"/>
      <c r="BQ32" s="143"/>
    </row>
    <row r="33" spans="1:69" ht="15" customHeight="1">
      <c r="A33" s="29"/>
      <c r="B33" s="349"/>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89"/>
      <c r="BG33" s="89"/>
      <c r="BH33" s="89"/>
      <c r="BI33" s="89"/>
      <c r="BJ33" s="89"/>
      <c r="BK33" s="89"/>
      <c r="BL33" s="89"/>
      <c r="BM33" s="89"/>
      <c r="BN33" s="89"/>
      <c r="BO33" s="89"/>
      <c r="BP33" s="350"/>
      <c r="BQ33" s="143"/>
    </row>
    <row r="34" spans="1:69" ht="15" customHeight="1">
      <c r="A34" s="29"/>
      <c r="B34" s="349"/>
      <c r="C34" s="89"/>
      <c r="D34" s="89"/>
      <c r="E34" s="89"/>
      <c r="F34" s="89"/>
      <c r="G34" s="89"/>
      <c r="H34" s="89"/>
      <c r="I34" s="89"/>
      <c r="J34" s="89"/>
      <c r="K34" s="89"/>
      <c r="L34" s="89"/>
      <c r="M34" s="89"/>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AV34" s="89"/>
      <c r="AW34" s="89"/>
      <c r="AX34" s="89"/>
      <c r="AY34" s="89"/>
      <c r="AZ34" s="89"/>
      <c r="BA34" s="89"/>
      <c r="BB34" s="89"/>
      <c r="BC34" s="89"/>
      <c r="BD34" s="89"/>
      <c r="BE34" s="89"/>
      <c r="BF34" s="89"/>
      <c r="BG34" s="89"/>
      <c r="BH34" s="89"/>
      <c r="BI34" s="89"/>
      <c r="BJ34" s="89"/>
      <c r="BK34" s="89"/>
      <c r="BL34" s="89"/>
      <c r="BM34" s="89"/>
      <c r="BN34" s="89"/>
      <c r="BO34" s="89"/>
      <c r="BP34" s="350"/>
      <c r="BQ34" s="143"/>
    </row>
    <row r="35" spans="1:69" ht="17.25" customHeight="1">
      <c r="A35" s="29"/>
      <c r="B35" s="349"/>
      <c r="C35" s="89"/>
      <c r="D35" s="89"/>
      <c r="E35" s="89"/>
      <c r="F35" s="89"/>
      <c r="G35" s="89"/>
      <c r="H35" s="89"/>
      <c r="I35" s="89"/>
      <c r="J35" s="89"/>
      <c r="K35" s="89"/>
      <c r="L35" s="89"/>
      <c r="M35" s="89"/>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T35" s="89"/>
      <c r="AU35" s="89"/>
      <c r="AV35" s="89"/>
      <c r="AW35" s="89"/>
      <c r="AX35" s="89"/>
      <c r="AY35" s="89"/>
      <c r="AZ35" s="89"/>
      <c r="BA35" s="89"/>
      <c r="BB35" s="89"/>
      <c r="BC35" s="89"/>
      <c r="BD35" s="89"/>
      <c r="BE35" s="89"/>
      <c r="BF35" s="89"/>
      <c r="BG35" s="89"/>
      <c r="BH35" s="89"/>
      <c r="BI35" s="89"/>
      <c r="BJ35" s="89"/>
      <c r="BK35" s="89"/>
      <c r="BL35" s="89"/>
      <c r="BM35" s="89"/>
      <c r="BN35" s="89"/>
      <c r="BO35" s="691"/>
      <c r="BP35" s="816"/>
      <c r="BQ35" s="143"/>
    </row>
    <row r="36" spans="1:69" ht="17.25" customHeight="1">
      <c r="A36" s="29"/>
      <c r="B36" s="349"/>
      <c r="C36" s="89"/>
      <c r="D36" s="89"/>
      <c r="E36" s="89"/>
      <c r="F36" s="89"/>
      <c r="G36" s="89"/>
      <c r="H36" s="89"/>
      <c r="I36" s="89"/>
      <c r="J36" s="89"/>
      <c r="K36" s="89"/>
      <c r="L36" s="89"/>
      <c r="M36" s="89"/>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89"/>
      <c r="BG36" s="89"/>
      <c r="BH36" s="89"/>
      <c r="BI36" s="89"/>
      <c r="BJ36" s="89"/>
      <c r="BK36" s="89"/>
      <c r="BL36" s="89"/>
      <c r="BM36" s="89"/>
      <c r="BN36" s="89"/>
      <c r="BO36" s="691"/>
      <c r="BP36" s="816"/>
      <c r="BQ36" s="143"/>
    </row>
    <row r="37" spans="1:69" ht="17.25" customHeight="1">
      <c r="A37" s="29"/>
      <c r="B37" s="349"/>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691"/>
      <c r="AV37" s="89"/>
      <c r="AW37" s="89"/>
      <c r="AX37" s="89"/>
      <c r="AY37" s="691"/>
      <c r="AZ37" s="691"/>
      <c r="BA37" s="691"/>
      <c r="BB37" s="691"/>
      <c r="BC37" s="89"/>
      <c r="BD37" s="89"/>
      <c r="BE37" s="89"/>
      <c r="BF37" s="89"/>
      <c r="BG37" s="89"/>
      <c r="BH37" s="89"/>
      <c r="BI37" s="89"/>
      <c r="BJ37" s="89"/>
      <c r="BK37" s="89"/>
      <c r="BL37" s="89"/>
      <c r="BM37" s="89"/>
      <c r="BN37" s="89"/>
      <c r="BO37" s="691"/>
      <c r="BP37" s="816"/>
      <c r="BQ37" s="143"/>
    </row>
    <row r="38" spans="1:69" ht="17.25" customHeight="1">
      <c r="A38" s="29"/>
      <c r="B38" s="817"/>
      <c r="C38" s="693"/>
      <c r="D38" s="693"/>
      <c r="E38" s="693"/>
      <c r="F38" s="693"/>
      <c r="G38" s="693"/>
      <c r="H38" s="693"/>
      <c r="I38" s="693"/>
      <c r="J38" s="693"/>
      <c r="K38" s="693"/>
      <c r="L38" s="693"/>
      <c r="M38" s="693"/>
      <c r="N38" s="693"/>
      <c r="O38" s="693"/>
      <c r="P38" s="693"/>
      <c r="Q38" s="693"/>
      <c r="R38" s="693"/>
      <c r="S38" s="693"/>
      <c r="T38" s="362"/>
      <c r="U38" s="362"/>
      <c r="V38" s="362"/>
      <c r="W38" s="362"/>
      <c r="X38" s="693"/>
      <c r="Y38" s="693"/>
      <c r="Z38" s="693"/>
      <c r="AA38" s="693"/>
      <c r="AB38" s="693"/>
      <c r="AC38" s="693"/>
      <c r="AD38" s="693"/>
      <c r="AE38" s="693"/>
      <c r="AF38" s="693"/>
      <c r="AG38" s="693"/>
      <c r="AH38" s="693"/>
      <c r="AI38" s="693"/>
      <c r="AJ38" s="693"/>
      <c r="AK38" s="693"/>
      <c r="AL38" s="693"/>
      <c r="AM38" s="693"/>
      <c r="AN38" s="693"/>
      <c r="AO38" s="693"/>
      <c r="AP38" s="693"/>
      <c r="AQ38" s="693"/>
      <c r="AR38" s="693"/>
      <c r="AS38" s="693"/>
      <c r="AT38" s="693"/>
      <c r="AU38" s="693"/>
      <c r="AV38" s="693"/>
      <c r="AW38" s="693"/>
      <c r="AX38" s="693"/>
      <c r="AY38" s="693"/>
      <c r="AZ38" s="693"/>
      <c r="BA38" s="693"/>
      <c r="BB38" s="693"/>
      <c r="BC38" s="693"/>
      <c r="BD38" s="693"/>
      <c r="BE38" s="693"/>
      <c r="BF38" s="693"/>
      <c r="BG38" s="693"/>
      <c r="BH38" s="693"/>
      <c r="BI38" s="693"/>
      <c r="BJ38" s="693"/>
      <c r="BK38" s="693"/>
      <c r="BL38" s="693"/>
      <c r="BM38" s="693"/>
      <c r="BN38" s="693"/>
      <c r="BO38" s="694"/>
      <c r="BP38" s="818"/>
      <c r="BQ38" s="143"/>
    </row>
    <row r="39" spans="1:69" s="256" customFormat="1" ht="18" customHeight="1">
      <c r="A39" s="783"/>
      <c r="B39" s="367" t="s">
        <v>118</v>
      </c>
      <c r="C39" s="258"/>
      <c r="D39" s="258"/>
      <c r="E39" s="258"/>
      <c r="F39" s="258"/>
      <c r="G39" s="258"/>
      <c r="H39" s="258"/>
      <c r="I39" s="258"/>
      <c r="J39" s="258"/>
      <c r="K39" s="258"/>
      <c r="L39" s="258"/>
      <c r="M39" s="258"/>
      <c r="N39" s="258"/>
      <c r="O39" s="258"/>
      <c r="P39" s="258"/>
      <c r="Q39" s="258"/>
      <c r="R39" s="258"/>
      <c r="S39" s="258"/>
      <c r="T39" s="258"/>
      <c r="U39" s="258"/>
      <c r="V39" s="258"/>
      <c r="W39" s="258"/>
      <c r="X39" s="258"/>
      <c r="Y39" s="258"/>
      <c r="Z39" s="258"/>
      <c r="AA39" s="258"/>
      <c r="AB39" s="258"/>
      <c r="AC39" s="258"/>
      <c r="AD39" s="258" t="s">
        <v>119</v>
      </c>
      <c r="AE39" s="258"/>
      <c r="AF39" s="258"/>
      <c r="AG39" s="258"/>
      <c r="AH39" s="258"/>
      <c r="AI39" s="258"/>
      <c r="AJ39" s="258"/>
      <c r="AK39" s="258"/>
      <c r="AL39" s="258"/>
      <c r="AM39" s="258"/>
      <c r="AN39" s="258"/>
      <c r="AO39" s="258"/>
      <c r="AP39" s="258"/>
      <c r="AQ39" s="258"/>
      <c r="AR39" s="258"/>
      <c r="AS39" s="258"/>
      <c r="AT39" s="258"/>
      <c r="AU39" s="258"/>
      <c r="AV39" s="258"/>
      <c r="AW39" s="258"/>
      <c r="AX39" s="258"/>
      <c r="AY39" s="258"/>
      <c r="AZ39" s="258"/>
      <c r="BA39" s="258"/>
      <c r="BB39" s="258"/>
      <c r="BC39" s="258"/>
      <c r="BD39" s="258"/>
      <c r="BE39" s="258"/>
      <c r="BF39" s="258"/>
      <c r="BG39" s="258"/>
      <c r="BH39" s="258" t="str">
        <f>'Sockliner Specification'!BH46</f>
        <v>COMPILER: LIÊN/A-KT-WQ826</v>
      </c>
      <c r="BI39" s="819"/>
      <c r="BJ39" s="258"/>
      <c r="BK39" s="258"/>
      <c r="BL39" s="258"/>
      <c r="BM39" s="258"/>
      <c r="BN39" s="258"/>
      <c r="BO39" s="258"/>
      <c r="BP39" s="258"/>
      <c r="BQ39" s="259"/>
    </row>
  </sheetData>
  <mergeCells count="106">
    <mergeCell ref="BJ30:BK30"/>
    <mergeCell ref="BL30:BM30"/>
    <mergeCell ref="AR30:AS30"/>
    <mergeCell ref="AT30:AU30"/>
    <mergeCell ref="AV30:AW30"/>
    <mergeCell ref="AX30:AY30"/>
    <mergeCell ref="AZ30:BA30"/>
    <mergeCell ref="BB30:BC30"/>
    <mergeCell ref="BD30:BE30"/>
    <mergeCell ref="BF30:BG30"/>
    <mergeCell ref="BH30:BI30"/>
    <mergeCell ref="Z30:AA30"/>
    <mergeCell ref="AB30:AC30"/>
    <mergeCell ref="AD30:AE30"/>
    <mergeCell ref="AF30:AG30"/>
    <mergeCell ref="AH30:AI30"/>
    <mergeCell ref="AJ30:AK30"/>
    <mergeCell ref="AL30:AM30"/>
    <mergeCell ref="AN30:AO30"/>
    <mergeCell ref="AP30:AQ30"/>
    <mergeCell ref="D30:I30"/>
    <mergeCell ref="J30:K30"/>
    <mergeCell ref="L30:M30"/>
    <mergeCell ref="N30:O30"/>
    <mergeCell ref="P30:Q30"/>
    <mergeCell ref="R30:S30"/>
    <mergeCell ref="T30:U30"/>
    <mergeCell ref="V30:W30"/>
    <mergeCell ref="X30:Y30"/>
    <mergeCell ref="AV29:AW29"/>
    <mergeCell ref="AX29:AY29"/>
    <mergeCell ref="AZ29:BA29"/>
    <mergeCell ref="BB29:BC29"/>
    <mergeCell ref="BD29:BE29"/>
    <mergeCell ref="BF29:BG29"/>
    <mergeCell ref="BH29:BI29"/>
    <mergeCell ref="BJ29:BK29"/>
    <mergeCell ref="BL29:BM29"/>
    <mergeCell ref="BF28:BG28"/>
    <mergeCell ref="BH28:BI28"/>
    <mergeCell ref="BJ28:BK28"/>
    <mergeCell ref="BL28:BM28"/>
    <mergeCell ref="D29:I29"/>
    <mergeCell ref="J29:K29"/>
    <mergeCell ref="L29:M29"/>
    <mergeCell ref="N29:O29"/>
    <mergeCell ref="P29:Q29"/>
    <mergeCell ref="R29:S29"/>
    <mergeCell ref="T29:U29"/>
    <mergeCell ref="V29:W29"/>
    <mergeCell ref="X29:Y29"/>
    <mergeCell ref="Z29:AA29"/>
    <mergeCell ref="AB29:AC29"/>
    <mergeCell ref="AD29:AE29"/>
    <mergeCell ref="AF29:AG29"/>
    <mergeCell ref="AH29:AI29"/>
    <mergeCell ref="AJ29:AK29"/>
    <mergeCell ref="AL29:AM29"/>
    <mergeCell ref="AN29:AO29"/>
    <mergeCell ref="AP29:AQ29"/>
    <mergeCell ref="AR29:AS29"/>
    <mergeCell ref="AT29:AU29"/>
    <mergeCell ref="AN28:AO28"/>
    <mergeCell ref="AP28:AQ28"/>
    <mergeCell ref="AR28:AS28"/>
    <mergeCell ref="AT28:AU28"/>
    <mergeCell ref="AV28:AW28"/>
    <mergeCell ref="AX28:AY28"/>
    <mergeCell ref="AZ28:BA28"/>
    <mergeCell ref="BB28:BC28"/>
    <mergeCell ref="BD28:BE28"/>
    <mergeCell ref="D6:G7"/>
    <mergeCell ref="H6:O7"/>
    <mergeCell ref="P6:X7"/>
    <mergeCell ref="Y6:AG7"/>
    <mergeCell ref="AH6:AP7"/>
    <mergeCell ref="AQ6:AX7"/>
    <mergeCell ref="AY6:BF7"/>
    <mergeCell ref="E18:M19"/>
    <mergeCell ref="D28:I28"/>
    <mergeCell ref="J28:K28"/>
    <mergeCell ref="L28:M28"/>
    <mergeCell ref="N28:O28"/>
    <mergeCell ref="P28:Q28"/>
    <mergeCell ref="R28:S28"/>
    <mergeCell ref="T28:U28"/>
    <mergeCell ref="V28:W28"/>
    <mergeCell ref="X28:Y28"/>
    <mergeCell ref="Z28:AA28"/>
    <mergeCell ref="AB28:AC28"/>
    <mergeCell ref="AD28:AE28"/>
    <mergeCell ref="AF28:AG28"/>
    <mergeCell ref="AH28:AI28"/>
    <mergeCell ref="AJ28:AK28"/>
    <mergeCell ref="AL28:AM28"/>
    <mergeCell ref="B1:Q1"/>
    <mergeCell ref="S1:BD3"/>
    <mergeCell ref="BK2:BM3"/>
    <mergeCell ref="BN2:BP3"/>
    <mergeCell ref="D5:G5"/>
    <mergeCell ref="H5:O5"/>
    <mergeCell ref="P5:X5"/>
    <mergeCell ref="Y5:AG5"/>
    <mergeCell ref="AH5:AP5"/>
    <mergeCell ref="AQ5:AX5"/>
    <mergeCell ref="AY5:BF5"/>
  </mergeCells>
  <phoneticPr fontId="60" type="noConversion"/>
  <printOptions horizontalCentered="1" verticalCentered="1"/>
  <pageMargins left="0.19685039370078741" right="0.19685039370078741" top="0.59055118110236227" bottom="0.39370078740157483" header="0.19685039370078741" footer="0.19685039370078741"/>
  <pageSetup paperSize="9" scale="70" orientation="landscape" useFirstPageNumber="1" horizontalDpi="4294967295" verticalDpi="4294967295" r:id="rId1"/>
  <headerFooter>
    <oddHeader>&amp;L&amp;12NIKE-CONVERSE . INC. Confidential&amp;RVer.16.0</oddHeader>
    <oddFooter>&amp;C&amp;"Arial,??"&amp;A</oddFoot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N294"/>
  <sheetViews>
    <sheetView showGridLines="0" view="pageBreakPreview" zoomScale="51" zoomScaleNormal="60" workbookViewId="0">
      <selection activeCell="AG24" sqref="AG24"/>
    </sheetView>
  </sheetViews>
  <sheetFormatPr defaultColWidth="2.5703125" defaultRowHeight="14.25" customHeight="1"/>
  <cols>
    <col min="1" max="1" width="2.5703125" style="61" customWidth="1"/>
    <col min="2" max="2" width="3.85546875" style="61" customWidth="1"/>
    <col min="3" max="7" width="2.5703125" style="61" customWidth="1"/>
    <col min="8" max="8" width="3.42578125" style="61" customWidth="1"/>
    <col min="9" max="10" width="3" style="61" customWidth="1"/>
    <col min="11" max="29" width="2.5703125" style="61" customWidth="1"/>
    <col min="30" max="30" width="6.42578125" style="61" customWidth="1"/>
    <col min="31" max="31" width="4.7109375" style="61" customWidth="1"/>
    <col min="32" max="32" width="6" style="61" customWidth="1"/>
    <col min="33" max="35" width="10.7109375" style="61" customWidth="1"/>
    <col min="36" max="43" width="3.5703125" style="61" customWidth="1"/>
    <col min="44" max="44" width="2.5703125" style="61" customWidth="1"/>
    <col min="45" max="16384" width="2.5703125" style="61"/>
  </cols>
  <sheetData>
    <row r="1" spans="1:66" s="120" customFormat="1" ht="20.100000000000001" customHeight="1">
      <c r="A1" s="224"/>
      <c r="B1" s="1894" t="str">
        <f>'Heel wedge Specification.'!B1:Q1</f>
        <v>{{ModelType}}</v>
      </c>
      <c r="C1" s="1895"/>
      <c r="D1" s="1895"/>
      <c r="E1" s="1895"/>
      <c r="F1" s="1895"/>
      <c r="G1" s="1895"/>
      <c r="H1" s="1895"/>
      <c r="I1" s="1895"/>
      <c r="J1" s="1895"/>
      <c r="K1" s="1895"/>
      <c r="L1" s="1895"/>
      <c r="M1" s="1895"/>
      <c r="N1" s="1895"/>
      <c r="O1" s="1895"/>
      <c r="P1" s="1895"/>
      <c r="Q1" s="1970"/>
      <c r="R1" s="820"/>
      <c r="S1" s="821"/>
      <c r="T1" s="821"/>
      <c r="U1" s="821"/>
      <c r="V1" s="2599" t="s">
        <v>866</v>
      </c>
      <c r="W1" s="2599"/>
      <c r="X1" s="2599"/>
      <c r="Y1" s="2599"/>
      <c r="Z1" s="2599"/>
      <c r="AA1" s="2599"/>
      <c r="AB1" s="2599"/>
      <c r="AC1" s="2599"/>
      <c r="AD1" s="2599"/>
      <c r="AE1" s="2599"/>
      <c r="AF1" s="2599"/>
      <c r="AG1" s="2599"/>
      <c r="AH1" s="2599"/>
      <c r="AI1" s="2599"/>
      <c r="AJ1" s="2599"/>
      <c r="AK1" s="2599"/>
      <c r="AL1" s="2599"/>
      <c r="AM1" s="2599"/>
      <c r="AN1" s="2599"/>
      <c r="AO1" s="2599"/>
      <c r="AP1" s="2599"/>
      <c r="AQ1" s="2599"/>
      <c r="AR1" s="2599"/>
      <c r="AS1" s="821"/>
      <c r="AT1" s="821"/>
      <c r="AU1" s="821"/>
      <c r="AV1" s="821"/>
      <c r="AW1" s="822"/>
      <c r="AX1" s="822"/>
      <c r="AY1" s="822"/>
      <c r="AZ1" s="822"/>
      <c r="BA1" s="822"/>
      <c r="BB1" s="822"/>
      <c r="BC1" s="822"/>
      <c r="BD1" s="822"/>
      <c r="BE1" s="822"/>
      <c r="BF1" s="822"/>
      <c r="BG1" s="822"/>
      <c r="BH1" s="226"/>
      <c r="BI1" s="226"/>
      <c r="BJ1" s="226"/>
      <c r="BK1" s="226"/>
      <c r="BL1" s="226"/>
      <c r="BM1" s="226"/>
      <c r="BN1" s="586"/>
    </row>
    <row r="2" spans="1:66" s="120" customFormat="1" ht="20.100000000000001" customHeight="1">
      <c r="A2" s="229"/>
      <c r="B2" s="263" t="s">
        <v>69</v>
      </c>
      <c r="C2" s="264"/>
      <c r="D2" s="264"/>
      <c r="E2" s="264"/>
      <c r="F2" s="264"/>
      <c r="G2" s="264"/>
      <c r="H2" s="71" t="str">
        <f>'Heel wedge Specification.'!H2</f>
        <v>{{ModelName}}</v>
      </c>
      <c r="I2" s="71"/>
      <c r="J2" s="71"/>
      <c r="K2" s="71"/>
      <c r="L2" s="71"/>
      <c r="M2" s="71"/>
      <c r="N2" s="71"/>
      <c r="O2" s="71"/>
      <c r="P2" s="71"/>
      <c r="Q2" s="233"/>
      <c r="R2" s="823"/>
      <c r="S2" s="824"/>
      <c r="T2" s="824"/>
      <c r="U2" s="824"/>
      <c r="V2" s="2601"/>
      <c r="W2" s="2601"/>
      <c r="X2" s="2601"/>
      <c r="Y2" s="2601"/>
      <c r="Z2" s="2601"/>
      <c r="AA2" s="2601"/>
      <c r="AB2" s="2601"/>
      <c r="AC2" s="2601"/>
      <c r="AD2" s="2601"/>
      <c r="AE2" s="2601"/>
      <c r="AF2" s="2601"/>
      <c r="AG2" s="2601"/>
      <c r="AH2" s="2601"/>
      <c r="AI2" s="2601"/>
      <c r="AJ2" s="2601"/>
      <c r="AK2" s="2601"/>
      <c r="AL2" s="2601"/>
      <c r="AM2" s="2601"/>
      <c r="AN2" s="2601"/>
      <c r="AO2" s="2601"/>
      <c r="AP2" s="2601"/>
      <c r="AQ2" s="2601"/>
      <c r="AR2" s="2601"/>
      <c r="AS2" s="824"/>
      <c r="AT2" s="824"/>
      <c r="AU2" s="824"/>
      <c r="AV2" s="824"/>
      <c r="AW2" s="713"/>
      <c r="AX2" s="713"/>
      <c r="AY2" s="713"/>
      <c r="AZ2" s="713"/>
      <c r="BA2" s="713"/>
      <c r="BB2" s="713"/>
      <c r="BC2" s="713"/>
      <c r="BD2" s="713"/>
      <c r="BE2" s="713"/>
      <c r="BF2" s="713"/>
      <c r="BG2" s="713"/>
      <c r="BH2" s="1321" t="s">
        <v>122</v>
      </c>
      <c r="BI2" s="1465"/>
      <c r="BJ2" s="1465"/>
      <c r="BK2" s="2946">
        <f>'Heel wedge Specification.'!BN2+1</f>
        <v>27</v>
      </c>
      <c r="BL2" s="1465"/>
      <c r="BM2" s="1466"/>
      <c r="BN2" s="72"/>
    </row>
    <row r="3" spans="1:66" s="120" customFormat="1" ht="20.100000000000001" customHeight="1">
      <c r="A3" s="229"/>
      <c r="B3" s="267" t="s">
        <v>70</v>
      </c>
      <c r="C3" s="235"/>
      <c r="D3" s="235"/>
      <c r="E3" s="235"/>
      <c r="F3" s="235"/>
      <c r="G3" s="235"/>
      <c r="H3" s="235"/>
      <c r="I3" s="235"/>
      <c r="J3" s="235" t="str">
        <f>'Sockliner Specification'!$K$3</f>
        <v>{{MaterialNumber}}</v>
      </c>
      <c r="K3" s="235"/>
      <c r="L3" s="235"/>
      <c r="M3" s="235"/>
      <c r="N3" s="235"/>
      <c r="O3" s="235"/>
      <c r="P3" s="235"/>
      <c r="Q3" s="238"/>
      <c r="R3" s="823"/>
      <c r="S3" s="824"/>
      <c r="T3" s="824"/>
      <c r="U3" s="824"/>
      <c r="V3" s="2601"/>
      <c r="W3" s="2601"/>
      <c r="X3" s="2601"/>
      <c r="Y3" s="2601"/>
      <c r="Z3" s="2601"/>
      <c r="AA3" s="2601"/>
      <c r="AB3" s="2601"/>
      <c r="AC3" s="2601"/>
      <c r="AD3" s="2601"/>
      <c r="AE3" s="2601"/>
      <c r="AF3" s="2601"/>
      <c r="AG3" s="2601"/>
      <c r="AH3" s="2601"/>
      <c r="AI3" s="2601"/>
      <c r="AJ3" s="2601"/>
      <c r="AK3" s="2601"/>
      <c r="AL3" s="2601"/>
      <c r="AM3" s="2601"/>
      <c r="AN3" s="2601"/>
      <c r="AO3" s="2601"/>
      <c r="AP3" s="2601"/>
      <c r="AQ3" s="2601"/>
      <c r="AR3" s="2601"/>
      <c r="AS3" s="824"/>
      <c r="AT3" s="824"/>
      <c r="AU3" s="824"/>
      <c r="AV3" s="824"/>
      <c r="AW3" s="713"/>
      <c r="AX3" s="713"/>
      <c r="AY3" s="713"/>
      <c r="AZ3" s="713"/>
      <c r="BA3" s="713"/>
      <c r="BB3" s="713"/>
      <c r="BC3" s="713"/>
      <c r="BD3" s="713"/>
      <c r="BE3" s="713"/>
      <c r="BF3" s="713"/>
      <c r="BG3" s="713"/>
      <c r="BH3" s="1323"/>
      <c r="BI3" s="1324"/>
      <c r="BJ3" s="1324"/>
      <c r="BK3" s="1324"/>
      <c r="BL3" s="1324"/>
      <c r="BM3" s="1467"/>
      <c r="BN3" s="72"/>
    </row>
    <row r="4" spans="1:66" s="120" customFormat="1" ht="18" customHeight="1">
      <c r="A4" s="229"/>
      <c r="B4" s="61"/>
      <c r="C4" s="61"/>
      <c r="D4" s="61"/>
      <c r="E4" s="61"/>
      <c r="F4" s="61"/>
      <c r="G4" s="61"/>
      <c r="H4" s="61"/>
      <c r="I4" s="61"/>
      <c r="J4" s="61"/>
      <c r="K4" s="61"/>
      <c r="L4" s="61"/>
      <c r="M4" s="61"/>
      <c r="N4" s="61"/>
      <c r="O4" s="61"/>
      <c r="P4" s="61"/>
      <c r="Q4" s="61"/>
      <c r="R4" s="61"/>
      <c r="S4" s="61"/>
      <c r="T4" s="61"/>
      <c r="U4" s="17"/>
      <c r="V4" s="2601"/>
      <c r="W4" s="2601"/>
      <c r="X4" s="2601"/>
      <c r="Y4" s="2601"/>
      <c r="Z4" s="2601"/>
      <c r="AA4" s="2601"/>
      <c r="AB4" s="2601"/>
      <c r="AC4" s="2601"/>
      <c r="AD4" s="2601"/>
      <c r="AE4" s="2601"/>
      <c r="AF4" s="2601"/>
      <c r="AG4" s="2601"/>
      <c r="AH4" s="2601"/>
      <c r="AI4" s="2601"/>
      <c r="AJ4" s="2601"/>
      <c r="AK4" s="2601"/>
      <c r="AL4" s="2601"/>
      <c r="AM4" s="2601"/>
      <c r="AN4" s="2601"/>
      <c r="AO4" s="2601"/>
      <c r="AP4" s="2601"/>
      <c r="AQ4" s="2601"/>
      <c r="AR4" s="2601"/>
      <c r="AS4" s="1877" t="s">
        <v>627</v>
      </c>
      <c r="AT4" s="2945"/>
      <c r="AU4" s="2945"/>
      <c r="AV4" s="2945"/>
      <c r="AW4" s="2945"/>
      <c r="AX4" s="2945"/>
      <c r="AY4" s="2945"/>
      <c r="AZ4" s="2945"/>
      <c r="BA4" s="2945"/>
      <c r="BB4" s="2945"/>
      <c r="BC4" s="2945"/>
      <c r="BD4" s="2945"/>
      <c r="BE4" s="2945"/>
      <c r="BF4" s="2945"/>
      <c r="BG4" s="2945"/>
      <c r="BH4" s="2945"/>
      <c r="BI4" s="2603"/>
      <c r="BJ4" s="2605" t="s">
        <v>167</v>
      </c>
      <c r="BK4" s="3007"/>
      <c r="BL4" s="3007"/>
      <c r="BM4" s="2606"/>
      <c r="BN4" s="72"/>
    </row>
    <row r="5" spans="1:66" s="120" customFormat="1" ht="21.95" customHeight="1">
      <c r="A5" s="229"/>
      <c r="B5" s="825" t="s">
        <v>867</v>
      </c>
      <c r="C5" s="433"/>
      <c r="D5" s="433"/>
      <c r="E5" s="433"/>
      <c r="F5" s="433"/>
      <c r="G5" s="433"/>
      <c r="H5" s="433"/>
      <c r="I5" s="433"/>
      <c r="J5" s="433"/>
      <c r="K5" s="433"/>
      <c r="L5" s="433"/>
      <c r="M5" s="433"/>
      <c r="N5" s="3008" t="s">
        <v>868</v>
      </c>
      <c r="O5" s="3009"/>
      <c r="P5" s="3009"/>
      <c r="Q5" s="3009"/>
      <c r="R5" s="3009"/>
      <c r="S5" s="3009"/>
      <c r="T5" s="3009"/>
      <c r="U5" s="3009"/>
      <c r="V5" s="3009"/>
      <c r="W5" s="3009"/>
      <c r="X5" s="3009"/>
      <c r="Y5" s="3009"/>
      <c r="Z5" s="3009"/>
      <c r="AA5" s="3009"/>
      <c r="AB5" s="3009"/>
      <c r="AC5" s="3009"/>
      <c r="AD5" s="3010"/>
      <c r="AE5" s="17"/>
      <c r="AF5" s="17"/>
      <c r="AG5" s="3011" t="s">
        <v>869</v>
      </c>
      <c r="AH5" s="3012"/>
      <c r="AI5" s="3015" t="s">
        <v>513</v>
      </c>
      <c r="AJ5" s="3016"/>
      <c r="AK5" s="3016"/>
      <c r="AL5" s="3017"/>
      <c r="AM5" s="61"/>
      <c r="AN5" s="61"/>
      <c r="AO5" s="61"/>
      <c r="AP5" s="61"/>
      <c r="AQ5" s="61"/>
      <c r="AR5" s="17"/>
      <c r="AS5" s="2604"/>
      <c r="AT5" s="2565"/>
      <c r="AU5" s="2565"/>
      <c r="AV5" s="2565"/>
      <c r="AW5" s="2565"/>
      <c r="AX5" s="2565"/>
      <c r="AY5" s="2565"/>
      <c r="AZ5" s="2565"/>
      <c r="BA5" s="2565"/>
      <c r="BB5" s="2565"/>
      <c r="BC5" s="2565"/>
      <c r="BD5" s="2565"/>
      <c r="BE5" s="2565"/>
      <c r="BF5" s="2565"/>
      <c r="BG5" s="2565"/>
      <c r="BH5" s="2565"/>
      <c r="BI5" s="2566"/>
      <c r="BJ5" s="2607"/>
      <c r="BK5" s="2608"/>
      <c r="BL5" s="2608"/>
      <c r="BM5" s="2609"/>
      <c r="BN5" s="72"/>
    </row>
    <row r="6" spans="1:66" s="120" customFormat="1" ht="21.95" customHeight="1">
      <c r="A6" s="229"/>
      <c r="B6" s="826" t="s">
        <v>870</v>
      </c>
      <c r="C6" s="827"/>
      <c r="D6" s="827"/>
      <c r="E6" s="827"/>
      <c r="F6" s="827"/>
      <c r="G6" s="827"/>
      <c r="H6" s="827"/>
      <c r="I6" s="827"/>
      <c r="J6" s="827"/>
      <c r="K6" s="827"/>
      <c r="L6" s="827"/>
      <c r="M6" s="827"/>
      <c r="N6" s="828"/>
      <c r="O6" s="827"/>
      <c r="P6" s="827"/>
      <c r="Q6" s="827"/>
      <c r="R6" s="827"/>
      <c r="S6" s="827"/>
      <c r="T6" s="827"/>
      <c r="U6" s="827"/>
      <c r="V6" s="827"/>
      <c r="W6" s="827"/>
      <c r="X6" s="827"/>
      <c r="Y6" s="827"/>
      <c r="Z6" s="827"/>
      <c r="AA6" s="827"/>
      <c r="AB6" s="827"/>
      <c r="AC6" s="829"/>
      <c r="AD6" s="830"/>
      <c r="AE6" s="17"/>
      <c r="AF6" s="17"/>
      <c r="AG6" s="3013"/>
      <c r="AH6" s="3014"/>
      <c r="AI6" s="3018"/>
      <c r="AJ6" s="3019"/>
      <c r="AK6" s="3019"/>
      <c r="AL6" s="3020"/>
      <c r="AM6" s="61"/>
      <c r="AN6" s="61"/>
      <c r="AO6" s="61"/>
      <c r="AP6" s="61"/>
      <c r="AQ6" s="61"/>
      <c r="AR6" s="17"/>
      <c r="AS6" s="229"/>
      <c r="AT6" s="69"/>
      <c r="AU6" s="69"/>
      <c r="AV6" s="69"/>
      <c r="AW6" s="69"/>
      <c r="AX6" s="69"/>
      <c r="AY6" s="69"/>
      <c r="AZ6" s="69"/>
      <c r="BA6" s="69"/>
      <c r="BB6" s="69"/>
      <c r="BC6" s="69"/>
      <c r="BD6" s="69"/>
      <c r="BE6" s="69"/>
      <c r="BF6" s="69"/>
      <c r="BG6" s="69"/>
      <c r="BH6" s="831"/>
      <c r="BI6" s="832"/>
      <c r="BJ6" s="1717" t="s">
        <v>30</v>
      </c>
      <c r="BK6" s="1096"/>
      <c r="BL6" s="1096"/>
      <c r="BM6" s="3021"/>
      <c r="BN6" s="72"/>
    </row>
    <row r="7" spans="1:66" s="120" customFormat="1" ht="21.95" customHeight="1">
      <c r="A7" s="229"/>
      <c r="B7" s="676"/>
      <c r="C7" s="17"/>
      <c r="D7" s="17"/>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7"/>
      <c r="AP7" s="17"/>
      <c r="AQ7" s="17"/>
      <c r="AR7" s="17"/>
      <c r="AS7" s="21"/>
      <c r="AT7" s="17"/>
      <c r="AU7" s="17"/>
      <c r="AV7" s="17"/>
      <c r="AW7" s="17"/>
      <c r="AX7" s="17"/>
      <c r="AY7" s="17"/>
      <c r="AZ7" s="17"/>
      <c r="BA7" s="17"/>
      <c r="BB7" s="17"/>
      <c r="BC7" s="17"/>
      <c r="BD7" s="17"/>
      <c r="BE7" s="17"/>
      <c r="BF7" s="17"/>
      <c r="BG7" s="17"/>
      <c r="BH7" s="17"/>
      <c r="BI7" s="17"/>
      <c r="BJ7" s="3022"/>
      <c r="BK7" s="3022"/>
      <c r="BL7" s="3022"/>
      <c r="BM7" s="3023"/>
      <c r="BN7" s="72"/>
    </row>
    <row r="8" spans="1:66" s="120" customFormat="1" ht="21.95" customHeight="1">
      <c r="A8" s="229"/>
      <c r="B8" s="2584" t="s">
        <v>523</v>
      </c>
      <c r="C8" s="2572" t="s">
        <v>871</v>
      </c>
      <c r="D8" s="1224"/>
      <c r="E8" s="1224"/>
      <c r="F8" s="1224"/>
      <c r="G8" s="1224"/>
      <c r="H8" s="1224"/>
      <c r="I8" s="1224"/>
      <c r="J8" s="1224"/>
      <c r="K8" s="1224"/>
      <c r="L8" s="1224"/>
      <c r="M8" s="1224"/>
      <c r="N8" s="1224"/>
      <c r="O8" s="1224"/>
      <c r="P8" s="1224"/>
      <c r="Q8" s="1224"/>
      <c r="R8" s="1224"/>
      <c r="S8" s="1224"/>
      <c r="T8" s="1224"/>
      <c r="U8" s="1224"/>
      <c r="V8" s="2573"/>
      <c r="W8" s="2633" t="s">
        <v>183</v>
      </c>
      <c r="X8" s="1740"/>
      <c r="Y8" s="1740"/>
      <c r="Z8" s="1740"/>
      <c r="AA8" s="1740"/>
      <c r="AB8" s="1740"/>
      <c r="AC8" s="1740"/>
      <c r="AD8" s="1740"/>
      <c r="AE8" s="1740"/>
      <c r="AF8" s="1740"/>
      <c r="AG8" s="1740"/>
      <c r="AH8" s="1740"/>
      <c r="AI8" s="1740"/>
      <c r="AJ8" s="1740"/>
      <c r="AK8" s="1740"/>
      <c r="AL8" s="1740"/>
      <c r="AM8" s="1740"/>
      <c r="AN8" s="1740"/>
      <c r="AO8" s="1740"/>
      <c r="AP8" s="1740"/>
      <c r="AQ8" s="1741"/>
      <c r="AR8" s="17"/>
      <c r="AS8" s="21"/>
      <c r="AT8" s="17"/>
      <c r="AU8" s="17"/>
      <c r="AV8" s="17"/>
      <c r="AW8" s="17"/>
      <c r="AX8" s="17"/>
      <c r="AY8" s="17"/>
      <c r="AZ8" s="17"/>
      <c r="BA8" s="17"/>
      <c r="BB8" s="17"/>
      <c r="BC8" s="17"/>
      <c r="BD8" s="17"/>
      <c r="BE8" s="17"/>
      <c r="BF8" s="17"/>
      <c r="BG8" s="17"/>
      <c r="BH8" s="17"/>
      <c r="BI8" s="17"/>
      <c r="BJ8" s="1107"/>
      <c r="BK8" s="1107"/>
      <c r="BL8" s="1107"/>
      <c r="BM8" s="3024"/>
      <c r="BN8" s="136"/>
    </row>
    <row r="9" spans="1:66" s="120" customFormat="1" ht="21.95" customHeight="1">
      <c r="A9" s="229"/>
      <c r="B9" s="1691"/>
      <c r="C9" s="2630"/>
      <c r="D9" s="1227"/>
      <c r="E9" s="1227"/>
      <c r="F9" s="1227"/>
      <c r="G9" s="1227"/>
      <c r="H9" s="1227"/>
      <c r="I9" s="1227"/>
      <c r="J9" s="1227"/>
      <c r="K9" s="1227"/>
      <c r="L9" s="1227"/>
      <c r="M9" s="1227"/>
      <c r="N9" s="1227"/>
      <c r="O9" s="1227"/>
      <c r="P9" s="1227"/>
      <c r="Q9" s="1227"/>
      <c r="R9" s="1227"/>
      <c r="S9" s="1227"/>
      <c r="T9" s="1227"/>
      <c r="U9" s="1227"/>
      <c r="V9" s="1534"/>
      <c r="W9" s="2637" t="s">
        <v>872</v>
      </c>
      <c r="X9" s="3025"/>
      <c r="Y9" s="3025"/>
      <c r="Z9" s="3025"/>
      <c r="AA9" s="3025"/>
      <c r="AB9" s="3025"/>
      <c r="AC9" s="2639"/>
      <c r="AD9" s="2637" t="s">
        <v>873</v>
      </c>
      <c r="AE9" s="3025"/>
      <c r="AF9" s="2644"/>
      <c r="AG9" s="2651" t="s">
        <v>669</v>
      </c>
      <c r="AH9" s="3026" t="s">
        <v>874</v>
      </c>
      <c r="AI9" s="2639"/>
      <c r="AJ9" s="2637" t="s">
        <v>186</v>
      </c>
      <c r="AK9" s="3025"/>
      <c r="AL9" s="3025"/>
      <c r="AM9" s="2639"/>
      <c r="AN9" s="2637" t="s">
        <v>672</v>
      </c>
      <c r="AO9" s="3025"/>
      <c r="AP9" s="3025"/>
      <c r="AQ9" s="2650"/>
      <c r="AR9" s="17"/>
      <c r="AS9" s="21"/>
      <c r="AT9" s="17"/>
      <c r="AU9" s="17"/>
      <c r="AV9" s="17"/>
      <c r="AW9" s="17"/>
      <c r="AX9" s="17"/>
      <c r="AY9" s="17"/>
      <c r="AZ9" s="17"/>
      <c r="BA9" s="17"/>
      <c r="BB9" s="17"/>
      <c r="BC9" s="17"/>
      <c r="BD9" s="17"/>
      <c r="BE9" s="17"/>
      <c r="BF9" s="17"/>
      <c r="BG9" s="17"/>
      <c r="BH9" s="17"/>
      <c r="BI9" s="17"/>
      <c r="BJ9" s="1107"/>
      <c r="BK9" s="1107"/>
      <c r="BL9" s="1107"/>
      <c r="BM9" s="3024"/>
      <c r="BN9" s="136"/>
    </row>
    <row r="10" spans="1:66" s="120" customFormat="1" ht="21.95" customHeight="1">
      <c r="A10" s="229"/>
      <c r="B10" s="1691"/>
      <c r="C10" s="2630"/>
      <c r="D10" s="1227"/>
      <c r="E10" s="1227"/>
      <c r="F10" s="1227"/>
      <c r="G10" s="1227"/>
      <c r="H10" s="1227"/>
      <c r="I10" s="1227"/>
      <c r="J10" s="1227"/>
      <c r="K10" s="1227"/>
      <c r="L10" s="1227"/>
      <c r="M10" s="1227"/>
      <c r="N10" s="1227"/>
      <c r="O10" s="1227"/>
      <c r="P10" s="1227"/>
      <c r="Q10" s="1227"/>
      <c r="R10" s="1227"/>
      <c r="S10" s="1227"/>
      <c r="T10" s="1227"/>
      <c r="U10" s="1227"/>
      <c r="V10" s="1534"/>
      <c r="W10" s="2640"/>
      <c r="X10" s="1139"/>
      <c r="Y10" s="1139"/>
      <c r="Z10" s="1139"/>
      <c r="AA10" s="1139"/>
      <c r="AB10" s="1139"/>
      <c r="AC10" s="2641"/>
      <c r="AD10" s="2640"/>
      <c r="AE10" s="1139"/>
      <c r="AF10" s="2645"/>
      <c r="AG10" s="2652"/>
      <c r="AH10" s="2648"/>
      <c r="AI10" s="2641"/>
      <c r="AJ10" s="2640"/>
      <c r="AK10" s="1139"/>
      <c r="AL10" s="1139"/>
      <c r="AM10" s="2641"/>
      <c r="AN10" s="2640"/>
      <c r="AO10" s="1139"/>
      <c r="AP10" s="1139"/>
      <c r="AQ10" s="1210"/>
      <c r="AR10" s="17"/>
      <c r="AS10" s="21"/>
      <c r="AT10" s="17"/>
      <c r="AU10" s="17"/>
      <c r="AV10" s="17"/>
      <c r="AW10" s="17"/>
      <c r="AX10" s="17"/>
      <c r="AY10" s="17"/>
      <c r="AZ10" s="17"/>
      <c r="BA10" s="17"/>
      <c r="BB10" s="17"/>
      <c r="BC10" s="17"/>
      <c r="BD10" s="17"/>
      <c r="BE10" s="17"/>
      <c r="BF10" s="17"/>
      <c r="BG10" s="17"/>
      <c r="BH10" s="17"/>
      <c r="BI10" s="17"/>
      <c r="BJ10" s="11"/>
      <c r="BK10" s="11"/>
      <c r="BL10" s="11"/>
      <c r="BM10" s="833"/>
      <c r="BN10" s="136"/>
    </row>
    <row r="11" spans="1:66" s="120" customFormat="1" ht="21.95" customHeight="1">
      <c r="A11" s="229"/>
      <c r="B11" s="2636"/>
      <c r="C11" s="1229"/>
      <c r="D11" s="1230"/>
      <c r="E11" s="1230"/>
      <c r="F11" s="1230"/>
      <c r="G11" s="1230"/>
      <c r="H11" s="1230"/>
      <c r="I11" s="1230"/>
      <c r="J11" s="1230"/>
      <c r="K11" s="1230"/>
      <c r="L11" s="1230"/>
      <c r="M11" s="1230"/>
      <c r="N11" s="1230"/>
      <c r="O11" s="1230"/>
      <c r="P11" s="1230"/>
      <c r="Q11" s="1230"/>
      <c r="R11" s="1230"/>
      <c r="S11" s="1230"/>
      <c r="T11" s="1230"/>
      <c r="U11" s="1230"/>
      <c r="V11" s="2632"/>
      <c r="W11" s="2642"/>
      <c r="X11" s="1212"/>
      <c r="Y11" s="1212"/>
      <c r="Z11" s="1212"/>
      <c r="AA11" s="1212"/>
      <c r="AB11" s="1212"/>
      <c r="AC11" s="2643"/>
      <c r="AD11" s="2642"/>
      <c r="AE11" s="1212"/>
      <c r="AF11" s="2646"/>
      <c r="AG11" s="2653"/>
      <c r="AH11" s="2649"/>
      <c r="AI11" s="2643"/>
      <c r="AJ11" s="2642"/>
      <c r="AK11" s="1212"/>
      <c r="AL11" s="1212"/>
      <c r="AM11" s="2643"/>
      <c r="AN11" s="2642"/>
      <c r="AO11" s="1212"/>
      <c r="AP11" s="1212"/>
      <c r="AQ11" s="1213"/>
      <c r="AR11" s="17"/>
      <c r="AS11" s="21"/>
      <c r="AT11" s="17"/>
      <c r="AU11" s="17"/>
      <c r="AV11" s="17"/>
      <c r="AW11" s="17"/>
      <c r="AX11" s="17"/>
      <c r="AY11" s="17"/>
      <c r="AZ11" s="17"/>
      <c r="BA11" s="17"/>
      <c r="BB11" s="17"/>
      <c r="BC11" s="17"/>
      <c r="BD11" s="17"/>
      <c r="BE11" s="17"/>
      <c r="BF11" s="17"/>
      <c r="BG11" s="17"/>
      <c r="BH11" s="17"/>
      <c r="BI11" s="17"/>
      <c r="BJ11" s="11"/>
      <c r="BK11" s="11"/>
      <c r="BL11" s="11"/>
      <c r="BM11" s="833"/>
      <c r="BN11" s="136"/>
    </row>
    <row r="12" spans="1:66" s="120" customFormat="1" ht="21.95" customHeight="1">
      <c r="A12" s="229"/>
      <c r="B12" s="1691">
        <v>1</v>
      </c>
      <c r="C12" s="3027" t="s">
        <v>875</v>
      </c>
      <c r="D12" s="2655"/>
      <c r="E12" s="2655"/>
      <c r="F12" s="2655"/>
      <c r="G12" s="2655"/>
      <c r="H12" s="2655"/>
      <c r="I12" s="2655"/>
      <c r="J12" s="2655"/>
      <c r="K12" s="2655"/>
      <c r="L12" s="2655"/>
      <c r="M12" s="2655"/>
      <c r="N12" s="2655"/>
      <c r="O12" s="2655"/>
      <c r="P12" s="2655"/>
      <c r="Q12" s="2655"/>
      <c r="R12" s="2655"/>
      <c r="S12" s="2655"/>
      <c r="T12" s="2655"/>
      <c r="U12" s="2655"/>
      <c r="V12" s="2656"/>
      <c r="W12" s="2660"/>
      <c r="X12" s="2661"/>
      <c r="Y12" s="2661"/>
      <c r="Z12" s="2661"/>
      <c r="AA12" s="2661"/>
      <c r="AB12" s="2661"/>
      <c r="AC12" s="2662"/>
      <c r="AD12" s="722"/>
      <c r="AE12" s="722"/>
      <c r="AF12" s="722"/>
      <c r="AG12" s="723"/>
      <c r="AH12" s="722"/>
      <c r="AI12" s="722"/>
      <c r="AJ12" s="2660"/>
      <c r="AK12" s="2661"/>
      <c r="AL12" s="2661"/>
      <c r="AM12" s="2662"/>
      <c r="AN12" s="2660"/>
      <c r="AO12" s="2661"/>
      <c r="AP12" s="2661"/>
      <c r="AQ12" s="2663"/>
      <c r="AR12" s="17"/>
      <c r="AS12" s="21"/>
      <c r="AT12" s="17"/>
      <c r="AU12" s="2403"/>
      <c r="AV12" s="2403"/>
      <c r="AW12" s="2403"/>
      <c r="AX12" s="2403"/>
      <c r="AY12" s="2403"/>
      <c r="AZ12" s="2403"/>
      <c r="BA12" s="2403"/>
      <c r="BB12" s="2403"/>
      <c r="BC12" s="2403"/>
      <c r="BD12" s="2403"/>
      <c r="BE12" s="2403"/>
      <c r="BF12" s="2403"/>
      <c r="BG12" s="2403"/>
      <c r="BH12" s="2403"/>
      <c r="BI12" s="17"/>
      <c r="BJ12" s="1107"/>
      <c r="BK12" s="1107"/>
      <c r="BL12" s="1107"/>
      <c r="BM12" s="3024"/>
      <c r="BN12" s="136"/>
    </row>
    <row r="13" spans="1:66" s="120" customFormat="1" ht="21.95" customHeight="1">
      <c r="A13" s="229"/>
      <c r="B13" s="1643"/>
      <c r="C13" s="3028"/>
      <c r="D13" s="2658"/>
      <c r="E13" s="2658"/>
      <c r="F13" s="2658"/>
      <c r="G13" s="2658"/>
      <c r="H13" s="2658"/>
      <c r="I13" s="2658"/>
      <c r="J13" s="2658"/>
      <c r="K13" s="2658"/>
      <c r="L13" s="2658"/>
      <c r="M13" s="2658"/>
      <c r="N13" s="2658"/>
      <c r="O13" s="2658"/>
      <c r="P13" s="2658"/>
      <c r="Q13" s="2658"/>
      <c r="R13" s="2658"/>
      <c r="S13" s="2658"/>
      <c r="T13" s="2658"/>
      <c r="U13" s="2658"/>
      <c r="V13" s="2659"/>
      <c r="W13" s="2666"/>
      <c r="X13" s="2667"/>
      <c r="Y13" s="2667"/>
      <c r="Z13" s="2667"/>
      <c r="AA13" s="2667"/>
      <c r="AB13" s="2667"/>
      <c r="AC13" s="2668"/>
      <c r="AD13" s="724"/>
      <c r="AE13" s="724"/>
      <c r="AF13" s="724"/>
      <c r="AG13" s="725"/>
      <c r="AH13" s="724"/>
      <c r="AI13" s="724"/>
      <c r="AJ13" s="2666"/>
      <c r="AK13" s="2667"/>
      <c r="AL13" s="2667"/>
      <c r="AM13" s="2668"/>
      <c r="AN13" s="2666"/>
      <c r="AO13" s="2667"/>
      <c r="AP13" s="2667"/>
      <c r="AQ13" s="2669"/>
      <c r="AR13" s="17"/>
      <c r="AS13" s="21"/>
      <c r="AT13" s="17"/>
      <c r="AU13" s="2403"/>
      <c r="AV13" s="2403"/>
      <c r="AW13" s="2403"/>
      <c r="AX13" s="2403"/>
      <c r="AY13" s="2403"/>
      <c r="AZ13" s="2403"/>
      <c r="BA13" s="2403"/>
      <c r="BB13" s="2403"/>
      <c r="BC13" s="2403"/>
      <c r="BD13" s="2403"/>
      <c r="BE13" s="2403"/>
      <c r="BF13" s="2403"/>
      <c r="BG13" s="2403"/>
      <c r="BH13" s="2403"/>
      <c r="BI13" s="17"/>
      <c r="BJ13" s="1107"/>
      <c r="BK13" s="1107"/>
      <c r="BL13" s="1107"/>
      <c r="BM13" s="3024"/>
      <c r="BN13" s="136"/>
    </row>
    <row r="14" spans="1:66" s="120" customFormat="1" ht="21.95" customHeight="1">
      <c r="A14" s="229"/>
      <c r="B14" s="1664">
        <f>B12+1</f>
        <v>2</v>
      </c>
      <c r="C14" s="2670" t="s">
        <v>876</v>
      </c>
      <c r="D14" s="3029"/>
      <c r="E14" s="3029"/>
      <c r="F14" s="3029"/>
      <c r="G14" s="3029"/>
      <c r="H14" s="3029"/>
      <c r="I14" s="3029"/>
      <c r="J14" s="3029"/>
      <c r="K14" s="3029"/>
      <c r="L14" s="3029"/>
      <c r="M14" s="3029"/>
      <c r="N14" s="3029"/>
      <c r="O14" s="3029"/>
      <c r="P14" s="3029"/>
      <c r="Q14" s="3029"/>
      <c r="R14" s="3029"/>
      <c r="S14" s="3029"/>
      <c r="T14" s="3029"/>
      <c r="U14" s="3029"/>
      <c r="V14" s="2672"/>
      <c r="W14" s="2676"/>
      <c r="X14" s="2677"/>
      <c r="Y14" s="2677"/>
      <c r="Z14" s="2677"/>
      <c r="AA14" s="2677"/>
      <c r="AB14" s="2677"/>
      <c r="AC14" s="2678"/>
      <c r="AD14" s="726"/>
      <c r="AE14" s="726"/>
      <c r="AF14" s="726"/>
      <c r="AG14" s="727"/>
      <c r="AH14" s="726"/>
      <c r="AI14" s="726"/>
      <c r="AJ14" s="2676"/>
      <c r="AK14" s="2677"/>
      <c r="AL14" s="2677"/>
      <c r="AM14" s="2678"/>
      <c r="AN14" s="2676"/>
      <c r="AO14" s="2677"/>
      <c r="AP14" s="2677"/>
      <c r="AQ14" s="2679"/>
      <c r="AR14" s="17"/>
      <c r="AS14" s="21"/>
      <c r="AT14" s="17"/>
      <c r="AU14" s="2403"/>
      <c r="AV14" s="2403"/>
      <c r="AW14" s="2403"/>
      <c r="AX14" s="2403"/>
      <c r="AY14" s="2403"/>
      <c r="AZ14" s="2403"/>
      <c r="BA14" s="2403"/>
      <c r="BB14" s="2403"/>
      <c r="BC14" s="2403"/>
      <c r="BD14" s="2403"/>
      <c r="BE14" s="2403"/>
      <c r="BF14" s="2403"/>
      <c r="BG14" s="2403"/>
      <c r="BH14" s="2403"/>
      <c r="BI14" s="17"/>
      <c r="BJ14" s="1107"/>
      <c r="BK14" s="1107"/>
      <c r="BL14" s="1107"/>
      <c r="BM14" s="3024"/>
      <c r="BN14" s="136"/>
    </row>
    <row r="15" spans="1:66" s="120" customFormat="1" ht="44.25" customHeight="1">
      <c r="A15" s="229"/>
      <c r="B15" s="1643"/>
      <c r="C15" s="3030"/>
      <c r="D15" s="2674"/>
      <c r="E15" s="2674"/>
      <c r="F15" s="2674"/>
      <c r="G15" s="2674"/>
      <c r="H15" s="2674"/>
      <c r="I15" s="2674"/>
      <c r="J15" s="2674"/>
      <c r="K15" s="2674"/>
      <c r="L15" s="2674"/>
      <c r="M15" s="2674"/>
      <c r="N15" s="2674"/>
      <c r="O15" s="2674"/>
      <c r="P15" s="2674"/>
      <c r="Q15" s="2674"/>
      <c r="R15" s="2674"/>
      <c r="S15" s="2674"/>
      <c r="T15" s="2674"/>
      <c r="U15" s="2674"/>
      <c r="V15" s="2675"/>
      <c r="W15" s="2666"/>
      <c r="X15" s="2667"/>
      <c r="Y15" s="2667"/>
      <c r="Z15" s="2667"/>
      <c r="AA15" s="2667"/>
      <c r="AB15" s="2667"/>
      <c r="AC15" s="2668"/>
      <c r="AD15" s="724"/>
      <c r="AE15" s="724"/>
      <c r="AF15" s="724"/>
      <c r="AG15" s="725"/>
      <c r="AH15" s="724"/>
      <c r="AI15" s="724"/>
      <c r="AJ15" s="2666"/>
      <c r="AK15" s="2667"/>
      <c r="AL15" s="2667"/>
      <c r="AM15" s="2668"/>
      <c r="AN15" s="2666"/>
      <c r="AO15" s="2667"/>
      <c r="AP15" s="2667"/>
      <c r="AQ15" s="2669"/>
      <c r="AR15" s="17"/>
      <c r="AS15" s="21"/>
      <c r="AT15" s="17"/>
      <c r="AU15" s="17"/>
      <c r="AV15" s="17"/>
      <c r="AW15" s="17"/>
      <c r="AX15" s="17"/>
      <c r="AY15" s="17"/>
      <c r="AZ15" s="17"/>
      <c r="BA15" s="17"/>
      <c r="BB15" s="17"/>
      <c r="BC15" s="17"/>
      <c r="BD15" s="17"/>
      <c r="BE15" s="17"/>
      <c r="BF15" s="17"/>
      <c r="BG15" s="17"/>
      <c r="BH15" s="17"/>
      <c r="BI15" s="17"/>
      <c r="BJ15" s="17"/>
      <c r="BK15" s="17"/>
      <c r="BL15" s="17"/>
      <c r="BM15" s="18"/>
      <c r="BN15" s="136"/>
    </row>
    <row r="16" spans="1:66" s="120" customFormat="1" ht="21.95" customHeight="1">
      <c r="A16" s="229"/>
      <c r="B16" s="1664">
        <f>B14+1</f>
        <v>3</v>
      </c>
      <c r="C16" s="2670" t="s">
        <v>877</v>
      </c>
      <c r="D16" s="3031"/>
      <c r="E16" s="3031"/>
      <c r="F16" s="3031"/>
      <c r="G16" s="3031"/>
      <c r="H16" s="3031"/>
      <c r="I16" s="3031"/>
      <c r="J16" s="3031"/>
      <c r="K16" s="3031"/>
      <c r="L16" s="3031"/>
      <c r="M16" s="3031"/>
      <c r="N16" s="3031"/>
      <c r="O16" s="3031"/>
      <c r="P16" s="3031"/>
      <c r="Q16" s="3031"/>
      <c r="R16" s="3031"/>
      <c r="S16" s="3031"/>
      <c r="T16" s="3031"/>
      <c r="U16" s="3031"/>
      <c r="V16" s="2684"/>
      <c r="W16" s="2697" t="s">
        <v>680</v>
      </c>
      <c r="X16" s="3032"/>
      <c r="Y16" s="3032"/>
      <c r="Z16" s="3032"/>
      <c r="AA16" s="3032"/>
      <c r="AB16" s="3032"/>
      <c r="AC16" s="2694"/>
      <c r="AD16" s="2685" t="s">
        <v>878</v>
      </c>
      <c r="AE16" s="3033"/>
      <c r="AF16" s="2691"/>
      <c r="AG16" s="2700" t="s">
        <v>682</v>
      </c>
      <c r="AH16" s="2991" t="s">
        <v>879</v>
      </c>
      <c r="AI16" s="2687"/>
      <c r="AJ16" s="2685" t="s">
        <v>880</v>
      </c>
      <c r="AK16" s="3033"/>
      <c r="AL16" s="3033"/>
      <c r="AM16" s="2687"/>
      <c r="AN16" s="2685">
        <v>200</v>
      </c>
      <c r="AO16" s="3033"/>
      <c r="AP16" s="3033"/>
      <c r="AQ16" s="2698"/>
      <c r="AR16" s="69"/>
      <c r="AS16" s="229"/>
      <c r="AT16" s="69"/>
      <c r="AU16" s="69"/>
      <c r="AV16" s="69"/>
      <c r="AW16" s="69"/>
      <c r="AX16" s="69"/>
      <c r="AY16" s="69"/>
      <c r="AZ16" s="69"/>
      <c r="BA16" s="69"/>
      <c r="BB16" s="69"/>
      <c r="BC16" s="69"/>
      <c r="BD16" s="69"/>
      <c r="BE16" s="69"/>
      <c r="BF16" s="69"/>
      <c r="BG16" s="69"/>
      <c r="BH16" s="69"/>
      <c r="BI16" s="69"/>
      <c r="BJ16" s="69"/>
      <c r="BK16" s="69"/>
      <c r="BL16" s="69"/>
      <c r="BM16" s="136"/>
      <c r="BN16" s="136"/>
    </row>
    <row r="17" spans="1:66" s="120" customFormat="1" ht="21.95" customHeight="1">
      <c r="A17" s="229"/>
      <c r="B17" s="1643"/>
      <c r="C17" s="3028"/>
      <c r="D17" s="2658"/>
      <c r="E17" s="2658"/>
      <c r="F17" s="2658"/>
      <c r="G17" s="2658"/>
      <c r="H17" s="2658"/>
      <c r="I17" s="2658"/>
      <c r="J17" s="2658"/>
      <c r="K17" s="2658"/>
      <c r="L17" s="2658"/>
      <c r="M17" s="2658"/>
      <c r="N17" s="2658"/>
      <c r="O17" s="2658"/>
      <c r="P17" s="2658"/>
      <c r="Q17" s="2658"/>
      <c r="R17" s="2658"/>
      <c r="S17" s="2658"/>
      <c r="T17" s="2658"/>
      <c r="U17" s="2658"/>
      <c r="V17" s="2659"/>
      <c r="W17" s="2703"/>
      <c r="X17" s="2704"/>
      <c r="Y17" s="2704"/>
      <c r="Z17" s="2704"/>
      <c r="AA17" s="2704"/>
      <c r="AB17" s="2704"/>
      <c r="AC17" s="2696"/>
      <c r="AD17" s="2688"/>
      <c r="AE17" s="2689"/>
      <c r="AF17" s="2692"/>
      <c r="AG17" s="2701"/>
      <c r="AH17" s="3034"/>
      <c r="AI17" s="2690"/>
      <c r="AJ17" s="2688"/>
      <c r="AK17" s="2689"/>
      <c r="AL17" s="2689"/>
      <c r="AM17" s="2690"/>
      <c r="AN17" s="2688"/>
      <c r="AO17" s="2689"/>
      <c r="AP17" s="2689"/>
      <c r="AQ17" s="3035"/>
      <c r="AR17" s="69"/>
      <c r="AS17" s="229"/>
      <c r="AT17" s="69"/>
      <c r="AU17" s="69"/>
      <c r="AV17" s="69"/>
      <c r="AW17" s="69"/>
      <c r="AX17" s="69"/>
      <c r="AY17" s="69"/>
      <c r="AZ17" s="69"/>
      <c r="BA17" s="69"/>
      <c r="BB17" s="69"/>
      <c r="BC17" s="69"/>
      <c r="BD17" s="69"/>
      <c r="BE17" s="69"/>
      <c r="BF17" s="69"/>
      <c r="BG17" s="69"/>
      <c r="BH17" s="69"/>
      <c r="BI17" s="69"/>
      <c r="BJ17" s="69"/>
      <c r="BK17" s="69"/>
      <c r="BL17" s="69"/>
      <c r="BM17" s="136"/>
      <c r="BN17" s="136"/>
    </row>
    <row r="18" spans="1:66" s="120" customFormat="1" ht="21.95" customHeight="1">
      <c r="A18" s="229"/>
      <c r="B18" s="1664">
        <f>B16+1</f>
        <v>4</v>
      </c>
      <c r="C18" s="2670" t="s">
        <v>881</v>
      </c>
      <c r="D18" s="3031"/>
      <c r="E18" s="3031"/>
      <c r="F18" s="3031"/>
      <c r="G18" s="3031"/>
      <c r="H18" s="3031"/>
      <c r="I18" s="3031"/>
      <c r="J18" s="3031"/>
      <c r="K18" s="3031"/>
      <c r="L18" s="3031"/>
      <c r="M18" s="3031"/>
      <c r="N18" s="3031"/>
      <c r="O18" s="3031"/>
      <c r="P18" s="3031"/>
      <c r="Q18" s="3031"/>
      <c r="R18" s="3031"/>
      <c r="S18" s="3031"/>
      <c r="T18" s="3031"/>
      <c r="U18" s="3031"/>
      <c r="V18" s="2684"/>
      <c r="W18" s="2685" t="s">
        <v>882</v>
      </c>
      <c r="X18" s="3033"/>
      <c r="Y18" s="3033"/>
      <c r="Z18" s="3033"/>
      <c r="AA18" s="3033"/>
      <c r="AB18" s="3033"/>
      <c r="AC18" s="2687"/>
      <c r="AD18" s="2685" t="s">
        <v>878</v>
      </c>
      <c r="AE18" s="3033"/>
      <c r="AF18" s="2691"/>
      <c r="AG18" s="2700" t="s">
        <v>682</v>
      </c>
      <c r="AH18" s="2991" t="s">
        <v>879</v>
      </c>
      <c r="AI18" s="2687"/>
      <c r="AJ18" s="2685" t="s">
        <v>883</v>
      </c>
      <c r="AK18" s="3033"/>
      <c r="AL18" s="3033"/>
      <c r="AM18" s="2687"/>
      <c r="AN18" s="2685">
        <v>150</v>
      </c>
      <c r="AO18" s="3033"/>
      <c r="AP18" s="3033"/>
      <c r="AQ18" s="2698"/>
      <c r="AR18" s="69"/>
      <c r="AS18" s="229"/>
      <c r="AT18" s="69"/>
      <c r="AU18" s="69"/>
      <c r="AV18" s="69"/>
      <c r="AW18" s="69"/>
      <c r="AX18" s="69"/>
      <c r="AY18" s="69"/>
      <c r="AZ18" s="69"/>
      <c r="BA18" s="69"/>
      <c r="BB18" s="69"/>
      <c r="BC18" s="69"/>
      <c r="BD18" s="69"/>
      <c r="BE18" s="69"/>
      <c r="BF18" s="69"/>
      <c r="BG18" s="69"/>
      <c r="BH18" s="69"/>
      <c r="BI18" s="69"/>
      <c r="BJ18" s="69"/>
      <c r="BK18" s="69"/>
      <c r="BL18" s="69"/>
      <c r="BM18" s="136"/>
      <c r="BN18" s="136"/>
    </row>
    <row r="19" spans="1:66" s="120" customFormat="1" ht="21.95" customHeight="1">
      <c r="A19" s="229"/>
      <c r="B19" s="1643"/>
      <c r="C19" s="3028"/>
      <c r="D19" s="2658"/>
      <c r="E19" s="2658"/>
      <c r="F19" s="2658"/>
      <c r="G19" s="2658"/>
      <c r="H19" s="2658"/>
      <c r="I19" s="2658"/>
      <c r="J19" s="2658"/>
      <c r="K19" s="2658"/>
      <c r="L19" s="2658"/>
      <c r="M19" s="2658"/>
      <c r="N19" s="2658"/>
      <c r="O19" s="2658"/>
      <c r="P19" s="2658"/>
      <c r="Q19" s="2658"/>
      <c r="R19" s="2658"/>
      <c r="S19" s="2658"/>
      <c r="T19" s="2658"/>
      <c r="U19" s="2658"/>
      <c r="V19" s="2659"/>
      <c r="W19" s="2688"/>
      <c r="X19" s="2689"/>
      <c r="Y19" s="2689"/>
      <c r="Z19" s="2689"/>
      <c r="AA19" s="2689"/>
      <c r="AB19" s="2689"/>
      <c r="AC19" s="2690"/>
      <c r="AD19" s="2688"/>
      <c r="AE19" s="2689"/>
      <c r="AF19" s="2692"/>
      <c r="AG19" s="2701"/>
      <c r="AH19" s="3034"/>
      <c r="AI19" s="2690"/>
      <c r="AJ19" s="2688"/>
      <c r="AK19" s="2689"/>
      <c r="AL19" s="2689"/>
      <c r="AM19" s="2690"/>
      <c r="AN19" s="2688"/>
      <c r="AO19" s="2689"/>
      <c r="AP19" s="2689"/>
      <c r="AQ19" s="3035"/>
      <c r="AR19" s="69"/>
      <c r="AS19" s="229"/>
      <c r="AT19" s="69"/>
      <c r="AU19" s="69"/>
      <c r="AV19" s="69"/>
      <c r="AW19" s="69"/>
      <c r="AX19" s="69"/>
      <c r="AY19" s="69"/>
      <c r="AZ19" s="69"/>
      <c r="BA19" s="69"/>
      <c r="BB19" s="69"/>
      <c r="BC19" s="69"/>
      <c r="BD19" s="69"/>
      <c r="BE19" s="69"/>
      <c r="BF19" s="69"/>
      <c r="BG19" s="69"/>
      <c r="BH19" s="69"/>
      <c r="BI19" s="69"/>
      <c r="BJ19" s="69"/>
      <c r="BK19" s="69"/>
      <c r="BL19" s="69"/>
      <c r="BM19" s="136"/>
      <c r="BN19" s="136"/>
    </row>
    <row r="20" spans="1:66" s="120" customFormat="1" ht="21.95" customHeight="1">
      <c r="A20" s="229"/>
      <c r="B20" s="1664">
        <f>B18+1</f>
        <v>5</v>
      </c>
      <c r="C20" s="2670" t="s">
        <v>884</v>
      </c>
      <c r="D20" s="3031"/>
      <c r="E20" s="3031"/>
      <c r="F20" s="3031"/>
      <c r="G20" s="3031"/>
      <c r="H20" s="3031"/>
      <c r="I20" s="3031"/>
      <c r="J20" s="3031"/>
      <c r="K20" s="3031"/>
      <c r="L20" s="3031"/>
      <c r="M20" s="3031"/>
      <c r="N20" s="3031"/>
      <c r="O20" s="3031"/>
      <c r="P20" s="3031"/>
      <c r="Q20" s="3031"/>
      <c r="R20" s="3031"/>
      <c r="S20" s="3031"/>
      <c r="T20" s="3031"/>
      <c r="U20" s="3031"/>
      <c r="V20" s="2684"/>
      <c r="W20" s="2697" t="s">
        <v>885</v>
      </c>
      <c r="X20" s="3032"/>
      <c r="Y20" s="3032"/>
      <c r="Z20" s="3032"/>
      <c r="AA20" s="3032"/>
      <c r="AB20" s="3032"/>
      <c r="AC20" s="2694"/>
      <c r="AD20" s="2685" t="s">
        <v>15</v>
      </c>
      <c r="AE20" s="3033"/>
      <c r="AF20" s="2691"/>
      <c r="AG20" s="2700" t="s">
        <v>676</v>
      </c>
      <c r="AH20" s="2991" t="s">
        <v>879</v>
      </c>
      <c r="AI20" s="2687"/>
      <c r="AJ20" s="2685" t="s">
        <v>883</v>
      </c>
      <c r="AK20" s="3033"/>
      <c r="AL20" s="3033"/>
      <c r="AM20" s="2687"/>
      <c r="AN20" s="2685">
        <v>150</v>
      </c>
      <c r="AO20" s="3033"/>
      <c r="AP20" s="3033"/>
      <c r="AQ20" s="2698"/>
      <c r="AR20" s="69"/>
      <c r="AS20" s="229"/>
      <c r="AT20" s="69"/>
      <c r="AU20" s="69"/>
      <c r="AV20" s="69"/>
      <c r="AW20" s="69"/>
      <c r="AX20" s="69"/>
      <c r="AY20" s="69"/>
      <c r="AZ20" s="69"/>
      <c r="BA20" s="69"/>
      <c r="BB20" s="69"/>
      <c r="BC20" s="69"/>
      <c r="BD20" s="69"/>
      <c r="BE20" s="69"/>
      <c r="BF20" s="69"/>
      <c r="BG20" s="69"/>
      <c r="BH20" s="69"/>
      <c r="BI20" s="69"/>
      <c r="BJ20" s="69"/>
      <c r="BK20" s="69"/>
      <c r="BL20" s="69"/>
      <c r="BM20" s="136"/>
      <c r="BN20" s="136"/>
    </row>
    <row r="21" spans="1:66" s="120" customFormat="1" ht="21.95" customHeight="1">
      <c r="A21" s="229"/>
      <c r="B21" s="1643"/>
      <c r="C21" s="3028"/>
      <c r="D21" s="2658"/>
      <c r="E21" s="2658"/>
      <c r="F21" s="2658"/>
      <c r="G21" s="2658"/>
      <c r="H21" s="2658"/>
      <c r="I21" s="2658"/>
      <c r="J21" s="2658"/>
      <c r="K21" s="2658"/>
      <c r="L21" s="2658"/>
      <c r="M21" s="2658"/>
      <c r="N21" s="2658"/>
      <c r="O21" s="2658"/>
      <c r="P21" s="2658"/>
      <c r="Q21" s="2658"/>
      <c r="R21" s="2658"/>
      <c r="S21" s="2658"/>
      <c r="T21" s="2658"/>
      <c r="U21" s="2658"/>
      <c r="V21" s="2659"/>
      <c r="W21" s="2703"/>
      <c r="X21" s="2704"/>
      <c r="Y21" s="2704"/>
      <c r="Z21" s="2704"/>
      <c r="AA21" s="2704"/>
      <c r="AB21" s="2704"/>
      <c r="AC21" s="2696"/>
      <c r="AD21" s="2688"/>
      <c r="AE21" s="2689"/>
      <c r="AF21" s="2692"/>
      <c r="AG21" s="2701"/>
      <c r="AH21" s="3034"/>
      <c r="AI21" s="2690"/>
      <c r="AJ21" s="2688"/>
      <c r="AK21" s="2689"/>
      <c r="AL21" s="2689"/>
      <c r="AM21" s="2690"/>
      <c r="AN21" s="2688"/>
      <c r="AO21" s="2689"/>
      <c r="AP21" s="2689"/>
      <c r="AQ21" s="3035"/>
      <c r="AR21" s="69"/>
      <c r="AS21" s="229"/>
      <c r="AT21" s="69"/>
      <c r="AU21" s="69"/>
      <c r="AV21" s="69"/>
      <c r="AW21" s="69"/>
      <c r="AX21" s="69"/>
      <c r="AY21" s="69"/>
      <c r="AZ21" s="69"/>
      <c r="BA21" s="69"/>
      <c r="BB21" s="69"/>
      <c r="BC21" s="69"/>
      <c r="BD21" s="69"/>
      <c r="BE21" s="69"/>
      <c r="BF21" s="69"/>
      <c r="BG21" s="69"/>
      <c r="BH21" s="69"/>
      <c r="BI21" s="69"/>
      <c r="BJ21" s="69"/>
      <c r="BK21" s="69"/>
      <c r="BL21" s="69"/>
      <c r="BM21" s="136"/>
      <c r="BN21" s="136"/>
    </row>
    <row r="22" spans="1:66" s="120" customFormat="1" ht="21.95" customHeight="1">
      <c r="A22" s="229"/>
      <c r="B22" s="1664">
        <f>B20+1</f>
        <v>6</v>
      </c>
      <c r="C22" s="2670" t="s">
        <v>886</v>
      </c>
      <c r="D22" s="3029"/>
      <c r="E22" s="3029"/>
      <c r="F22" s="3029"/>
      <c r="G22" s="3029"/>
      <c r="H22" s="3029"/>
      <c r="I22" s="3029"/>
      <c r="J22" s="3029"/>
      <c r="K22" s="3029"/>
      <c r="L22" s="3029"/>
      <c r="M22" s="3029"/>
      <c r="N22" s="3029"/>
      <c r="O22" s="3029"/>
      <c r="P22" s="3029"/>
      <c r="Q22" s="3029"/>
      <c r="R22" s="3029"/>
      <c r="S22" s="3029"/>
      <c r="T22" s="3029"/>
      <c r="U22" s="3029"/>
      <c r="V22" s="2672"/>
      <c r="W22" s="2676"/>
      <c r="X22" s="2677"/>
      <c r="Y22" s="2677"/>
      <c r="Z22" s="2677"/>
      <c r="AA22" s="2677"/>
      <c r="AB22" s="2677"/>
      <c r="AC22" s="2678"/>
      <c r="AD22" s="726"/>
      <c r="AE22" s="726"/>
      <c r="AF22" s="726"/>
      <c r="AG22" s="727"/>
      <c r="AH22" s="726"/>
      <c r="AI22" s="726"/>
      <c r="AJ22" s="2676"/>
      <c r="AK22" s="2677"/>
      <c r="AL22" s="2677"/>
      <c r="AM22" s="2678"/>
      <c r="AN22" s="2676"/>
      <c r="AO22" s="2677"/>
      <c r="AP22" s="2677"/>
      <c r="AQ22" s="2679"/>
      <c r="AR22" s="69"/>
      <c r="AS22" s="229"/>
      <c r="AT22" s="69"/>
      <c r="AU22" s="69"/>
      <c r="AV22" s="69"/>
      <c r="AW22" s="69"/>
      <c r="AX22" s="69"/>
      <c r="AY22" s="69"/>
      <c r="AZ22" s="69"/>
      <c r="BA22" s="69"/>
      <c r="BB22" s="69"/>
      <c r="BC22" s="69"/>
      <c r="BD22" s="69"/>
      <c r="BE22" s="69"/>
      <c r="BF22" s="69"/>
      <c r="BG22" s="69"/>
      <c r="BH22" s="69"/>
      <c r="BI22" s="69"/>
      <c r="BJ22" s="69"/>
      <c r="BK22" s="69"/>
      <c r="BL22" s="69"/>
      <c r="BM22" s="136"/>
      <c r="BN22" s="136"/>
    </row>
    <row r="23" spans="1:66" s="120" customFormat="1" ht="21.95" customHeight="1">
      <c r="A23" s="229"/>
      <c r="B23" s="1643"/>
      <c r="C23" s="3030"/>
      <c r="D23" s="2674"/>
      <c r="E23" s="2674"/>
      <c r="F23" s="2674"/>
      <c r="G23" s="2674"/>
      <c r="H23" s="2674"/>
      <c r="I23" s="2674"/>
      <c r="J23" s="2674"/>
      <c r="K23" s="2674"/>
      <c r="L23" s="2674"/>
      <c r="M23" s="2674"/>
      <c r="N23" s="2674"/>
      <c r="O23" s="2674"/>
      <c r="P23" s="2674"/>
      <c r="Q23" s="2674"/>
      <c r="R23" s="2674"/>
      <c r="S23" s="2674"/>
      <c r="T23" s="2674"/>
      <c r="U23" s="2674"/>
      <c r="V23" s="2675"/>
      <c r="W23" s="2666"/>
      <c r="X23" s="2667"/>
      <c r="Y23" s="2667"/>
      <c r="Z23" s="2667"/>
      <c r="AA23" s="2667"/>
      <c r="AB23" s="2667"/>
      <c r="AC23" s="2668"/>
      <c r="AD23" s="724"/>
      <c r="AE23" s="724"/>
      <c r="AF23" s="724"/>
      <c r="AG23" s="725"/>
      <c r="AH23" s="724"/>
      <c r="AI23" s="724"/>
      <c r="AJ23" s="2666"/>
      <c r="AK23" s="2667"/>
      <c r="AL23" s="2667"/>
      <c r="AM23" s="2668"/>
      <c r="AN23" s="2666"/>
      <c r="AO23" s="2667"/>
      <c r="AP23" s="2667"/>
      <c r="AQ23" s="2669"/>
      <c r="AR23" s="69"/>
      <c r="AS23" s="229"/>
      <c r="AT23" s="69"/>
      <c r="AU23" s="69"/>
      <c r="AV23" s="69"/>
      <c r="AW23" s="69"/>
      <c r="AX23" s="69"/>
      <c r="AY23" s="69"/>
      <c r="AZ23" s="69"/>
      <c r="BA23" s="69"/>
      <c r="BB23" s="69"/>
      <c r="BC23" s="69"/>
      <c r="BD23" s="69"/>
      <c r="BE23" s="69"/>
      <c r="BF23" s="69"/>
      <c r="BG23" s="69"/>
      <c r="BH23" s="69"/>
      <c r="BI23" s="69"/>
      <c r="BJ23" s="69"/>
      <c r="BK23" s="69"/>
      <c r="BL23" s="69"/>
      <c r="BM23" s="136"/>
      <c r="BN23" s="136"/>
    </row>
    <row r="24" spans="1:66" s="120" customFormat="1" ht="21.95" customHeight="1">
      <c r="A24" s="229"/>
      <c r="B24" s="1664">
        <f>B22+1</f>
        <v>7</v>
      </c>
      <c r="C24" s="2670" t="s">
        <v>887</v>
      </c>
      <c r="D24" s="3031"/>
      <c r="E24" s="3031"/>
      <c r="F24" s="3031"/>
      <c r="G24" s="3031"/>
      <c r="H24" s="3031"/>
      <c r="I24" s="3031"/>
      <c r="J24" s="3031"/>
      <c r="K24" s="3031"/>
      <c r="L24" s="3031"/>
      <c r="M24" s="3031"/>
      <c r="N24" s="3031"/>
      <c r="O24" s="3031"/>
      <c r="P24" s="3031"/>
      <c r="Q24" s="3031"/>
      <c r="R24" s="3031"/>
      <c r="S24" s="3031"/>
      <c r="T24" s="3031"/>
      <c r="U24" s="3031"/>
      <c r="V24" s="2684"/>
      <c r="W24" s="2722"/>
      <c r="X24" s="2720"/>
      <c r="Y24" s="2720"/>
      <c r="Z24" s="2720"/>
      <c r="AA24" s="2720"/>
      <c r="AB24" s="2720"/>
      <c r="AC24" s="2721"/>
      <c r="AD24" s="728"/>
      <c r="AE24" s="728"/>
      <c r="AF24" s="728"/>
      <c r="AG24" s="729"/>
      <c r="AH24" s="728"/>
      <c r="AI24" s="728"/>
      <c r="AJ24" s="2722"/>
      <c r="AK24" s="2720"/>
      <c r="AL24" s="2720"/>
      <c r="AM24" s="2721"/>
      <c r="AN24" s="2722"/>
      <c r="AO24" s="2720"/>
      <c r="AP24" s="2720"/>
      <c r="AQ24" s="2723"/>
      <c r="AR24" s="69"/>
      <c r="AS24" s="229"/>
      <c r="AT24" s="69"/>
      <c r="AU24" s="69"/>
      <c r="AV24" s="69"/>
      <c r="AW24" s="69"/>
      <c r="AX24" s="69"/>
      <c r="AY24" s="69"/>
      <c r="AZ24" s="69"/>
      <c r="BA24" s="69"/>
      <c r="BB24" s="69"/>
      <c r="BC24" s="69"/>
      <c r="BD24" s="69"/>
      <c r="BE24" s="69"/>
      <c r="BF24" s="69"/>
      <c r="BG24" s="69"/>
      <c r="BH24" s="69"/>
      <c r="BI24" s="69"/>
      <c r="BJ24" s="69"/>
      <c r="BK24" s="69"/>
      <c r="BL24" s="69"/>
      <c r="BM24" s="136"/>
      <c r="BN24" s="136"/>
    </row>
    <row r="25" spans="1:66" s="120" customFormat="1" ht="21.95" customHeight="1">
      <c r="A25" s="229"/>
      <c r="B25" s="1643"/>
      <c r="C25" s="3028"/>
      <c r="D25" s="2658"/>
      <c r="E25" s="2658"/>
      <c r="F25" s="2658"/>
      <c r="G25" s="2658"/>
      <c r="H25" s="2658"/>
      <c r="I25" s="2658"/>
      <c r="J25" s="2658"/>
      <c r="K25" s="2658"/>
      <c r="L25" s="2658"/>
      <c r="M25" s="2658"/>
      <c r="N25" s="2658"/>
      <c r="O25" s="2658"/>
      <c r="P25" s="2658"/>
      <c r="Q25" s="2658"/>
      <c r="R25" s="2658"/>
      <c r="S25" s="2658"/>
      <c r="T25" s="2658"/>
      <c r="U25" s="2658"/>
      <c r="V25" s="2659"/>
      <c r="W25" s="2727"/>
      <c r="X25" s="2725"/>
      <c r="Y25" s="2725"/>
      <c r="Z25" s="2725"/>
      <c r="AA25" s="2725"/>
      <c r="AB25" s="2725"/>
      <c r="AC25" s="2726"/>
      <c r="AD25" s="730"/>
      <c r="AE25" s="730"/>
      <c r="AF25" s="730"/>
      <c r="AG25" s="731"/>
      <c r="AH25" s="730"/>
      <c r="AI25" s="730"/>
      <c r="AJ25" s="2727"/>
      <c r="AK25" s="2725"/>
      <c r="AL25" s="2725"/>
      <c r="AM25" s="2726"/>
      <c r="AN25" s="2727"/>
      <c r="AO25" s="2725"/>
      <c r="AP25" s="2725"/>
      <c r="AQ25" s="2728"/>
      <c r="AR25" s="69"/>
      <c r="AS25" s="229"/>
      <c r="AT25" s="69"/>
      <c r="AU25" s="69"/>
      <c r="AV25" s="69"/>
      <c r="AW25" s="69"/>
      <c r="AX25" s="69"/>
      <c r="AY25" s="69"/>
      <c r="AZ25" s="69"/>
      <c r="BA25" s="69"/>
      <c r="BB25" s="69"/>
      <c r="BC25" s="69"/>
      <c r="BD25" s="69"/>
      <c r="BE25" s="69"/>
      <c r="BF25" s="69"/>
      <c r="BG25" s="69"/>
      <c r="BH25" s="69"/>
      <c r="BI25" s="69"/>
      <c r="BJ25" s="69"/>
      <c r="BK25" s="69"/>
      <c r="BL25" s="69"/>
      <c r="BM25" s="136"/>
      <c r="BN25" s="136"/>
    </row>
    <row r="26" spans="1:66" s="120" customFormat="1" ht="21.95" customHeight="1">
      <c r="A26" s="229"/>
      <c r="B26" s="1664"/>
      <c r="C26" s="2719"/>
      <c r="D26" s="2720"/>
      <c r="E26" s="2720"/>
      <c r="F26" s="2720"/>
      <c r="G26" s="2720"/>
      <c r="H26" s="2720"/>
      <c r="I26" s="2720"/>
      <c r="J26" s="2720"/>
      <c r="K26" s="2720"/>
      <c r="L26" s="2720"/>
      <c r="M26" s="2720"/>
      <c r="N26" s="2720"/>
      <c r="O26" s="2720"/>
      <c r="P26" s="2720"/>
      <c r="Q26" s="2720"/>
      <c r="R26" s="2720"/>
      <c r="S26" s="2720"/>
      <c r="T26" s="2720"/>
      <c r="U26" s="2720"/>
      <c r="V26" s="2721"/>
      <c r="W26" s="2722"/>
      <c r="X26" s="2720"/>
      <c r="Y26" s="2720"/>
      <c r="Z26" s="2720"/>
      <c r="AA26" s="2720"/>
      <c r="AB26" s="2720"/>
      <c r="AC26" s="2721"/>
      <c r="AD26" s="728"/>
      <c r="AE26" s="728"/>
      <c r="AF26" s="728"/>
      <c r="AG26" s="729"/>
      <c r="AH26" s="728"/>
      <c r="AI26" s="728"/>
      <c r="AJ26" s="2722"/>
      <c r="AK26" s="2720"/>
      <c r="AL26" s="2720"/>
      <c r="AM26" s="2721"/>
      <c r="AN26" s="2722"/>
      <c r="AO26" s="2720"/>
      <c r="AP26" s="2720"/>
      <c r="AQ26" s="2723"/>
      <c r="AR26" s="69"/>
      <c r="AS26" s="229"/>
      <c r="AT26" s="3036" t="s">
        <v>888</v>
      </c>
      <c r="AU26" s="3036"/>
      <c r="AV26" s="3036"/>
      <c r="AW26" s="3036"/>
      <c r="AX26" s="3036"/>
      <c r="AY26" s="3036"/>
      <c r="AZ26" s="3036"/>
      <c r="BA26" s="3036"/>
      <c r="BB26" s="3036"/>
      <c r="BC26" s="3036"/>
      <c r="BD26" s="3036"/>
      <c r="BE26" s="3036"/>
      <c r="BF26" s="3036"/>
      <c r="BG26" s="3036"/>
      <c r="BH26" s="3036"/>
      <c r="BI26" s="3036"/>
      <c r="BJ26" s="3036"/>
      <c r="BK26" s="3036"/>
      <c r="BL26" s="3036"/>
      <c r="BM26" s="3037"/>
      <c r="BN26" s="136"/>
    </row>
    <row r="27" spans="1:66" s="120" customFormat="1" ht="21.95" customHeight="1">
      <c r="A27" s="229"/>
      <c r="B27" s="1643"/>
      <c r="C27" s="2724"/>
      <c r="D27" s="2725"/>
      <c r="E27" s="2725"/>
      <c r="F27" s="2725"/>
      <c r="G27" s="2725"/>
      <c r="H27" s="2725"/>
      <c r="I27" s="2725"/>
      <c r="J27" s="2725"/>
      <c r="K27" s="2725"/>
      <c r="L27" s="2725"/>
      <c r="M27" s="2725"/>
      <c r="N27" s="2725"/>
      <c r="O27" s="2725"/>
      <c r="P27" s="2725"/>
      <c r="Q27" s="2725"/>
      <c r="R27" s="2725"/>
      <c r="S27" s="2725"/>
      <c r="T27" s="2725"/>
      <c r="U27" s="2725"/>
      <c r="V27" s="2726"/>
      <c r="W27" s="2727"/>
      <c r="X27" s="2725"/>
      <c r="Y27" s="2725"/>
      <c r="Z27" s="2725"/>
      <c r="AA27" s="2725"/>
      <c r="AB27" s="2725"/>
      <c r="AC27" s="2726"/>
      <c r="AD27" s="730"/>
      <c r="AE27" s="730"/>
      <c r="AF27" s="730"/>
      <c r="AG27" s="731"/>
      <c r="AH27" s="730"/>
      <c r="AI27" s="730"/>
      <c r="AJ27" s="2727"/>
      <c r="AK27" s="2725"/>
      <c r="AL27" s="2725"/>
      <c r="AM27" s="2726"/>
      <c r="AN27" s="2727"/>
      <c r="AO27" s="2725"/>
      <c r="AP27" s="2725"/>
      <c r="AQ27" s="2728"/>
      <c r="AR27" s="69"/>
      <c r="AS27" s="229"/>
      <c r="AT27" s="3036"/>
      <c r="AU27" s="3036"/>
      <c r="AV27" s="3036"/>
      <c r="AW27" s="3036"/>
      <c r="AX27" s="3036"/>
      <c r="AY27" s="3036"/>
      <c r="AZ27" s="3036"/>
      <c r="BA27" s="3036"/>
      <c r="BB27" s="3036"/>
      <c r="BC27" s="3036"/>
      <c r="BD27" s="3036"/>
      <c r="BE27" s="3036"/>
      <c r="BF27" s="3036"/>
      <c r="BG27" s="3036"/>
      <c r="BH27" s="3036"/>
      <c r="BI27" s="3036"/>
      <c r="BJ27" s="3036"/>
      <c r="BK27" s="3036"/>
      <c r="BL27" s="3036"/>
      <c r="BM27" s="3037"/>
      <c r="BN27" s="136"/>
    </row>
    <row r="28" spans="1:66" s="120" customFormat="1" ht="21.95" customHeight="1">
      <c r="A28" s="229"/>
      <c r="B28" s="1664"/>
      <c r="C28" s="2719"/>
      <c r="D28" s="2720"/>
      <c r="E28" s="2720"/>
      <c r="F28" s="2720"/>
      <c r="G28" s="2720"/>
      <c r="H28" s="2720"/>
      <c r="I28" s="2720"/>
      <c r="J28" s="2720"/>
      <c r="K28" s="2720"/>
      <c r="L28" s="2720"/>
      <c r="M28" s="2720"/>
      <c r="N28" s="2720"/>
      <c r="O28" s="2720"/>
      <c r="P28" s="2720"/>
      <c r="Q28" s="2720"/>
      <c r="R28" s="2720"/>
      <c r="S28" s="2720"/>
      <c r="T28" s="2720"/>
      <c r="U28" s="2720"/>
      <c r="V28" s="2721"/>
      <c r="W28" s="2722"/>
      <c r="X28" s="2720"/>
      <c r="Y28" s="2720"/>
      <c r="Z28" s="2720"/>
      <c r="AA28" s="2720"/>
      <c r="AB28" s="2720"/>
      <c r="AC28" s="2721"/>
      <c r="AD28" s="728"/>
      <c r="AE28" s="728"/>
      <c r="AF28" s="728"/>
      <c r="AG28" s="729"/>
      <c r="AH28" s="728"/>
      <c r="AI28" s="728"/>
      <c r="AJ28" s="2722"/>
      <c r="AK28" s="2720"/>
      <c r="AL28" s="2720"/>
      <c r="AM28" s="2721"/>
      <c r="AN28" s="2722"/>
      <c r="AO28" s="2720"/>
      <c r="AP28" s="2720"/>
      <c r="AQ28" s="2723"/>
      <c r="AR28" s="69"/>
      <c r="AS28" s="229"/>
      <c r="AT28" s="3036"/>
      <c r="AU28" s="3036"/>
      <c r="AV28" s="3036"/>
      <c r="AW28" s="3036"/>
      <c r="AX28" s="3036"/>
      <c r="AY28" s="3036"/>
      <c r="AZ28" s="3036"/>
      <c r="BA28" s="3036"/>
      <c r="BB28" s="3036"/>
      <c r="BC28" s="3036"/>
      <c r="BD28" s="3036"/>
      <c r="BE28" s="3036"/>
      <c r="BF28" s="3036"/>
      <c r="BG28" s="3036"/>
      <c r="BH28" s="3036"/>
      <c r="BI28" s="3036"/>
      <c r="BJ28" s="3036"/>
      <c r="BK28" s="3036"/>
      <c r="BL28" s="3036"/>
      <c r="BM28" s="3037"/>
      <c r="BN28" s="136"/>
    </row>
    <row r="29" spans="1:66" s="120" customFormat="1" ht="21.95" customHeight="1">
      <c r="A29" s="229"/>
      <c r="B29" s="1643"/>
      <c r="C29" s="2724"/>
      <c r="D29" s="2725"/>
      <c r="E29" s="2725"/>
      <c r="F29" s="2725"/>
      <c r="G29" s="2725"/>
      <c r="H29" s="2725"/>
      <c r="I29" s="2725"/>
      <c r="J29" s="2725"/>
      <c r="K29" s="2725"/>
      <c r="L29" s="2725"/>
      <c r="M29" s="2725"/>
      <c r="N29" s="2725"/>
      <c r="O29" s="2725"/>
      <c r="P29" s="2725"/>
      <c r="Q29" s="2725"/>
      <c r="R29" s="2725"/>
      <c r="S29" s="2725"/>
      <c r="T29" s="2725"/>
      <c r="U29" s="2725"/>
      <c r="V29" s="2726"/>
      <c r="W29" s="2727"/>
      <c r="X29" s="2725"/>
      <c r="Y29" s="2725"/>
      <c r="Z29" s="2725"/>
      <c r="AA29" s="2725"/>
      <c r="AB29" s="2725"/>
      <c r="AC29" s="2726"/>
      <c r="AD29" s="730"/>
      <c r="AE29" s="730"/>
      <c r="AF29" s="730"/>
      <c r="AG29" s="731"/>
      <c r="AH29" s="730"/>
      <c r="AI29" s="730"/>
      <c r="AJ29" s="2727"/>
      <c r="AK29" s="2725"/>
      <c r="AL29" s="2725"/>
      <c r="AM29" s="2726"/>
      <c r="AN29" s="2727"/>
      <c r="AO29" s="2725"/>
      <c r="AP29" s="2725"/>
      <c r="AQ29" s="2728"/>
      <c r="AR29" s="69"/>
      <c r="AS29" s="229"/>
      <c r="AT29" s="3036"/>
      <c r="AU29" s="3036"/>
      <c r="AV29" s="3036"/>
      <c r="AW29" s="3036"/>
      <c r="AX29" s="3036"/>
      <c r="AY29" s="3036"/>
      <c r="AZ29" s="3036"/>
      <c r="BA29" s="3036"/>
      <c r="BB29" s="3036"/>
      <c r="BC29" s="3036"/>
      <c r="BD29" s="3036"/>
      <c r="BE29" s="3036"/>
      <c r="BF29" s="3036"/>
      <c r="BG29" s="3036"/>
      <c r="BH29" s="3036"/>
      <c r="BI29" s="3036"/>
      <c r="BJ29" s="3036"/>
      <c r="BK29" s="3036"/>
      <c r="BL29" s="3036"/>
      <c r="BM29" s="3037"/>
      <c r="BN29" s="136"/>
    </row>
    <row r="30" spans="1:66" s="120" customFormat="1" ht="21.95" customHeight="1">
      <c r="A30" s="229"/>
      <c r="B30" s="1664"/>
      <c r="C30" s="2719"/>
      <c r="D30" s="2720"/>
      <c r="E30" s="2720"/>
      <c r="F30" s="2720"/>
      <c r="G30" s="2720"/>
      <c r="H30" s="2720"/>
      <c r="I30" s="2720"/>
      <c r="J30" s="2720"/>
      <c r="K30" s="2720"/>
      <c r="L30" s="2720"/>
      <c r="M30" s="2720"/>
      <c r="N30" s="2720"/>
      <c r="O30" s="2720"/>
      <c r="P30" s="2720"/>
      <c r="Q30" s="2720"/>
      <c r="R30" s="2720"/>
      <c r="S30" s="2720"/>
      <c r="T30" s="2720"/>
      <c r="U30" s="2720"/>
      <c r="V30" s="2721"/>
      <c r="W30" s="2722"/>
      <c r="X30" s="2720"/>
      <c r="Y30" s="2720"/>
      <c r="Z30" s="2720"/>
      <c r="AA30" s="2720"/>
      <c r="AB30" s="2720"/>
      <c r="AC30" s="2721"/>
      <c r="AD30" s="728"/>
      <c r="AE30" s="728"/>
      <c r="AF30" s="728"/>
      <c r="AG30" s="729"/>
      <c r="AH30" s="728"/>
      <c r="AI30" s="728"/>
      <c r="AJ30" s="2722"/>
      <c r="AK30" s="2720"/>
      <c r="AL30" s="2720"/>
      <c r="AM30" s="2721"/>
      <c r="AN30" s="2722"/>
      <c r="AO30" s="2720"/>
      <c r="AP30" s="2720"/>
      <c r="AQ30" s="2723"/>
      <c r="AR30" s="69"/>
      <c r="AS30" s="229"/>
      <c r="AT30" s="3036"/>
      <c r="AU30" s="3036"/>
      <c r="AV30" s="3036"/>
      <c r="AW30" s="3036"/>
      <c r="AX30" s="3036"/>
      <c r="AY30" s="3036"/>
      <c r="AZ30" s="3036"/>
      <c r="BA30" s="3036"/>
      <c r="BB30" s="3036"/>
      <c r="BC30" s="3036"/>
      <c r="BD30" s="3036"/>
      <c r="BE30" s="3036"/>
      <c r="BF30" s="3036"/>
      <c r="BG30" s="3036"/>
      <c r="BH30" s="3036"/>
      <c r="BI30" s="3036"/>
      <c r="BJ30" s="3036"/>
      <c r="BK30" s="3036"/>
      <c r="BL30" s="3036"/>
      <c r="BM30" s="3037"/>
      <c r="BN30" s="136"/>
    </row>
    <row r="31" spans="1:66" s="120" customFormat="1" ht="21.95" customHeight="1">
      <c r="A31" s="229"/>
      <c r="B31" s="1643"/>
      <c r="C31" s="2724"/>
      <c r="D31" s="2725"/>
      <c r="E31" s="2725"/>
      <c r="F31" s="2725"/>
      <c r="G31" s="2725"/>
      <c r="H31" s="2725"/>
      <c r="I31" s="2725"/>
      <c r="J31" s="2725"/>
      <c r="K31" s="2725"/>
      <c r="L31" s="2725"/>
      <c r="M31" s="2725"/>
      <c r="N31" s="2725"/>
      <c r="O31" s="2725"/>
      <c r="P31" s="2725"/>
      <c r="Q31" s="2725"/>
      <c r="R31" s="2725"/>
      <c r="S31" s="2725"/>
      <c r="T31" s="2725"/>
      <c r="U31" s="2725"/>
      <c r="V31" s="2726"/>
      <c r="W31" s="2727"/>
      <c r="X31" s="2725"/>
      <c r="Y31" s="2725"/>
      <c r="Z31" s="2725"/>
      <c r="AA31" s="2725"/>
      <c r="AB31" s="2725"/>
      <c r="AC31" s="2726"/>
      <c r="AD31" s="730"/>
      <c r="AE31" s="730"/>
      <c r="AF31" s="730"/>
      <c r="AG31" s="731"/>
      <c r="AH31" s="730"/>
      <c r="AI31" s="730"/>
      <c r="AJ31" s="2727"/>
      <c r="AK31" s="2725"/>
      <c r="AL31" s="2725"/>
      <c r="AM31" s="2726"/>
      <c r="AN31" s="2727"/>
      <c r="AO31" s="2725"/>
      <c r="AP31" s="2725"/>
      <c r="AQ31" s="2728"/>
      <c r="AR31" s="69"/>
      <c r="AS31" s="229"/>
      <c r="AT31" s="3036"/>
      <c r="AU31" s="3036"/>
      <c r="AV31" s="3036"/>
      <c r="AW31" s="3036"/>
      <c r="AX31" s="3036"/>
      <c r="AY31" s="3036"/>
      <c r="AZ31" s="3036"/>
      <c r="BA31" s="3036"/>
      <c r="BB31" s="3036"/>
      <c r="BC31" s="3036"/>
      <c r="BD31" s="3036"/>
      <c r="BE31" s="3036"/>
      <c r="BF31" s="3036"/>
      <c r="BG31" s="3036"/>
      <c r="BH31" s="3036"/>
      <c r="BI31" s="3036"/>
      <c r="BJ31" s="3036"/>
      <c r="BK31" s="3036"/>
      <c r="BL31" s="3036"/>
      <c r="BM31" s="3037"/>
      <c r="BN31" s="136"/>
    </row>
    <row r="32" spans="1:66" s="120" customFormat="1" ht="21.95" customHeight="1">
      <c r="A32" s="229"/>
      <c r="B32" s="1664"/>
      <c r="C32" s="2719"/>
      <c r="D32" s="2720"/>
      <c r="E32" s="2720"/>
      <c r="F32" s="2720"/>
      <c r="G32" s="2720"/>
      <c r="H32" s="2720"/>
      <c r="I32" s="2720"/>
      <c r="J32" s="2720"/>
      <c r="K32" s="2720"/>
      <c r="L32" s="2720"/>
      <c r="M32" s="2720"/>
      <c r="N32" s="2720"/>
      <c r="O32" s="2720"/>
      <c r="P32" s="2720"/>
      <c r="Q32" s="2720"/>
      <c r="R32" s="2720"/>
      <c r="S32" s="2720"/>
      <c r="T32" s="2720"/>
      <c r="U32" s="2720"/>
      <c r="V32" s="2721"/>
      <c r="W32" s="2722"/>
      <c r="X32" s="2720"/>
      <c r="Y32" s="2720"/>
      <c r="Z32" s="2720"/>
      <c r="AA32" s="2720"/>
      <c r="AB32" s="2720"/>
      <c r="AC32" s="2721"/>
      <c r="AD32" s="728"/>
      <c r="AE32" s="728"/>
      <c r="AF32" s="728"/>
      <c r="AG32" s="729"/>
      <c r="AH32" s="728"/>
      <c r="AI32" s="728"/>
      <c r="AJ32" s="2722"/>
      <c r="AK32" s="2720"/>
      <c r="AL32" s="2720"/>
      <c r="AM32" s="2721"/>
      <c r="AN32" s="2722"/>
      <c r="AO32" s="2720"/>
      <c r="AP32" s="2720"/>
      <c r="AQ32" s="2723"/>
      <c r="AR32" s="69"/>
      <c r="AS32" s="229"/>
      <c r="AT32" s="3036"/>
      <c r="AU32" s="3036"/>
      <c r="AV32" s="3036"/>
      <c r="AW32" s="3036"/>
      <c r="AX32" s="3036"/>
      <c r="AY32" s="3036"/>
      <c r="AZ32" s="3036"/>
      <c r="BA32" s="3036"/>
      <c r="BB32" s="3036"/>
      <c r="BC32" s="3036"/>
      <c r="BD32" s="3036"/>
      <c r="BE32" s="3036"/>
      <c r="BF32" s="3036"/>
      <c r="BG32" s="3036"/>
      <c r="BH32" s="3036"/>
      <c r="BI32" s="3036"/>
      <c r="BJ32" s="3036"/>
      <c r="BK32" s="3036"/>
      <c r="BL32" s="3036"/>
      <c r="BM32" s="3037"/>
      <c r="BN32" s="136"/>
    </row>
    <row r="33" spans="1:66" s="120" customFormat="1" ht="21.95" customHeight="1">
      <c r="A33" s="229"/>
      <c r="B33" s="1643"/>
      <c r="C33" s="2724"/>
      <c r="D33" s="2725"/>
      <c r="E33" s="2725"/>
      <c r="F33" s="2725"/>
      <c r="G33" s="2725"/>
      <c r="H33" s="2725"/>
      <c r="I33" s="2725"/>
      <c r="J33" s="2725"/>
      <c r="K33" s="2725"/>
      <c r="L33" s="2725"/>
      <c r="M33" s="2725"/>
      <c r="N33" s="2725"/>
      <c r="O33" s="2725"/>
      <c r="P33" s="2725"/>
      <c r="Q33" s="2725"/>
      <c r="R33" s="2725"/>
      <c r="S33" s="2725"/>
      <c r="T33" s="2725"/>
      <c r="U33" s="2725"/>
      <c r="V33" s="2726"/>
      <c r="W33" s="2727"/>
      <c r="X33" s="2725"/>
      <c r="Y33" s="2725"/>
      <c r="Z33" s="2725"/>
      <c r="AA33" s="2725"/>
      <c r="AB33" s="2725"/>
      <c r="AC33" s="2726"/>
      <c r="AD33" s="730"/>
      <c r="AE33" s="730"/>
      <c r="AF33" s="730"/>
      <c r="AG33" s="731"/>
      <c r="AH33" s="730"/>
      <c r="AI33" s="730"/>
      <c r="AJ33" s="2727"/>
      <c r="AK33" s="2725"/>
      <c r="AL33" s="2725"/>
      <c r="AM33" s="2726"/>
      <c r="AN33" s="2727"/>
      <c r="AO33" s="2725"/>
      <c r="AP33" s="2725"/>
      <c r="AQ33" s="2728"/>
      <c r="AR33" s="69"/>
      <c r="AS33" s="229"/>
      <c r="AT33" s="3036"/>
      <c r="AU33" s="3036"/>
      <c r="AV33" s="3036"/>
      <c r="AW33" s="3036"/>
      <c r="AX33" s="3036"/>
      <c r="AY33" s="3036"/>
      <c r="AZ33" s="3036"/>
      <c r="BA33" s="3036"/>
      <c r="BB33" s="3036"/>
      <c r="BC33" s="3036"/>
      <c r="BD33" s="3036"/>
      <c r="BE33" s="3036"/>
      <c r="BF33" s="3036"/>
      <c r="BG33" s="3036"/>
      <c r="BH33" s="3036"/>
      <c r="BI33" s="3036"/>
      <c r="BJ33" s="3036"/>
      <c r="BK33" s="3036"/>
      <c r="BL33" s="3036"/>
      <c r="BM33" s="3037"/>
      <c r="BN33" s="136"/>
    </row>
    <row r="34" spans="1:66" s="120" customFormat="1" ht="21.95" customHeight="1">
      <c r="A34" s="229"/>
      <c r="B34" s="1664"/>
      <c r="C34" s="2719"/>
      <c r="D34" s="2720"/>
      <c r="E34" s="2720"/>
      <c r="F34" s="2720"/>
      <c r="G34" s="2720"/>
      <c r="H34" s="2720"/>
      <c r="I34" s="2720"/>
      <c r="J34" s="2720"/>
      <c r="K34" s="2720"/>
      <c r="L34" s="2720"/>
      <c r="M34" s="2720"/>
      <c r="N34" s="2720"/>
      <c r="O34" s="2720"/>
      <c r="P34" s="2720"/>
      <c r="Q34" s="2720"/>
      <c r="R34" s="2720"/>
      <c r="S34" s="2720"/>
      <c r="T34" s="2720"/>
      <c r="U34" s="2720"/>
      <c r="V34" s="2721"/>
      <c r="W34" s="2722"/>
      <c r="X34" s="2720"/>
      <c r="Y34" s="2720"/>
      <c r="Z34" s="2720"/>
      <c r="AA34" s="2720"/>
      <c r="AB34" s="2720"/>
      <c r="AC34" s="2721"/>
      <c r="AD34" s="728"/>
      <c r="AE34" s="728"/>
      <c r="AF34" s="728"/>
      <c r="AG34" s="729"/>
      <c r="AH34" s="728"/>
      <c r="AI34" s="728"/>
      <c r="AJ34" s="2722"/>
      <c r="AK34" s="2720"/>
      <c r="AL34" s="2720"/>
      <c r="AM34" s="2721"/>
      <c r="AN34" s="2722"/>
      <c r="AO34" s="2720"/>
      <c r="AP34" s="2720"/>
      <c r="AQ34" s="2723"/>
      <c r="AR34" s="69"/>
      <c r="AS34" s="229"/>
      <c r="AT34" s="3036"/>
      <c r="AU34" s="3036"/>
      <c r="AV34" s="3036"/>
      <c r="AW34" s="3036"/>
      <c r="AX34" s="3036"/>
      <c r="AY34" s="3036"/>
      <c r="AZ34" s="3036"/>
      <c r="BA34" s="3036"/>
      <c r="BB34" s="3036"/>
      <c r="BC34" s="3036"/>
      <c r="BD34" s="3036"/>
      <c r="BE34" s="3036"/>
      <c r="BF34" s="3036"/>
      <c r="BG34" s="3036"/>
      <c r="BH34" s="3036"/>
      <c r="BI34" s="3036"/>
      <c r="BJ34" s="3036"/>
      <c r="BK34" s="3036"/>
      <c r="BL34" s="3036"/>
      <c r="BM34" s="3037"/>
      <c r="BN34" s="136"/>
    </row>
    <row r="35" spans="1:66" s="120" customFormat="1" ht="21.95" customHeight="1">
      <c r="A35" s="229"/>
      <c r="B35" s="1643"/>
      <c r="C35" s="2724"/>
      <c r="D35" s="2725"/>
      <c r="E35" s="2725"/>
      <c r="F35" s="2725"/>
      <c r="G35" s="2725"/>
      <c r="H35" s="2725"/>
      <c r="I35" s="2725"/>
      <c r="J35" s="2725"/>
      <c r="K35" s="2725"/>
      <c r="L35" s="2725"/>
      <c r="M35" s="2725"/>
      <c r="N35" s="2725"/>
      <c r="O35" s="2725"/>
      <c r="P35" s="2725"/>
      <c r="Q35" s="2725"/>
      <c r="R35" s="2725"/>
      <c r="S35" s="2725"/>
      <c r="T35" s="2725"/>
      <c r="U35" s="2725"/>
      <c r="V35" s="2726"/>
      <c r="W35" s="2727"/>
      <c r="X35" s="2725"/>
      <c r="Y35" s="2725"/>
      <c r="Z35" s="2725"/>
      <c r="AA35" s="2725"/>
      <c r="AB35" s="2725"/>
      <c r="AC35" s="2726"/>
      <c r="AD35" s="730"/>
      <c r="AE35" s="730"/>
      <c r="AF35" s="730"/>
      <c r="AG35" s="731"/>
      <c r="AH35" s="730"/>
      <c r="AI35" s="730"/>
      <c r="AJ35" s="2727"/>
      <c r="AK35" s="2725"/>
      <c r="AL35" s="2725"/>
      <c r="AM35" s="2726"/>
      <c r="AN35" s="2727"/>
      <c r="AO35" s="2725"/>
      <c r="AP35" s="2725"/>
      <c r="AQ35" s="2728"/>
      <c r="AR35" s="69"/>
      <c r="AS35" s="229"/>
      <c r="AT35" s="3036"/>
      <c r="AU35" s="3036"/>
      <c r="AV35" s="3036"/>
      <c r="AW35" s="3036"/>
      <c r="AX35" s="3036"/>
      <c r="AY35" s="3036"/>
      <c r="AZ35" s="3036"/>
      <c r="BA35" s="3036"/>
      <c r="BB35" s="3036"/>
      <c r="BC35" s="3036"/>
      <c r="BD35" s="3036"/>
      <c r="BE35" s="3036"/>
      <c r="BF35" s="3036"/>
      <c r="BG35" s="3036"/>
      <c r="BH35" s="3036"/>
      <c r="BI35" s="3036"/>
      <c r="BJ35" s="3036"/>
      <c r="BK35" s="3036"/>
      <c r="BL35" s="3036"/>
      <c r="BM35" s="3037"/>
      <c r="BN35" s="136"/>
    </row>
    <row r="36" spans="1:66" s="120" customFormat="1" ht="21.95" customHeight="1">
      <c r="A36" s="229"/>
      <c r="B36" s="1664"/>
      <c r="C36" s="2719"/>
      <c r="D36" s="2720"/>
      <c r="E36" s="2720"/>
      <c r="F36" s="2720"/>
      <c r="G36" s="2720"/>
      <c r="H36" s="2720"/>
      <c r="I36" s="2720"/>
      <c r="J36" s="2720"/>
      <c r="K36" s="2720"/>
      <c r="L36" s="2720"/>
      <c r="M36" s="2720"/>
      <c r="N36" s="2720"/>
      <c r="O36" s="2720"/>
      <c r="P36" s="2720"/>
      <c r="Q36" s="2720"/>
      <c r="R36" s="2720"/>
      <c r="S36" s="2720"/>
      <c r="T36" s="2720"/>
      <c r="U36" s="2720"/>
      <c r="V36" s="2721"/>
      <c r="W36" s="2722"/>
      <c r="X36" s="2720"/>
      <c r="Y36" s="2720"/>
      <c r="Z36" s="2720"/>
      <c r="AA36" s="2720"/>
      <c r="AB36" s="2720"/>
      <c r="AC36" s="2721"/>
      <c r="AD36" s="728"/>
      <c r="AE36" s="728"/>
      <c r="AF36" s="728"/>
      <c r="AG36" s="729"/>
      <c r="AH36" s="728"/>
      <c r="AI36" s="728"/>
      <c r="AJ36" s="2722"/>
      <c r="AK36" s="2720"/>
      <c r="AL36" s="2720"/>
      <c r="AM36" s="2721"/>
      <c r="AN36" s="2722"/>
      <c r="AO36" s="2720"/>
      <c r="AP36" s="2720"/>
      <c r="AQ36" s="2723"/>
      <c r="AR36" s="69"/>
      <c r="AS36" s="229"/>
      <c r="AT36" s="3036"/>
      <c r="AU36" s="3036"/>
      <c r="AV36" s="3036"/>
      <c r="AW36" s="3036"/>
      <c r="AX36" s="3036"/>
      <c r="AY36" s="3036"/>
      <c r="AZ36" s="3036"/>
      <c r="BA36" s="3036"/>
      <c r="BB36" s="3036"/>
      <c r="BC36" s="3036"/>
      <c r="BD36" s="3036"/>
      <c r="BE36" s="3036"/>
      <c r="BF36" s="3036"/>
      <c r="BG36" s="3036"/>
      <c r="BH36" s="3036"/>
      <c r="BI36" s="3036"/>
      <c r="BJ36" s="3036"/>
      <c r="BK36" s="3036"/>
      <c r="BL36" s="3036"/>
      <c r="BM36" s="3037"/>
      <c r="BN36" s="136"/>
    </row>
    <row r="37" spans="1:66" s="120" customFormat="1" ht="21.95" customHeight="1">
      <c r="A37" s="229"/>
      <c r="B37" s="1643"/>
      <c r="C37" s="2724"/>
      <c r="D37" s="2725"/>
      <c r="E37" s="2725"/>
      <c r="F37" s="2725"/>
      <c r="G37" s="2725"/>
      <c r="H37" s="2725"/>
      <c r="I37" s="2725"/>
      <c r="J37" s="2725"/>
      <c r="K37" s="2725"/>
      <c r="L37" s="2725"/>
      <c r="M37" s="2725"/>
      <c r="N37" s="2725"/>
      <c r="O37" s="2725"/>
      <c r="P37" s="2725"/>
      <c r="Q37" s="2725"/>
      <c r="R37" s="2725"/>
      <c r="S37" s="2725"/>
      <c r="T37" s="2725"/>
      <c r="U37" s="2725"/>
      <c r="V37" s="2726"/>
      <c r="W37" s="2727"/>
      <c r="X37" s="2725"/>
      <c r="Y37" s="2725"/>
      <c r="Z37" s="2725"/>
      <c r="AA37" s="2725"/>
      <c r="AB37" s="2725"/>
      <c r="AC37" s="2726"/>
      <c r="AD37" s="730"/>
      <c r="AE37" s="730"/>
      <c r="AF37" s="730"/>
      <c r="AG37" s="731"/>
      <c r="AH37" s="730"/>
      <c r="AI37" s="730"/>
      <c r="AJ37" s="2727"/>
      <c r="AK37" s="2725"/>
      <c r="AL37" s="2725"/>
      <c r="AM37" s="2726"/>
      <c r="AN37" s="2727"/>
      <c r="AO37" s="2725"/>
      <c r="AP37" s="2725"/>
      <c r="AQ37" s="2728"/>
      <c r="AR37" s="69"/>
      <c r="AS37" s="229"/>
      <c r="AT37" s="3036"/>
      <c r="AU37" s="3036"/>
      <c r="AV37" s="3036"/>
      <c r="AW37" s="3036"/>
      <c r="AX37" s="3036"/>
      <c r="AY37" s="3036"/>
      <c r="AZ37" s="3036"/>
      <c r="BA37" s="3036"/>
      <c r="BB37" s="3036"/>
      <c r="BC37" s="3036"/>
      <c r="BD37" s="3036"/>
      <c r="BE37" s="3036"/>
      <c r="BF37" s="3036"/>
      <c r="BG37" s="3036"/>
      <c r="BH37" s="3036"/>
      <c r="BI37" s="3036"/>
      <c r="BJ37" s="3036"/>
      <c r="BK37" s="3036"/>
      <c r="BL37" s="3036"/>
      <c r="BM37" s="3037"/>
      <c r="BN37" s="136"/>
    </row>
    <row r="38" spans="1:66" s="120" customFormat="1" ht="21.95" customHeight="1">
      <c r="A38" s="229"/>
      <c r="B38" s="1664"/>
      <c r="C38" s="2719"/>
      <c r="D38" s="2720"/>
      <c r="E38" s="2720"/>
      <c r="F38" s="2720"/>
      <c r="G38" s="2720"/>
      <c r="H38" s="2720"/>
      <c r="I38" s="2720"/>
      <c r="J38" s="2720"/>
      <c r="K38" s="2720"/>
      <c r="L38" s="2720"/>
      <c r="M38" s="2720"/>
      <c r="N38" s="2720"/>
      <c r="O38" s="2720"/>
      <c r="P38" s="2720"/>
      <c r="Q38" s="2720"/>
      <c r="R38" s="2720"/>
      <c r="S38" s="2720"/>
      <c r="T38" s="2720"/>
      <c r="U38" s="2720"/>
      <c r="V38" s="2721"/>
      <c r="W38" s="2722"/>
      <c r="X38" s="2720"/>
      <c r="Y38" s="2720"/>
      <c r="Z38" s="2720"/>
      <c r="AA38" s="2720"/>
      <c r="AB38" s="2720"/>
      <c r="AC38" s="2721"/>
      <c r="AD38" s="728"/>
      <c r="AE38" s="728"/>
      <c r="AF38" s="728"/>
      <c r="AG38" s="729"/>
      <c r="AH38" s="728"/>
      <c r="AI38" s="728"/>
      <c r="AJ38" s="2722"/>
      <c r="AK38" s="2720"/>
      <c r="AL38" s="2720"/>
      <c r="AM38" s="2721"/>
      <c r="AN38" s="2722"/>
      <c r="AO38" s="2720"/>
      <c r="AP38" s="2720"/>
      <c r="AQ38" s="2723"/>
      <c r="AR38" s="69"/>
      <c r="AS38" s="229"/>
      <c r="AT38" s="3036"/>
      <c r="AU38" s="3036"/>
      <c r="AV38" s="3036"/>
      <c r="AW38" s="3036"/>
      <c r="AX38" s="3036"/>
      <c r="AY38" s="3036"/>
      <c r="AZ38" s="3036"/>
      <c r="BA38" s="3036"/>
      <c r="BB38" s="3036"/>
      <c r="BC38" s="3036"/>
      <c r="BD38" s="3036"/>
      <c r="BE38" s="3036"/>
      <c r="BF38" s="3036"/>
      <c r="BG38" s="3036"/>
      <c r="BH38" s="3036"/>
      <c r="BI38" s="3036"/>
      <c r="BJ38" s="3036"/>
      <c r="BK38" s="3036"/>
      <c r="BL38" s="3036"/>
      <c r="BM38" s="3037"/>
      <c r="BN38" s="136"/>
    </row>
    <row r="39" spans="1:66" s="120" customFormat="1" ht="21.95" customHeight="1">
      <c r="A39" s="734"/>
      <c r="B39" s="1643"/>
      <c r="C39" s="2730"/>
      <c r="D39" s="2731"/>
      <c r="E39" s="2731"/>
      <c r="F39" s="2731"/>
      <c r="G39" s="2731"/>
      <c r="H39" s="2731"/>
      <c r="I39" s="2731"/>
      <c r="J39" s="2731"/>
      <c r="K39" s="2731"/>
      <c r="L39" s="2731"/>
      <c r="M39" s="2731"/>
      <c r="N39" s="2731"/>
      <c r="O39" s="2731"/>
      <c r="P39" s="2731"/>
      <c r="Q39" s="2731"/>
      <c r="R39" s="2731"/>
      <c r="S39" s="2731"/>
      <c r="T39" s="2731"/>
      <c r="U39" s="2731"/>
      <c r="V39" s="2732"/>
      <c r="W39" s="2733"/>
      <c r="X39" s="2731"/>
      <c r="Y39" s="2731"/>
      <c r="Z39" s="2731"/>
      <c r="AA39" s="2731"/>
      <c r="AB39" s="2731"/>
      <c r="AC39" s="2732"/>
      <c r="AD39" s="735"/>
      <c r="AE39" s="735"/>
      <c r="AF39" s="735"/>
      <c r="AG39" s="736"/>
      <c r="AH39" s="735"/>
      <c r="AI39" s="735"/>
      <c r="AJ39" s="2733"/>
      <c r="AK39" s="2731"/>
      <c r="AL39" s="2731"/>
      <c r="AM39" s="2732"/>
      <c r="AN39" s="2733"/>
      <c r="AO39" s="2731"/>
      <c r="AP39" s="2731"/>
      <c r="AQ39" s="2734"/>
      <c r="AR39" s="136"/>
      <c r="AS39" s="76"/>
      <c r="AT39" s="76"/>
      <c r="AU39" s="69"/>
      <c r="AV39" s="69"/>
      <c r="AW39" s="69"/>
      <c r="AX39" s="69"/>
      <c r="AY39" s="69"/>
      <c r="AZ39" s="69"/>
      <c r="BA39" s="69"/>
      <c r="BB39" s="69"/>
      <c r="BC39" s="69"/>
      <c r="BD39" s="69"/>
      <c r="BE39" s="69"/>
      <c r="BF39" s="69"/>
      <c r="BG39" s="69"/>
      <c r="BH39" s="69"/>
      <c r="BI39" s="69"/>
      <c r="BJ39" s="69"/>
      <c r="BK39" s="69"/>
      <c r="BL39" s="76"/>
      <c r="BM39" s="130"/>
      <c r="BN39" s="136"/>
    </row>
    <row r="40" spans="1:66" ht="21.95" customHeight="1">
      <c r="A40" s="739"/>
      <c r="B40" s="740" t="s">
        <v>118</v>
      </c>
      <c r="C40" s="741"/>
      <c r="D40" s="741"/>
      <c r="E40" s="741"/>
      <c r="F40" s="741"/>
      <c r="G40" s="741"/>
      <c r="H40" s="741"/>
      <c r="I40" s="741"/>
      <c r="J40" s="741"/>
      <c r="K40" s="741"/>
      <c r="L40" s="741"/>
      <c r="M40" s="741"/>
      <c r="N40" s="741"/>
      <c r="O40" s="741"/>
      <c r="P40" s="741"/>
      <c r="Q40" s="741"/>
      <c r="R40" s="741"/>
      <c r="S40" s="741"/>
      <c r="T40" s="741"/>
      <c r="U40" s="741"/>
      <c r="V40" s="741"/>
      <c r="W40" s="741"/>
      <c r="X40" s="2729" t="s">
        <v>889</v>
      </c>
      <c r="Y40" s="2729"/>
      <c r="Z40" s="2729"/>
      <c r="AA40" s="2729"/>
      <c r="AB40" s="2729"/>
      <c r="AC40" s="2729"/>
      <c r="AD40" s="2729"/>
      <c r="AE40" s="742"/>
      <c r="AF40" s="741"/>
      <c r="AG40" s="741"/>
      <c r="AH40" s="742"/>
      <c r="AI40" s="741" t="s">
        <v>64</v>
      </c>
      <c r="AJ40" s="741"/>
      <c r="AK40" s="741"/>
      <c r="AL40" s="741"/>
      <c r="AM40" s="741"/>
      <c r="AN40" s="741"/>
      <c r="AO40" s="741"/>
      <c r="AP40" s="741"/>
      <c r="AQ40" s="741"/>
      <c r="AR40" s="741"/>
      <c r="AS40" s="741"/>
      <c r="AT40" s="741"/>
      <c r="AU40" s="741"/>
      <c r="AV40" s="741"/>
      <c r="AW40" s="741"/>
      <c r="AX40" s="741"/>
      <c r="AY40" s="741"/>
      <c r="AZ40" s="742"/>
      <c r="BA40" s="741"/>
      <c r="BB40" s="742"/>
      <c r="BC40" s="741"/>
      <c r="BD40" s="741" t="str">
        <f>'Sockliner Specification'!BH46</f>
        <v>COMPILER: LIÊN/A-KT-WQ826</v>
      </c>
      <c r="BE40" s="741"/>
      <c r="BF40" s="741"/>
      <c r="BG40" s="741"/>
      <c r="BH40" s="741"/>
      <c r="BI40" s="741"/>
      <c r="BJ40" s="741"/>
      <c r="BK40" s="741"/>
      <c r="BL40" s="680"/>
      <c r="BM40" s="680"/>
      <c r="BN40" s="744"/>
    </row>
    <row r="244" spans="3:40">
      <c r="AN244" s="640"/>
    </row>
    <row r="245" spans="3:40">
      <c r="AN245" s="640"/>
    </row>
    <row r="246" spans="3:40">
      <c r="C246" s="640"/>
      <c r="AN246" s="640"/>
    </row>
    <row r="247" spans="3:40">
      <c r="AN247" s="640"/>
    </row>
    <row r="248" spans="3:40">
      <c r="AN248" s="640"/>
    </row>
    <row r="267" spans="40:40">
      <c r="AN267" s="640"/>
    </row>
    <row r="268" spans="40:40">
      <c r="AN268" s="640"/>
    </row>
    <row r="269" spans="40:40">
      <c r="AN269" s="640"/>
    </row>
    <row r="270" spans="40:40">
      <c r="AN270" s="640"/>
    </row>
    <row r="271" spans="40:40">
      <c r="AN271" s="640"/>
    </row>
    <row r="290" spans="40:40" ht="120" customHeight="1">
      <c r="AN290" s="640"/>
    </row>
    <row r="291" spans="40:40" ht="120" customHeight="1">
      <c r="AN291" s="640"/>
    </row>
    <row r="292" spans="40:40" ht="120" customHeight="1">
      <c r="AN292" s="640"/>
    </row>
    <row r="293" spans="40:40" ht="120" customHeight="1">
      <c r="AN293" s="640"/>
    </row>
    <row r="294" spans="40:40" ht="120" customHeight="1">
      <c r="AN294" s="640"/>
    </row>
  </sheetData>
  <mergeCells count="147">
    <mergeCell ref="X40:AD40"/>
    <mergeCell ref="C38:V38"/>
    <mergeCell ref="W38:AC38"/>
    <mergeCell ref="AJ38:AM38"/>
    <mergeCell ref="AN38:AQ38"/>
    <mergeCell ref="B38:B39"/>
    <mergeCell ref="C39:V39"/>
    <mergeCell ref="W39:AC39"/>
    <mergeCell ref="AJ39:AM39"/>
    <mergeCell ref="AN39:AQ39"/>
    <mergeCell ref="C36:V36"/>
    <mergeCell ref="W36:AC36"/>
    <mergeCell ref="AJ36:AM36"/>
    <mergeCell ref="AN36:AQ36"/>
    <mergeCell ref="B36:B37"/>
    <mergeCell ref="C37:V37"/>
    <mergeCell ref="W37:AC37"/>
    <mergeCell ref="AJ37:AM37"/>
    <mergeCell ref="AN37:AQ37"/>
    <mergeCell ref="C34:V34"/>
    <mergeCell ref="W34:AC34"/>
    <mergeCell ref="AJ34:AM34"/>
    <mergeCell ref="AN34:AQ34"/>
    <mergeCell ref="B34:B35"/>
    <mergeCell ref="C35:V35"/>
    <mergeCell ref="W35:AC35"/>
    <mergeCell ref="AJ35:AM35"/>
    <mergeCell ref="AN35:AQ35"/>
    <mergeCell ref="C32:V32"/>
    <mergeCell ref="W32:AC32"/>
    <mergeCell ref="AJ32:AM32"/>
    <mergeCell ref="AN32:AQ32"/>
    <mergeCell ref="B32:B33"/>
    <mergeCell ref="C33:V33"/>
    <mergeCell ref="W33:AC33"/>
    <mergeCell ref="AJ33:AM33"/>
    <mergeCell ref="AN33:AQ33"/>
    <mergeCell ref="AT26:BM38"/>
    <mergeCell ref="B26:B27"/>
    <mergeCell ref="C27:V27"/>
    <mergeCell ref="W27:AC27"/>
    <mergeCell ref="AJ27:AM27"/>
    <mergeCell ref="AN27:AQ27"/>
    <mergeCell ref="C28:V28"/>
    <mergeCell ref="W28:AC28"/>
    <mergeCell ref="AJ28:AM28"/>
    <mergeCell ref="AN28:AQ28"/>
    <mergeCell ref="B28:B29"/>
    <mergeCell ref="C29:V29"/>
    <mergeCell ref="W29:AC29"/>
    <mergeCell ref="AJ29:AM29"/>
    <mergeCell ref="AN29:AQ29"/>
    <mergeCell ref="C30:V30"/>
    <mergeCell ref="W30:AC30"/>
    <mergeCell ref="AJ30:AM30"/>
    <mergeCell ref="AN30:AQ30"/>
    <mergeCell ref="B30:B31"/>
    <mergeCell ref="C31:V31"/>
    <mergeCell ref="W31:AC31"/>
    <mergeCell ref="AJ31:AM31"/>
    <mergeCell ref="AN31:AQ31"/>
    <mergeCell ref="C24:V25"/>
    <mergeCell ref="W24:AC24"/>
    <mergeCell ref="AJ24:AM24"/>
    <mergeCell ref="AN24:AQ24"/>
    <mergeCell ref="B24:B25"/>
    <mergeCell ref="W25:AC25"/>
    <mergeCell ref="AJ25:AM25"/>
    <mergeCell ref="AN25:AQ25"/>
    <mergeCell ref="C26:V26"/>
    <mergeCell ref="W26:AC26"/>
    <mergeCell ref="AJ26:AM26"/>
    <mergeCell ref="AN26:AQ26"/>
    <mergeCell ref="C20:V21"/>
    <mergeCell ref="W20:AC21"/>
    <mergeCell ref="AD20:AF21"/>
    <mergeCell ref="AH20:AI21"/>
    <mergeCell ref="AJ20:AM21"/>
    <mergeCell ref="AN20:AQ21"/>
    <mergeCell ref="B20:B21"/>
    <mergeCell ref="AG20:AG21"/>
    <mergeCell ref="C22:V23"/>
    <mergeCell ref="W22:AC22"/>
    <mergeCell ref="AJ22:AM22"/>
    <mergeCell ref="AN22:AQ22"/>
    <mergeCell ref="B22:B23"/>
    <mergeCell ref="W23:AC23"/>
    <mergeCell ref="AJ23:AM23"/>
    <mergeCell ref="AN23:AQ23"/>
    <mergeCell ref="C16:V17"/>
    <mergeCell ref="W16:AC17"/>
    <mergeCell ref="AD16:AF17"/>
    <mergeCell ref="AH16:AI17"/>
    <mergeCell ref="AJ16:AM17"/>
    <mergeCell ref="AN16:AQ17"/>
    <mergeCell ref="B16:B17"/>
    <mergeCell ref="AG16:AG17"/>
    <mergeCell ref="C18:V19"/>
    <mergeCell ref="W18:AC19"/>
    <mergeCell ref="AD18:AF19"/>
    <mergeCell ref="AH18:AI19"/>
    <mergeCell ref="AJ18:AM19"/>
    <mergeCell ref="AN18:AQ19"/>
    <mergeCell ref="B18:B19"/>
    <mergeCell ref="AG18:AG19"/>
    <mergeCell ref="C12:V13"/>
    <mergeCell ref="W12:AC12"/>
    <mergeCell ref="AJ12:AM12"/>
    <mergeCell ref="AN12:AQ12"/>
    <mergeCell ref="AU12:BH14"/>
    <mergeCell ref="BJ12:BM12"/>
    <mergeCell ref="B12:B13"/>
    <mergeCell ref="W13:AC13"/>
    <mergeCell ref="AJ13:AM13"/>
    <mergeCell ref="AN13:AQ13"/>
    <mergeCell ref="BJ13:BM13"/>
    <mergeCell ref="C14:V15"/>
    <mergeCell ref="W14:AC14"/>
    <mergeCell ref="AJ14:AM14"/>
    <mergeCell ref="AN14:AQ14"/>
    <mergeCell ref="BJ14:BM14"/>
    <mergeCell ref="B14:B15"/>
    <mergeCell ref="W15:AC15"/>
    <mergeCell ref="AJ15:AM15"/>
    <mergeCell ref="AN15:AQ15"/>
    <mergeCell ref="BJ7:BM7"/>
    <mergeCell ref="C8:V11"/>
    <mergeCell ref="W8:AQ8"/>
    <mergeCell ref="BJ8:BM8"/>
    <mergeCell ref="B8:B11"/>
    <mergeCell ref="W9:AC11"/>
    <mergeCell ref="AD9:AF11"/>
    <mergeCell ref="AH9:AI11"/>
    <mergeCell ref="AJ9:AM11"/>
    <mergeCell ref="AN9:AQ11"/>
    <mergeCell ref="BJ9:BM9"/>
    <mergeCell ref="AG9:AG11"/>
    <mergeCell ref="B1:Q1"/>
    <mergeCell ref="V1:AR4"/>
    <mergeCell ref="BH2:BJ3"/>
    <mergeCell ref="BK2:BM3"/>
    <mergeCell ref="AS4:BI5"/>
    <mergeCell ref="BJ4:BM5"/>
    <mergeCell ref="N5:AD5"/>
    <mergeCell ref="AG5:AH6"/>
    <mergeCell ref="AI5:AL6"/>
    <mergeCell ref="BJ6:BM6"/>
  </mergeCells>
  <phoneticPr fontId="60" type="noConversion"/>
  <printOptions horizontalCentered="1" verticalCentered="1"/>
  <pageMargins left="0.196850393700787" right="0.196850393700787" top="0.59055118110236204" bottom="0.59055118110236204" header="0.196850393700787" footer="0.196850393700787"/>
  <pageSetup paperSize="9" scale="59" orientation="landscape" useFirstPageNumber="1" horizontalDpi="4294967295" verticalDpi="4294967295" r:id="rId1"/>
  <headerFooter>
    <oddHeader>&amp;L&amp;16NIKE-CONVERSE, INC. Confidential&amp;RVer.16.0
PB:1-0</oddHeader>
    <oddFooter>&amp;C&amp;14&amp;A</oddFooter>
  </headerFooter>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N294"/>
  <sheetViews>
    <sheetView showGridLines="0" view="pageBreakPreview" zoomScale="80" zoomScaleNormal="60" workbookViewId="0">
      <selection activeCell="AD14" sqref="AD14"/>
    </sheetView>
  </sheetViews>
  <sheetFormatPr defaultColWidth="2.5703125" defaultRowHeight="14.25" customHeight="1"/>
  <cols>
    <col min="1" max="1" width="2.5703125" style="61" customWidth="1"/>
    <col min="2" max="2" width="3.5703125" style="61" customWidth="1"/>
    <col min="3" max="35" width="2.5703125" style="61" customWidth="1"/>
    <col min="36" max="36" width="3.5703125" style="61" customWidth="1"/>
    <col min="37" max="37" width="2.5703125" style="61" customWidth="1"/>
    <col min="38" max="38" width="3.28515625" style="61" customWidth="1"/>
    <col min="39" max="43" width="2.5703125" style="61" customWidth="1"/>
    <col min="44" max="65" width="3" style="61" customWidth="1"/>
    <col min="66" max="66" width="2.5703125" style="61" customWidth="1"/>
    <col min="67" max="16384" width="2.5703125" style="61"/>
  </cols>
  <sheetData>
    <row r="1" spans="1:66" s="120" customFormat="1" ht="20.100000000000001" customHeight="1">
      <c r="A1" s="224"/>
      <c r="B1" s="2944" t="str">
        <f>Index!B1</f>
        <v>{{ModelType}}</v>
      </c>
      <c r="C1" s="3038"/>
      <c r="D1" s="3038"/>
      <c r="E1" s="3038"/>
      <c r="F1" s="3038"/>
      <c r="G1" s="3038"/>
      <c r="H1" s="3038"/>
      <c r="I1" s="3038"/>
      <c r="J1" s="3038"/>
      <c r="K1" s="3038"/>
      <c r="L1" s="3038"/>
      <c r="M1" s="3038"/>
      <c r="N1" s="3038"/>
      <c r="O1" s="3038"/>
      <c r="P1" s="3038"/>
      <c r="Q1" s="2597"/>
      <c r="R1" s="835"/>
      <c r="S1" s="298"/>
      <c r="T1" s="298"/>
      <c r="U1" s="298"/>
      <c r="V1" s="1454" t="s">
        <v>890</v>
      </c>
      <c r="W1" s="1454"/>
      <c r="X1" s="1454"/>
      <c r="Y1" s="1454"/>
      <c r="Z1" s="1454"/>
      <c r="AA1" s="1454"/>
      <c r="AB1" s="1454"/>
      <c r="AC1" s="1454"/>
      <c r="AD1" s="1454"/>
      <c r="AE1" s="1454"/>
      <c r="AF1" s="1454"/>
      <c r="AG1" s="1454"/>
      <c r="AH1" s="1454"/>
      <c r="AI1" s="1454"/>
      <c r="AJ1" s="1454"/>
      <c r="AK1" s="1454"/>
      <c r="AL1" s="1454"/>
      <c r="AM1" s="1454"/>
      <c r="AN1" s="1454"/>
      <c r="AO1" s="1454"/>
      <c r="AP1" s="1454"/>
      <c r="AQ1" s="1454"/>
      <c r="AR1" s="1454"/>
      <c r="AS1" s="1454"/>
      <c r="AT1" s="1454"/>
      <c r="AU1" s="1454"/>
      <c r="AV1" s="1454"/>
      <c r="AW1" s="712"/>
      <c r="AX1" s="712"/>
      <c r="AY1" s="712"/>
      <c r="AZ1" s="712"/>
      <c r="BA1" s="712"/>
      <c r="BB1" s="712"/>
      <c r="BC1" s="712"/>
      <c r="BD1" s="712"/>
      <c r="BE1" s="712"/>
      <c r="BF1" s="712"/>
      <c r="BG1" s="712"/>
      <c r="BH1" s="227"/>
      <c r="BI1" s="227"/>
      <c r="BJ1" s="227"/>
      <c r="BK1" s="227"/>
      <c r="BL1" s="227"/>
      <c r="BM1" s="227"/>
      <c r="BN1" s="228"/>
    </row>
    <row r="2" spans="1:66" s="120" customFormat="1" ht="20.100000000000001" customHeight="1">
      <c r="A2" s="229"/>
      <c r="B2" s="65" t="s">
        <v>69</v>
      </c>
      <c r="C2" s="311"/>
      <c r="D2" s="311"/>
      <c r="E2" s="311"/>
      <c r="F2" s="311"/>
      <c r="G2" s="311"/>
      <c r="H2" s="67" t="str">
        <f>Index!G2</f>
        <v>{{ModelName}}</v>
      </c>
      <c r="I2" s="67"/>
      <c r="J2" s="67"/>
      <c r="K2" s="67"/>
      <c r="L2" s="67"/>
      <c r="M2" s="67"/>
      <c r="N2" s="67"/>
      <c r="O2" s="67"/>
      <c r="P2" s="67"/>
      <c r="Q2" s="312"/>
      <c r="R2" s="411"/>
      <c r="S2" s="300"/>
      <c r="T2" s="300"/>
      <c r="U2" s="300"/>
      <c r="V2" s="1692"/>
      <c r="W2" s="1692"/>
      <c r="X2" s="1692"/>
      <c r="Y2" s="1692"/>
      <c r="Z2" s="1692"/>
      <c r="AA2" s="1692"/>
      <c r="AB2" s="1692"/>
      <c r="AC2" s="1692"/>
      <c r="AD2" s="1692"/>
      <c r="AE2" s="1692"/>
      <c r="AF2" s="1692"/>
      <c r="AG2" s="1692"/>
      <c r="AH2" s="1692"/>
      <c r="AI2" s="1692"/>
      <c r="AJ2" s="1692"/>
      <c r="AK2" s="1692"/>
      <c r="AL2" s="1692"/>
      <c r="AM2" s="1692"/>
      <c r="AN2" s="1692"/>
      <c r="AO2" s="1692"/>
      <c r="AP2" s="1692"/>
      <c r="AQ2" s="1692"/>
      <c r="AR2" s="1692"/>
      <c r="AS2" s="1692"/>
      <c r="AT2" s="1692"/>
      <c r="AU2" s="1692"/>
      <c r="AV2" s="1692"/>
      <c r="AW2" s="713"/>
      <c r="AX2" s="713"/>
      <c r="AY2" s="713"/>
      <c r="AZ2" s="713"/>
      <c r="BA2" s="713"/>
      <c r="BB2" s="713"/>
      <c r="BC2" s="713"/>
      <c r="BD2" s="713"/>
      <c r="BE2" s="713"/>
      <c r="BF2" s="713"/>
      <c r="BG2" s="713"/>
      <c r="BH2" s="1321" t="s">
        <v>122</v>
      </c>
      <c r="BI2" s="1322"/>
      <c r="BJ2" s="1322"/>
      <c r="BK2" s="2602">
        <f>'Logo Application  Process'!BK2+1</f>
        <v>28</v>
      </c>
      <c r="BL2" s="1322"/>
      <c r="BM2" s="1466"/>
      <c r="BN2" s="136"/>
    </row>
    <row r="3" spans="1:66" s="120" customFormat="1" ht="20.100000000000001" customHeight="1">
      <c r="A3" s="229"/>
      <c r="B3" s="137" t="s">
        <v>70</v>
      </c>
      <c r="C3" s="74"/>
      <c r="D3" s="74"/>
      <c r="E3" s="74"/>
      <c r="F3" s="74"/>
      <c r="G3" s="74"/>
      <c r="H3" s="74"/>
      <c r="I3" s="74"/>
      <c r="J3" s="74" t="str">
        <f>Index!I3</f>
        <v>{{MaterialNumber}}</v>
      </c>
      <c r="K3" s="74"/>
      <c r="L3" s="74"/>
      <c r="M3" s="74"/>
      <c r="N3" s="74"/>
      <c r="O3" s="74"/>
      <c r="P3" s="74"/>
      <c r="Q3" s="75"/>
      <c r="R3" s="411"/>
      <c r="S3" s="300"/>
      <c r="T3" s="300"/>
      <c r="U3" s="300"/>
      <c r="V3" s="1692"/>
      <c r="W3" s="1692"/>
      <c r="X3" s="1692"/>
      <c r="Y3" s="1692"/>
      <c r="Z3" s="1692"/>
      <c r="AA3" s="1692"/>
      <c r="AB3" s="1692"/>
      <c r="AC3" s="1692"/>
      <c r="AD3" s="1692"/>
      <c r="AE3" s="1692"/>
      <c r="AF3" s="1692"/>
      <c r="AG3" s="1692"/>
      <c r="AH3" s="1692"/>
      <c r="AI3" s="1692"/>
      <c r="AJ3" s="1692"/>
      <c r="AK3" s="1692"/>
      <c r="AL3" s="1692"/>
      <c r="AM3" s="1692"/>
      <c r="AN3" s="1692"/>
      <c r="AO3" s="1692"/>
      <c r="AP3" s="1692"/>
      <c r="AQ3" s="1692"/>
      <c r="AR3" s="1692"/>
      <c r="AS3" s="1692"/>
      <c r="AT3" s="1692"/>
      <c r="AU3" s="1692"/>
      <c r="AV3" s="1692"/>
      <c r="AW3" s="713"/>
      <c r="AX3" s="713"/>
      <c r="AY3" s="713"/>
      <c r="AZ3" s="713"/>
      <c r="BA3" s="713"/>
      <c r="BB3" s="713"/>
      <c r="BC3" s="713"/>
      <c r="BD3" s="713"/>
      <c r="BE3" s="713"/>
      <c r="BF3" s="713"/>
      <c r="BG3" s="713"/>
      <c r="BH3" s="2013"/>
      <c r="BI3" s="1324"/>
      <c r="BJ3" s="1324"/>
      <c r="BK3" s="1324"/>
      <c r="BL3" s="1324"/>
      <c r="BM3" s="1467"/>
      <c r="BN3" s="136"/>
    </row>
    <row r="4" spans="1:66" s="120" customFormat="1" ht="5.25" customHeight="1">
      <c r="A4" s="229"/>
      <c r="B4" s="89"/>
      <c r="C4" s="89"/>
      <c r="D4" s="89"/>
      <c r="E4" s="89"/>
      <c r="F4" s="89"/>
      <c r="G4" s="89"/>
      <c r="H4" s="89"/>
      <c r="I4" s="89"/>
      <c r="J4" s="89"/>
      <c r="K4" s="89"/>
      <c r="L4" s="89"/>
      <c r="M4" s="89"/>
      <c r="N4" s="89"/>
      <c r="O4" s="89"/>
      <c r="P4" s="89"/>
      <c r="Q4" s="89"/>
      <c r="R4" s="89"/>
      <c r="S4" s="89"/>
      <c r="T4" s="89"/>
      <c r="U4" s="94"/>
      <c r="V4" s="94"/>
      <c r="W4" s="94"/>
      <c r="X4" s="94"/>
      <c r="Y4" s="94"/>
      <c r="Z4" s="94"/>
      <c r="AA4" s="94"/>
      <c r="AB4" s="94"/>
      <c r="AC4" s="94"/>
      <c r="AD4" s="94"/>
      <c r="AE4" s="94"/>
      <c r="AF4" s="94"/>
      <c r="AG4" s="94"/>
      <c r="AH4" s="94"/>
      <c r="AI4" s="94"/>
      <c r="AJ4" s="94"/>
      <c r="AK4" s="94"/>
      <c r="AL4" s="94"/>
      <c r="AM4" s="94"/>
      <c r="AN4" s="94"/>
      <c r="AO4" s="94"/>
      <c r="AP4" s="94"/>
      <c r="AQ4" s="94"/>
      <c r="AR4" s="94"/>
      <c r="AS4" s="3039" t="s">
        <v>601</v>
      </c>
      <c r="AT4" s="1697"/>
      <c r="AU4" s="1697"/>
      <c r="AV4" s="1697"/>
      <c r="AW4" s="1697"/>
      <c r="AX4" s="1697"/>
      <c r="AY4" s="1697"/>
      <c r="AZ4" s="1697"/>
      <c r="BA4" s="1697"/>
      <c r="BB4" s="1697"/>
      <c r="BC4" s="1697"/>
      <c r="BD4" s="1697"/>
      <c r="BE4" s="3040"/>
      <c r="BF4" s="3039" t="s">
        <v>166</v>
      </c>
      <c r="BG4" s="1697"/>
      <c r="BH4" s="1697"/>
      <c r="BI4" s="3042"/>
      <c r="BJ4" s="3046" t="s">
        <v>171</v>
      </c>
      <c r="BK4" s="1697"/>
      <c r="BL4" s="1697"/>
      <c r="BM4" s="3042"/>
      <c r="BN4" s="136"/>
    </row>
    <row r="5" spans="1:66" s="120" customFormat="1" ht="44.25" customHeight="1">
      <c r="A5" s="229"/>
      <c r="B5" s="3048" t="s">
        <v>891</v>
      </c>
      <c r="C5" s="1514"/>
      <c r="D5" s="1514"/>
      <c r="E5" s="1514"/>
      <c r="F5" s="1514"/>
      <c r="G5" s="1514"/>
      <c r="H5" s="3049"/>
      <c r="I5" s="1978" t="s">
        <v>892</v>
      </c>
      <c r="J5" s="1514"/>
      <c r="K5" s="1514"/>
      <c r="L5" s="1514"/>
      <c r="M5" s="1514"/>
      <c r="N5" s="1514"/>
      <c r="O5" s="1514"/>
      <c r="P5" s="1514"/>
      <c r="Q5" s="1514"/>
      <c r="R5" s="1514"/>
      <c r="S5" s="1514"/>
      <c r="T5" s="1514"/>
      <c r="U5" s="1514"/>
      <c r="V5" s="1514"/>
      <c r="W5" s="3051"/>
      <c r="X5" s="81"/>
      <c r="Y5" s="81"/>
      <c r="Z5" s="81"/>
      <c r="AA5" s="94"/>
      <c r="AB5" s="94"/>
      <c r="AC5" s="3054" t="s">
        <v>893</v>
      </c>
      <c r="AD5" s="3055"/>
      <c r="AE5" s="3055"/>
      <c r="AF5" s="3055"/>
      <c r="AG5" s="3056"/>
      <c r="AH5" s="3058" t="s">
        <v>513</v>
      </c>
      <c r="AI5" s="2286"/>
      <c r="AJ5" s="2286"/>
      <c r="AK5" s="2286"/>
      <c r="AL5" s="2286"/>
      <c r="AM5" s="2377"/>
      <c r="AN5" s="89"/>
      <c r="AO5" s="89"/>
      <c r="AP5" s="89"/>
      <c r="AQ5" s="89"/>
      <c r="AR5" s="94"/>
      <c r="AS5" s="1699"/>
      <c r="AT5" s="1700"/>
      <c r="AU5" s="1700"/>
      <c r="AV5" s="1700"/>
      <c r="AW5" s="1700"/>
      <c r="AX5" s="1700"/>
      <c r="AY5" s="1700"/>
      <c r="AZ5" s="1700"/>
      <c r="BA5" s="1700"/>
      <c r="BB5" s="1700"/>
      <c r="BC5" s="1700"/>
      <c r="BD5" s="1700"/>
      <c r="BE5" s="3041"/>
      <c r="BF5" s="3043"/>
      <c r="BG5" s="3044"/>
      <c r="BH5" s="3044"/>
      <c r="BI5" s="3045"/>
      <c r="BJ5" s="3047"/>
      <c r="BK5" s="3044"/>
      <c r="BL5" s="3044"/>
      <c r="BM5" s="3045"/>
      <c r="BN5" s="136"/>
    </row>
    <row r="6" spans="1:66" s="120" customFormat="1" ht="30" customHeight="1">
      <c r="A6" s="229"/>
      <c r="B6" s="3050"/>
      <c r="C6" s="2217"/>
      <c r="D6" s="2217"/>
      <c r="E6" s="2217"/>
      <c r="F6" s="2217"/>
      <c r="G6" s="2217"/>
      <c r="H6" s="2219"/>
      <c r="I6" s="3052"/>
      <c r="J6" s="2217"/>
      <c r="K6" s="2217"/>
      <c r="L6" s="2217"/>
      <c r="M6" s="2217"/>
      <c r="N6" s="2217"/>
      <c r="O6" s="2217"/>
      <c r="P6" s="2217"/>
      <c r="Q6" s="2217"/>
      <c r="R6" s="2217"/>
      <c r="S6" s="2217"/>
      <c r="T6" s="2217"/>
      <c r="U6" s="2217"/>
      <c r="V6" s="2217"/>
      <c r="W6" s="3053"/>
      <c r="X6" s="81"/>
      <c r="Y6" s="81"/>
      <c r="Z6" s="81"/>
      <c r="AA6" s="94"/>
      <c r="AB6" s="94"/>
      <c r="AC6" s="2378"/>
      <c r="AD6" s="2379"/>
      <c r="AE6" s="2379"/>
      <c r="AF6" s="2379"/>
      <c r="AG6" s="3057"/>
      <c r="AH6" s="3059"/>
      <c r="AI6" s="2379"/>
      <c r="AJ6" s="2379"/>
      <c r="AK6" s="2379"/>
      <c r="AL6" s="2379"/>
      <c r="AM6" s="2380"/>
      <c r="AN6" s="89"/>
      <c r="AO6" s="89"/>
      <c r="AP6" s="89"/>
      <c r="AQ6" s="89"/>
      <c r="AR6" s="94"/>
      <c r="AS6" s="243"/>
      <c r="AT6" s="94"/>
      <c r="AU6" s="94"/>
      <c r="AV6" s="94"/>
      <c r="AW6" s="94"/>
      <c r="AX6" s="94"/>
      <c r="AY6" s="94"/>
      <c r="AZ6" s="94"/>
      <c r="BA6" s="94"/>
      <c r="BB6" s="94"/>
      <c r="BC6" s="94"/>
      <c r="BD6" s="94"/>
      <c r="BE6" s="94"/>
      <c r="BF6" s="2745" t="s">
        <v>149</v>
      </c>
      <c r="BG6" s="1711"/>
      <c r="BH6" s="1711"/>
      <c r="BI6" s="1712"/>
      <c r="BJ6" s="2774" t="s">
        <v>30</v>
      </c>
      <c r="BK6" s="1711"/>
      <c r="BL6" s="1711"/>
      <c r="BM6" s="1712"/>
      <c r="BN6" s="136"/>
    </row>
    <row r="7" spans="1:66" s="120" customFormat="1" ht="20.100000000000001" customHeight="1">
      <c r="A7" s="229"/>
      <c r="B7" s="272"/>
      <c r="C7" s="94"/>
      <c r="D7" s="94"/>
      <c r="E7" s="94"/>
      <c r="F7" s="94"/>
      <c r="G7" s="94"/>
      <c r="H7" s="94"/>
      <c r="I7" s="94"/>
      <c r="J7" s="94"/>
      <c r="K7" s="94"/>
      <c r="L7" s="94"/>
      <c r="M7" s="94"/>
      <c r="N7" s="94"/>
      <c r="O7" s="94"/>
      <c r="P7" s="94"/>
      <c r="Q7" s="94"/>
      <c r="R7" s="94"/>
      <c r="S7" s="94"/>
      <c r="T7" s="94"/>
      <c r="U7" s="94"/>
      <c r="V7" s="94"/>
      <c r="W7" s="94"/>
      <c r="X7" s="94"/>
      <c r="Y7" s="94"/>
      <c r="Z7" s="94"/>
      <c r="AA7" s="94"/>
      <c r="AB7" s="94"/>
      <c r="AC7" s="94"/>
      <c r="AD7" s="94"/>
      <c r="AE7" s="94"/>
      <c r="AF7" s="94"/>
      <c r="AG7" s="94"/>
      <c r="AH7" s="94"/>
      <c r="AI7" s="94"/>
      <c r="AJ7" s="94"/>
      <c r="AK7" s="94"/>
      <c r="AL7" s="94"/>
      <c r="AM7" s="94"/>
      <c r="AN7" s="94"/>
      <c r="AO7" s="94"/>
      <c r="AP7" s="94"/>
      <c r="AQ7" s="94"/>
      <c r="AR7" s="94"/>
      <c r="AS7" s="243"/>
      <c r="AT7" s="94"/>
      <c r="AU7" s="94"/>
      <c r="AV7" s="94"/>
      <c r="AW7" s="94"/>
      <c r="AX7" s="94"/>
      <c r="AY7" s="94"/>
      <c r="AZ7" s="94"/>
      <c r="BA7" s="94"/>
      <c r="BB7" s="94"/>
      <c r="BC7" s="94"/>
      <c r="BD7" s="94"/>
      <c r="BE7" s="94"/>
      <c r="BF7" s="1189"/>
      <c r="BG7" s="1189"/>
      <c r="BH7" s="1189"/>
      <c r="BI7" s="1189"/>
      <c r="BJ7" s="1189"/>
      <c r="BK7" s="1189"/>
      <c r="BL7" s="1189"/>
      <c r="BM7" s="1588"/>
      <c r="BN7" s="136"/>
    </row>
    <row r="8" spans="1:66" s="120" customFormat="1" ht="20.100000000000001" customHeight="1">
      <c r="A8" s="229"/>
      <c r="B8" s="2406" t="s">
        <v>523</v>
      </c>
      <c r="C8" s="2815" t="s">
        <v>208</v>
      </c>
      <c r="D8" s="1189"/>
      <c r="E8" s="1189"/>
      <c r="F8" s="1189"/>
      <c r="G8" s="1189"/>
      <c r="H8" s="1189"/>
      <c r="I8" s="1189"/>
      <c r="J8" s="1189"/>
      <c r="K8" s="1189"/>
      <c r="L8" s="1189"/>
      <c r="M8" s="1189"/>
      <c r="N8" s="1189"/>
      <c r="O8" s="1189"/>
      <c r="P8" s="1189"/>
      <c r="Q8" s="1189"/>
      <c r="R8" s="1189"/>
      <c r="S8" s="1189"/>
      <c r="T8" s="1189"/>
      <c r="U8" s="1189"/>
      <c r="V8" s="1628"/>
      <c r="W8" s="1630" t="s">
        <v>894</v>
      </c>
      <c r="X8" s="1631"/>
      <c r="Y8" s="1631"/>
      <c r="Z8" s="1631"/>
      <c r="AA8" s="1631"/>
      <c r="AB8" s="1631"/>
      <c r="AC8" s="1631"/>
      <c r="AD8" s="1631"/>
      <c r="AE8" s="1631"/>
      <c r="AF8" s="1631"/>
      <c r="AG8" s="1631"/>
      <c r="AH8" s="1631"/>
      <c r="AI8" s="1631"/>
      <c r="AJ8" s="1631"/>
      <c r="AK8" s="1631"/>
      <c r="AL8" s="1631"/>
      <c r="AM8" s="1631"/>
      <c r="AN8" s="1631"/>
      <c r="AO8" s="1631"/>
      <c r="AP8" s="1631"/>
      <c r="AQ8" s="1632"/>
      <c r="AR8" s="94"/>
      <c r="AS8" s="243"/>
      <c r="AT8" s="94"/>
      <c r="AU8" s="94"/>
      <c r="AV8" s="94"/>
      <c r="AW8" s="94"/>
      <c r="AX8" s="94"/>
      <c r="AY8" s="94"/>
      <c r="AZ8" s="94"/>
      <c r="BA8" s="94"/>
      <c r="BB8" s="94"/>
      <c r="BC8" s="94"/>
      <c r="BD8" s="94"/>
      <c r="BE8" s="94"/>
      <c r="BF8" s="94"/>
      <c r="BG8" s="94"/>
      <c r="BH8" s="94"/>
      <c r="BI8" s="94"/>
      <c r="BJ8" s="1774"/>
      <c r="BK8" s="1774"/>
      <c r="BL8" s="1774"/>
      <c r="BM8" s="3060"/>
      <c r="BN8" s="136"/>
    </row>
    <row r="9" spans="1:66" s="120" customFormat="1" ht="20.100000000000001" customHeight="1">
      <c r="A9" s="229"/>
      <c r="B9" s="3071"/>
      <c r="C9" s="2522"/>
      <c r="D9" s="1191"/>
      <c r="E9" s="1191"/>
      <c r="F9" s="1191"/>
      <c r="G9" s="1191"/>
      <c r="H9" s="1191"/>
      <c r="I9" s="1191"/>
      <c r="J9" s="1191"/>
      <c r="K9" s="1191"/>
      <c r="L9" s="1191"/>
      <c r="M9" s="1191"/>
      <c r="N9" s="1191"/>
      <c r="O9" s="1191"/>
      <c r="P9" s="1191"/>
      <c r="Q9" s="1191"/>
      <c r="R9" s="1191"/>
      <c r="S9" s="1191"/>
      <c r="T9" s="1191"/>
      <c r="U9" s="1191"/>
      <c r="V9" s="1193"/>
      <c r="W9" s="3072" t="s">
        <v>667</v>
      </c>
      <c r="X9" s="2878"/>
      <c r="Y9" s="2878"/>
      <c r="Z9" s="2878"/>
      <c r="AA9" s="2878"/>
      <c r="AB9" s="2878"/>
      <c r="AC9" s="3073"/>
      <c r="AD9" s="3072" t="s">
        <v>895</v>
      </c>
      <c r="AE9" s="2878"/>
      <c r="AF9" s="2878"/>
      <c r="AG9" s="2878"/>
      <c r="AH9" s="3078"/>
      <c r="AI9" s="3080" t="s">
        <v>671</v>
      </c>
      <c r="AJ9" s="2878"/>
      <c r="AK9" s="2878"/>
      <c r="AL9" s="2878"/>
      <c r="AM9" s="3073"/>
      <c r="AN9" s="3072" t="s">
        <v>724</v>
      </c>
      <c r="AO9" s="2878"/>
      <c r="AP9" s="2878"/>
      <c r="AQ9" s="3082"/>
      <c r="AR9" s="94"/>
      <c r="AS9" s="243"/>
      <c r="AT9" s="94"/>
      <c r="AU9" s="94"/>
      <c r="AV9" s="94"/>
      <c r="AW9" s="94"/>
      <c r="AX9" s="94"/>
      <c r="AY9" s="94"/>
      <c r="AZ9" s="94"/>
      <c r="BA9" s="94"/>
      <c r="BB9" s="94"/>
      <c r="BC9" s="94"/>
      <c r="BD9" s="94"/>
      <c r="BE9" s="94"/>
      <c r="BF9" s="94"/>
      <c r="BG9" s="94"/>
      <c r="BH9" s="94"/>
      <c r="BI9" s="94"/>
      <c r="BJ9" s="1774"/>
      <c r="BK9" s="1774"/>
      <c r="BL9" s="1774"/>
      <c r="BM9" s="3060"/>
      <c r="BN9" s="136"/>
    </row>
    <row r="10" spans="1:66" s="120" customFormat="1" ht="20.100000000000001" customHeight="1">
      <c r="A10" s="229"/>
      <c r="B10" s="3071"/>
      <c r="C10" s="2522"/>
      <c r="D10" s="1191"/>
      <c r="E10" s="1191"/>
      <c r="F10" s="1191"/>
      <c r="G10" s="1191"/>
      <c r="H10" s="1191"/>
      <c r="I10" s="1191"/>
      <c r="J10" s="1191"/>
      <c r="K10" s="1191"/>
      <c r="L10" s="1191"/>
      <c r="M10" s="1191"/>
      <c r="N10" s="1191"/>
      <c r="O10" s="1191"/>
      <c r="P10" s="1191"/>
      <c r="Q10" s="1191"/>
      <c r="R10" s="1191"/>
      <c r="S10" s="1191"/>
      <c r="T10" s="1191"/>
      <c r="U10" s="1191"/>
      <c r="V10" s="1193"/>
      <c r="W10" s="3074"/>
      <c r="X10" s="1962"/>
      <c r="Y10" s="1962"/>
      <c r="Z10" s="1962"/>
      <c r="AA10" s="1962"/>
      <c r="AB10" s="1962"/>
      <c r="AC10" s="3075"/>
      <c r="AD10" s="3074"/>
      <c r="AE10" s="1962"/>
      <c r="AF10" s="1962"/>
      <c r="AG10" s="1962"/>
      <c r="AH10" s="3079"/>
      <c r="AI10" s="3081"/>
      <c r="AJ10" s="1962"/>
      <c r="AK10" s="1962"/>
      <c r="AL10" s="1962"/>
      <c r="AM10" s="3075"/>
      <c r="AN10" s="3074"/>
      <c r="AO10" s="1962"/>
      <c r="AP10" s="1962"/>
      <c r="AQ10" s="3083"/>
      <c r="AR10" s="94"/>
      <c r="AS10" s="243"/>
      <c r="AT10" s="94"/>
      <c r="AU10" s="94"/>
      <c r="AV10" s="94"/>
      <c r="AW10" s="94"/>
      <c r="AX10" s="94"/>
      <c r="AY10" s="94"/>
      <c r="AZ10" s="94"/>
      <c r="BA10" s="94"/>
      <c r="BB10" s="94"/>
      <c r="BC10" s="94"/>
      <c r="BD10" s="94"/>
      <c r="BE10" s="94"/>
      <c r="BF10" s="94"/>
      <c r="BG10" s="94"/>
      <c r="BH10" s="94"/>
      <c r="BI10" s="94"/>
      <c r="BJ10" s="94"/>
      <c r="BK10" s="94"/>
      <c r="BL10" s="94"/>
      <c r="BM10" s="836"/>
      <c r="BN10" s="136"/>
    </row>
    <row r="11" spans="1:66" s="120" customFormat="1" ht="20.100000000000001" customHeight="1">
      <c r="A11" s="229"/>
      <c r="B11" s="2449"/>
      <c r="C11" s="2282"/>
      <c r="D11" s="1200"/>
      <c r="E11" s="1200"/>
      <c r="F11" s="1200"/>
      <c r="G11" s="1200"/>
      <c r="H11" s="1200"/>
      <c r="I11" s="1200"/>
      <c r="J11" s="1200"/>
      <c r="K11" s="1200"/>
      <c r="L11" s="1200"/>
      <c r="M11" s="1200"/>
      <c r="N11" s="1200"/>
      <c r="O11" s="1200"/>
      <c r="P11" s="1200"/>
      <c r="Q11" s="1200"/>
      <c r="R11" s="1200"/>
      <c r="S11" s="1200"/>
      <c r="T11" s="1200"/>
      <c r="U11" s="1200"/>
      <c r="V11" s="1201"/>
      <c r="W11" s="3076"/>
      <c r="X11" s="2284"/>
      <c r="Y11" s="2284"/>
      <c r="Z11" s="2284"/>
      <c r="AA11" s="2284"/>
      <c r="AB11" s="2284"/>
      <c r="AC11" s="3077"/>
      <c r="AD11" s="3076"/>
      <c r="AE11" s="2284"/>
      <c r="AF11" s="2284"/>
      <c r="AG11" s="2284"/>
      <c r="AH11" s="2285"/>
      <c r="AI11" s="2283"/>
      <c r="AJ11" s="2284"/>
      <c r="AK11" s="2284"/>
      <c r="AL11" s="2284"/>
      <c r="AM11" s="3077"/>
      <c r="AN11" s="3076"/>
      <c r="AO11" s="2284"/>
      <c r="AP11" s="2284"/>
      <c r="AQ11" s="2821"/>
      <c r="AR11" s="94"/>
      <c r="AS11" s="243"/>
      <c r="AT11" s="94"/>
      <c r="AU11" s="94"/>
      <c r="AV11" s="94"/>
      <c r="AW11" s="94"/>
      <c r="AX11" s="94"/>
      <c r="AY11" s="94"/>
      <c r="AZ11" s="94"/>
      <c r="BA11" s="94"/>
      <c r="BB11" s="94"/>
      <c r="BC11" s="94"/>
      <c r="BD11" s="94"/>
      <c r="BE11" s="94"/>
      <c r="BF11" s="94"/>
      <c r="BG11" s="94"/>
      <c r="BH11" s="94"/>
      <c r="BI11" s="94"/>
      <c r="BJ11" s="94"/>
      <c r="BK11" s="94"/>
      <c r="BL11" s="94"/>
      <c r="BM11" s="836"/>
      <c r="BN11" s="136"/>
    </row>
    <row r="12" spans="1:66" s="120" customFormat="1" ht="17.100000000000001" customHeight="1">
      <c r="A12" s="229"/>
      <c r="B12" s="3071">
        <v>1</v>
      </c>
      <c r="C12" s="2510" t="s">
        <v>896</v>
      </c>
      <c r="D12" s="2511"/>
      <c r="E12" s="2511"/>
      <c r="F12" s="2511"/>
      <c r="G12" s="2511"/>
      <c r="H12" s="2511"/>
      <c r="I12" s="2511"/>
      <c r="J12" s="2511"/>
      <c r="K12" s="2511"/>
      <c r="L12" s="2511"/>
      <c r="M12" s="2511"/>
      <c r="N12" s="2511"/>
      <c r="O12" s="2511"/>
      <c r="P12" s="2511"/>
      <c r="Q12" s="2511"/>
      <c r="R12" s="2511"/>
      <c r="S12" s="2511"/>
      <c r="T12" s="2511"/>
      <c r="U12" s="2511"/>
      <c r="V12" s="3093"/>
      <c r="W12" s="3067"/>
      <c r="X12" s="3062"/>
      <c r="Y12" s="3062"/>
      <c r="Z12" s="3062"/>
      <c r="AA12" s="3062"/>
      <c r="AB12" s="3062"/>
      <c r="AC12" s="3063"/>
      <c r="AD12" s="3067"/>
      <c r="AE12" s="3062"/>
      <c r="AF12" s="3062"/>
      <c r="AG12" s="3062"/>
      <c r="AH12" s="3097"/>
      <c r="AI12" s="3061"/>
      <c r="AJ12" s="3062"/>
      <c r="AK12" s="3062"/>
      <c r="AL12" s="3062"/>
      <c r="AM12" s="3063"/>
      <c r="AN12" s="3067"/>
      <c r="AO12" s="3062"/>
      <c r="AP12" s="3062"/>
      <c r="AQ12" s="3068"/>
      <c r="AR12" s="94"/>
      <c r="AS12" s="243"/>
      <c r="AT12" s="94"/>
      <c r="AU12" s="94"/>
      <c r="AV12" s="94"/>
      <c r="AW12" s="94"/>
      <c r="AX12" s="94"/>
      <c r="AY12" s="94"/>
      <c r="AZ12" s="94"/>
      <c r="BA12" s="94"/>
      <c r="BB12" s="94"/>
      <c r="BC12" s="94"/>
      <c r="BD12" s="94"/>
      <c r="BE12" s="94"/>
      <c r="BF12" s="94"/>
      <c r="BG12" s="94"/>
      <c r="BH12" s="94"/>
      <c r="BI12" s="94"/>
      <c r="BJ12" s="1774"/>
      <c r="BK12" s="1774"/>
      <c r="BL12" s="1774"/>
      <c r="BM12" s="3060"/>
      <c r="BN12" s="136"/>
    </row>
    <row r="13" spans="1:66" s="120" customFormat="1" ht="17.100000000000001" customHeight="1">
      <c r="A13" s="229"/>
      <c r="B13" s="3084"/>
      <c r="C13" s="3094"/>
      <c r="D13" s="3095"/>
      <c r="E13" s="3095"/>
      <c r="F13" s="3095"/>
      <c r="G13" s="3095"/>
      <c r="H13" s="3095"/>
      <c r="I13" s="3095"/>
      <c r="J13" s="3095"/>
      <c r="K13" s="3095"/>
      <c r="L13" s="3095"/>
      <c r="M13" s="3095"/>
      <c r="N13" s="3095"/>
      <c r="O13" s="3095"/>
      <c r="P13" s="3095"/>
      <c r="Q13" s="3095"/>
      <c r="R13" s="3095"/>
      <c r="S13" s="3095"/>
      <c r="T13" s="3095"/>
      <c r="U13" s="3095"/>
      <c r="V13" s="3096"/>
      <c r="W13" s="3069"/>
      <c r="X13" s="3065"/>
      <c r="Y13" s="3065"/>
      <c r="Z13" s="3065"/>
      <c r="AA13" s="3065"/>
      <c r="AB13" s="3065"/>
      <c r="AC13" s="3066"/>
      <c r="AD13" s="3069"/>
      <c r="AE13" s="3065"/>
      <c r="AF13" s="3065"/>
      <c r="AG13" s="3065"/>
      <c r="AH13" s="3091"/>
      <c r="AI13" s="3064"/>
      <c r="AJ13" s="3065"/>
      <c r="AK13" s="3065"/>
      <c r="AL13" s="3065"/>
      <c r="AM13" s="3066"/>
      <c r="AN13" s="3069"/>
      <c r="AO13" s="3065"/>
      <c r="AP13" s="3065"/>
      <c r="AQ13" s="3070"/>
      <c r="AR13" s="94"/>
      <c r="AS13" s="243"/>
      <c r="AT13" s="94"/>
      <c r="AU13" s="94"/>
      <c r="AV13" s="94"/>
      <c r="AW13" s="94"/>
      <c r="AX13" s="94"/>
      <c r="AY13" s="94"/>
      <c r="AZ13" s="94"/>
      <c r="BA13" s="94"/>
      <c r="BB13" s="94"/>
      <c r="BC13" s="94"/>
      <c r="BD13" s="94"/>
      <c r="BE13" s="94"/>
      <c r="BF13" s="94"/>
      <c r="BG13" s="94"/>
      <c r="BH13" s="94"/>
      <c r="BI13" s="94"/>
      <c r="BJ13" s="1774"/>
      <c r="BK13" s="1774"/>
      <c r="BL13" s="1774"/>
      <c r="BM13" s="3060"/>
      <c r="BN13" s="136"/>
    </row>
    <row r="14" spans="1:66" s="120" customFormat="1" ht="17.100000000000001" customHeight="1">
      <c r="A14" s="229"/>
      <c r="B14" s="3092">
        <f>B12+1</f>
        <v>2</v>
      </c>
      <c r="C14" s="3085" t="s">
        <v>897</v>
      </c>
      <c r="D14" s="3086"/>
      <c r="E14" s="3086"/>
      <c r="F14" s="3086"/>
      <c r="G14" s="3086"/>
      <c r="H14" s="3086"/>
      <c r="I14" s="3086"/>
      <c r="J14" s="3086"/>
      <c r="K14" s="3086"/>
      <c r="L14" s="3086"/>
      <c r="M14" s="3086"/>
      <c r="N14" s="3086"/>
      <c r="O14" s="3086"/>
      <c r="P14" s="3086"/>
      <c r="Q14" s="3086"/>
      <c r="R14" s="3086"/>
      <c r="S14" s="3086"/>
      <c r="T14" s="3086"/>
      <c r="U14" s="3086"/>
      <c r="V14" s="3087"/>
      <c r="W14" s="3069"/>
      <c r="X14" s="3065"/>
      <c r="Y14" s="3065"/>
      <c r="Z14" s="3065"/>
      <c r="AA14" s="3065"/>
      <c r="AB14" s="3065"/>
      <c r="AC14" s="3066"/>
      <c r="AD14" s="3069"/>
      <c r="AE14" s="3065"/>
      <c r="AF14" s="3065"/>
      <c r="AG14" s="3065"/>
      <c r="AH14" s="3091"/>
      <c r="AI14" s="3064"/>
      <c r="AJ14" s="3065"/>
      <c r="AK14" s="3065"/>
      <c r="AL14" s="3065"/>
      <c r="AM14" s="3066"/>
      <c r="AN14" s="3069"/>
      <c r="AO14" s="3065"/>
      <c r="AP14" s="3065"/>
      <c r="AQ14" s="3070"/>
      <c r="AR14" s="94"/>
      <c r="AS14" s="243"/>
      <c r="AT14" s="94"/>
      <c r="AU14" s="94"/>
      <c r="AV14" s="94"/>
      <c r="AW14" s="94"/>
      <c r="AX14" s="94"/>
      <c r="AY14" s="94"/>
      <c r="AZ14" s="94"/>
      <c r="BA14" s="94"/>
      <c r="BB14" s="94"/>
      <c r="BC14" s="94"/>
      <c r="BD14" s="94"/>
      <c r="BE14" s="94"/>
      <c r="BF14" s="94"/>
      <c r="BG14" s="94"/>
      <c r="BH14" s="94"/>
      <c r="BI14" s="94"/>
      <c r="BJ14" s="1774"/>
      <c r="BK14" s="1774"/>
      <c r="BL14" s="1774"/>
      <c r="BM14" s="3060"/>
      <c r="BN14" s="136"/>
    </row>
    <row r="15" spans="1:66" s="120" customFormat="1" ht="17.100000000000001" customHeight="1">
      <c r="A15" s="229"/>
      <c r="B15" s="3084"/>
      <c r="C15" s="3088"/>
      <c r="D15" s="3089"/>
      <c r="E15" s="3089"/>
      <c r="F15" s="3089"/>
      <c r="G15" s="3089"/>
      <c r="H15" s="3089"/>
      <c r="I15" s="3089"/>
      <c r="J15" s="3089"/>
      <c r="K15" s="3089"/>
      <c r="L15" s="3089"/>
      <c r="M15" s="3089"/>
      <c r="N15" s="3089"/>
      <c r="O15" s="3089"/>
      <c r="P15" s="3089"/>
      <c r="Q15" s="3089"/>
      <c r="R15" s="3089"/>
      <c r="S15" s="3089"/>
      <c r="T15" s="3089"/>
      <c r="U15" s="3089"/>
      <c r="V15" s="3090"/>
      <c r="W15" s="3069"/>
      <c r="X15" s="3065"/>
      <c r="Y15" s="3065"/>
      <c r="Z15" s="3065"/>
      <c r="AA15" s="3065"/>
      <c r="AB15" s="3065"/>
      <c r="AC15" s="3066"/>
      <c r="AD15" s="3069"/>
      <c r="AE15" s="3065"/>
      <c r="AF15" s="3065"/>
      <c r="AG15" s="3065"/>
      <c r="AH15" s="3091"/>
      <c r="AI15" s="3064"/>
      <c r="AJ15" s="3065"/>
      <c r="AK15" s="3065"/>
      <c r="AL15" s="3065"/>
      <c r="AM15" s="3066"/>
      <c r="AN15" s="3069"/>
      <c r="AO15" s="3065"/>
      <c r="AP15" s="3065"/>
      <c r="AQ15" s="3070"/>
      <c r="AR15" s="94"/>
      <c r="AS15" s="243"/>
      <c r="AT15" s="94"/>
      <c r="AU15" s="94"/>
      <c r="AV15" s="94"/>
      <c r="AW15" s="94"/>
      <c r="AX15" s="94"/>
      <c r="AY15" s="94"/>
      <c r="AZ15" s="94"/>
      <c r="BA15" s="94"/>
      <c r="BB15" s="94"/>
      <c r="BC15" s="94"/>
      <c r="BD15" s="94"/>
      <c r="BE15" s="94"/>
      <c r="BF15" s="94"/>
      <c r="BG15" s="94"/>
      <c r="BH15" s="94"/>
      <c r="BI15" s="94"/>
      <c r="BJ15" s="94"/>
      <c r="BK15" s="94"/>
      <c r="BL15" s="94"/>
      <c r="BM15" s="84"/>
      <c r="BN15" s="136"/>
    </row>
    <row r="16" spans="1:66" s="120" customFormat="1" ht="17.100000000000001" customHeight="1">
      <c r="A16" s="229"/>
      <c r="B16" s="3092">
        <f>B14+1</f>
        <v>3</v>
      </c>
      <c r="C16" s="3085" t="s">
        <v>898</v>
      </c>
      <c r="D16" s="3086"/>
      <c r="E16" s="3086"/>
      <c r="F16" s="3086"/>
      <c r="G16" s="3086"/>
      <c r="H16" s="3086"/>
      <c r="I16" s="3086"/>
      <c r="J16" s="3086"/>
      <c r="K16" s="3086"/>
      <c r="L16" s="3086"/>
      <c r="M16" s="3086"/>
      <c r="N16" s="3086"/>
      <c r="O16" s="3086"/>
      <c r="P16" s="3086"/>
      <c r="Q16" s="3086"/>
      <c r="R16" s="3086"/>
      <c r="S16" s="3086"/>
      <c r="T16" s="3086"/>
      <c r="U16" s="3086"/>
      <c r="V16" s="3087"/>
      <c r="W16" s="3100" t="s">
        <v>899</v>
      </c>
      <c r="X16" s="3065"/>
      <c r="Y16" s="3065"/>
      <c r="Z16" s="3065"/>
      <c r="AA16" s="3065"/>
      <c r="AB16" s="3065"/>
      <c r="AC16" s="3066"/>
      <c r="AD16" s="3069"/>
      <c r="AE16" s="3065"/>
      <c r="AF16" s="3065"/>
      <c r="AG16" s="3065"/>
      <c r="AH16" s="3091"/>
      <c r="AI16" s="3064"/>
      <c r="AJ16" s="3065"/>
      <c r="AK16" s="3065"/>
      <c r="AL16" s="3065"/>
      <c r="AM16" s="3066"/>
      <c r="AN16" s="3069"/>
      <c r="AO16" s="3065"/>
      <c r="AP16" s="3065"/>
      <c r="AQ16" s="3070"/>
      <c r="AR16" s="94"/>
      <c r="AS16" s="243"/>
      <c r="AT16" s="94"/>
      <c r="AU16" s="94"/>
      <c r="AV16" s="94"/>
      <c r="AW16" s="94"/>
      <c r="AX16" s="94"/>
      <c r="AY16" s="94"/>
      <c r="AZ16" s="94"/>
      <c r="BA16" s="94"/>
      <c r="BB16" s="94"/>
      <c r="BC16" s="94"/>
      <c r="BD16" s="94"/>
      <c r="BE16" s="94"/>
      <c r="BF16" s="94"/>
      <c r="BG16" s="94"/>
      <c r="BH16" s="94"/>
      <c r="BI16" s="94"/>
      <c r="BJ16" s="94"/>
      <c r="BK16" s="94"/>
      <c r="BL16" s="94"/>
      <c r="BM16" s="84"/>
      <c r="BN16" s="136"/>
    </row>
    <row r="17" spans="1:66" s="120" customFormat="1" ht="17.100000000000001" customHeight="1">
      <c r="A17" s="229"/>
      <c r="B17" s="3084"/>
      <c r="C17" s="3088"/>
      <c r="D17" s="3089"/>
      <c r="E17" s="3089"/>
      <c r="F17" s="3089"/>
      <c r="G17" s="3089"/>
      <c r="H17" s="3089"/>
      <c r="I17" s="3089"/>
      <c r="J17" s="3089"/>
      <c r="K17" s="3089"/>
      <c r="L17" s="3089"/>
      <c r="M17" s="3089"/>
      <c r="N17" s="3089"/>
      <c r="O17" s="3089"/>
      <c r="P17" s="3089"/>
      <c r="Q17" s="3089"/>
      <c r="R17" s="3089"/>
      <c r="S17" s="3089"/>
      <c r="T17" s="3089"/>
      <c r="U17" s="3089"/>
      <c r="V17" s="3090"/>
      <c r="W17" s="3069"/>
      <c r="X17" s="3065"/>
      <c r="Y17" s="3065"/>
      <c r="Z17" s="3065"/>
      <c r="AA17" s="3065"/>
      <c r="AB17" s="3065"/>
      <c r="AC17" s="3066"/>
      <c r="AD17" s="3069"/>
      <c r="AE17" s="3065"/>
      <c r="AF17" s="3065"/>
      <c r="AG17" s="3065"/>
      <c r="AH17" s="3091"/>
      <c r="AI17" s="3064"/>
      <c r="AJ17" s="3065"/>
      <c r="AK17" s="3065"/>
      <c r="AL17" s="3065"/>
      <c r="AM17" s="3066"/>
      <c r="AN17" s="3069"/>
      <c r="AO17" s="3065"/>
      <c r="AP17" s="3065"/>
      <c r="AQ17" s="3070"/>
      <c r="AR17" s="94"/>
      <c r="AS17" s="243"/>
      <c r="AT17" s="94"/>
      <c r="AU17" s="94"/>
      <c r="AV17" s="94"/>
      <c r="AW17" s="94"/>
      <c r="AX17" s="94"/>
      <c r="AY17" s="94"/>
      <c r="AZ17" s="94"/>
      <c r="BA17" s="94"/>
      <c r="BB17" s="94"/>
      <c r="BC17" s="94"/>
      <c r="BD17" s="94"/>
      <c r="BE17" s="94"/>
      <c r="BF17" s="94"/>
      <c r="BG17" s="94"/>
      <c r="BH17" s="94"/>
      <c r="BI17" s="94"/>
      <c r="BJ17" s="94"/>
      <c r="BK17" s="94"/>
      <c r="BL17" s="94"/>
      <c r="BM17" s="84"/>
      <c r="BN17" s="136"/>
    </row>
    <row r="18" spans="1:66" s="120" customFormat="1" ht="17.100000000000001" customHeight="1">
      <c r="A18" s="229"/>
      <c r="B18" s="3092">
        <f>B16+1</f>
        <v>4</v>
      </c>
      <c r="C18" s="3085" t="s">
        <v>900</v>
      </c>
      <c r="D18" s="3098"/>
      <c r="E18" s="3098"/>
      <c r="F18" s="3098"/>
      <c r="G18" s="3098"/>
      <c r="H18" s="3098"/>
      <c r="I18" s="3098"/>
      <c r="J18" s="3098"/>
      <c r="K18" s="3098"/>
      <c r="L18" s="3098"/>
      <c r="M18" s="3098"/>
      <c r="N18" s="3098"/>
      <c r="O18" s="3098"/>
      <c r="P18" s="3098"/>
      <c r="Q18" s="3098"/>
      <c r="R18" s="3098"/>
      <c r="S18" s="3098"/>
      <c r="T18" s="3098"/>
      <c r="U18" s="3098"/>
      <c r="V18" s="3099"/>
      <c r="W18" s="3100" t="s">
        <v>901</v>
      </c>
      <c r="X18" s="3065"/>
      <c r="Y18" s="3065"/>
      <c r="Z18" s="3065"/>
      <c r="AA18" s="3065"/>
      <c r="AB18" s="3065"/>
      <c r="AC18" s="3066"/>
      <c r="AD18" s="3069"/>
      <c r="AE18" s="3065"/>
      <c r="AF18" s="3065"/>
      <c r="AG18" s="3065"/>
      <c r="AH18" s="3091"/>
      <c r="AI18" s="3064"/>
      <c r="AJ18" s="3065"/>
      <c r="AK18" s="3065"/>
      <c r="AL18" s="3065"/>
      <c r="AM18" s="3066"/>
      <c r="AN18" s="3069"/>
      <c r="AO18" s="3065"/>
      <c r="AP18" s="3065"/>
      <c r="AQ18" s="3070"/>
      <c r="AR18" s="94"/>
      <c r="AS18" s="243"/>
      <c r="AT18" s="94"/>
      <c r="AU18" s="94"/>
      <c r="AV18" s="94"/>
      <c r="AW18" s="94"/>
      <c r="AX18" s="94"/>
      <c r="AY18" s="94"/>
      <c r="AZ18" s="94"/>
      <c r="BA18" s="94"/>
      <c r="BB18" s="94"/>
      <c r="BC18" s="94"/>
      <c r="BD18" s="94"/>
      <c r="BE18" s="94"/>
      <c r="BF18" s="94"/>
      <c r="BG18" s="94"/>
      <c r="BH18" s="94"/>
      <c r="BI18" s="94"/>
      <c r="BJ18" s="94"/>
      <c r="BK18" s="94"/>
      <c r="BL18" s="94"/>
      <c r="BM18" s="84"/>
      <c r="BN18" s="136"/>
    </row>
    <row r="19" spans="1:66" s="120" customFormat="1" ht="17.100000000000001" customHeight="1">
      <c r="A19" s="229"/>
      <c r="B19" s="3084"/>
      <c r="C19" s="3094"/>
      <c r="D19" s="3095"/>
      <c r="E19" s="3095"/>
      <c r="F19" s="3095"/>
      <c r="G19" s="3095"/>
      <c r="H19" s="3095"/>
      <c r="I19" s="3095"/>
      <c r="J19" s="3095"/>
      <c r="K19" s="3095"/>
      <c r="L19" s="3095"/>
      <c r="M19" s="3095"/>
      <c r="N19" s="3095"/>
      <c r="O19" s="3095"/>
      <c r="P19" s="3095"/>
      <c r="Q19" s="3095"/>
      <c r="R19" s="3095"/>
      <c r="S19" s="3095"/>
      <c r="T19" s="3095"/>
      <c r="U19" s="3095"/>
      <c r="V19" s="3096"/>
      <c r="W19" s="3069"/>
      <c r="X19" s="3065"/>
      <c r="Y19" s="3065"/>
      <c r="Z19" s="3065"/>
      <c r="AA19" s="3065"/>
      <c r="AB19" s="3065"/>
      <c r="AC19" s="3066"/>
      <c r="AD19" s="3069"/>
      <c r="AE19" s="3065"/>
      <c r="AF19" s="3065"/>
      <c r="AG19" s="3065"/>
      <c r="AH19" s="3091"/>
      <c r="AI19" s="3064"/>
      <c r="AJ19" s="3065"/>
      <c r="AK19" s="3065"/>
      <c r="AL19" s="3065"/>
      <c r="AM19" s="3066"/>
      <c r="AN19" s="3069"/>
      <c r="AO19" s="3065"/>
      <c r="AP19" s="3065"/>
      <c r="AQ19" s="3070"/>
      <c r="AR19" s="94"/>
      <c r="AS19" s="243"/>
      <c r="AT19" s="94"/>
      <c r="AU19" s="94"/>
      <c r="AV19" s="94"/>
      <c r="AW19" s="94"/>
      <c r="AX19" s="94"/>
      <c r="AY19" s="94"/>
      <c r="AZ19" s="94"/>
      <c r="BA19" s="94"/>
      <c r="BB19" s="94"/>
      <c r="BC19" s="94"/>
      <c r="BD19" s="94"/>
      <c r="BE19" s="94"/>
      <c r="BF19" s="94"/>
      <c r="BG19" s="94"/>
      <c r="BH19" s="94"/>
      <c r="BI19" s="94"/>
      <c r="BJ19" s="94"/>
      <c r="BK19" s="94"/>
      <c r="BL19" s="94"/>
      <c r="BM19" s="84"/>
      <c r="BN19" s="136"/>
    </row>
    <row r="20" spans="1:66" s="120" customFormat="1" ht="17.100000000000001" customHeight="1">
      <c r="A20" s="229"/>
      <c r="B20" s="3092">
        <f>B18+1</f>
        <v>5</v>
      </c>
      <c r="C20" s="3085" t="s">
        <v>902</v>
      </c>
      <c r="D20" s="3098"/>
      <c r="E20" s="3098"/>
      <c r="F20" s="3098"/>
      <c r="G20" s="3098"/>
      <c r="H20" s="3098"/>
      <c r="I20" s="3098"/>
      <c r="J20" s="3098"/>
      <c r="K20" s="3098"/>
      <c r="L20" s="3098"/>
      <c r="M20" s="3098"/>
      <c r="N20" s="3098"/>
      <c r="O20" s="3098"/>
      <c r="P20" s="3098"/>
      <c r="Q20" s="3098"/>
      <c r="R20" s="3098"/>
      <c r="S20" s="3098"/>
      <c r="T20" s="3098"/>
      <c r="U20" s="3098"/>
      <c r="V20" s="3099"/>
      <c r="W20" s="3069"/>
      <c r="X20" s="3065"/>
      <c r="Y20" s="3065"/>
      <c r="Z20" s="3065"/>
      <c r="AA20" s="3065"/>
      <c r="AB20" s="3065"/>
      <c r="AC20" s="3066"/>
      <c r="AD20" s="3069" t="s">
        <v>903</v>
      </c>
      <c r="AE20" s="3065"/>
      <c r="AF20" s="3065"/>
      <c r="AG20" s="3065"/>
      <c r="AH20" s="3091"/>
      <c r="AI20" s="3064" t="s">
        <v>904</v>
      </c>
      <c r="AJ20" s="3065"/>
      <c r="AK20" s="3065"/>
      <c r="AL20" s="3065"/>
      <c r="AM20" s="3066"/>
      <c r="AN20" s="3069"/>
      <c r="AO20" s="3065"/>
      <c r="AP20" s="3065"/>
      <c r="AQ20" s="3070"/>
      <c r="AR20" s="94"/>
      <c r="AS20" s="243"/>
      <c r="AT20" s="94"/>
      <c r="AU20" s="94"/>
      <c r="AV20" s="94"/>
      <c r="AW20" s="94"/>
      <c r="AX20" s="94"/>
      <c r="AY20" s="94"/>
      <c r="AZ20" s="94"/>
      <c r="BA20" s="94"/>
      <c r="BB20" s="94"/>
      <c r="BC20" s="94"/>
      <c r="BD20" s="94"/>
      <c r="BE20" s="94"/>
      <c r="BF20" s="94"/>
      <c r="BG20" s="94"/>
      <c r="BH20" s="94"/>
      <c r="BI20" s="94"/>
      <c r="BJ20" s="94"/>
      <c r="BK20" s="94"/>
      <c r="BL20" s="94"/>
      <c r="BM20" s="84"/>
      <c r="BN20" s="136"/>
    </row>
    <row r="21" spans="1:66" s="120" customFormat="1" ht="17.100000000000001" customHeight="1">
      <c r="A21" s="229"/>
      <c r="B21" s="3084"/>
      <c r="C21" s="3094"/>
      <c r="D21" s="3095"/>
      <c r="E21" s="3095"/>
      <c r="F21" s="3095"/>
      <c r="G21" s="3095"/>
      <c r="H21" s="3095"/>
      <c r="I21" s="3095"/>
      <c r="J21" s="3095"/>
      <c r="K21" s="3095"/>
      <c r="L21" s="3095"/>
      <c r="M21" s="3095"/>
      <c r="N21" s="3095"/>
      <c r="O21" s="3095"/>
      <c r="P21" s="3095"/>
      <c r="Q21" s="3095"/>
      <c r="R21" s="3095"/>
      <c r="S21" s="3095"/>
      <c r="T21" s="3095"/>
      <c r="U21" s="3095"/>
      <c r="V21" s="3096"/>
      <c r="W21" s="3069"/>
      <c r="X21" s="3065"/>
      <c r="Y21" s="3065"/>
      <c r="Z21" s="3065"/>
      <c r="AA21" s="3065"/>
      <c r="AB21" s="3065"/>
      <c r="AC21" s="3066"/>
      <c r="AD21" s="3069"/>
      <c r="AE21" s="3065"/>
      <c r="AF21" s="3065"/>
      <c r="AG21" s="3065"/>
      <c r="AH21" s="3091"/>
      <c r="AI21" s="3064"/>
      <c r="AJ21" s="3065"/>
      <c r="AK21" s="3065"/>
      <c r="AL21" s="3065"/>
      <c r="AM21" s="3066"/>
      <c r="AN21" s="3069"/>
      <c r="AO21" s="3065"/>
      <c r="AP21" s="3065"/>
      <c r="AQ21" s="3070"/>
      <c r="AR21" s="94"/>
      <c r="AS21" s="243"/>
      <c r="AT21" s="94"/>
      <c r="AU21" s="94"/>
      <c r="AV21" s="94"/>
      <c r="AW21" s="94"/>
      <c r="AX21" s="94"/>
      <c r="AY21" s="94"/>
      <c r="AZ21" s="94"/>
      <c r="BA21" s="94"/>
      <c r="BB21" s="94"/>
      <c r="BC21" s="94"/>
      <c r="BD21" s="94"/>
      <c r="BE21" s="94"/>
      <c r="BF21" s="94"/>
      <c r="BG21" s="94"/>
      <c r="BH21" s="94"/>
      <c r="BI21" s="94"/>
      <c r="BJ21" s="94"/>
      <c r="BK21" s="94"/>
      <c r="BL21" s="94"/>
      <c r="BM21" s="84"/>
      <c r="BN21" s="136"/>
    </row>
    <row r="22" spans="1:66" s="120" customFormat="1" ht="17.100000000000001" customHeight="1">
      <c r="A22" s="229"/>
      <c r="B22" s="3092">
        <f>B20+1</f>
        <v>6</v>
      </c>
      <c r="C22" s="3085" t="s">
        <v>905</v>
      </c>
      <c r="D22" s="3098"/>
      <c r="E22" s="3098"/>
      <c r="F22" s="3098"/>
      <c r="G22" s="3098"/>
      <c r="H22" s="3098"/>
      <c r="I22" s="3098"/>
      <c r="J22" s="3098"/>
      <c r="K22" s="3098"/>
      <c r="L22" s="3098"/>
      <c r="M22" s="3098"/>
      <c r="N22" s="3098"/>
      <c r="O22" s="3098"/>
      <c r="P22" s="3098"/>
      <c r="Q22" s="3098"/>
      <c r="R22" s="3098"/>
      <c r="S22" s="3098"/>
      <c r="T22" s="3098"/>
      <c r="U22" s="3098"/>
      <c r="V22" s="3099"/>
      <c r="W22" s="3069"/>
      <c r="X22" s="3065"/>
      <c r="Y22" s="3065"/>
      <c r="Z22" s="3065"/>
      <c r="AA22" s="3065"/>
      <c r="AB22" s="3065"/>
      <c r="AC22" s="3066"/>
      <c r="AD22" s="3069"/>
      <c r="AE22" s="3065"/>
      <c r="AF22" s="3065"/>
      <c r="AG22" s="3065"/>
      <c r="AH22" s="3091"/>
      <c r="AI22" s="3064"/>
      <c r="AJ22" s="3065"/>
      <c r="AK22" s="3065"/>
      <c r="AL22" s="3065"/>
      <c r="AM22" s="3066"/>
      <c r="AN22" s="3069"/>
      <c r="AO22" s="3065"/>
      <c r="AP22" s="3065"/>
      <c r="AQ22" s="3070"/>
      <c r="AR22" s="94"/>
      <c r="AS22" s="243"/>
      <c r="AT22" s="94"/>
      <c r="AU22" s="94"/>
      <c r="AV22" s="94"/>
      <c r="AW22" s="94"/>
      <c r="AX22" s="94"/>
      <c r="AY22" s="94"/>
      <c r="AZ22" s="94"/>
      <c r="BA22" s="94"/>
      <c r="BB22" s="94"/>
      <c r="BC22" s="94"/>
      <c r="BD22" s="94"/>
      <c r="BE22" s="94"/>
      <c r="BF22" s="94"/>
      <c r="BG22" s="94"/>
      <c r="BH22" s="94"/>
      <c r="BI22" s="94"/>
      <c r="BJ22" s="94"/>
      <c r="BK22" s="94"/>
      <c r="BL22" s="94"/>
      <c r="BM22" s="84"/>
      <c r="BN22" s="136"/>
    </row>
    <row r="23" spans="1:66" s="120" customFormat="1" ht="17.100000000000001" customHeight="1">
      <c r="A23" s="229"/>
      <c r="B23" s="3084"/>
      <c r="C23" s="3094"/>
      <c r="D23" s="3095"/>
      <c r="E23" s="3095"/>
      <c r="F23" s="3095"/>
      <c r="G23" s="3095"/>
      <c r="H23" s="3095"/>
      <c r="I23" s="3095"/>
      <c r="J23" s="3095"/>
      <c r="K23" s="3095"/>
      <c r="L23" s="3095"/>
      <c r="M23" s="3095"/>
      <c r="N23" s="3095"/>
      <c r="O23" s="3095"/>
      <c r="P23" s="3095"/>
      <c r="Q23" s="3095"/>
      <c r="R23" s="3095"/>
      <c r="S23" s="3095"/>
      <c r="T23" s="3095"/>
      <c r="U23" s="3095"/>
      <c r="V23" s="3096"/>
      <c r="W23" s="3069"/>
      <c r="X23" s="3065"/>
      <c r="Y23" s="3065"/>
      <c r="Z23" s="3065"/>
      <c r="AA23" s="3065"/>
      <c r="AB23" s="3065"/>
      <c r="AC23" s="3066"/>
      <c r="AD23" s="3069"/>
      <c r="AE23" s="3065"/>
      <c r="AF23" s="3065"/>
      <c r="AG23" s="3065"/>
      <c r="AH23" s="3091"/>
      <c r="AI23" s="3064"/>
      <c r="AJ23" s="3065"/>
      <c r="AK23" s="3065"/>
      <c r="AL23" s="3065"/>
      <c r="AM23" s="3066"/>
      <c r="AN23" s="3069"/>
      <c r="AO23" s="3065"/>
      <c r="AP23" s="3065"/>
      <c r="AQ23" s="3070"/>
      <c r="AR23" s="94"/>
      <c r="AS23" s="243"/>
      <c r="AT23" s="94"/>
      <c r="AU23" s="94"/>
      <c r="AV23" s="94"/>
      <c r="AW23" s="94"/>
      <c r="AX23" s="94"/>
      <c r="AY23" s="94"/>
      <c r="AZ23" s="94"/>
      <c r="BA23" s="94"/>
      <c r="BB23" s="94"/>
      <c r="BC23" s="94"/>
      <c r="BD23" s="94"/>
      <c r="BE23" s="94"/>
      <c r="BF23" s="94"/>
      <c r="BG23" s="94"/>
      <c r="BH23" s="94"/>
      <c r="BI23" s="94"/>
      <c r="BJ23" s="94"/>
      <c r="BK23" s="94"/>
      <c r="BL23" s="94"/>
      <c r="BM23" s="84"/>
      <c r="BN23" s="136"/>
    </row>
    <row r="24" spans="1:66" s="120" customFormat="1" ht="17.100000000000001" customHeight="1">
      <c r="A24" s="229"/>
      <c r="B24" s="3092">
        <f>B22+1</f>
        <v>7</v>
      </c>
      <c r="C24" s="3085" t="s">
        <v>906</v>
      </c>
      <c r="D24" s="3098"/>
      <c r="E24" s="3098"/>
      <c r="F24" s="3098"/>
      <c r="G24" s="3098"/>
      <c r="H24" s="3098"/>
      <c r="I24" s="3098"/>
      <c r="J24" s="3098"/>
      <c r="K24" s="3098"/>
      <c r="L24" s="3098"/>
      <c r="M24" s="3098"/>
      <c r="N24" s="3098"/>
      <c r="O24" s="3098"/>
      <c r="P24" s="3098"/>
      <c r="Q24" s="3098"/>
      <c r="R24" s="3098"/>
      <c r="S24" s="3098"/>
      <c r="T24" s="3098"/>
      <c r="U24" s="3098"/>
      <c r="V24" s="3099"/>
      <c r="W24" s="3069"/>
      <c r="X24" s="3065"/>
      <c r="Y24" s="3065"/>
      <c r="Z24" s="3065"/>
      <c r="AA24" s="3065"/>
      <c r="AB24" s="3065"/>
      <c r="AC24" s="3066"/>
      <c r="AD24" s="3069"/>
      <c r="AE24" s="3065"/>
      <c r="AF24" s="3065"/>
      <c r="AG24" s="3065"/>
      <c r="AH24" s="3091"/>
      <c r="AI24" s="3064" t="s">
        <v>907</v>
      </c>
      <c r="AJ24" s="3065"/>
      <c r="AK24" s="3065"/>
      <c r="AL24" s="3065"/>
      <c r="AM24" s="3066"/>
      <c r="AN24" s="3069" t="s">
        <v>908</v>
      </c>
      <c r="AO24" s="3065"/>
      <c r="AP24" s="3065"/>
      <c r="AQ24" s="3070"/>
      <c r="AR24" s="94"/>
      <c r="AS24" s="243"/>
      <c r="AT24" s="94"/>
      <c r="AU24" s="94"/>
      <c r="AV24" s="94"/>
      <c r="AW24" s="94"/>
      <c r="AX24" s="94"/>
      <c r="AY24" s="94"/>
      <c r="AZ24" s="94"/>
      <c r="BA24" s="94"/>
      <c r="BB24" s="94"/>
      <c r="BC24" s="94"/>
      <c r="BD24" s="94"/>
      <c r="BE24" s="94"/>
      <c r="BF24" s="94"/>
      <c r="BG24" s="94"/>
      <c r="BH24" s="94"/>
      <c r="BI24" s="94"/>
      <c r="BJ24" s="94"/>
      <c r="BK24" s="94"/>
      <c r="BL24" s="94"/>
      <c r="BM24" s="84"/>
      <c r="BN24" s="136"/>
    </row>
    <row r="25" spans="1:66" s="120" customFormat="1" ht="17.100000000000001" customHeight="1">
      <c r="A25" s="229"/>
      <c r="B25" s="3084"/>
      <c r="C25" s="3094"/>
      <c r="D25" s="3095"/>
      <c r="E25" s="3095"/>
      <c r="F25" s="3095"/>
      <c r="G25" s="3095"/>
      <c r="H25" s="3095"/>
      <c r="I25" s="3095"/>
      <c r="J25" s="3095"/>
      <c r="K25" s="3095"/>
      <c r="L25" s="3095"/>
      <c r="M25" s="3095"/>
      <c r="N25" s="3095"/>
      <c r="O25" s="3095"/>
      <c r="P25" s="3095"/>
      <c r="Q25" s="3095"/>
      <c r="R25" s="3095"/>
      <c r="S25" s="3095"/>
      <c r="T25" s="3095"/>
      <c r="U25" s="3095"/>
      <c r="V25" s="3096"/>
      <c r="W25" s="3069"/>
      <c r="X25" s="3065"/>
      <c r="Y25" s="3065"/>
      <c r="Z25" s="3065"/>
      <c r="AA25" s="3065"/>
      <c r="AB25" s="3065"/>
      <c r="AC25" s="3066"/>
      <c r="AD25" s="3069"/>
      <c r="AE25" s="3065"/>
      <c r="AF25" s="3065"/>
      <c r="AG25" s="3065"/>
      <c r="AH25" s="3091"/>
      <c r="AI25" s="3064"/>
      <c r="AJ25" s="3065"/>
      <c r="AK25" s="3065"/>
      <c r="AL25" s="3065"/>
      <c r="AM25" s="3066"/>
      <c r="AN25" s="3069"/>
      <c r="AO25" s="3065"/>
      <c r="AP25" s="3065"/>
      <c r="AQ25" s="3070"/>
      <c r="AR25" s="94"/>
      <c r="AS25" s="243"/>
      <c r="AT25" s="94"/>
      <c r="AU25" s="94"/>
      <c r="AV25" s="94"/>
      <c r="AW25" s="94"/>
      <c r="AX25" s="94"/>
      <c r="AY25" s="94"/>
      <c r="AZ25" s="94"/>
      <c r="BA25" s="94"/>
      <c r="BB25" s="94"/>
      <c r="BC25" s="94"/>
      <c r="BD25" s="94"/>
      <c r="BE25" s="94"/>
      <c r="BF25" s="94"/>
      <c r="BG25" s="94"/>
      <c r="BH25" s="94"/>
      <c r="BI25" s="94"/>
      <c r="BJ25" s="94"/>
      <c r="BK25" s="94"/>
      <c r="BL25" s="94"/>
      <c r="BM25" s="84"/>
      <c r="BN25" s="136"/>
    </row>
    <row r="26" spans="1:66" s="120" customFormat="1" ht="17.100000000000001" customHeight="1">
      <c r="A26" s="229"/>
      <c r="B26" s="3092">
        <f>B24+1</f>
        <v>8</v>
      </c>
      <c r="C26" s="3085" t="s">
        <v>909</v>
      </c>
      <c r="D26" s="3098"/>
      <c r="E26" s="3098"/>
      <c r="F26" s="3098"/>
      <c r="G26" s="3098"/>
      <c r="H26" s="3098"/>
      <c r="I26" s="3098"/>
      <c r="J26" s="3098"/>
      <c r="K26" s="3098"/>
      <c r="L26" s="3098"/>
      <c r="M26" s="3098"/>
      <c r="N26" s="3098"/>
      <c r="O26" s="3098"/>
      <c r="P26" s="3098"/>
      <c r="Q26" s="3098"/>
      <c r="R26" s="3098"/>
      <c r="S26" s="3098"/>
      <c r="T26" s="3098"/>
      <c r="U26" s="3098"/>
      <c r="V26" s="3099"/>
      <c r="W26" s="3069"/>
      <c r="X26" s="3065"/>
      <c r="Y26" s="3065"/>
      <c r="Z26" s="3065"/>
      <c r="AA26" s="3065"/>
      <c r="AB26" s="3065"/>
      <c r="AC26" s="3066"/>
      <c r="AD26" s="3069"/>
      <c r="AE26" s="3065"/>
      <c r="AF26" s="3065"/>
      <c r="AG26" s="3065"/>
      <c r="AH26" s="3091"/>
      <c r="AI26" s="3064"/>
      <c r="AJ26" s="3065"/>
      <c r="AK26" s="3065"/>
      <c r="AL26" s="3065"/>
      <c r="AM26" s="3066"/>
      <c r="AN26" s="3069"/>
      <c r="AO26" s="3065"/>
      <c r="AP26" s="3065"/>
      <c r="AQ26" s="3070"/>
      <c r="AR26" s="94"/>
      <c r="AS26" s="243"/>
      <c r="AT26" s="334"/>
      <c r="AU26" s="334"/>
      <c r="AV26" s="334"/>
      <c r="AW26" s="334"/>
      <c r="AX26" s="334"/>
      <c r="AY26" s="334"/>
      <c r="AZ26" s="334"/>
      <c r="BA26" s="334"/>
      <c r="BB26" s="334"/>
      <c r="BC26" s="334"/>
      <c r="BD26" s="334"/>
      <c r="BE26" s="334"/>
      <c r="BF26" s="334"/>
      <c r="BG26" s="334"/>
      <c r="BH26" s="334"/>
      <c r="BI26" s="334"/>
      <c r="BJ26" s="334"/>
      <c r="BK26" s="516"/>
      <c r="BL26" s="516"/>
      <c r="BM26" s="834"/>
      <c r="BN26" s="136"/>
    </row>
    <row r="27" spans="1:66" s="120" customFormat="1" ht="17.100000000000001" customHeight="1">
      <c r="A27" s="229"/>
      <c r="B27" s="3084"/>
      <c r="C27" s="3094"/>
      <c r="D27" s="3095"/>
      <c r="E27" s="3095"/>
      <c r="F27" s="3095"/>
      <c r="G27" s="3095"/>
      <c r="H27" s="3095"/>
      <c r="I27" s="3095"/>
      <c r="J27" s="3095"/>
      <c r="K27" s="3095"/>
      <c r="L27" s="3095"/>
      <c r="M27" s="3095"/>
      <c r="N27" s="3095"/>
      <c r="O27" s="3095"/>
      <c r="P27" s="3095"/>
      <c r="Q27" s="3095"/>
      <c r="R27" s="3095"/>
      <c r="S27" s="3095"/>
      <c r="T27" s="3095"/>
      <c r="U27" s="3095"/>
      <c r="V27" s="3096"/>
      <c r="W27" s="3069"/>
      <c r="X27" s="3065"/>
      <c r="Y27" s="3065"/>
      <c r="Z27" s="3065"/>
      <c r="AA27" s="3065"/>
      <c r="AB27" s="3065"/>
      <c r="AC27" s="3066"/>
      <c r="AD27" s="3069"/>
      <c r="AE27" s="3065"/>
      <c r="AF27" s="3065"/>
      <c r="AG27" s="3065"/>
      <c r="AH27" s="3091"/>
      <c r="AI27" s="3064"/>
      <c r="AJ27" s="3065"/>
      <c r="AK27" s="3065"/>
      <c r="AL27" s="3065"/>
      <c r="AM27" s="3066"/>
      <c r="AN27" s="3069"/>
      <c r="AO27" s="3065"/>
      <c r="AP27" s="3065"/>
      <c r="AQ27" s="3070"/>
      <c r="AR27" s="94"/>
      <c r="AS27" s="243"/>
      <c r="AT27" s="334"/>
      <c r="AU27" s="334"/>
      <c r="AV27" s="334"/>
      <c r="AW27" s="334"/>
      <c r="AX27" s="334"/>
      <c r="AY27" s="334"/>
      <c r="AZ27" s="334"/>
      <c r="BA27" s="334"/>
      <c r="BB27" s="334"/>
      <c r="BC27" s="334"/>
      <c r="BD27" s="334"/>
      <c r="BE27" s="334"/>
      <c r="BF27" s="334"/>
      <c r="BG27" s="334"/>
      <c r="BH27" s="334"/>
      <c r="BI27" s="334"/>
      <c r="BJ27" s="334"/>
      <c r="BK27" s="516"/>
      <c r="BL27" s="516"/>
      <c r="BM27" s="834"/>
      <c r="BN27" s="136"/>
    </row>
    <row r="28" spans="1:66" s="120" customFormat="1" ht="17.100000000000001" customHeight="1">
      <c r="A28" s="229"/>
      <c r="B28" s="3092">
        <f>B26+1</f>
        <v>9</v>
      </c>
      <c r="C28" s="3085" t="s">
        <v>910</v>
      </c>
      <c r="D28" s="3098"/>
      <c r="E28" s="3098"/>
      <c r="F28" s="3098"/>
      <c r="G28" s="3098"/>
      <c r="H28" s="3098"/>
      <c r="I28" s="3098"/>
      <c r="J28" s="3098"/>
      <c r="K28" s="3098"/>
      <c r="L28" s="3098"/>
      <c r="M28" s="3098"/>
      <c r="N28" s="3098"/>
      <c r="O28" s="3098"/>
      <c r="P28" s="3098"/>
      <c r="Q28" s="3098"/>
      <c r="R28" s="3098"/>
      <c r="S28" s="3098"/>
      <c r="T28" s="3098"/>
      <c r="U28" s="3098"/>
      <c r="V28" s="3099"/>
      <c r="W28" s="3069"/>
      <c r="X28" s="3065"/>
      <c r="Y28" s="3065"/>
      <c r="Z28" s="3065"/>
      <c r="AA28" s="3065"/>
      <c r="AB28" s="3065"/>
      <c r="AC28" s="3066"/>
      <c r="AD28" s="3069"/>
      <c r="AE28" s="3065"/>
      <c r="AF28" s="3065"/>
      <c r="AG28" s="3065"/>
      <c r="AH28" s="3091"/>
      <c r="AI28" s="3064"/>
      <c r="AJ28" s="3065"/>
      <c r="AK28" s="3065"/>
      <c r="AL28" s="3065"/>
      <c r="AM28" s="3066"/>
      <c r="AN28" s="3069"/>
      <c r="AO28" s="3065"/>
      <c r="AP28" s="3065"/>
      <c r="AQ28" s="3070"/>
      <c r="AR28" s="94"/>
      <c r="AS28" s="243"/>
      <c r="AT28" s="334"/>
      <c r="AU28" s="334"/>
      <c r="AV28" s="334"/>
      <c r="AW28" s="334"/>
      <c r="AX28" s="334"/>
      <c r="AY28" s="334"/>
      <c r="AZ28" s="334"/>
      <c r="BA28" s="334"/>
      <c r="BB28" s="334"/>
      <c r="BC28" s="334"/>
      <c r="BD28" s="334"/>
      <c r="BE28" s="334"/>
      <c r="BF28" s="334"/>
      <c r="BG28" s="334"/>
      <c r="BH28" s="334"/>
      <c r="BI28" s="334"/>
      <c r="BJ28" s="334"/>
      <c r="BK28" s="516"/>
      <c r="BL28" s="516"/>
      <c r="BM28" s="834"/>
      <c r="BN28" s="136"/>
    </row>
    <row r="29" spans="1:66" s="120" customFormat="1" ht="17.100000000000001" customHeight="1">
      <c r="A29" s="229"/>
      <c r="B29" s="3084"/>
      <c r="C29" s="3094"/>
      <c r="D29" s="3095"/>
      <c r="E29" s="3095"/>
      <c r="F29" s="3095"/>
      <c r="G29" s="3095"/>
      <c r="H29" s="3095"/>
      <c r="I29" s="3095"/>
      <c r="J29" s="3095"/>
      <c r="K29" s="3095"/>
      <c r="L29" s="3095"/>
      <c r="M29" s="3095"/>
      <c r="N29" s="3095"/>
      <c r="O29" s="3095"/>
      <c r="P29" s="3095"/>
      <c r="Q29" s="3095"/>
      <c r="R29" s="3095"/>
      <c r="S29" s="3095"/>
      <c r="T29" s="3095"/>
      <c r="U29" s="3095"/>
      <c r="V29" s="3096"/>
      <c r="W29" s="3069"/>
      <c r="X29" s="3065"/>
      <c r="Y29" s="3065"/>
      <c r="Z29" s="3065"/>
      <c r="AA29" s="3065"/>
      <c r="AB29" s="3065"/>
      <c r="AC29" s="3066"/>
      <c r="AD29" s="3069"/>
      <c r="AE29" s="3065"/>
      <c r="AF29" s="3065"/>
      <c r="AG29" s="3065"/>
      <c r="AH29" s="3091"/>
      <c r="AI29" s="3064"/>
      <c r="AJ29" s="3065"/>
      <c r="AK29" s="3065"/>
      <c r="AL29" s="3065"/>
      <c r="AM29" s="3066"/>
      <c r="AN29" s="3069"/>
      <c r="AO29" s="3065"/>
      <c r="AP29" s="3065"/>
      <c r="AQ29" s="3070"/>
      <c r="AR29" s="94"/>
      <c r="AS29" s="243"/>
      <c r="AT29" s="334"/>
      <c r="AU29" s="334"/>
      <c r="AV29" s="334"/>
      <c r="AW29" s="334"/>
      <c r="AX29" s="334"/>
      <c r="AY29" s="334"/>
      <c r="AZ29" s="334"/>
      <c r="BA29" s="334"/>
      <c r="BB29" s="334"/>
      <c r="BC29" s="334"/>
      <c r="BD29" s="334"/>
      <c r="BE29" s="334"/>
      <c r="BF29" s="334"/>
      <c r="BG29" s="334"/>
      <c r="BH29" s="334"/>
      <c r="BI29" s="334"/>
      <c r="BJ29" s="334"/>
      <c r="BK29" s="516"/>
      <c r="BL29" s="516"/>
      <c r="BM29" s="834"/>
      <c r="BN29" s="136"/>
    </row>
    <row r="30" spans="1:66" s="120" customFormat="1" ht="13.5" customHeight="1">
      <c r="A30" s="229"/>
      <c r="B30" s="3092"/>
      <c r="C30" s="3085"/>
      <c r="D30" s="3098"/>
      <c r="E30" s="3098"/>
      <c r="F30" s="3098"/>
      <c r="G30" s="3098"/>
      <c r="H30" s="3098"/>
      <c r="I30" s="3098"/>
      <c r="J30" s="3098"/>
      <c r="K30" s="3098"/>
      <c r="L30" s="3098"/>
      <c r="M30" s="3098"/>
      <c r="N30" s="3098"/>
      <c r="O30" s="3098"/>
      <c r="P30" s="3098"/>
      <c r="Q30" s="3098"/>
      <c r="R30" s="3098"/>
      <c r="S30" s="3098"/>
      <c r="T30" s="3098"/>
      <c r="U30" s="3098"/>
      <c r="V30" s="3099"/>
      <c r="W30" s="3069"/>
      <c r="X30" s="3065"/>
      <c r="Y30" s="3065"/>
      <c r="Z30" s="3065"/>
      <c r="AA30" s="3065"/>
      <c r="AB30" s="3065"/>
      <c r="AC30" s="3066"/>
      <c r="AD30" s="3069"/>
      <c r="AE30" s="3065"/>
      <c r="AF30" s="3065"/>
      <c r="AG30" s="3065"/>
      <c r="AH30" s="3091"/>
      <c r="AI30" s="3064"/>
      <c r="AJ30" s="3065"/>
      <c r="AK30" s="3065"/>
      <c r="AL30" s="3065"/>
      <c r="AM30" s="3066"/>
      <c r="AN30" s="3069"/>
      <c r="AO30" s="3065"/>
      <c r="AP30" s="3065"/>
      <c r="AQ30" s="3070"/>
      <c r="AR30" s="94"/>
      <c r="AS30" s="243"/>
      <c r="AT30" s="334"/>
      <c r="AU30" s="334"/>
      <c r="AV30" s="334"/>
      <c r="AW30" s="334"/>
      <c r="AX30" s="334"/>
      <c r="AY30" s="334"/>
      <c r="AZ30" s="334"/>
      <c r="BA30" s="334"/>
      <c r="BB30" s="334"/>
      <c r="BC30" s="334"/>
      <c r="BD30" s="334"/>
      <c r="BE30" s="334"/>
      <c r="BF30" s="334"/>
      <c r="BG30" s="334"/>
      <c r="BH30" s="334"/>
      <c r="BI30" s="334"/>
      <c r="BJ30" s="334"/>
      <c r="BK30" s="516"/>
      <c r="BL30" s="516"/>
      <c r="BM30" s="834"/>
      <c r="BN30" s="136"/>
    </row>
    <row r="31" spans="1:66" s="120" customFormat="1" ht="17.100000000000001" customHeight="1">
      <c r="A31" s="229"/>
      <c r="B31" s="3084"/>
      <c r="C31" s="3094"/>
      <c r="D31" s="3095"/>
      <c r="E31" s="3095"/>
      <c r="F31" s="3095"/>
      <c r="G31" s="3095"/>
      <c r="H31" s="3095"/>
      <c r="I31" s="3095"/>
      <c r="J31" s="3095"/>
      <c r="K31" s="3095"/>
      <c r="L31" s="3095"/>
      <c r="M31" s="3095"/>
      <c r="N31" s="3095"/>
      <c r="O31" s="3095"/>
      <c r="P31" s="3095"/>
      <c r="Q31" s="3095"/>
      <c r="R31" s="3095"/>
      <c r="S31" s="3095"/>
      <c r="T31" s="3095"/>
      <c r="U31" s="3095"/>
      <c r="V31" s="3096"/>
      <c r="W31" s="3101"/>
      <c r="X31" s="3102"/>
      <c r="Y31" s="3102"/>
      <c r="Z31" s="3102"/>
      <c r="AA31" s="3102"/>
      <c r="AB31" s="3102"/>
      <c r="AC31" s="3108"/>
      <c r="AD31" s="3101"/>
      <c r="AE31" s="3102"/>
      <c r="AF31" s="3102"/>
      <c r="AG31" s="3102"/>
      <c r="AH31" s="3109"/>
      <c r="AI31" s="3110"/>
      <c r="AJ31" s="3102"/>
      <c r="AK31" s="3102"/>
      <c r="AL31" s="3102"/>
      <c r="AM31" s="3108"/>
      <c r="AN31" s="3101"/>
      <c r="AO31" s="3102"/>
      <c r="AP31" s="3102"/>
      <c r="AQ31" s="3103"/>
      <c r="AR31" s="94"/>
      <c r="AS31" s="243"/>
      <c r="AT31" s="334"/>
      <c r="AU31" s="334"/>
      <c r="AV31" s="334"/>
      <c r="AW31" s="334"/>
      <c r="AX31" s="334"/>
      <c r="AY31" s="334"/>
      <c r="AZ31" s="334"/>
      <c r="BA31" s="334"/>
      <c r="BB31" s="334"/>
      <c r="BC31" s="334"/>
      <c r="BD31" s="334"/>
      <c r="BE31" s="334"/>
      <c r="BF31" s="334"/>
      <c r="BG31" s="334"/>
      <c r="BH31" s="334"/>
      <c r="BI31" s="334"/>
      <c r="BJ31" s="334"/>
      <c r="BK31" s="516"/>
      <c r="BL31" s="516"/>
      <c r="BM31" s="834"/>
      <c r="BN31" s="136"/>
    </row>
    <row r="32" spans="1:66" s="120" customFormat="1" ht="20.100000000000001" customHeight="1">
      <c r="A32" s="229"/>
      <c r="B32" s="3104" t="s">
        <v>911</v>
      </c>
      <c r="C32" s="1774"/>
      <c r="D32" s="1774"/>
      <c r="E32" s="1774"/>
      <c r="F32" s="1774"/>
      <c r="G32" s="1774"/>
      <c r="H32" s="1774"/>
      <c r="I32" s="1774"/>
      <c r="J32" s="1774"/>
      <c r="K32" s="1774"/>
      <c r="L32" s="1774"/>
      <c r="M32" s="1774"/>
      <c r="N32" s="1774"/>
      <c r="O32" s="1774"/>
      <c r="P32" s="1774"/>
      <c r="Q32" s="1774"/>
      <c r="R32" s="1774"/>
      <c r="S32" s="1774"/>
      <c r="T32" s="1774"/>
      <c r="U32" s="1774"/>
      <c r="V32" s="1774"/>
      <c r="W32" s="1774"/>
      <c r="X32" s="1774"/>
      <c r="Y32" s="1774"/>
      <c r="Z32" s="1774"/>
      <c r="AA32" s="1774"/>
      <c r="AB32" s="1774"/>
      <c r="AC32" s="1774"/>
      <c r="AD32" s="1774"/>
      <c r="AE32" s="1774"/>
      <c r="AF32" s="1774"/>
      <c r="AG32" s="1774"/>
      <c r="AH32" s="1774"/>
      <c r="AI32" s="1774"/>
      <c r="AJ32" s="1774"/>
      <c r="AK32" s="1774"/>
      <c r="AL32" s="1774"/>
      <c r="AM32" s="1774"/>
      <c r="AN32" s="1774"/>
      <c r="AO32" s="1774"/>
      <c r="AP32" s="1774"/>
      <c r="AQ32" s="3060"/>
      <c r="AR32" s="94"/>
      <c r="AS32" s="243"/>
      <c r="AT32" s="334"/>
      <c r="AU32" s="334"/>
      <c r="AV32" s="334"/>
      <c r="AW32" s="334"/>
      <c r="AX32" s="334"/>
      <c r="AY32" s="334"/>
      <c r="AZ32" s="334"/>
      <c r="BA32" s="334"/>
      <c r="BB32" s="334"/>
      <c r="BC32" s="334"/>
      <c r="BD32" s="334"/>
      <c r="BE32" s="334"/>
      <c r="BF32" s="334"/>
      <c r="BG32" s="334"/>
      <c r="BH32" s="334"/>
      <c r="BI32" s="334"/>
      <c r="BJ32" s="334"/>
      <c r="BK32" s="516"/>
      <c r="BL32" s="516"/>
      <c r="BM32" s="834"/>
      <c r="BN32" s="136"/>
    </row>
    <row r="33" spans="1:66" s="120" customFormat="1" ht="20.100000000000001" customHeight="1">
      <c r="A33" s="229"/>
      <c r="B33" s="3105"/>
      <c r="C33" s="1774"/>
      <c r="D33" s="1774"/>
      <c r="E33" s="1774"/>
      <c r="F33" s="1774"/>
      <c r="G33" s="1774"/>
      <c r="H33" s="1774"/>
      <c r="I33" s="1774"/>
      <c r="J33" s="1774"/>
      <c r="K33" s="1774"/>
      <c r="L33" s="1774"/>
      <c r="M33" s="1774"/>
      <c r="N33" s="1774"/>
      <c r="O33" s="1774"/>
      <c r="P33" s="1774"/>
      <c r="Q33" s="1774"/>
      <c r="R33" s="1774"/>
      <c r="S33" s="1774"/>
      <c r="T33" s="1774"/>
      <c r="U33" s="1774"/>
      <c r="V33" s="1774"/>
      <c r="W33" s="1774"/>
      <c r="X33" s="1774"/>
      <c r="Y33" s="1774"/>
      <c r="Z33" s="1774"/>
      <c r="AA33" s="1774"/>
      <c r="AB33" s="1774"/>
      <c r="AC33" s="1774"/>
      <c r="AD33" s="1774"/>
      <c r="AE33" s="1774"/>
      <c r="AF33" s="1774"/>
      <c r="AG33" s="1774"/>
      <c r="AH33" s="1774"/>
      <c r="AI33" s="1774"/>
      <c r="AJ33" s="1774"/>
      <c r="AK33" s="1774"/>
      <c r="AL33" s="1774"/>
      <c r="AM33" s="1774"/>
      <c r="AN33" s="1774"/>
      <c r="AO33" s="1774"/>
      <c r="AP33" s="1774"/>
      <c r="AQ33" s="3060"/>
      <c r="AR33" s="94"/>
      <c r="AS33" s="243"/>
      <c r="AT33" s="334"/>
      <c r="AU33" s="334"/>
      <c r="AV33" s="334"/>
      <c r="AW33" s="334"/>
      <c r="AX33" s="334"/>
      <c r="AY33" s="334"/>
      <c r="AZ33" s="334"/>
      <c r="BA33" s="334"/>
      <c r="BB33" s="334"/>
      <c r="BC33" s="334"/>
      <c r="BD33" s="334"/>
      <c r="BE33" s="334"/>
      <c r="BF33" s="334"/>
      <c r="BG33" s="334"/>
      <c r="BH33" s="334"/>
      <c r="BI33" s="334"/>
      <c r="BJ33" s="334"/>
      <c r="BK33" s="516"/>
      <c r="BL33" s="516"/>
      <c r="BM33" s="834"/>
      <c r="BN33" s="136"/>
    </row>
    <row r="34" spans="1:66" s="120" customFormat="1" ht="20.100000000000001" customHeight="1">
      <c r="A34" s="229"/>
      <c r="B34" s="3105"/>
      <c r="C34" s="1774"/>
      <c r="D34" s="1774"/>
      <c r="E34" s="1774"/>
      <c r="F34" s="1774"/>
      <c r="G34" s="1774"/>
      <c r="H34" s="1774"/>
      <c r="I34" s="1774"/>
      <c r="J34" s="1774"/>
      <c r="K34" s="1774"/>
      <c r="L34" s="1774"/>
      <c r="M34" s="1774"/>
      <c r="N34" s="1774"/>
      <c r="O34" s="1774"/>
      <c r="P34" s="1774"/>
      <c r="Q34" s="1774"/>
      <c r="R34" s="1774"/>
      <c r="S34" s="1774"/>
      <c r="T34" s="1774"/>
      <c r="U34" s="1774"/>
      <c r="V34" s="1774"/>
      <c r="W34" s="1774"/>
      <c r="X34" s="1774"/>
      <c r="Y34" s="1774"/>
      <c r="Z34" s="1774"/>
      <c r="AA34" s="1774"/>
      <c r="AB34" s="1774"/>
      <c r="AC34" s="1774"/>
      <c r="AD34" s="1774"/>
      <c r="AE34" s="1774"/>
      <c r="AF34" s="1774"/>
      <c r="AG34" s="1774"/>
      <c r="AH34" s="1774"/>
      <c r="AI34" s="1774"/>
      <c r="AJ34" s="1774"/>
      <c r="AK34" s="1774"/>
      <c r="AL34" s="1774"/>
      <c r="AM34" s="1774"/>
      <c r="AN34" s="1774"/>
      <c r="AO34" s="1774"/>
      <c r="AP34" s="1774"/>
      <c r="AQ34" s="3060"/>
      <c r="AR34" s="94"/>
      <c r="AS34" s="243"/>
      <c r="AT34" s="334"/>
      <c r="AU34" s="334"/>
      <c r="AV34" s="334"/>
      <c r="AW34" s="334"/>
      <c r="AX34" s="334"/>
      <c r="AY34" s="334"/>
      <c r="AZ34" s="334"/>
      <c r="BA34" s="334"/>
      <c r="BB34" s="334"/>
      <c r="BC34" s="334"/>
      <c r="BD34" s="334"/>
      <c r="BE34" s="334"/>
      <c r="BF34" s="334"/>
      <c r="BG34" s="334"/>
      <c r="BH34" s="334"/>
      <c r="BI34" s="334"/>
      <c r="BJ34" s="334"/>
      <c r="BK34" s="516"/>
      <c r="BL34" s="516"/>
      <c r="BM34" s="834"/>
      <c r="BN34" s="136"/>
    </row>
    <row r="35" spans="1:66" s="120" customFormat="1" ht="20.100000000000001" customHeight="1">
      <c r="A35" s="229"/>
      <c r="B35" s="3105"/>
      <c r="C35" s="1774"/>
      <c r="D35" s="1774"/>
      <c r="E35" s="1774"/>
      <c r="F35" s="1774"/>
      <c r="G35" s="1774"/>
      <c r="H35" s="1774"/>
      <c r="I35" s="1774"/>
      <c r="J35" s="1774"/>
      <c r="K35" s="1774"/>
      <c r="L35" s="1774"/>
      <c r="M35" s="1774"/>
      <c r="N35" s="1774"/>
      <c r="O35" s="1774"/>
      <c r="P35" s="1774"/>
      <c r="Q35" s="1774"/>
      <c r="R35" s="1774"/>
      <c r="S35" s="1774"/>
      <c r="T35" s="1774"/>
      <c r="U35" s="1774"/>
      <c r="V35" s="1774"/>
      <c r="W35" s="1774"/>
      <c r="X35" s="1774"/>
      <c r="Y35" s="1774"/>
      <c r="Z35" s="1774"/>
      <c r="AA35" s="1774"/>
      <c r="AB35" s="1774"/>
      <c r="AC35" s="1774"/>
      <c r="AD35" s="1774"/>
      <c r="AE35" s="1774"/>
      <c r="AF35" s="1774"/>
      <c r="AG35" s="1774"/>
      <c r="AH35" s="1774"/>
      <c r="AI35" s="1774"/>
      <c r="AJ35" s="1774"/>
      <c r="AK35" s="1774"/>
      <c r="AL35" s="1774"/>
      <c r="AM35" s="1774"/>
      <c r="AN35" s="1774"/>
      <c r="AO35" s="1774"/>
      <c r="AP35" s="1774"/>
      <c r="AQ35" s="3060"/>
      <c r="AR35" s="94"/>
      <c r="AS35" s="243"/>
      <c r="AT35" s="334"/>
      <c r="AU35" s="334"/>
      <c r="AV35" s="334"/>
      <c r="AW35" s="334"/>
      <c r="AX35" s="334"/>
      <c r="AY35" s="334"/>
      <c r="AZ35" s="334"/>
      <c r="BA35" s="334"/>
      <c r="BB35" s="334"/>
      <c r="BC35" s="334"/>
      <c r="BD35" s="334"/>
      <c r="BE35" s="334"/>
      <c r="BF35" s="334"/>
      <c r="BG35" s="334"/>
      <c r="BH35" s="334"/>
      <c r="BI35" s="334"/>
      <c r="BJ35" s="334"/>
      <c r="BK35" s="516"/>
      <c r="BL35" s="516"/>
      <c r="BM35" s="834"/>
      <c r="BN35" s="136"/>
    </row>
    <row r="36" spans="1:66" s="120" customFormat="1" ht="20.100000000000001" customHeight="1">
      <c r="A36" s="229"/>
      <c r="B36" s="3105"/>
      <c r="C36" s="1774"/>
      <c r="D36" s="1774"/>
      <c r="E36" s="1774"/>
      <c r="F36" s="1774"/>
      <c r="G36" s="1774"/>
      <c r="H36" s="1774"/>
      <c r="I36" s="1774"/>
      <c r="J36" s="1774"/>
      <c r="K36" s="1774"/>
      <c r="L36" s="1774"/>
      <c r="M36" s="1774"/>
      <c r="N36" s="1774"/>
      <c r="O36" s="1774"/>
      <c r="P36" s="1774"/>
      <c r="Q36" s="1774"/>
      <c r="R36" s="1774"/>
      <c r="S36" s="1774"/>
      <c r="T36" s="1774"/>
      <c r="U36" s="1774"/>
      <c r="V36" s="1774"/>
      <c r="W36" s="1774"/>
      <c r="X36" s="1774"/>
      <c r="Y36" s="1774"/>
      <c r="Z36" s="1774"/>
      <c r="AA36" s="1774"/>
      <c r="AB36" s="1774"/>
      <c r="AC36" s="1774"/>
      <c r="AD36" s="1774"/>
      <c r="AE36" s="1774"/>
      <c r="AF36" s="1774"/>
      <c r="AG36" s="1774"/>
      <c r="AH36" s="1774"/>
      <c r="AI36" s="1774"/>
      <c r="AJ36" s="1774"/>
      <c r="AK36" s="1774"/>
      <c r="AL36" s="1774"/>
      <c r="AM36" s="1774"/>
      <c r="AN36" s="1774"/>
      <c r="AO36" s="1774"/>
      <c r="AP36" s="1774"/>
      <c r="AQ36" s="3060"/>
      <c r="AR36" s="94"/>
      <c r="AS36" s="243"/>
      <c r="AT36" s="334"/>
      <c r="AU36" s="334"/>
      <c r="AV36" s="334"/>
      <c r="AW36" s="334"/>
      <c r="AX36" s="334"/>
      <c r="AY36" s="334"/>
      <c r="AZ36" s="334"/>
      <c r="BA36" s="334"/>
      <c r="BB36" s="334"/>
      <c r="BC36" s="334"/>
      <c r="BD36" s="334"/>
      <c r="BE36" s="334"/>
      <c r="BF36" s="334"/>
      <c r="BG36" s="334"/>
      <c r="BH36" s="334"/>
      <c r="BI36" s="334"/>
      <c r="BJ36" s="334"/>
      <c r="BK36" s="516"/>
      <c r="BL36" s="516"/>
      <c r="BM36" s="834"/>
      <c r="BN36" s="136"/>
    </row>
    <row r="37" spans="1:66" s="120" customFormat="1" ht="20.100000000000001" customHeight="1">
      <c r="A37" s="229"/>
      <c r="B37" s="3105"/>
      <c r="C37" s="1774"/>
      <c r="D37" s="1774"/>
      <c r="E37" s="1774"/>
      <c r="F37" s="1774"/>
      <c r="G37" s="1774"/>
      <c r="H37" s="1774"/>
      <c r="I37" s="1774"/>
      <c r="J37" s="1774"/>
      <c r="K37" s="1774"/>
      <c r="L37" s="1774"/>
      <c r="M37" s="1774"/>
      <c r="N37" s="1774"/>
      <c r="O37" s="1774"/>
      <c r="P37" s="1774"/>
      <c r="Q37" s="1774"/>
      <c r="R37" s="1774"/>
      <c r="S37" s="1774"/>
      <c r="T37" s="1774"/>
      <c r="U37" s="1774"/>
      <c r="V37" s="1774"/>
      <c r="W37" s="1774"/>
      <c r="X37" s="1774"/>
      <c r="Y37" s="1774"/>
      <c r="Z37" s="1774"/>
      <c r="AA37" s="1774"/>
      <c r="AB37" s="1774"/>
      <c r="AC37" s="1774"/>
      <c r="AD37" s="1774"/>
      <c r="AE37" s="1774"/>
      <c r="AF37" s="1774"/>
      <c r="AG37" s="1774"/>
      <c r="AH37" s="1774"/>
      <c r="AI37" s="1774"/>
      <c r="AJ37" s="1774"/>
      <c r="AK37" s="1774"/>
      <c r="AL37" s="1774"/>
      <c r="AM37" s="1774"/>
      <c r="AN37" s="1774"/>
      <c r="AO37" s="1774"/>
      <c r="AP37" s="1774"/>
      <c r="AQ37" s="3060"/>
      <c r="AR37" s="94"/>
      <c r="AS37" s="243"/>
      <c r="AT37" s="334"/>
      <c r="AU37" s="334"/>
      <c r="AV37" s="334"/>
      <c r="AW37" s="334"/>
      <c r="AX37" s="334"/>
      <c r="AY37" s="334"/>
      <c r="AZ37" s="334"/>
      <c r="BA37" s="334"/>
      <c r="BB37" s="334"/>
      <c r="BC37" s="334"/>
      <c r="BD37" s="334"/>
      <c r="BE37" s="334"/>
      <c r="BF37" s="334"/>
      <c r="BG37" s="334"/>
      <c r="BH37" s="334"/>
      <c r="BI37" s="334"/>
      <c r="BJ37" s="334"/>
      <c r="BK37" s="516"/>
      <c r="BL37" s="516"/>
      <c r="BM37" s="834"/>
      <c r="BN37" s="136"/>
    </row>
    <row r="38" spans="1:66" s="120" customFormat="1" ht="20.100000000000001" customHeight="1">
      <c r="A38" s="229"/>
      <c r="B38" s="3105"/>
      <c r="C38" s="1774"/>
      <c r="D38" s="1774"/>
      <c r="E38" s="1774"/>
      <c r="F38" s="1774"/>
      <c r="G38" s="1774"/>
      <c r="H38" s="1774"/>
      <c r="I38" s="1774"/>
      <c r="J38" s="1774"/>
      <c r="K38" s="1774"/>
      <c r="L38" s="1774"/>
      <c r="M38" s="1774"/>
      <c r="N38" s="1774"/>
      <c r="O38" s="1774"/>
      <c r="P38" s="1774"/>
      <c r="Q38" s="1774"/>
      <c r="R38" s="1774"/>
      <c r="S38" s="1774"/>
      <c r="T38" s="1774"/>
      <c r="U38" s="1774"/>
      <c r="V38" s="1774"/>
      <c r="W38" s="1774"/>
      <c r="X38" s="1774"/>
      <c r="Y38" s="1774"/>
      <c r="Z38" s="1774"/>
      <c r="AA38" s="1774"/>
      <c r="AB38" s="1774"/>
      <c r="AC38" s="1774"/>
      <c r="AD38" s="1774"/>
      <c r="AE38" s="1774"/>
      <c r="AF38" s="1774"/>
      <c r="AG38" s="1774"/>
      <c r="AH38" s="1774"/>
      <c r="AI38" s="1774"/>
      <c r="AJ38" s="1774"/>
      <c r="AK38" s="1774"/>
      <c r="AL38" s="1774"/>
      <c r="AM38" s="1774"/>
      <c r="AN38" s="1774"/>
      <c r="AO38" s="1774"/>
      <c r="AP38" s="1774"/>
      <c r="AQ38" s="3060"/>
      <c r="AR38" s="94"/>
      <c r="AS38" s="243"/>
      <c r="AT38" s="334"/>
      <c r="AU38" s="334"/>
      <c r="AV38" s="334"/>
      <c r="AW38" s="334"/>
      <c r="AX38" s="334"/>
      <c r="AY38" s="334"/>
      <c r="AZ38" s="334"/>
      <c r="BA38" s="334"/>
      <c r="BB38" s="334"/>
      <c r="BC38" s="334"/>
      <c r="BD38" s="334"/>
      <c r="BE38" s="334"/>
      <c r="BF38" s="334"/>
      <c r="BG38" s="334"/>
      <c r="BH38" s="334"/>
      <c r="BI38" s="334"/>
      <c r="BJ38" s="334"/>
      <c r="BK38" s="516"/>
      <c r="BL38" s="516"/>
      <c r="BM38" s="834"/>
      <c r="BN38" s="136"/>
    </row>
    <row r="39" spans="1:66" s="120" customFormat="1" ht="20.100000000000001" customHeight="1">
      <c r="A39" s="734"/>
      <c r="B39" s="3106"/>
      <c r="C39" s="1776"/>
      <c r="D39" s="1776"/>
      <c r="E39" s="1776"/>
      <c r="F39" s="1776"/>
      <c r="G39" s="1776"/>
      <c r="H39" s="1776"/>
      <c r="I39" s="1776"/>
      <c r="J39" s="1776"/>
      <c r="K39" s="1776"/>
      <c r="L39" s="1776"/>
      <c r="M39" s="1776"/>
      <c r="N39" s="1776"/>
      <c r="O39" s="1776"/>
      <c r="P39" s="1776"/>
      <c r="Q39" s="1776"/>
      <c r="R39" s="1776"/>
      <c r="S39" s="1776"/>
      <c r="T39" s="1776"/>
      <c r="U39" s="1776"/>
      <c r="V39" s="1776"/>
      <c r="W39" s="1776"/>
      <c r="X39" s="1776"/>
      <c r="Y39" s="1776"/>
      <c r="Z39" s="1776"/>
      <c r="AA39" s="1776"/>
      <c r="AB39" s="1776"/>
      <c r="AC39" s="1776"/>
      <c r="AD39" s="1776"/>
      <c r="AE39" s="1776"/>
      <c r="AF39" s="1776"/>
      <c r="AG39" s="1776"/>
      <c r="AH39" s="1776"/>
      <c r="AI39" s="1776"/>
      <c r="AJ39" s="1776"/>
      <c r="AK39" s="1776"/>
      <c r="AL39" s="1776"/>
      <c r="AM39" s="1776"/>
      <c r="AN39" s="1776"/>
      <c r="AO39" s="1776"/>
      <c r="AP39" s="1776"/>
      <c r="AQ39" s="3107"/>
      <c r="AR39" s="84"/>
      <c r="AS39" s="93"/>
      <c r="AT39" s="93"/>
      <c r="AU39" s="94"/>
      <c r="AV39" s="94"/>
      <c r="AW39" s="94"/>
      <c r="AX39" s="94"/>
      <c r="AY39" s="94"/>
      <c r="AZ39" s="94"/>
      <c r="BA39" s="94"/>
      <c r="BB39" s="94"/>
      <c r="BC39" s="94"/>
      <c r="BD39" s="94"/>
      <c r="BE39" s="94"/>
      <c r="BF39" s="94"/>
      <c r="BG39" s="94"/>
      <c r="BH39" s="94"/>
      <c r="BI39" s="94"/>
      <c r="BJ39" s="94"/>
      <c r="BK39" s="69"/>
      <c r="BL39" s="76"/>
      <c r="BM39" s="130"/>
      <c r="BN39" s="136"/>
    </row>
    <row r="40" spans="1:66" s="256" customFormat="1" ht="20.100000000000001" customHeight="1">
      <c r="A40" s="257"/>
      <c r="B40" s="308" t="s">
        <v>118</v>
      </c>
      <c r="C40" s="308"/>
      <c r="D40" s="308"/>
      <c r="E40" s="308"/>
      <c r="F40" s="308"/>
      <c r="G40" s="308"/>
      <c r="H40" s="308"/>
      <c r="I40" s="308"/>
      <c r="J40" s="308"/>
      <c r="K40" s="308"/>
      <c r="L40" s="308"/>
      <c r="M40" s="308"/>
      <c r="N40" s="308"/>
      <c r="O40" s="308"/>
      <c r="P40" s="308"/>
      <c r="Q40" s="308"/>
      <c r="R40" s="308"/>
      <c r="S40" s="308"/>
      <c r="T40" s="308"/>
      <c r="U40" s="308"/>
      <c r="V40" s="308"/>
      <c r="W40" s="308" t="s">
        <v>853</v>
      </c>
      <c r="X40" s="308"/>
      <c r="Y40" s="456"/>
      <c r="Z40" s="456"/>
      <c r="AA40" s="456"/>
      <c r="AB40" s="456"/>
      <c r="AC40" s="456"/>
      <c r="AD40" s="456"/>
      <c r="AE40" s="456"/>
      <c r="AF40" s="309"/>
      <c r="AG40" s="308"/>
      <c r="AH40" s="308"/>
      <c r="AI40" s="309"/>
      <c r="AJ40" s="308"/>
      <c r="AK40" s="308"/>
      <c r="AL40" s="308"/>
      <c r="AM40" s="308"/>
      <c r="AN40" s="308"/>
      <c r="AO40" s="308"/>
      <c r="AP40" s="308"/>
      <c r="AQ40" s="308" t="s">
        <v>64</v>
      </c>
      <c r="AR40" s="308"/>
      <c r="AS40" s="308"/>
      <c r="AT40" s="308"/>
      <c r="AU40" s="308"/>
      <c r="AV40" s="308"/>
      <c r="AW40" s="308"/>
      <c r="AX40" s="308"/>
      <c r="AY40" s="308"/>
      <c r="AZ40" s="309"/>
      <c r="BA40" s="308"/>
      <c r="BB40" s="309"/>
      <c r="BC40" s="308"/>
      <c r="BD40" s="308"/>
      <c r="BE40" s="308"/>
      <c r="BF40" s="308" t="str">
        <f>Index!BE44</f>
        <v>COMPILER: LIÊN/A-KT-WQ826</v>
      </c>
      <c r="BG40" s="308"/>
      <c r="BH40" s="308"/>
      <c r="BI40" s="308"/>
      <c r="BJ40" s="308"/>
      <c r="BK40" s="308"/>
      <c r="BL40" s="151"/>
      <c r="BM40" s="151"/>
      <c r="BN40" s="259"/>
    </row>
    <row r="244" spans="3:40">
      <c r="AN244" s="640"/>
    </row>
    <row r="245" spans="3:40">
      <c r="AN245" s="640"/>
    </row>
    <row r="246" spans="3:40">
      <c r="C246" s="640"/>
      <c r="AN246" s="640"/>
    </row>
    <row r="247" spans="3:40">
      <c r="AN247" s="640"/>
    </row>
    <row r="248" spans="3:40">
      <c r="AN248" s="640"/>
    </row>
    <row r="267" spans="40:40">
      <c r="AN267" s="640"/>
    </row>
    <row r="268" spans="40:40">
      <c r="AN268" s="640"/>
    </row>
    <row r="269" spans="40:40">
      <c r="AN269" s="640"/>
    </row>
    <row r="270" spans="40:40">
      <c r="AN270" s="640"/>
    </row>
    <row r="271" spans="40:40">
      <c r="AN271" s="640"/>
    </row>
    <row r="290" spans="40:40" ht="120" customHeight="1">
      <c r="AN290" s="640"/>
    </row>
    <row r="291" spans="40:40" ht="120" customHeight="1">
      <c r="AN291" s="640"/>
    </row>
    <row r="292" spans="40:40" ht="120" customHeight="1">
      <c r="AN292" s="640"/>
    </row>
    <row r="293" spans="40:40" ht="120" customHeight="1">
      <c r="AN293" s="640"/>
    </row>
    <row r="294" spans="40:40" ht="120" customHeight="1">
      <c r="AN294" s="640"/>
    </row>
  </sheetData>
  <mergeCells count="88">
    <mergeCell ref="AN30:AQ31"/>
    <mergeCell ref="B30:B31"/>
    <mergeCell ref="B32:AQ39"/>
    <mergeCell ref="B28:B29"/>
    <mergeCell ref="C30:V31"/>
    <mergeCell ref="W30:AC31"/>
    <mergeCell ref="AD30:AH31"/>
    <mergeCell ref="AI30:AM31"/>
    <mergeCell ref="C28:V29"/>
    <mergeCell ref="W28:AC29"/>
    <mergeCell ref="AD28:AH29"/>
    <mergeCell ref="AI28:AM29"/>
    <mergeCell ref="AN28:AQ29"/>
    <mergeCell ref="B26:B27"/>
    <mergeCell ref="C24:V25"/>
    <mergeCell ref="W24:AC25"/>
    <mergeCell ref="AD24:AH25"/>
    <mergeCell ref="AI24:AM25"/>
    <mergeCell ref="C26:V27"/>
    <mergeCell ref="W26:AC27"/>
    <mergeCell ref="AD26:AH27"/>
    <mergeCell ref="AI26:AM27"/>
    <mergeCell ref="AN26:AQ27"/>
    <mergeCell ref="B20:B21"/>
    <mergeCell ref="AI18:AM19"/>
    <mergeCell ref="AI22:AM23"/>
    <mergeCell ref="AN22:AQ23"/>
    <mergeCell ref="AN24:AQ25"/>
    <mergeCell ref="B24:B25"/>
    <mergeCell ref="B22:B23"/>
    <mergeCell ref="C22:V23"/>
    <mergeCell ref="C20:V21"/>
    <mergeCell ref="W20:AC21"/>
    <mergeCell ref="AD20:AH21"/>
    <mergeCell ref="AI20:AM21"/>
    <mergeCell ref="AN20:AQ21"/>
    <mergeCell ref="W22:AC23"/>
    <mergeCell ref="AD22:AH23"/>
    <mergeCell ref="B16:B17"/>
    <mergeCell ref="C18:V19"/>
    <mergeCell ref="W18:AC19"/>
    <mergeCell ref="AD18:AH19"/>
    <mergeCell ref="C16:V17"/>
    <mergeCell ref="W16:AC17"/>
    <mergeCell ref="AD16:AH17"/>
    <mergeCell ref="B18:B19"/>
    <mergeCell ref="AI16:AM17"/>
    <mergeCell ref="AN16:AQ17"/>
    <mergeCell ref="BJ12:BM12"/>
    <mergeCell ref="AN18:AQ19"/>
    <mergeCell ref="B12:B13"/>
    <mergeCell ref="BJ13:BM13"/>
    <mergeCell ref="C14:V15"/>
    <mergeCell ref="W14:AC15"/>
    <mergeCell ref="AD14:AH15"/>
    <mergeCell ref="AI14:AM15"/>
    <mergeCell ref="AN14:AQ15"/>
    <mergeCell ref="BJ14:BM14"/>
    <mergeCell ref="B14:B15"/>
    <mergeCell ref="C12:V13"/>
    <mergeCell ref="W12:AC13"/>
    <mergeCell ref="AD12:AH13"/>
    <mergeCell ref="AI12:AM13"/>
    <mergeCell ref="AN12:AQ13"/>
    <mergeCell ref="B8:B11"/>
    <mergeCell ref="W9:AC11"/>
    <mergeCell ref="AD9:AH11"/>
    <mergeCell ref="AI9:AM11"/>
    <mergeCell ref="AN9:AQ11"/>
    <mergeCell ref="BF7:BI7"/>
    <mergeCell ref="BJ7:BM7"/>
    <mergeCell ref="C8:V11"/>
    <mergeCell ref="W8:AQ8"/>
    <mergeCell ref="BJ8:BM8"/>
    <mergeCell ref="BJ9:BM9"/>
    <mergeCell ref="B1:Q1"/>
    <mergeCell ref="V1:AV3"/>
    <mergeCell ref="BH2:BJ3"/>
    <mergeCell ref="BK2:BM3"/>
    <mergeCell ref="AS4:BE5"/>
    <mergeCell ref="BF4:BI5"/>
    <mergeCell ref="BJ4:BM5"/>
    <mergeCell ref="B5:H6"/>
    <mergeCell ref="I5:W6"/>
    <mergeCell ref="AC5:AG6"/>
    <mergeCell ref="AH5:AM6"/>
    <mergeCell ref="BF6:BI6"/>
    <mergeCell ref="BJ6:BM6"/>
  </mergeCells>
  <phoneticPr fontId="60" type="noConversion"/>
  <printOptions horizontalCentered="1" verticalCentered="1"/>
  <pageMargins left="0.196850393700787" right="0.196850393700787" top="0.59055118110236204" bottom="0.59055118110236204" header="0.196850393700787" footer="0.196850393700787"/>
  <pageSetup paperSize="9" scale="70" orientation="landscape" useFirstPageNumber="1" horizontalDpi="4294967295" verticalDpi="4294967295" r:id="rId1"/>
  <headerFooter>
    <oddHeader>&amp;L&amp;12NIKE-CONVERSE, INC. Confidential&amp;RVer.16.0
PB:1-0</oddHeader>
    <oddFooter>&amp;C&amp;14&amp;A</oddFooter>
  </headerFooter>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N254"/>
  <sheetViews>
    <sheetView showGridLines="0" view="pageBreakPreview" zoomScale="70" zoomScaleNormal="60" workbookViewId="0">
      <selection activeCell="C14" sqref="C14"/>
    </sheetView>
  </sheetViews>
  <sheetFormatPr defaultColWidth="2.5703125" defaultRowHeight="14.25" customHeight="1"/>
  <cols>
    <col min="1" max="1" width="2.5703125" style="61" customWidth="1"/>
    <col min="2" max="2" width="3.85546875" style="61" customWidth="1"/>
    <col min="3" max="9" width="2.5703125" style="61" customWidth="1"/>
    <col min="10" max="10" width="3" style="61" customWidth="1"/>
    <col min="11" max="16" width="2.5703125" style="61" customWidth="1"/>
    <col min="17" max="17" width="3.42578125" style="61" customWidth="1"/>
    <col min="18" max="22" width="2.5703125" style="61" customWidth="1"/>
    <col min="23" max="43" width="4.42578125" style="61" customWidth="1"/>
    <col min="44" max="44" width="2.5703125" style="61" customWidth="1"/>
    <col min="45" max="16384" width="2.5703125" style="61"/>
  </cols>
  <sheetData>
    <row r="1" spans="1:66" s="120" customFormat="1" ht="20.100000000000001" customHeight="1">
      <c r="A1" s="224"/>
      <c r="B1" s="1894" t="str">
        <f>'Sockliner Molding Process '!B1:Q1</f>
        <v>{{ModelType}}</v>
      </c>
      <c r="C1" s="3111"/>
      <c r="D1" s="3111"/>
      <c r="E1" s="3111"/>
      <c r="F1" s="3111"/>
      <c r="G1" s="3111"/>
      <c r="H1" s="3111"/>
      <c r="I1" s="3111"/>
      <c r="J1" s="3111"/>
      <c r="K1" s="3111"/>
      <c r="L1" s="3111"/>
      <c r="M1" s="3111"/>
      <c r="N1" s="3111"/>
      <c r="O1" s="3111"/>
      <c r="P1" s="3111"/>
      <c r="Q1" s="1970"/>
      <c r="R1" s="3112" t="s">
        <v>912</v>
      </c>
      <c r="S1" s="1318"/>
      <c r="T1" s="1318"/>
      <c r="U1" s="1318"/>
      <c r="V1" s="1318"/>
      <c r="W1" s="1318"/>
      <c r="X1" s="1318"/>
      <c r="Y1" s="1318"/>
      <c r="Z1" s="1318"/>
      <c r="AA1" s="1318"/>
      <c r="AB1" s="1318"/>
      <c r="AC1" s="1318"/>
      <c r="AD1" s="1318"/>
      <c r="AE1" s="1318"/>
      <c r="AF1" s="1318"/>
      <c r="AG1" s="1318"/>
      <c r="AH1" s="1318"/>
      <c r="AI1" s="1318"/>
      <c r="AJ1" s="1318"/>
      <c r="AK1" s="1318"/>
      <c r="AL1" s="1318"/>
      <c r="AM1" s="1318"/>
      <c r="AN1" s="1318"/>
      <c r="AO1" s="1318"/>
      <c r="AP1" s="1318"/>
      <c r="AQ1" s="1318"/>
      <c r="AR1" s="1318"/>
      <c r="AS1" s="1318"/>
      <c r="AT1" s="1318"/>
      <c r="AU1" s="1318"/>
      <c r="AV1" s="1318"/>
      <c r="AW1" s="712"/>
      <c r="AX1" s="712"/>
      <c r="AY1" s="712"/>
      <c r="AZ1" s="712"/>
      <c r="BA1" s="712"/>
      <c r="BB1" s="712"/>
      <c r="BC1" s="712"/>
      <c r="BD1" s="712"/>
      <c r="BE1" s="712"/>
      <c r="BF1" s="712"/>
      <c r="BG1" s="712"/>
      <c r="BH1" s="227"/>
      <c r="BI1" s="227"/>
      <c r="BJ1" s="227"/>
      <c r="BK1" s="227"/>
      <c r="BL1" s="227"/>
      <c r="BM1" s="227"/>
      <c r="BN1" s="228"/>
    </row>
    <row r="2" spans="1:66" s="120" customFormat="1" ht="20.100000000000001" customHeight="1">
      <c r="A2" s="292"/>
      <c r="B2" s="263" t="s">
        <v>69</v>
      </c>
      <c r="C2" s="288"/>
      <c r="D2" s="288"/>
      <c r="E2" s="288"/>
      <c r="F2" s="288"/>
      <c r="G2" s="288"/>
      <c r="H2" s="71" t="str">
        <f>'Sockliner Molding Process '!H2</f>
        <v>{{ModelName}}</v>
      </c>
      <c r="I2" s="71"/>
      <c r="J2" s="71"/>
      <c r="K2" s="71"/>
      <c r="L2" s="71"/>
      <c r="M2" s="71"/>
      <c r="N2" s="71"/>
      <c r="O2" s="71"/>
      <c r="P2" s="71"/>
      <c r="Q2" s="299"/>
      <c r="R2" s="3113"/>
      <c r="S2" s="1319"/>
      <c r="T2" s="1319"/>
      <c r="U2" s="1319"/>
      <c r="V2" s="1319"/>
      <c r="W2" s="1319"/>
      <c r="X2" s="1319"/>
      <c r="Y2" s="1319"/>
      <c r="Z2" s="1319"/>
      <c r="AA2" s="1319"/>
      <c r="AB2" s="1319"/>
      <c r="AC2" s="1319"/>
      <c r="AD2" s="1319"/>
      <c r="AE2" s="1319"/>
      <c r="AF2" s="1319"/>
      <c r="AG2" s="1319"/>
      <c r="AH2" s="1319"/>
      <c r="AI2" s="1319"/>
      <c r="AJ2" s="1319"/>
      <c r="AK2" s="1319"/>
      <c r="AL2" s="1319"/>
      <c r="AM2" s="1319"/>
      <c r="AN2" s="1319"/>
      <c r="AO2" s="1319"/>
      <c r="AP2" s="1319"/>
      <c r="AQ2" s="1319"/>
      <c r="AR2" s="1319"/>
      <c r="AS2" s="1319"/>
      <c r="AT2" s="1319"/>
      <c r="AU2" s="1319"/>
      <c r="AV2" s="1319"/>
      <c r="AW2" s="713"/>
      <c r="AX2" s="713"/>
      <c r="AY2" s="713"/>
      <c r="AZ2" s="713"/>
      <c r="BA2" s="713"/>
      <c r="BB2" s="713"/>
      <c r="BC2" s="713"/>
      <c r="BD2" s="713"/>
      <c r="BE2" s="713"/>
      <c r="BF2" s="713"/>
      <c r="BG2" s="1877" t="s">
        <v>122</v>
      </c>
      <c r="BH2" s="1419"/>
      <c r="BI2" s="1419"/>
      <c r="BJ2" s="2497">
        <f>'Sockliner Molding Process '!BK2+1</f>
        <v>29</v>
      </c>
      <c r="BK2" s="1419"/>
      <c r="BL2" s="1322"/>
      <c r="BM2" s="1466"/>
      <c r="BN2" s="136"/>
    </row>
    <row r="3" spans="1:66" s="120" customFormat="1" ht="20.100000000000001" customHeight="1">
      <c r="A3" s="292"/>
      <c r="B3" s="267" t="s">
        <v>70</v>
      </c>
      <c r="C3" s="235"/>
      <c r="D3" s="235"/>
      <c r="E3" s="235"/>
      <c r="F3" s="235"/>
      <c r="G3" s="235"/>
      <c r="H3" s="235"/>
      <c r="I3" s="235"/>
      <c r="J3" s="1324" t="str">
        <f>'Sockliner Molding Process '!J3</f>
        <v>{{MaterialNumber}}</v>
      </c>
      <c r="K3" s="1324"/>
      <c r="L3" s="1324"/>
      <c r="M3" s="1324"/>
      <c r="N3" s="1324"/>
      <c r="O3" s="1324"/>
      <c r="P3" s="1324"/>
      <c r="Q3" s="1326"/>
      <c r="R3" s="3113"/>
      <c r="S3" s="1319"/>
      <c r="T3" s="1319"/>
      <c r="U3" s="1319"/>
      <c r="V3" s="1319"/>
      <c r="W3" s="1319"/>
      <c r="X3" s="1319"/>
      <c r="Y3" s="1319"/>
      <c r="Z3" s="1319"/>
      <c r="AA3" s="1319"/>
      <c r="AB3" s="1319"/>
      <c r="AC3" s="1319"/>
      <c r="AD3" s="1319"/>
      <c r="AE3" s="1319"/>
      <c r="AF3" s="1319"/>
      <c r="AG3" s="1319"/>
      <c r="AH3" s="1319"/>
      <c r="AI3" s="1319"/>
      <c r="AJ3" s="1319"/>
      <c r="AK3" s="1319"/>
      <c r="AL3" s="1319"/>
      <c r="AM3" s="1319"/>
      <c r="AN3" s="1319"/>
      <c r="AO3" s="1319"/>
      <c r="AP3" s="1319"/>
      <c r="AQ3" s="1319"/>
      <c r="AR3" s="1319"/>
      <c r="AS3" s="1319"/>
      <c r="AT3" s="1319"/>
      <c r="AU3" s="1319"/>
      <c r="AV3" s="1319"/>
      <c r="AW3" s="713"/>
      <c r="AX3" s="713"/>
      <c r="AY3" s="713"/>
      <c r="AZ3" s="713"/>
      <c r="BA3" s="713"/>
      <c r="BB3" s="713"/>
      <c r="BC3" s="713"/>
      <c r="BD3" s="713"/>
      <c r="BE3" s="713"/>
      <c r="BF3" s="713"/>
      <c r="BG3" s="1582"/>
      <c r="BH3" s="1583"/>
      <c r="BI3" s="1583"/>
      <c r="BJ3" s="1583"/>
      <c r="BK3" s="1583"/>
      <c r="BL3" s="1324"/>
      <c r="BM3" s="1467"/>
      <c r="BN3" s="136"/>
    </row>
    <row r="4" spans="1:66" s="120" customFormat="1" ht="18" customHeight="1">
      <c r="A4" s="292"/>
      <c r="B4" s="61"/>
      <c r="C4" s="61"/>
      <c r="D4" s="61"/>
      <c r="E4" s="61"/>
      <c r="F4" s="61"/>
      <c r="G4" s="61"/>
      <c r="H4" s="61"/>
      <c r="I4" s="61"/>
      <c r="J4" s="61"/>
      <c r="K4" s="61"/>
      <c r="L4" s="61"/>
      <c r="M4" s="61"/>
      <c r="N4" s="61"/>
      <c r="O4" s="61"/>
      <c r="P4" s="61"/>
      <c r="Q4" s="61"/>
      <c r="R4" s="61"/>
      <c r="S4" s="61"/>
      <c r="T4" s="61"/>
      <c r="U4" s="17"/>
      <c r="V4" s="17"/>
      <c r="W4" s="17"/>
      <c r="X4" s="17"/>
      <c r="Y4" s="17"/>
      <c r="Z4" s="17"/>
      <c r="AA4" s="17"/>
      <c r="AB4" s="17"/>
      <c r="AC4" s="17"/>
      <c r="AD4" s="17"/>
      <c r="AE4" s="17"/>
      <c r="AF4" s="17"/>
      <c r="AG4" s="17"/>
      <c r="AH4" s="17"/>
      <c r="AI4" s="17"/>
      <c r="AJ4" s="17"/>
      <c r="AK4" s="17"/>
      <c r="AL4" s="17"/>
      <c r="AM4" s="17"/>
      <c r="AN4" s="17"/>
      <c r="AO4" s="17"/>
      <c r="AP4" s="17"/>
      <c r="AQ4" s="17"/>
      <c r="AR4" s="17"/>
      <c r="AS4" s="3114" t="s">
        <v>913</v>
      </c>
      <c r="AT4" s="3115"/>
      <c r="AU4" s="3115"/>
      <c r="AV4" s="3115"/>
      <c r="AW4" s="3115"/>
      <c r="AX4" s="3115"/>
      <c r="AY4" s="3118" t="s">
        <v>166</v>
      </c>
      <c r="AZ4" s="3118"/>
      <c r="BA4" s="3118"/>
      <c r="BB4" s="3118" t="s">
        <v>171</v>
      </c>
      <c r="BC4" s="3118"/>
      <c r="BD4" s="3118"/>
      <c r="BE4" s="3118" t="s">
        <v>159</v>
      </c>
      <c r="BF4" s="3118"/>
      <c r="BG4" s="3118"/>
      <c r="BH4" s="3118" t="s">
        <v>160</v>
      </c>
      <c r="BI4" s="3118"/>
      <c r="BJ4" s="3118"/>
      <c r="BK4" s="3119" t="s">
        <v>161</v>
      </c>
      <c r="BL4" s="3119"/>
      <c r="BM4" s="3120"/>
      <c r="BN4" s="136"/>
    </row>
    <row r="5" spans="1:66" s="120" customFormat="1" ht="29.25" customHeight="1">
      <c r="A5" s="292"/>
      <c r="B5" s="837" t="s">
        <v>914</v>
      </c>
      <c r="C5" s="433"/>
      <c r="D5" s="433"/>
      <c r="E5" s="433"/>
      <c r="F5" s="433"/>
      <c r="G5" s="433"/>
      <c r="H5" s="433"/>
      <c r="I5" s="433"/>
      <c r="J5" s="433"/>
      <c r="K5" s="433"/>
      <c r="L5" s="433"/>
      <c r="M5" s="433"/>
      <c r="N5" s="3121" t="s">
        <v>915</v>
      </c>
      <c r="O5" s="2972"/>
      <c r="P5" s="2972"/>
      <c r="Q5" s="2972"/>
      <c r="R5" s="2972"/>
      <c r="S5" s="2972"/>
      <c r="T5" s="2972"/>
      <c r="U5" s="2972"/>
      <c r="V5" s="2972"/>
      <c r="W5" s="2972"/>
      <c r="X5" s="2972"/>
      <c r="Y5" s="2972"/>
      <c r="Z5" s="2972"/>
      <c r="AA5" s="3122"/>
      <c r="AB5" s="11"/>
      <c r="AC5" s="11"/>
      <c r="AD5" s="17"/>
      <c r="AE5" s="17"/>
      <c r="AF5" s="3123" t="s">
        <v>916</v>
      </c>
      <c r="AG5" s="3124"/>
      <c r="AH5" s="3124"/>
      <c r="AI5" s="3125"/>
      <c r="AJ5" s="3015" t="s">
        <v>661</v>
      </c>
      <c r="AK5" s="3016"/>
      <c r="AL5" s="3016"/>
      <c r="AM5" s="3016"/>
      <c r="AN5" s="3129"/>
      <c r="AO5" s="61"/>
      <c r="AP5" s="61"/>
      <c r="AQ5" s="61"/>
      <c r="AR5" s="17"/>
      <c r="AS5" s="3116"/>
      <c r="AT5" s="3117"/>
      <c r="AU5" s="3117"/>
      <c r="AV5" s="3117"/>
      <c r="AW5" s="3117"/>
      <c r="AX5" s="3117"/>
      <c r="AY5" s="3133" t="s">
        <v>149</v>
      </c>
      <c r="AZ5" s="3133"/>
      <c r="BA5" s="3133"/>
      <c r="BB5" s="3133" t="s">
        <v>30</v>
      </c>
      <c r="BC5" s="3133"/>
      <c r="BD5" s="3133"/>
      <c r="BE5" s="3134">
        <v>65</v>
      </c>
      <c r="BF5" s="3134"/>
      <c r="BG5" s="3134"/>
      <c r="BH5" s="3135">
        <v>6</v>
      </c>
      <c r="BI5" s="3135"/>
      <c r="BJ5" s="3135"/>
      <c r="BK5" s="3134">
        <v>20</v>
      </c>
      <c r="BL5" s="3134"/>
      <c r="BM5" s="3136"/>
      <c r="BN5" s="136"/>
    </row>
    <row r="6" spans="1:66" s="120" customFormat="1" ht="29.25" customHeight="1">
      <c r="A6" s="292"/>
      <c r="B6" s="696" t="s">
        <v>870</v>
      </c>
      <c r="C6" s="435"/>
      <c r="D6" s="435"/>
      <c r="E6" s="435"/>
      <c r="F6" s="435"/>
      <c r="G6" s="435"/>
      <c r="H6" s="435"/>
      <c r="I6" s="435"/>
      <c r="J6" s="435"/>
      <c r="K6" s="435"/>
      <c r="L6" s="435"/>
      <c r="M6" s="435"/>
      <c r="N6" s="838"/>
      <c r="O6" s="435"/>
      <c r="P6" s="435"/>
      <c r="Q6" s="435"/>
      <c r="R6" s="435"/>
      <c r="S6" s="435"/>
      <c r="T6" s="435"/>
      <c r="U6" s="435"/>
      <c r="V6" s="435"/>
      <c r="W6" s="435"/>
      <c r="X6" s="435"/>
      <c r="Y6" s="435"/>
      <c r="Z6" s="435"/>
      <c r="AA6" s="839"/>
      <c r="AB6" s="11"/>
      <c r="AC6" s="11"/>
      <c r="AD6" s="17"/>
      <c r="AE6" s="17"/>
      <c r="AF6" s="3126"/>
      <c r="AG6" s="3127"/>
      <c r="AH6" s="3127"/>
      <c r="AI6" s="3128"/>
      <c r="AJ6" s="3130"/>
      <c r="AK6" s="3131"/>
      <c r="AL6" s="3131"/>
      <c r="AM6" s="3131"/>
      <c r="AN6" s="3132"/>
      <c r="AO6" s="61"/>
      <c r="AP6" s="61"/>
      <c r="AQ6" s="61"/>
      <c r="AR6" s="17"/>
      <c r="AS6" s="718"/>
      <c r="AT6" s="17"/>
      <c r="AU6" s="17"/>
      <c r="AV6" s="17"/>
      <c r="AW6" s="17"/>
      <c r="AX6" s="17"/>
      <c r="AY6" s="17"/>
      <c r="AZ6" s="17"/>
      <c r="BA6" s="17"/>
      <c r="BB6" s="17"/>
      <c r="BC6" s="17"/>
      <c r="BD6" s="17"/>
      <c r="BE6" s="17"/>
      <c r="BF6" s="17"/>
      <c r="BG6" s="17"/>
      <c r="BH6" s="3137"/>
      <c r="BI6" s="3119"/>
      <c r="BJ6" s="3138"/>
      <c r="BK6" s="840"/>
      <c r="BL6" s="840"/>
      <c r="BM6" s="841"/>
      <c r="BN6" s="136"/>
    </row>
    <row r="7" spans="1:66" s="120" customFormat="1" ht="21.95" customHeight="1">
      <c r="A7" s="292"/>
      <c r="B7" s="676"/>
      <c r="C7" s="17"/>
      <c r="D7" s="17"/>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7"/>
      <c r="AP7" s="17"/>
      <c r="AQ7" s="17"/>
      <c r="AR7" s="17"/>
      <c r="AS7" s="718"/>
      <c r="AT7" s="17"/>
      <c r="AU7" s="17"/>
      <c r="AV7" s="17"/>
      <c r="AW7" s="17"/>
      <c r="AX7" s="17"/>
      <c r="AY7" s="17"/>
      <c r="AZ7" s="17"/>
      <c r="BA7" s="17"/>
      <c r="BB7" s="17"/>
      <c r="BC7" s="17"/>
      <c r="BD7" s="17"/>
      <c r="BE7" s="17"/>
      <c r="BF7" s="17"/>
      <c r="BG7" s="17"/>
      <c r="BH7" s="3139"/>
      <c r="BI7" s="3140"/>
      <c r="BJ7" s="3141"/>
      <c r="BK7" s="17"/>
      <c r="BL7" s="17"/>
      <c r="BM7" s="842"/>
      <c r="BN7" s="136"/>
    </row>
    <row r="8" spans="1:66" s="120" customFormat="1" ht="21.95" customHeight="1">
      <c r="A8" s="292"/>
      <c r="B8" s="3151" t="s">
        <v>523</v>
      </c>
      <c r="C8" s="3138" t="s">
        <v>917</v>
      </c>
      <c r="D8" s="2634"/>
      <c r="E8" s="2634"/>
      <c r="F8" s="2634"/>
      <c r="G8" s="2634"/>
      <c r="H8" s="2634"/>
      <c r="I8" s="2634"/>
      <c r="J8" s="2634"/>
      <c r="K8" s="2634"/>
      <c r="L8" s="2634"/>
      <c r="M8" s="2634"/>
      <c r="N8" s="2634"/>
      <c r="O8" s="2634"/>
      <c r="P8" s="2634"/>
      <c r="Q8" s="2634"/>
      <c r="R8" s="2634"/>
      <c r="S8" s="2634"/>
      <c r="T8" s="2634"/>
      <c r="U8" s="2634"/>
      <c r="V8" s="3142"/>
      <c r="W8" s="3147" t="s">
        <v>918</v>
      </c>
      <c r="X8" s="3148"/>
      <c r="Y8" s="3148"/>
      <c r="Z8" s="3148"/>
      <c r="AA8" s="3148"/>
      <c r="AB8" s="3148"/>
      <c r="AC8" s="3148"/>
      <c r="AD8" s="3148"/>
      <c r="AE8" s="3148"/>
      <c r="AF8" s="3148"/>
      <c r="AG8" s="3148"/>
      <c r="AH8" s="3148"/>
      <c r="AI8" s="3148"/>
      <c r="AJ8" s="3148"/>
      <c r="AK8" s="3148"/>
      <c r="AL8" s="3148"/>
      <c r="AM8" s="3148"/>
      <c r="AN8" s="3148"/>
      <c r="AO8" s="3148"/>
      <c r="AP8" s="3148"/>
      <c r="AQ8" s="3149"/>
      <c r="AR8" s="17"/>
      <c r="AS8" s="718"/>
      <c r="AT8" s="17"/>
      <c r="AU8" s="17"/>
      <c r="AV8" s="17"/>
      <c r="AW8" s="17"/>
      <c r="AX8" s="17"/>
      <c r="AY8" s="17"/>
      <c r="AZ8" s="17"/>
      <c r="BA8" s="17"/>
      <c r="BB8" s="17"/>
      <c r="BC8" s="17"/>
      <c r="BD8" s="17"/>
      <c r="BE8" s="17"/>
      <c r="BF8" s="17"/>
      <c r="BG8" s="17"/>
      <c r="BH8" s="17"/>
      <c r="BI8" s="17"/>
      <c r="BJ8" s="2680"/>
      <c r="BK8" s="2680"/>
      <c r="BL8" s="2680"/>
      <c r="BM8" s="3150"/>
      <c r="BN8" s="136"/>
    </row>
    <row r="9" spans="1:66" s="120" customFormat="1" ht="21.95" customHeight="1">
      <c r="A9" s="292"/>
      <c r="B9" s="2664"/>
      <c r="C9" s="3141"/>
      <c r="D9" s="1107"/>
      <c r="E9" s="1107"/>
      <c r="F9" s="1107"/>
      <c r="G9" s="1107"/>
      <c r="H9" s="1107"/>
      <c r="I9" s="1107"/>
      <c r="J9" s="1107"/>
      <c r="K9" s="1107"/>
      <c r="L9" s="1107"/>
      <c r="M9" s="1107"/>
      <c r="N9" s="1107"/>
      <c r="O9" s="1107"/>
      <c r="P9" s="1107"/>
      <c r="Q9" s="1107"/>
      <c r="R9" s="1107"/>
      <c r="S9" s="1107"/>
      <c r="T9" s="1107"/>
      <c r="U9" s="1107"/>
      <c r="V9" s="3143"/>
      <c r="W9" s="3153" t="s">
        <v>919</v>
      </c>
      <c r="X9" s="3154"/>
      <c r="Y9" s="3154"/>
      <c r="Z9" s="3154"/>
      <c r="AA9" s="3155"/>
      <c r="AB9" s="3160" t="s">
        <v>920</v>
      </c>
      <c r="AC9" s="3160"/>
      <c r="AD9" s="3160"/>
      <c r="AE9" s="3160"/>
      <c r="AF9" s="3160"/>
      <c r="AG9" s="3160" t="s">
        <v>921</v>
      </c>
      <c r="AH9" s="3160"/>
      <c r="AI9" s="3160"/>
      <c r="AJ9" s="3160" t="s">
        <v>922</v>
      </c>
      <c r="AK9" s="3160"/>
      <c r="AL9" s="3160"/>
      <c r="AM9" s="3160" t="s">
        <v>923</v>
      </c>
      <c r="AN9" s="3160"/>
      <c r="AO9" s="3160"/>
      <c r="AP9" s="3160"/>
      <c r="AQ9" s="3163"/>
      <c r="AR9" s="17"/>
      <c r="AS9" s="718"/>
      <c r="AT9" s="17"/>
      <c r="AU9" s="17"/>
      <c r="AV9" s="17"/>
      <c r="AW9" s="17"/>
      <c r="AX9" s="17"/>
      <c r="AY9" s="17"/>
      <c r="AZ9" s="17"/>
      <c r="BA9" s="17"/>
      <c r="BB9" s="17"/>
      <c r="BC9" s="17"/>
      <c r="BD9" s="17"/>
      <c r="BE9" s="17"/>
      <c r="BF9" s="17"/>
      <c r="BG9" s="17"/>
      <c r="BH9" s="17"/>
      <c r="BI9" s="17"/>
      <c r="BJ9" s="2680"/>
      <c r="BK9" s="2680"/>
      <c r="BL9" s="2680"/>
      <c r="BM9" s="3150"/>
      <c r="BN9" s="136"/>
    </row>
    <row r="10" spans="1:66" s="120" customFormat="1" ht="21.95" customHeight="1">
      <c r="A10" s="292"/>
      <c r="B10" s="2664"/>
      <c r="C10" s="3141"/>
      <c r="D10" s="1107"/>
      <c r="E10" s="1107"/>
      <c r="F10" s="1107"/>
      <c r="G10" s="1107"/>
      <c r="H10" s="1107"/>
      <c r="I10" s="1107"/>
      <c r="J10" s="1107"/>
      <c r="K10" s="1107"/>
      <c r="L10" s="1107"/>
      <c r="M10" s="1107"/>
      <c r="N10" s="1107"/>
      <c r="O10" s="1107"/>
      <c r="P10" s="1107"/>
      <c r="Q10" s="1107"/>
      <c r="R10" s="1107"/>
      <c r="S10" s="1107"/>
      <c r="T10" s="1107"/>
      <c r="U10" s="1107"/>
      <c r="V10" s="3143"/>
      <c r="W10" s="3156"/>
      <c r="X10" s="2403"/>
      <c r="Y10" s="2403"/>
      <c r="Z10" s="2403"/>
      <c r="AA10" s="3157"/>
      <c r="AB10" s="3161"/>
      <c r="AC10" s="3161"/>
      <c r="AD10" s="3161"/>
      <c r="AE10" s="3161"/>
      <c r="AF10" s="3161"/>
      <c r="AG10" s="3161"/>
      <c r="AH10" s="3161"/>
      <c r="AI10" s="3161"/>
      <c r="AJ10" s="3161"/>
      <c r="AK10" s="3161"/>
      <c r="AL10" s="3161"/>
      <c r="AM10" s="3161"/>
      <c r="AN10" s="3161"/>
      <c r="AO10" s="3161"/>
      <c r="AP10" s="3161"/>
      <c r="AQ10" s="3164"/>
      <c r="AR10" s="17"/>
      <c r="AS10" s="718"/>
      <c r="AT10" s="17"/>
      <c r="AU10" s="17"/>
      <c r="AV10" s="17"/>
      <c r="AW10" s="17"/>
      <c r="AX10" s="17"/>
      <c r="AY10" s="17"/>
      <c r="AZ10" s="17"/>
      <c r="BA10" s="17"/>
      <c r="BB10" s="17"/>
      <c r="BC10" s="17"/>
      <c r="BD10" s="17"/>
      <c r="BE10" s="17"/>
      <c r="BF10" s="17"/>
      <c r="BG10" s="17"/>
      <c r="BH10" s="17"/>
      <c r="BI10" s="17"/>
      <c r="BJ10" s="17"/>
      <c r="BK10" s="17"/>
      <c r="BL10" s="17"/>
      <c r="BM10" s="842"/>
      <c r="BN10" s="136"/>
    </row>
    <row r="11" spans="1:66" s="120" customFormat="1" ht="21.95" customHeight="1">
      <c r="A11" s="292"/>
      <c r="B11" s="3152"/>
      <c r="C11" s="3144"/>
      <c r="D11" s="3145"/>
      <c r="E11" s="3145"/>
      <c r="F11" s="3145"/>
      <c r="G11" s="3145"/>
      <c r="H11" s="3145"/>
      <c r="I11" s="3145"/>
      <c r="J11" s="3145"/>
      <c r="K11" s="3145"/>
      <c r="L11" s="3145"/>
      <c r="M11" s="3145"/>
      <c r="N11" s="3145"/>
      <c r="O11" s="3145"/>
      <c r="P11" s="3145"/>
      <c r="Q11" s="3145"/>
      <c r="R11" s="3145"/>
      <c r="S11" s="3145"/>
      <c r="T11" s="3145"/>
      <c r="U11" s="3145"/>
      <c r="V11" s="3146"/>
      <c r="W11" s="3158"/>
      <c r="X11" s="1132"/>
      <c r="Y11" s="1132"/>
      <c r="Z11" s="1132"/>
      <c r="AA11" s="3159"/>
      <c r="AB11" s="3162"/>
      <c r="AC11" s="3162"/>
      <c r="AD11" s="3162"/>
      <c r="AE11" s="3162"/>
      <c r="AF11" s="3162"/>
      <c r="AG11" s="3162"/>
      <c r="AH11" s="3162"/>
      <c r="AI11" s="3162"/>
      <c r="AJ11" s="3162"/>
      <c r="AK11" s="3162"/>
      <c r="AL11" s="3162"/>
      <c r="AM11" s="3162"/>
      <c r="AN11" s="3162"/>
      <c r="AO11" s="3162"/>
      <c r="AP11" s="3162"/>
      <c r="AQ11" s="3165"/>
      <c r="AR11" s="17"/>
      <c r="AS11" s="718"/>
      <c r="AT11" s="17"/>
      <c r="AU11" s="17"/>
      <c r="AV11" s="17"/>
      <c r="AW11" s="17"/>
      <c r="AX11" s="17"/>
      <c r="AY11" s="17"/>
      <c r="AZ11" s="17"/>
      <c r="BA11" s="17"/>
      <c r="BB11" s="17"/>
      <c r="BC11" s="17"/>
      <c r="BD11" s="17"/>
      <c r="BE11" s="17"/>
      <c r="BF11" s="17"/>
      <c r="BG11" s="17"/>
      <c r="BH11" s="17"/>
      <c r="BI11" s="17"/>
      <c r="BJ11" s="17"/>
      <c r="BK11" s="17"/>
      <c r="BL11" s="17"/>
      <c r="BM11" s="842"/>
      <c r="BN11" s="136"/>
    </row>
    <row r="12" spans="1:66" s="120" customFormat="1" ht="21.95" customHeight="1">
      <c r="A12" s="292"/>
      <c r="B12" s="2664">
        <v>1</v>
      </c>
      <c r="C12" s="3027" t="s">
        <v>924</v>
      </c>
      <c r="D12" s="2655"/>
      <c r="E12" s="2655"/>
      <c r="F12" s="2655"/>
      <c r="G12" s="2655"/>
      <c r="H12" s="2655"/>
      <c r="I12" s="2655"/>
      <c r="J12" s="2655"/>
      <c r="K12" s="2655"/>
      <c r="L12" s="2655"/>
      <c r="M12" s="2655"/>
      <c r="N12" s="2655"/>
      <c r="O12" s="2655"/>
      <c r="P12" s="2655"/>
      <c r="Q12" s="2655"/>
      <c r="R12" s="2655"/>
      <c r="S12" s="2655"/>
      <c r="T12" s="2655"/>
      <c r="U12" s="2655"/>
      <c r="V12" s="2656"/>
      <c r="W12" s="3167"/>
      <c r="X12" s="2634"/>
      <c r="Y12" s="2634"/>
      <c r="Z12" s="2634"/>
      <c r="AA12" s="3142"/>
      <c r="AB12" s="3167"/>
      <c r="AC12" s="2634"/>
      <c r="AD12" s="2634"/>
      <c r="AE12" s="2634"/>
      <c r="AF12" s="3142"/>
      <c r="AG12" s="3167"/>
      <c r="AH12" s="2634"/>
      <c r="AI12" s="3142"/>
      <c r="AJ12" s="3167"/>
      <c r="AK12" s="2634"/>
      <c r="AL12" s="3142"/>
      <c r="AM12" s="3167"/>
      <c r="AN12" s="2634"/>
      <c r="AO12" s="2634"/>
      <c r="AP12" s="2634"/>
      <c r="AQ12" s="3171"/>
      <c r="AR12" s="17"/>
      <c r="AS12" s="718"/>
      <c r="AT12" s="17"/>
      <c r="AU12" s="17"/>
      <c r="AV12" s="17"/>
      <c r="AW12" s="17"/>
      <c r="AX12" s="17"/>
      <c r="AY12" s="17"/>
      <c r="AZ12" s="17"/>
      <c r="BA12" s="17"/>
      <c r="BB12" s="17"/>
      <c r="BC12" s="17"/>
      <c r="BD12" s="17"/>
      <c r="BE12" s="17"/>
      <c r="BF12" s="17"/>
      <c r="BG12" s="17"/>
      <c r="BH12" s="17"/>
      <c r="BI12" s="17"/>
      <c r="BJ12" s="2680"/>
      <c r="BK12" s="2680"/>
      <c r="BL12" s="2680"/>
      <c r="BM12" s="3150"/>
      <c r="BN12" s="136"/>
    </row>
    <row r="13" spans="1:66" s="120" customFormat="1" ht="21.95" customHeight="1">
      <c r="A13" s="292"/>
      <c r="B13" s="2665"/>
      <c r="C13" s="3028"/>
      <c r="D13" s="3166"/>
      <c r="E13" s="3166"/>
      <c r="F13" s="3166"/>
      <c r="G13" s="3166"/>
      <c r="H13" s="3166"/>
      <c r="I13" s="3166"/>
      <c r="J13" s="3166"/>
      <c r="K13" s="3166"/>
      <c r="L13" s="3166"/>
      <c r="M13" s="3166"/>
      <c r="N13" s="3166"/>
      <c r="O13" s="3166"/>
      <c r="P13" s="3166"/>
      <c r="Q13" s="3166"/>
      <c r="R13" s="3166"/>
      <c r="S13" s="3166"/>
      <c r="T13" s="3166"/>
      <c r="U13" s="3166"/>
      <c r="V13" s="2659"/>
      <c r="W13" s="3168"/>
      <c r="X13" s="3169"/>
      <c r="Y13" s="3169"/>
      <c r="Z13" s="3169"/>
      <c r="AA13" s="3170"/>
      <c r="AB13" s="3168"/>
      <c r="AC13" s="3169"/>
      <c r="AD13" s="3169"/>
      <c r="AE13" s="3169"/>
      <c r="AF13" s="3170"/>
      <c r="AG13" s="3168"/>
      <c r="AH13" s="3169"/>
      <c r="AI13" s="3170"/>
      <c r="AJ13" s="3168"/>
      <c r="AK13" s="3169"/>
      <c r="AL13" s="3170"/>
      <c r="AM13" s="3168"/>
      <c r="AN13" s="3169"/>
      <c r="AO13" s="3169"/>
      <c r="AP13" s="3169"/>
      <c r="AQ13" s="3172"/>
      <c r="AR13" s="17"/>
      <c r="AS13" s="718"/>
      <c r="AT13" s="17"/>
      <c r="AU13" s="17"/>
      <c r="AV13" s="17"/>
      <c r="AW13" s="17"/>
      <c r="AX13" s="17"/>
      <c r="AY13" s="17"/>
      <c r="AZ13" s="17"/>
      <c r="BA13" s="17"/>
      <c r="BB13" s="17"/>
      <c r="BC13" s="17"/>
      <c r="BD13" s="17"/>
      <c r="BE13" s="17"/>
      <c r="BF13" s="17"/>
      <c r="BG13" s="17"/>
      <c r="BH13" s="17"/>
      <c r="BI13" s="17"/>
      <c r="BJ13" s="2680"/>
      <c r="BK13" s="2680"/>
      <c r="BL13" s="2680"/>
      <c r="BM13" s="3150"/>
      <c r="BN13" s="136"/>
    </row>
    <row r="14" spans="1:66" s="120" customFormat="1" ht="27" customHeight="1">
      <c r="A14" s="292"/>
      <c r="B14" s="2682">
        <f>B12+1</f>
        <v>2</v>
      </c>
      <c r="C14" s="2670" t="s">
        <v>925</v>
      </c>
      <c r="D14" s="2671"/>
      <c r="E14" s="2671"/>
      <c r="F14" s="2671"/>
      <c r="G14" s="2671"/>
      <c r="H14" s="2671"/>
      <c r="I14" s="2671"/>
      <c r="J14" s="2671"/>
      <c r="K14" s="2671"/>
      <c r="L14" s="2671"/>
      <c r="M14" s="2671"/>
      <c r="N14" s="2671"/>
      <c r="O14" s="2671"/>
      <c r="P14" s="2671"/>
      <c r="Q14" s="2671"/>
      <c r="R14" s="2671"/>
      <c r="S14" s="2671"/>
      <c r="T14" s="2671"/>
      <c r="U14" s="2671"/>
      <c r="V14" s="2672"/>
      <c r="W14" s="3174"/>
      <c r="X14" s="3175"/>
      <c r="Y14" s="3175"/>
      <c r="Z14" s="3175"/>
      <c r="AA14" s="3176"/>
      <c r="AB14" s="3174"/>
      <c r="AC14" s="3175"/>
      <c r="AD14" s="3175"/>
      <c r="AE14" s="3175"/>
      <c r="AF14" s="3176"/>
      <c r="AG14" s="3174"/>
      <c r="AH14" s="3175"/>
      <c r="AI14" s="3176"/>
      <c r="AJ14" s="3174"/>
      <c r="AK14" s="3175"/>
      <c r="AL14" s="3176"/>
      <c r="AM14" s="3174"/>
      <c r="AN14" s="3175"/>
      <c r="AO14" s="3175"/>
      <c r="AP14" s="3175"/>
      <c r="AQ14" s="3180"/>
      <c r="AR14" s="17"/>
      <c r="AS14" s="718"/>
      <c r="AT14" s="17"/>
      <c r="AU14" s="17"/>
      <c r="AV14" s="17"/>
      <c r="AW14" s="17"/>
      <c r="AX14" s="17"/>
      <c r="AY14" s="17"/>
      <c r="AZ14" s="17"/>
      <c r="BA14" s="17"/>
      <c r="BB14" s="17"/>
      <c r="BC14" s="17"/>
      <c r="BD14" s="17"/>
      <c r="BE14" s="17"/>
      <c r="BF14" s="17"/>
      <c r="BG14" s="17"/>
      <c r="BH14" s="17"/>
      <c r="BI14" s="17"/>
      <c r="BJ14" s="2680"/>
      <c r="BK14" s="2680"/>
      <c r="BL14" s="2680"/>
      <c r="BM14" s="3150"/>
      <c r="BN14" s="136"/>
    </row>
    <row r="15" spans="1:66" s="120" customFormat="1" ht="27" customHeight="1">
      <c r="A15" s="292"/>
      <c r="B15" s="2665"/>
      <c r="C15" s="3030"/>
      <c r="D15" s="3173"/>
      <c r="E15" s="3173"/>
      <c r="F15" s="3173"/>
      <c r="G15" s="3173"/>
      <c r="H15" s="3173"/>
      <c r="I15" s="3173"/>
      <c r="J15" s="3173"/>
      <c r="K15" s="3173"/>
      <c r="L15" s="3173"/>
      <c r="M15" s="3173"/>
      <c r="N15" s="3173"/>
      <c r="O15" s="3173"/>
      <c r="P15" s="3173"/>
      <c r="Q15" s="3173"/>
      <c r="R15" s="3173"/>
      <c r="S15" s="3173"/>
      <c r="T15" s="3173"/>
      <c r="U15" s="3173"/>
      <c r="V15" s="2675"/>
      <c r="W15" s="3177"/>
      <c r="X15" s="3178"/>
      <c r="Y15" s="3178"/>
      <c r="Z15" s="3178"/>
      <c r="AA15" s="3179"/>
      <c r="AB15" s="3177"/>
      <c r="AC15" s="3178"/>
      <c r="AD15" s="3178"/>
      <c r="AE15" s="3178"/>
      <c r="AF15" s="3179"/>
      <c r="AG15" s="3177"/>
      <c r="AH15" s="3178"/>
      <c r="AI15" s="3179"/>
      <c r="AJ15" s="3177"/>
      <c r="AK15" s="3178"/>
      <c r="AL15" s="3179"/>
      <c r="AM15" s="3177"/>
      <c r="AN15" s="3178"/>
      <c r="AO15" s="3178"/>
      <c r="AP15" s="3178"/>
      <c r="AQ15" s="3181"/>
      <c r="AR15" s="17"/>
      <c r="AS15" s="718"/>
      <c r="AT15" s="17"/>
      <c r="AU15" s="17"/>
      <c r="AV15" s="17"/>
      <c r="AW15" s="17"/>
      <c r="AX15" s="17"/>
      <c r="AY15" s="17"/>
      <c r="AZ15" s="17"/>
      <c r="BA15" s="17"/>
      <c r="BB15" s="17"/>
      <c r="BC15" s="17"/>
      <c r="BD15" s="17"/>
      <c r="BE15" s="17"/>
      <c r="BF15" s="17"/>
      <c r="BG15" s="17"/>
      <c r="BH15" s="17"/>
      <c r="BI15" s="17"/>
      <c r="BJ15" s="17"/>
      <c r="BK15" s="17"/>
      <c r="BL15" s="17"/>
      <c r="BM15" s="18"/>
      <c r="BN15" s="136"/>
    </row>
    <row r="16" spans="1:66" s="120" customFormat="1" ht="39" customHeight="1">
      <c r="A16" s="292"/>
      <c r="B16" s="1664">
        <f>B14+1</f>
        <v>3</v>
      </c>
      <c r="C16" s="2670" t="s">
        <v>926</v>
      </c>
      <c r="D16" s="2683"/>
      <c r="E16" s="2683"/>
      <c r="F16" s="2683"/>
      <c r="G16" s="2683"/>
      <c r="H16" s="2683"/>
      <c r="I16" s="2683"/>
      <c r="J16" s="2683"/>
      <c r="K16" s="2683"/>
      <c r="L16" s="2683"/>
      <c r="M16" s="2683"/>
      <c r="N16" s="2683"/>
      <c r="O16" s="2683"/>
      <c r="P16" s="2683"/>
      <c r="Q16" s="2683"/>
      <c r="R16" s="2683"/>
      <c r="S16" s="2683"/>
      <c r="T16" s="2683"/>
      <c r="U16" s="2683"/>
      <c r="V16" s="2684"/>
      <c r="W16" s="3174"/>
      <c r="X16" s="3175"/>
      <c r="Y16" s="3175"/>
      <c r="Z16" s="3175"/>
      <c r="AA16" s="3176"/>
      <c r="AB16" s="3174"/>
      <c r="AC16" s="3175"/>
      <c r="AD16" s="3175"/>
      <c r="AE16" s="3175"/>
      <c r="AF16" s="3176"/>
      <c r="AG16" s="3174"/>
      <c r="AH16" s="3175"/>
      <c r="AI16" s="3176"/>
      <c r="AJ16" s="3174"/>
      <c r="AK16" s="3175"/>
      <c r="AL16" s="3176"/>
      <c r="AM16" s="3174"/>
      <c r="AN16" s="3175"/>
      <c r="AO16" s="3175"/>
      <c r="AP16" s="3175"/>
      <c r="AQ16" s="3180"/>
      <c r="AR16" s="69"/>
      <c r="AS16" s="292"/>
      <c r="AT16" s="69"/>
      <c r="AU16" s="69"/>
      <c r="AV16" s="69"/>
      <c r="AW16" s="69"/>
      <c r="AX16" s="69"/>
      <c r="AY16" s="69"/>
      <c r="AZ16" s="69"/>
      <c r="BA16" s="69"/>
      <c r="BB16" s="69"/>
      <c r="BC16" s="69"/>
      <c r="BD16" s="69"/>
      <c r="BE16" s="69"/>
      <c r="BF16" s="69"/>
      <c r="BG16" s="69"/>
      <c r="BH16" s="69"/>
      <c r="BI16" s="69"/>
      <c r="BJ16" s="69"/>
      <c r="BK16" s="69"/>
      <c r="BL16" s="69"/>
      <c r="BM16" s="136"/>
      <c r="BN16" s="136"/>
    </row>
    <row r="17" spans="1:66" s="120" customFormat="1" ht="39" customHeight="1">
      <c r="A17" s="292"/>
      <c r="B17" s="1643"/>
      <c r="C17" s="3028"/>
      <c r="D17" s="3166"/>
      <c r="E17" s="3166"/>
      <c r="F17" s="3166"/>
      <c r="G17" s="3166"/>
      <c r="H17" s="3166"/>
      <c r="I17" s="3166"/>
      <c r="J17" s="3166"/>
      <c r="K17" s="3166"/>
      <c r="L17" s="3166"/>
      <c r="M17" s="3166"/>
      <c r="N17" s="3166"/>
      <c r="O17" s="3166"/>
      <c r="P17" s="3166"/>
      <c r="Q17" s="3166"/>
      <c r="R17" s="3166"/>
      <c r="S17" s="3166"/>
      <c r="T17" s="3166"/>
      <c r="U17" s="3166"/>
      <c r="V17" s="2659"/>
      <c r="W17" s="3177"/>
      <c r="X17" s="3178"/>
      <c r="Y17" s="3178"/>
      <c r="Z17" s="3178"/>
      <c r="AA17" s="3179"/>
      <c r="AB17" s="3177"/>
      <c r="AC17" s="3178"/>
      <c r="AD17" s="3178"/>
      <c r="AE17" s="3178"/>
      <c r="AF17" s="3179"/>
      <c r="AG17" s="3177"/>
      <c r="AH17" s="3178"/>
      <c r="AI17" s="3179"/>
      <c r="AJ17" s="3177"/>
      <c r="AK17" s="3178"/>
      <c r="AL17" s="3179"/>
      <c r="AM17" s="3177"/>
      <c r="AN17" s="3178"/>
      <c r="AO17" s="3178"/>
      <c r="AP17" s="3178"/>
      <c r="AQ17" s="3181"/>
      <c r="AR17" s="69"/>
      <c r="AS17" s="292"/>
      <c r="AT17" s="69"/>
      <c r="AU17" s="69"/>
      <c r="AV17" s="69"/>
      <c r="AW17" s="69"/>
      <c r="AX17" s="69"/>
      <c r="AY17" s="69"/>
      <c r="AZ17" s="69"/>
      <c r="BA17" s="69"/>
      <c r="BB17" s="69"/>
      <c r="BC17" s="69"/>
      <c r="BD17" s="69"/>
      <c r="BE17" s="69"/>
      <c r="BF17" s="69"/>
      <c r="BG17" s="69"/>
      <c r="BH17" s="69"/>
      <c r="BI17" s="69"/>
      <c r="BJ17" s="69"/>
      <c r="BK17" s="69"/>
      <c r="BL17" s="69"/>
      <c r="BM17" s="136"/>
      <c r="BN17" s="136"/>
    </row>
    <row r="18" spans="1:66" s="120" customFormat="1" ht="21.95" customHeight="1">
      <c r="A18" s="292"/>
      <c r="B18" s="1664">
        <f>B16+1</f>
        <v>4</v>
      </c>
      <c r="C18" s="2670" t="s">
        <v>927</v>
      </c>
      <c r="D18" s="2683"/>
      <c r="E18" s="2683"/>
      <c r="F18" s="2683"/>
      <c r="G18" s="2683"/>
      <c r="H18" s="2683"/>
      <c r="I18" s="2683"/>
      <c r="J18" s="2683"/>
      <c r="K18" s="2683"/>
      <c r="L18" s="2683"/>
      <c r="M18" s="2683"/>
      <c r="N18" s="2683"/>
      <c r="O18" s="2683"/>
      <c r="P18" s="2683"/>
      <c r="Q18" s="2683"/>
      <c r="R18" s="2683"/>
      <c r="S18" s="2683"/>
      <c r="T18" s="2683"/>
      <c r="U18" s="2683"/>
      <c r="V18" s="2684"/>
      <c r="W18" s="3174"/>
      <c r="X18" s="3175"/>
      <c r="Y18" s="3175"/>
      <c r="Z18" s="3175"/>
      <c r="AA18" s="3176"/>
      <c r="AB18" s="3182" t="s">
        <v>928</v>
      </c>
      <c r="AC18" s="3022"/>
      <c r="AD18" s="3022"/>
      <c r="AE18" s="3022"/>
      <c r="AF18" s="3183"/>
      <c r="AG18" s="3174" t="s">
        <v>929</v>
      </c>
      <c r="AH18" s="3175"/>
      <c r="AI18" s="3176"/>
      <c r="AJ18" s="3174" t="s">
        <v>930</v>
      </c>
      <c r="AK18" s="3175"/>
      <c r="AL18" s="3176"/>
      <c r="AM18" s="3174"/>
      <c r="AN18" s="3175"/>
      <c r="AO18" s="3175"/>
      <c r="AP18" s="3175"/>
      <c r="AQ18" s="3180"/>
      <c r="AR18" s="69"/>
      <c r="AS18" s="292"/>
      <c r="AT18" s="69"/>
      <c r="AU18" s="69"/>
      <c r="AV18" s="69"/>
      <c r="AW18" s="69"/>
      <c r="AX18" s="69"/>
      <c r="AY18" s="69"/>
      <c r="AZ18" s="69"/>
      <c r="BA18" s="69"/>
      <c r="BB18" s="69"/>
      <c r="BC18" s="69"/>
      <c r="BD18" s="69"/>
      <c r="BE18" s="69"/>
      <c r="BF18" s="69"/>
      <c r="BG18" s="69"/>
      <c r="BH18" s="69"/>
      <c r="BI18" s="69"/>
      <c r="BJ18" s="69"/>
      <c r="BK18" s="69"/>
      <c r="BL18" s="69"/>
      <c r="BM18" s="136"/>
      <c r="BN18" s="136"/>
    </row>
    <row r="19" spans="1:66" s="120" customFormat="1" ht="21.95" customHeight="1">
      <c r="A19" s="292"/>
      <c r="B19" s="1643"/>
      <c r="C19" s="3028"/>
      <c r="D19" s="3166"/>
      <c r="E19" s="3166"/>
      <c r="F19" s="3166"/>
      <c r="G19" s="3166"/>
      <c r="H19" s="3166"/>
      <c r="I19" s="3166"/>
      <c r="J19" s="3166"/>
      <c r="K19" s="3166"/>
      <c r="L19" s="3166"/>
      <c r="M19" s="3166"/>
      <c r="N19" s="3166"/>
      <c r="O19" s="3166"/>
      <c r="P19" s="3166"/>
      <c r="Q19" s="3166"/>
      <c r="R19" s="3166"/>
      <c r="S19" s="3166"/>
      <c r="T19" s="3166"/>
      <c r="U19" s="3166"/>
      <c r="V19" s="2659"/>
      <c r="W19" s="3177"/>
      <c r="X19" s="3178"/>
      <c r="Y19" s="3178"/>
      <c r="Z19" s="3178"/>
      <c r="AA19" s="3179"/>
      <c r="AB19" s="3168"/>
      <c r="AC19" s="3169"/>
      <c r="AD19" s="3169"/>
      <c r="AE19" s="3169"/>
      <c r="AF19" s="3170"/>
      <c r="AG19" s="3177"/>
      <c r="AH19" s="3178"/>
      <c r="AI19" s="3179"/>
      <c r="AJ19" s="3177"/>
      <c r="AK19" s="3178"/>
      <c r="AL19" s="3179"/>
      <c r="AM19" s="3177"/>
      <c r="AN19" s="3178"/>
      <c r="AO19" s="3178"/>
      <c r="AP19" s="3178"/>
      <c r="AQ19" s="3181"/>
      <c r="AR19" s="69"/>
      <c r="AS19" s="292"/>
      <c r="AT19" s="69"/>
      <c r="AU19" s="69"/>
      <c r="AV19" s="69"/>
      <c r="AW19" s="69"/>
      <c r="AX19" s="69"/>
      <c r="AY19" s="69"/>
      <c r="AZ19" s="69"/>
      <c r="BA19" s="69"/>
      <c r="BB19" s="69"/>
      <c r="BC19" s="69"/>
      <c r="BD19" s="69"/>
      <c r="BE19" s="69"/>
      <c r="BF19" s="69"/>
      <c r="BG19" s="69"/>
      <c r="BH19" s="69"/>
      <c r="BI19" s="69"/>
      <c r="BJ19" s="69"/>
      <c r="BK19" s="69"/>
      <c r="BL19" s="69"/>
      <c r="BM19" s="136"/>
      <c r="BN19" s="136"/>
    </row>
    <row r="20" spans="1:66" s="120" customFormat="1" ht="21.95" customHeight="1">
      <c r="A20" s="292"/>
      <c r="B20" s="1664">
        <f>B18+1</f>
        <v>5</v>
      </c>
      <c r="C20" s="2670" t="s">
        <v>931</v>
      </c>
      <c r="D20" s="3031"/>
      <c r="E20" s="3031"/>
      <c r="F20" s="3031"/>
      <c r="G20" s="3031"/>
      <c r="H20" s="3031"/>
      <c r="I20" s="3031"/>
      <c r="J20" s="3031"/>
      <c r="K20" s="3031"/>
      <c r="L20" s="3031"/>
      <c r="M20" s="3031"/>
      <c r="N20" s="3031"/>
      <c r="O20" s="3031"/>
      <c r="P20" s="3031"/>
      <c r="Q20" s="3031"/>
      <c r="R20" s="3031"/>
      <c r="S20" s="3031"/>
      <c r="T20" s="3031"/>
      <c r="U20" s="3031"/>
      <c r="V20" s="2684"/>
      <c r="W20" s="3174"/>
      <c r="X20" s="3175"/>
      <c r="Y20" s="3175"/>
      <c r="Z20" s="3175"/>
      <c r="AA20" s="3176"/>
      <c r="AB20" s="3174"/>
      <c r="AC20" s="3175"/>
      <c r="AD20" s="3175"/>
      <c r="AE20" s="3175"/>
      <c r="AF20" s="3176"/>
      <c r="AG20" s="3174"/>
      <c r="AH20" s="3175"/>
      <c r="AI20" s="3176"/>
      <c r="AJ20" s="3174"/>
      <c r="AK20" s="3175"/>
      <c r="AL20" s="3176"/>
      <c r="AM20" s="3174"/>
      <c r="AN20" s="3175"/>
      <c r="AO20" s="3175"/>
      <c r="AP20" s="3175"/>
      <c r="AQ20" s="3180"/>
      <c r="AR20" s="69"/>
      <c r="AS20" s="292"/>
      <c r="AT20" s="69"/>
      <c r="AU20" s="69"/>
      <c r="AV20" s="69"/>
      <c r="AW20" s="69"/>
      <c r="AX20" s="69"/>
      <c r="AY20" s="69"/>
      <c r="AZ20" s="69"/>
      <c r="BA20" s="69"/>
      <c r="BB20" s="69"/>
      <c r="BC20" s="69"/>
      <c r="BD20" s="69"/>
      <c r="BE20" s="69"/>
      <c r="BF20" s="69"/>
      <c r="BG20" s="69"/>
      <c r="BH20" s="69"/>
      <c r="BI20" s="69"/>
      <c r="BJ20" s="69"/>
      <c r="BK20" s="69"/>
      <c r="BL20" s="69"/>
      <c r="BM20" s="136"/>
      <c r="BN20" s="136"/>
    </row>
    <row r="21" spans="1:66" s="120" customFormat="1" ht="21.95" customHeight="1">
      <c r="A21" s="292"/>
      <c r="B21" s="1643"/>
      <c r="C21" s="3028"/>
      <c r="D21" s="3166"/>
      <c r="E21" s="3166"/>
      <c r="F21" s="3166"/>
      <c r="G21" s="3166"/>
      <c r="H21" s="3166"/>
      <c r="I21" s="3166"/>
      <c r="J21" s="3166"/>
      <c r="K21" s="3166"/>
      <c r="L21" s="3166"/>
      <c r="M21" s="3166"/>
      <c r="N21" s="3166"/>
      <c r="O21" s="3166"/>
      <c r="P21" s="3166"/>
      <c r="Q21" s="3166"/>
      <c r="R21" s="3166"/>
      <c r="S21" s="3166"/>
      <c r="T21" s="3166"/>
      <c r="U21" s="3166"/>
      <c r="V21" s="2659"/>
      <c r="W21" s="3177"/>
      <c r="X21" s="3178"/>
      <c r="Y21" s="3178"/>
      <c r="Z21" s="3178"/>
      <c r="AA21" s="3179"/>
      <c r="AB21" s="3177"/>
      <c r="AC21" s="3178"/>
      <c r="AD21" s="3178"/>
      <c r="AE21" s="3178"/>
      <c r="AF21" s="3179"/>
      <c r="AG21" s="3177"/>
      <c r="AH21" s="3178"/>
      <c r="AI21" s="3179"/>
      <c r="AJ21" s="3177"/>
      <c r="AK21" s="3178"/>
      <c r="AL21" s="3179"/>
      <c r="AM21" s="3177"/>
      <c r="AN21" s="3178"/>
      <c r="AO21" s="3178"/>
      <c r="AP21" s="3178"/>
      <c r="AQ21" s="3181"/>
      <c r="AR21" s="69"/>
      <c r="AS21" s="292"/>
      <c r="AT21" s="69"/>
      <c r="AU21" s="69"/>
      <c r="AV21" s="69"/>
      <c r="AW21" s="69"/>
      <c r="AX21" s="69"/>
      <c r="AY21" s="69"/>
      <c r="AZ21" s="69"/>
      <c r="BA21" s="69"/>
      <c r="BB21" s="69"/>
      <c r="BC21" s="69"/>
      <c r="BD21" s="69"/>
      <c r="BE21" s="69"/>
      <c r="BF21" s="69"/>
      <c r="BG21" s="69"/>
      <c r="BH21" s="69"/>
      <c r="BI21" s="69"/>
      <c r="BJ21" s="69"/>
      <c r="BK21" s="69"/>
      <c r="BL21" s="69"/>
      <c r="BM21" s="136"/>
      <c r="BN21" s="136"/>
    </row>
    <row r="22" spans="1:66" s="120" customFormat="1" ht="21.95" customHeight="1">
      <c r="A22" s="292"/>
      <c r="B22" s="1664">
        <f>B20+1</f>
        <v>6</v>
      </c>
      <c r="C22" s="2670" t="s">
        <v>932</v>
      </c>
      <c r="D22" s="3031"/>
      <c r="E22" s="3031"/>
      <c r="F22" s="3031"/>
      <c r="G22" s="3031"/>
      <c r="H22" s="3031"/>
      <c r="I22" s="3031"/>
      <c r="J22" s="3031"/>
      <c r="K22" s="3031"/>
      <c r="L22" s="3031"/>
      <c r="M22" s="3031"/>
      <c r="N22" s="3031"/>
      <c r="O22" s="3031"/>
      <c r="P22" s="3031"/>
      <c r="Q22" s="3031"/>
      <c r="R22" s="3031"/>
      <c r="S22" s="3031"/>
      <c r="T22" s="3031"/>
      <c r="U22" s="3031"/>
      <c r="V22" s="2684"/>
      <c r="W22" s="3174"/>
      <c r="X22" s="3175"/>
      <c r="Y22" s="3175"/>
      <c r="Z22" s="3175"/>
      <c r="AA22" s="3176"/>
      <c r="AB22" s="3174"/>
      <c r="AC22" s="3175"/>
      <c r="AD22" s="3175"/>
      <c r="AE22" s="3175"/>
      <c r="AF22" s="3176"/>
      <c r="AG22" s="3174"/>
      <c r="AH22" s="3175"/>
      <c r="AI22" s="3176"/>
      <c r="AJ22" s="3174"/>
      <c r="AK22" s="3175"/>
      <c r="AL22" s="3176"/>
      <c r="AM22" s="3174"/>
      <c r="AN22" s="3175"/>
      <c r="AO22" s="3175"/>
      <c r="AP22" s="3175"/>
      <c r="AQ22" s="3180"/>
      <c r="AR22" s="69"/>
      <c r="AS22" s="292"/>
      <c r="AT22" s="69"/>
      <c r="AU22" s="69"/>
      <c r="AV22" s="69"/>
      <c r="AW22" s="69"/>
      <c r="AX22" s="69"/>
      <c r="AY22" s="69"/>
      <c r="AZ22" s="69"/>
      <c r="BA22" s="69"/>
      <c r="BB22" s="69"/>
      <c r="BC22" s="69"/>
      <c r="BD22" s="69"/>
      <c r="BE22" s="69"/>
      <c r="BF22" s="69"/>
      <c r="BG22" s="69"/>
      <c r="BH22" s="69"/>
      <c r="BI22" s="69"/>
      <c r="BJ22" s="69"/>
      <c r="BK22" s="69"/>
      <c r="BL22" s="69"/>
      <c r="BM22" s="136"/>
      <c r="BN22" s="136"/>
    </row>
    <row r="23" spans="1:66" s="120" customFormat="1" ht="21.95" customHeight="1">
      <c r="A23" s="292"/>
      <c r="B23" s="1643"/>
      <c r="C23" s="3028"/>
      <c r="D23" s="3166"/>
      <c r="E23" s="3166"/>
      <c r="F23" s="3166"/>
      <c r="G23" s="3166"/>
      <c r="H23" s="3166"/>
      <c r="I23" s="3166"/>
      <c r="J23" s="3166"/>
      <c r="K23" s="3166"/>
      <c r="L23" s="3166"/>
      <c r="M23" s="3166"/>
      <c r="N23" s="3166"/>
      <c r="O23" s="3166"/>
      <c r="P23" s="3166"/>
      <c r="Q23" s="3166"/>
      <c r="R23" s="3166"/>
      <c r="S23" s="3166"/>
      <c r="T23" s="3166"/>
      <c r="U23" s="3166"/>
      <c r="V23" s="2659"/>
      <c r="W23" s="3177"/>
      <c r="X23" s="3178"/>
      <c r="Y23" s="3178"/>
      <c r="Z23" s="3178"/>
      <c r="AA23" s="3179"/>
      <c r="AB23" s="3177"/>
      <c r="AC23" s="3178"/>
      <c r="AD23" s="3178"/>
      <c r="AE23" s="3178"/>
      <c r="AF23" s="3179"/>
      <c r="AG23" s="3177"/>
      <c r="AH23" s="3178"/>
      <c r="AI23" s="3179"/>
      <c r="AJ23" s="3177"/>
      <c r="AK23" s="3178"/>
      <c r="AL23" s="3179"/>
      <c r="AM23" s="3177"/>
      <c r="AN23" s="3178"/>
      <c r="AO23" s="3178"/>
      <c r="AP23" s="3178"/>
      <c r="AQ23" s="3181"/>
      <c r="AR23" s="69"/>
      <c r="AS23" s="292"/>
      <c r="AT23" s="69"/>
      <c r="AU23" s="69"/>
      <c r="AV23" s="69"/>
      <c r="AW23" s="69"/>
      <c r="AX23" s="69"/>
      <c r="AY23" s="69"/>
      <c r="AZ23" s="69"/>
      <c r="BA23" s="69"/>
      <c r="BB23" s="69"/>
      <c r="BC23" s="69"/>
      <c r="BD23" s="69"/>
      <c r="BE23" s="69"/>
      <c r="BF23" s="69"/>
      <c r="BG23" s="69"/>
      <c r="BH23" s="69"/>
      <c r="BI23" s="69"/>
      <c r="BJ23" s="69"/>
      <c r="BK23" s="69"/>
      <c r="BL23" s="69"/>
      <c r="BM23" s="136"/>
      <c r="BN23" s="136"/>
    </row>
    <row r="24" spans="1:66" s="120" customFormat="1" ht="21.95" customHeight="1">
      <c r="A24" s="292"/>
      <c r="B24" s="1664"/>
      <c r="C24" s="2670"/>
      <c r="D24" s="3031"/>
      <c r="E24" s="3031"/>
      <c r="F24" s="3031"/>
      <c r="G24" s="3031"/>
      <c r="H24" s="3031"/>
      <c r="I24" s="3031"/>
      <c r="J24" s="3031"/>
      <c r="K24" s="3031"/>
      <c r="L24" s="3031"/>
      <c r="M24" s="3031"/>
      <c r="N24" s="3031"/>
      <c r="O24" s="3031"/>
      <c r="P24" s="3031"/>
      <c r="Q24" s="3031"/>
      <c r="R24" s="3031"/>
      <c r="S24" s="3031"/>
      <c r="T24" s="3031"/>
      <c r="U24" s="3031"/>
      <c r="V24" s="2684"/>
      <c r="W24" s="3174"/>
      <c r="X24" s="3175"/>
      <c r="Y24" s="3175"/>
      <c r="Z24" s="3175"/>
      <c r="AA24" s="3176"/>
      <c r="AB24" s="3174"/>
      <c r="AC24" s="3175"/>
      <c r="AD24" s="3175"/>
      <c r="AE24" s="3175"/>
      <c r="AF24" s="3176"/>
      <c r="AG24" s="3174"/>
      <c r="AH24" s="3175"/>
      <c r="AI24" s="3176"/>
      <c r="AJ24" s="3174"/>
      <c r="AK24" s="3175"/>
      <c r="AL24" s="3176"/>
      <c r="AM24" s="3174"/>
      <c r="AN24" s="3175"/>
      <c r="AO24" s="3175"/>
      <c r="AP24" s="3175"/>
      <c r="AQ24" s="3180"/>
      <c r="AR24" s="69"/>
      <c r="AS24" s="292"/>
      <c r="AT24" s="69"/>
      <c r="AU24" s="69"/>
      <c r="AV24" s="69"/>
      <c r="AW24" s="69"/>
      <c r="AX24" s="69"/>
      <c r="AY24" s="69"/>
      <c r="AZ24" s="69"/>
      <c r="BA24" s="69"/>
      <c r="BB24" s="69"/>
      <c r="BC24" s="69"/>
      <c r="BD24" s="69"/>
      <c r="BE24" s="69"/>
      <c r="BF24" s="69"/>
      <c r="BG24" s="69"/>
      <c r="BH24" s="69"/>
      <c r="BI24" s="69"/>
      <c r="BJ24" s="69"/>
      <c r="BK24" s="69"/>
      <c r="BL24" s="69"/>
      <c r="BM24" s="136"/>
      <c r="BN24" s="136"/>
    </row>
    <row r="25" spans="1:66" s="120" customFormat="1" ht="21.95" customHeight="1">
      <c r="A25" s="292"/>
      <c r="B25" s="1643"/>
      <c r="C25" s="3028"/>
      <c r="D25" s="3166"/>
      <c r="E25" s="3166"/>
      <c r="F25" s="3166"/>
      <c r="G25" s="3166"/>
      <c r="H25" s="3166"/>
      <c r="I25" s="3166"/>
      <c r="J25" s="3166"/>
      <c r="K25" s="3166"/>
      <c r="L25" s="3166"/>
      <c r="M25" s="3166"/>
      <c r="N25" s="3166"/>
      <c r="O25" s="3166"/>
      <c r="P25" s="3166"/>
      <c r="Q25" s="3166"/>
      <c r="R25" s="3166"/>
      <c r="S25" s="3166"/>
      <c r="T25" s="3166"/>
      <c r="U25" s="3166"/>
      <c r="V25" s="2659"/>
      <c r="W25" s="3177"/>
      <c r="X25" s="3178"/>
      <c r="Y25" s="3178"/>
      <c r="Z25" s="3178"/>
      <c r="AA25" s="3179"/>
      <c r="AB25" s="3177"/>
      <c r="AC25" s="3178"/>
      <c r="AD25" s="3178"/>
      <c r="AE25" s="3178"/>
      <c r="AF25" s="3179"/>
      <c r="AG25" s="3177"/>
      <c r="AH25" s="3178"/>
      <c r="AI25" s="3179"/>
      <c r="AJ25" s="3177"/>
      <c r="AK25" s="3178"/>
      <c r="AL25" s="3179"/>
      <c r="AM25" s="3177"/>
      <c r="AN25" s="3178"/>
      <c r="AO25" s="3178"/>
      <c r="AP25" s="3178"/>
      <c r="AQ25" s="3181"/>
      <c r="AR25" s="69"/>
      <c r="AS25" s="292"/>
      <c r="AT25" s="69"/>
      <c r="AU25" s="69"/>
      <c r="AV25" s="69"/>
      <c r="AW25" s="69"/>
      <c r="AX25" s="69"/>
      <c r="AY25" s="69"/>
      <c r="AZ25" s="69"/>
      <c r="BA25" s="69"/>
      <c r="BB25" s="69"/>
      <c r="BC25" s="69"/>
      <c r="BD25" s="69"/>
      <c r="BE25" s="69"/>
      <c r="BF25" s="69"/>
      <c r="BG25" s="69"/>
      <c r="BH25" s="69"/>
      <c r="BI25" s="69"/>
      <c r="BJ25" s="69"/>
      <c r="BK25" s="69"/>
      <c r="BL25" s="69"/>
      <c r="BM25" s="136"/>
      <c r="BN25" s="136"/>
    </row>
    <row r="26" spans="1:66" s="120" customFormat="1" ht="21.95" customHeight="1">
      <c r="A26" s="292"/>
      <c r="B26" s="1664"/>
      <c r="C26" s="3184"/>
      <c r="D26" s="2526"/>
      <c r="E26" s="2526"/>
      <c r="F26" s="2526"/>
      <c r="G26" s="2526"/>
      <c r="H26" s="2526"/>
      <c r="I26" s="2526"/>
      <c r="J26" s="2526"/>
      <c r="K26" s="2526"/>
      <c r="L26" s="2526"/>
      <c r="M26" s="2526"/>
      <c r="N26" s="2526"/>
      <c r="O26" s="2526"/>
      <c r="P26" s="2526"/>
      <c r="Q26" s="2526"/>
      <c r="R26" s="2526"/>
      <c r="S26" s="2526"/>
      <c r="T26" s="2526"/>
      <c r="U26" s="2526"/>
      <c r="V26" s="3099"/>
      <c r="W26" s="3174"/>
      <c r="X26" s="3175"/>
      <c r="Y26" s="3175"/>
      <c r="Z26" s="3175"/>
      <c r="AA26" s="3176"/>
      <c r="AB26" s="3174"/>
      <c r="AC26" s="3175"/>
      <c r="AD26" s="3175"/>
      <c r="AE26" s="3175"/>
      <c r="AF26" s="3176"/>
      <c r="AG26" s="3174"/>
      <c r="AH26" s="3175"/>
      <c r="AI26" s="3176"/>
      <c r="AJ26" s="3174"/>
      <c r="AK26" s="3175"/>
      <c r="AL26" s="3176"/>
      <c r="AM26" s="3174"/>
      <c r="AN26" s="3175"/>
      <c r="AO26" s="3175"/>
      <c r="AP26" s="3175"/>
      <c r="AQ26" s="3180"/>
      <c r="AR26" s="69"/>
      <c r="AS26" s="292"/>
      <c r="AT26" s="843"/>
      <c r="AU26" s="843"/>
      <c r="AV26" s="843"/>
      <c r="AW26" s="843"/>
      <c r="AX26" s="843"/>
      <c r="AY26" s="843"/>
      <c r="AZ26" s="843"/>
      <c r="BA26" s="843"/>
      <c r="BB26" s="843"/>
      <c r="BC26" s="843"/>
      <c r="BD26" s="843"/>
      <c r="BE26" s="843"/>
      <c r="BF26" s="843"/>
      <c r="BG26" s="843"/>
      <c r="BH26" s="843"/>
      <c r="BI26" s="843"/>
      <c r="BJ26" s="843"/>
      <c r="BK26" s="843"/>
      <c r="BL26" s="843"/>
      <c r="BM26" s="732"/>
      <c r="BN26" s="136"/>
    </row>
    <row r="27" spans="1:66" s="120" customFormat="1" ht="21.95" customHeight="1">
      <c r="A27" s="292"/>
      <c r="B27" s="1643"/>
      <c r="C27" s="3094"/>
      <c r="D27" s="3095"/>
      <c r="E27" s="3095"/>
      <c r="F27" s="3095"/>
      <c r="G27" s="3095"/>
      <c r="H27" s="3095"/>
      <c r="I27" s="3095"/>
      <c r="J27" s="3095"/>
      <c r="K27" s="3095"/>
      <c r="L27" s="3095"/>
      <c r="M27" s="3095"/>
      <c r="N27" s="3095"/>
      <c r="O27" s="3095"/>
      <c r="P27" s="3095"/>
      <c r="Q27" s="3095"/>
      <c r="R27" s="3095"/>
      <c r="S27" s="3095"/>
      <c r="T27" s="3095"/>
      <c r="U27" s="3095"/>
      <c r="V27" s="3096"/>
      <c r="W27" s="3177"/>
      <c r="X27" s="3178"/>
      <c r="Y27" s="3178"/>
      <c r="Z27" s="3178"/>
      <c r="AA27" s="3179"/>
      <c r="AB27" s="3177"/>
      <c r="AC27" s="3178"/>
      <c r="AD27" s="3178"/>
      <c r="AE27" s="3178"/>
      <c r="AF27" s="3179"/>
      <c r="AG27" s="3177"/>
      <c r="AH27" s="3178"/>
      <c r="AI27" s="3179"/>
      <c r="AJ27" s="3177"/>
      <c r="AK27" s="3178"/>
      <c r="AL27" s="3179"/>
      <c r="AM27" s="3177"/>
      <c r="AN27" s="3178"/>
      <c r="AO27" s="3178"/>
      <c r="AP27" s="3178"/>
      <c r="AQ27" s="3181"/>
      <c r="AR27" s="69"/>
      <c r="AS27" s="292"/>
      <c r="AT27" s="843"/>
      <c r="AU27" s="843"/>
      <c r="AV27" s="843"/>
      <c r="AW27" s="843"/>
      <c r="AX27" s="843"/>
      <c r="AY27" s="843"/>
      <c r="AZ27" s="843"/>
      <c r="BA27" s="843"/>
      <c r="BB27" s="843"/>
      <c r="BC27" s="843"/>
      <c r="BD27" s="843"/>
      <c r="BE27" s="843"/>
      <c r="BF27" s="843"/>
      <c r="BG27" s="843"/>
      <c r="BH27" s="843"/>
      <c r="BI27" s="843"/>
      <c r="BJ27" s="843"/>
      <c r="BK27" s="843"/>
      <c r="BL27" s="843"/>
      <c r="BM27" s="732"/>
      <c r="BN27" s="136"/>
    </row>
    <row r="28" spans="1:66" s="120" customFormat="1" ht="21.95" customHeight="1">
      <c r="A28" s="292"/>
      <c r="B28" s="1664"/>
      <c r="C28" s="3184"/>
      <c r="D28" s="2526"/>
      <c r="E28" s="2526"/>
      <c r="F28" s="2526"/>
      <c r="G28" s="2526"/>
      <c r="H28" s="2526"/>
      <c r="I28" s="2526"/>
      <c r="J28" s="2526"/>
      <c r="K28" s="2526"/>
      <c r="L28" s="2526"/>
      <c r="M28" s="2526"/>
      <c r="N28" s="2526"/>
      <c r="O28" s="2526"/>
      <c r="P28" s="2526"/>
      <c r="Q28" s="2526"/>
      <c r="R28" s="2526"/>
      <c r="S28" s="2526"/>
      <c r="T28" s="2526"/>
      <c r="U28" s="2526"/>
      <c r="V28" s="3099"/>
      <c r="W28" s="3174"/>
      <c r="X28" s="3175"/>
      <c r="Y28" s="3175"/>
      <c r="Z28" s="3175"/>
      <c r="AA28" s="3176"/>
      <c r="AB28" s="3174"/>
      <c r="AC28" s="3175"/>
      <c r="AD28" s="3175"/>
      <c r="AE28" s="3175"/>
      <c r="AF28" s="3176"/>
      <c r="AG28" s="3174"/>
      <c r="AH28" s="3175"/>
      <c r="AI28" s="3176"/>
      <c r="AJ28" s="3174"/>
      <c r="AK28" s="3175"/>
      <c r="AL28" s="3176"/>
      <c r="AM28" s="3174"/>
      <c r="AN28" s="3175"/>
      <c r="AO28" s="3175"/>
      <c r="AP28" s="3175"/>
      <c r="AQ28" s="3180"/>
      <c r="AR28" s="69"/>
      <c r="AS28" s="292"/>
      <c r="AT28" s="843"/>
      <c r="AU28" s="843"/>
      <c r="AV28" s="843"/>
      <c r="AW28" s="843"/>
      <c r="AX28" s="843"/>
      <c r="AY28" s="843"/>
      <c r="AZ28" s="843"/>
      <c r="BA28" s="843"/>
      <c r="BB28" s="843"/>
      <c r="BC28" s="843"/>
      <c r="BD28" s="843"/>
      <c r="BE28" s="843"/>
      <c r="BF28" s="843"/>
      <c r="BG28" s="843"/>
      <c r="BH28" s="843"/>
      <c r="BI28" s="843"/>
      <c r="BJ28" s="843"/>
      <c r="BK28" s="843"/>
      <c r="BL28" s="843"/>
      <c r="BM28" s="732"/>
      <c r="BN28" s="136"/>
    </row>
    <row r="29" spans="1:66" s="120" customFormat="1" ht="21.95" customHeight="1">
      <c r="A29" s="292"/>
      <c r="B29" s="1643"/>
      <c r="C29" s="3094"/>
      <c r="D29" s="3095"/>
      <c r="E29" s="3095"/>
      <c r="F29" s="3095"/>
      <c r="G29" s="3095"/>
      <c r="H29" s="3095"/>
      <c r="I29" s="3095"/>
      <c r="J29" s="3095"/>
      <c r="K29" s="3095"/>
      <c r="L29" s="3095"/>
      <c r="M29" s="3095"/>
      <c r="N29" s="3095"/>
      <c r="O29" s="3095"/>
      <c r="P29" s="3095"/>
      <c r="Q29" s="3095"/>
      <c r="R29" s="3095"/>
      <c r="S29" s="3095"/>
      <c r="T29" s="3095"/>
      <c r="U29" s="3095"/>
      <c r="V29" s="3096"/>
      <c r="W29" s="3177"/>
      <c r="X29" s="3178"/>
      <c r="Y29" s="3178"/>
      <c r="Z29" s="3178"/>
      <c r="AA29" s="3179"/>
      <c r="AB29" s="3177"/>
      <c r="AC29" s="3178"/>
      <c r="AD29" s="3178"/>
      <c r="AE29" s="3178"/>
      <c r="AF29" s="3179"/>
      <c r="AG29" s="3177"/>
      <c r="AH29" s="3178"/>
      <c r="AI29" s="3179"/>
      <c r="AJ29" s="3177"/>
      <c r="AK29" s="3178"/>
      <c r="AL29" s="3179"/>
      <c r="AM29" s="3177"/>
      <c r="AN29" s="3178"/>
      <c r="AO29" s="3178"/>
      <c r="AP29" s="3178"/>
      <c r="AQ29" s="3181"/>
      <c r="AR29" s="69"/>
      <c r="AS29" s="292"/>
      <c r="AT29" s="843"/>
      <c r="AU29" s="843"/>
      <c r="AV29" s="843"/>
      <c r="AW29" s="843"/>
      <c r="AX29" s="843"/>
      <c r="AY29" s="843"/>
      <c r="AZ29" s="843"/>
      <c r="BA29" s="843"/>
      <c r="BB29" s="843"/>
      <c r="BC29" s="843"/>
      <c r="BD29" s="843"/>
      <c r="BE29" s="843"/>
      <c r="BF29" s="843"/>
      <c r="BG29" s="843"/>
      <c r="BH29" s="843"/>
      <c r="BI29" s="843"/>
      <c r="BJ29" s="843"/>
      <c r="BK29" s="843"/>
      <c r="BL29" s="843"/>
      <c r="BM29" s="732"/>
      <c r="BN29" s="136"/>
    </row>
    <row r="30" spans="1:66" s="120" customFormat="1" ht="21.95" customHeight="1">
      <c r="A30" s="292"/>
      <c r="B30" s="1664"/>
      <c r="C30" s="3184"/>
      <c r="D30" s="2526"/>
      <c r="E30" s="2526"/>
      <c r="F30" s="2526"/>
      <c r="G30" s="2526"/>
      <c r="H30" s="2526"/>
      <c r="I30" s="2526"/>
      <c r="J30" s="2526"/>
      <c r="K30" s="2526"/>
      <c r="L30" s="2526"/>
      <c r="M30" s="2526"/>
      <c r="N30" s="2526"/>
      <c r="O30" s="2526"/>
      <c r="P30" s="2526"/>
      <c r="Q30" s="2526"/>
      <c r="R30" s="2526"/>
      <c r="S30" s="2526"/>
      <c r="T30" s="2526"/>
      <c r="U30" s="2526"/>
      <c r="V30" s="3099"/>
      <c r="W30" s="3174"/>
      <c r="X30" s="3175"/>
      <c r="Y30" s="3175"/>
      <c r="Z30" s="3175"/>
      <c r="AA30" s="3176"/>
      <c r="AB30" s="3174"/>
      <c r="AC30" s="3175"/>
      <c r="AD30" s="3175"/>
      <c r="AE30" s="3175"/>
      <c r="AF30" s="3176"/>
      <c r="AG30" s="3174"/>
      <c r="AH30" s="3175"/>
      <c r="AI30" s="3176"/>
      <c r="AJ30" s="3174"/>
      <c r="AK30" s="3175"/>
      <c r="AL30" s="3176"/>
      <c r="AM30" s="3174"/>
      <c r="AN30" s="3175"/>
      <c r="AO30" s="3175"/>
      <c r="AP30" s="3175"/>
      <c r="AQ30" s="3180"/>
      <c r="AR30" s="69"/>
      <c r="AS30" s="292"/>
      <c r="AT30" s="843"/>
      <c r="AU30" s="843"/>
      <c r="AV30" s="843"/>
      <c r="AW30" s="843"/>
      <c r="AX30" s="843"/>
      <c r="AY30" s="843"/>
      <c r="AZ30" s="843"/>
      <c r="BA30" s="843"/>
      <c r="BB30" s="843"/>
      <c r="BC30" s="843"/>
      <c r="BD30" s="843"/>
      <c r="BE30" s="843"/>
      <c r="BF30" s="843"/>
      <c r="BG30" s="843"/>
      <c r="BH30" s="843"/>
      <c r="BI30" s="843"/>
      <c r="BJ30" s="843"/>
      <c r="BK30" s="843"/>
      <c r="BL30" s="843"/>
      <c r="BM30" s="732"/>
      <c r="BN30" s="136"/>
    </row>
    <row r="31" spans="1:66" s="120" customFormat="1" ht="21.95" customHeight="1">
      <c r="A31" s="292"/>
      <c r="B31" s="1643"/>
      <c r="C31" s="3094"/>
      <c r="D31" s="3095"/>
      <c r="E31" s="3095"/>
      <c r="F31" s="3095"/>
      <c r="G31" s="3095"/>
      <c r="H31" s="3095"/>
      <c r="I31" s="3095"/>
      <c r="J31" s="3095"/>
      <c r="K31" s="3095"/>
      <c r="L31" s="3095"/>
      <c r="M31" s="3095"/>
      <c r="N31" s="3095"/>
      <c r="O31" s="3095"/>
      <c r="P31" s="3095"/>
      <c r="Q31" s="3095"/>
      <c r="R31" s="3095"/>
      <c r="S31" s="3095"/>
      <c r="T31" s="3095"/>
      <c r="U31" s="3095"/>
      <c r="V31" s="3096"/>
      <c r="W31" s="3177"/>
      <c r="X31" s="3178"/>
      <c r="Y31" s="3178"/>
      <c r="Z31" s="3178"/>
      <c r="AA31" s="3179"/>
      <c r="AB31" s="3177"/>
      <c r="AC31" s="3178"/>
      <c r="AD31" s="3178"/>
      <c r="AE31" s="3178"/>
      <c r="AF31" s="3179"/>
      <c r="AG31" s="3177"/>
      <c r="AH31" s="3178"/>
      <c r="AI31" s="3179"/>
      <c r="AJ31" s="3177"/>
      <c r="AK31" s="3178"/>
      <c r="AL31" s="3179"/>
      <c r="AM31" s="3177"/>
      <c r="AN31" s="3178"/>
      <c r="AO31" s="3178"/>
      <c r="AP31" s="3178"/>
      <c r="AQ31" s="3181"/>
      <c r="AR31" s="69"/>
      <c r="AS31" s="292"/>
      <c r="AT31" s="843"/>
      <c r="AU31" s="843"/>
      <c r="AV31" s="843"/>
      <c r="AW31" s="843"/>
      <c r="AX31" s="843"/>
      <c r="AY31" s="843"/>
      <c r="AZ31" s="843"/>
      <c r="BA31" s="843"/>
      <c r="BB31" s="843"/>
      <c r="BC31" s="843"/>
      <c r="BD31" s="843"/>
      <c r="BE31" s="843"/>
      <c r="BF31" s="843"/>
      <c r="BG31" s="843"/>
      <c r="BH31" s="843"/>
      <c r="BI31" s="843"/>
      <c r="BJ31" s="843"/>
      <c r="BK31" s="843"/>
      <c r="BL31" s="843"/>
      <c r="BM31" s="732"/>
      <c r="BN31" s="136"/>
    </row>
    <row r="32" spans="1:66" s="120" customFormat="1" ht="21.95" customHeight="1">
      <c r="A32" s="292"/>
      <c r="B32" s="1664"/>
      <c r="C32" s="3184"/>
      <c r="D32" s="2526"/>
      <c r="E32" s="2526"/>
      <c r="F32" s="2526"/>
      <c r="G32" s="2526"/>
      <c r="H32" s="2526"/>
      <c r="I32" s="2526"/>
      <c r="J32" s="2526"/>
      <c r="K32" s="2526"/>
      <c r="L32" s="2526"/>
      <c r="M32" s="2526"/>
      <c r="N32" s="2526"/>
      <c r="O32" s="2526"/>
      <c r="P32" s="2526"/>
      <c r="Q32" s="2526"/>
      <c r="R32" s="2526"/>
      <c r="S32" s="2526"/>
      <c r="T32" s="2526"/>
      <c r="U32" s="2526"/>
      <c r="V32" s="3099"/>
      <c r="W32" s="3174"/>
      <c r="X32" s="3175"/>
      <c r="Y32" s="3175"/>
      <c r="Z32" s="3175"/>
      <c r="AA32" s="3176"/>
      <c r="AB32" s="3174"/>
      <c r="AC32" s="3175"/>
      <c r="AD32" s="3175"/>
      <c r="AE32" s="3175"/>
      <c r="AF32" s="3176"/>
      <c r="AG32" s="3174"/>
      <c r="AH32" s="3175"/>
      <c r="AI32" s="3176"/>
      <c r="AJ32" s="3174"/>
      <c r="AK32" s="3175"/>
      <c r="AL32" s="3176"/>
      <c r="AM32" s="3174"/>
      <c r="AN32" s="3175"/>
      <c r="AO32" s="3175"/>
      <c r="AP32" s="3175"/>
      <c r="AQ32" s="3180"/>
      <c r="AR32" s="69"/>
      <c r="AS32" s="292"/>
      <c r="AT32" s="3185" t="s">
        <v>933</v>
      </c>
      <c r="AU32" s="3185"/>
      <c r="AV32" s="3185"/>
      <c r="AW32" s="3185"/>
      <c r="AX32" s="3185"/>
      <c r="AY32" s="3185"/>
      <c r="AZ32" s="3185"/>
      <c r="BA32" s="3185"/>
      <c r="BB32" s="3185"/>
      <c r="BC32" s="3185"/>
      <c r="BD32" s="3185"/>
      <c r="BE32" s="3185"/>
      <c r="BF32" s="3185"/>
      <c r="BG32" s="3185"/>
      <c r="BH32" s="3185"/>
      <c r="BI32" s="3185"/>
      <c r="BJ32" s="3185"/>
      <c r="BK32" s="3185"/>
      <c r="BL32" s="3185"/>
      <c r="BM32" s="3186"/>
      <c r="BN32" s="136"/>
    </row>
    <row r="33" spans="1:66" s="120" customFormat="1" ht="21.95" customHeight="1">
      <c r="A33" s="292"/>
      <c r="B33" s="1643"/>
      <c r="C33" s="3094"/>
      <c r="D33" s="3095"/>
      <c r="E33" s="3095"/>
      <c r="F33" s="3095"/>
      <c r="G33" s="3095"/>
      <c r="H33" s="3095"/>
      <c r="I33" s="3095"/>
      <c r="J33" s="3095"/>
      <c r="K33" s="3095"/>
      <c r="L33" s="3095"/>
      <c r="M33" s="3095"/>
      <c r="N33" s="3095"/>
      <c r="O33" s="3095"/>
      <c r="P33" s="3095"/>
      <c r="Q33" s="3095"/>
      <c r="R33" s="3095"/>
      <c r="S33" s="3095"/>
      <c r="T33" s="3095"/>
      <c r="U33" s="3095"/>
      <c r="V33" s="3096"/>
      <c r="W33" s="3177"/>
      <c r="X33" s="3178"/>
      <c r="Y33" s="3178"/>
      <c r="Z33" s="3178"/>
      <c r="AA33" s="3179"/>
      <c r="AB33" s="3177"/>
      <c r="AC33" s="3178"/>
      <c r="AD33" s="3178"/>
      <c r="AE33" s="3178"/>
      <c r="AF33" s="3179"/>
      <c r="AG33" s="3177"/>
      <c r="AH33" s="3178"/>
      <c r="AI33" s="3179"/>
      <c r="AJ33" s="3177"/>
      <c r="AK33" s="3178"/>
      <c r="AL33" s="3179"/>
      <c r="AM33" s="3177"/>
      <c r="AN33" s="3178"/>
      <c r="AO33" s="3178"/>
      <c r="AP33" s="3178"/>
      <c r="AQ33" s="3181"/>
      <c r="AR33" s="69"/>
      <c r="AS33" s="292"/>
      <c r="AT33" s="3185"/>
      <c r="AU33" s="3185"/>
      <c r="AV33" s="3185"/>
      <c r="AW33" s="3185"/>
      <c r="AX33" s="3185"/>
      <c r="AY33" s="3185"/>
      <c r="AZ33" s="3185"/>
      <c r="BA33" s="3185"/>
      <c r="BB33" s="3185"/>
      <c r="BC33" s="3185"/>
      <c r="BD33" s="3185"/>
      <c r="BE33" s="3185"/>
      <c r="BF33" s="3185"/>
      <c r="BG33" s="3185"/>
      <c r="BH33" s="3185"/>
      <c r="BI33" s="3185"/>
      <c r="BJ33" s="3185"/>
      <c r="BK33" s="3185"/>
      <c r="BL33" s="3185"/>
      <c r="BM33" s="3186"/>
      <c r="BN33" s="136"/>
    </row>
    <row r="34" spans="1:66" s="120" customFormat="1" ht="21.95" customHeight="1">
      <c r="A34" s="292"/>
      <c r="B34" s="1664"/>
      <c r="C34" s="3184"/>
      <c r="D34" s="2526"/>
      <c r="E34" s="2526"/>
      <c r="F34" s="2526"/>
      <c r="G34" s="2526"/>
      <c r="H34" s="2526"/>
      <c r="I34" s="2526"/>
      <c r="J34" s="2526"/>
      <c r="K34" s="2526"/>
      <c r="L34" s="2526"/>
      <c r="M34" s="2526"/>
      <c r="N34" s="2526"/>
      <c r="O34" s="2526"/>
      <c r="P34" s="2526"/>
      <c r="Q34" s="2526"/>
      <c r="R34" s="2526"/>
      <c r="S34" s="2526"/>
      <c r="T34" s="2526"/>
      <c r="U34" s="2526"/>
      <c r="V34" s="3099"/>
      <c r="W34" s="3174"/>
      <c r="X34" s="3175"/>
      <c r="Y34" s="3175"/>
      <c r="Z34" s="3175"/>
      <c r="AA34" s="3176"/>
      <c r="AB34" s="3174"/>
      <c r="AC34" s="3175"/>
      <c r="AD34" s="3175"/>
      <c r="AE34" s="3175"/>
      <c r="AF34" s="3176"/>
      <c r="AG34" s="3174"/>
      <c r="AH34" s="3175"/>
      <c r="AI34" s="3176"/>
      <c r="AJ34" s="3174"/>
      <c r="AK34" s="3175"/>
      <c r="AL34" s="3176"/>
      <c r="AM34" s="3174"/>
      <c r="AN34" s="3175"/>
      <c r="AO34" s="3175"/>
      <c r="AP34" s="3175"/>
      <c r="AQ34" s="3180"/>
      <c r="AR34" s="69"/>
      <c r="AS34" s="292"/>
      <c r="AT34" s="3185"/>
      <c r="AU34" s="3185"/>
      <c r="AV34" s="3185"/>
      <c r="AW34" s="3185"/>
      <c r="AX34" s="3185"/>
      <c r="AY34" s="3185"/>
      <c r="AZ34" s="3185"/>
      <c r="BA34" s="3185"/>
      <c r="BB34" s="3185"/>
      <c r="BC34" s="3185"/>
      <c r="BD34" s="3185"/>
      <c r="BE34" s="3185"/>
      <c r="BF34" s="3185"/>
      <c r="BG34" s="3185"/>
      <c r="BH34" s="3185"/>
      <c r="BI34" s="3185"/>
      <c r="BJ34" s="3185"/>
      <c r="BK34" s="3185"/>
      <c r="BL34" s="3185"/>
      <c r="BM34" s="3186"/>
      <c r="BN34" s="136"/>
    </row>
    <row r="35" spans="1:66" s="120" customFormat="1" ht="17.25" customHeight="1">
      <c r="A35" s="292"/>
      <c r="B35" s="1643"/>
      <c r="C35" s="3094"/>
      <c r="D35" s="3095"/>
      <c r="E35" s="3095"/>
      <c r="F35" s="3095"/>
      <c r="G35" s="3095"/>
      <c r="H35" s="3095"/>
      <c r="I35" s="3095"/>
      <c r="J35" s="3095"/>
      <c r="K35" s="3095"/>
      <c r="L35" s="3095"/>
      <c r="M35" s="3095"/>
      <c r="N35" s="3095"/>
      <c r="O35" s="3095"/>
      <c r="P35" s="3095"/>
      <c r="Q35" s="3095"/>
      <c r="R35" s="3095"/>
      <c r="S35" s="3095"/>
      <c r="T35" s="3095"/>
      <c r="U35" s="3095"/>
      <c r="V35" s="3096"/>
      <c r="W35" s="3177"/>
      <c r="X35" s="3178"/>
      <c r="Y35" s="3178"/>
      <c r="Z35" s="3178"/>
      <c r="AA35" s="3179"/>
      <c r="AB35" s="3177"/>
      <c r="AC35" s="3178"/>
      <c r="AD35" s="3178"/>
      <c r="AE35" s="3178"/>
      <c r="AF35" s="3179"/>
      <c r="AG35" s="3177"/>
      <c r="AH35" s="3178"/>
      <c r="AI35" s="3179"/>
      <c r="AJ35" s="3177"/>
      <c r="AK35" s="3178"/>
      <c r="AL35" s="3179"/>
      <c r="AM35" s="3177"/>
      <c r="AN35" s="3178"/>
      <c r="AO35" s="3178"/>
      <c r="AP35" s="3178"/>
      <c r="AQ35" s="3181"/>
      <c r="AR35" s="69"/>
      <c r="AS35" s="292"/>
      <c r="AT35" s="3185"/>
      <c r="AU35" s="3185"/>
      <c r="AV35" s="3185"/>
      <c r="AW35" s="3185"/>
      <c r="AX35" s="3185"/>
      <c r="AY35" s="3185"/>
      <c r="AZ35" s="3185"/>
      <c r="BA35" s="3185"/>
      <c r="BB35" s="3185"/>
      <c r="BC35" s="3185"/>
      <c r="BD35" s="3185"/>
      <c r="BE35" s="3185"/>
      <c r="BF35" s="3185"/>
      <c r="BG35" s="3185"/>
      <c r="BH35" s="3185"/>
      <c r="BI35" s="3185"/>
      <c r="BJ35" s="3185"/>
      <c r="BK35" s="3185"/>
      <c r="BL35" s="3185"/>
      <c r="BM35" s="3186"/>
      <c r="BN35" s="136"/>
    </row>
    <row r="36" spans="1:66" s="120" customFormat="1" ht="17.25" customHeight="1">
      <c r="A36" s="292"/>
      <c r="B36" s="1664"/>
      <c r="C36" s="3184"/>
      <c r="D36" s="2526"/>
      <c r="E36" s="2526"/>
      <c r="F36" s="2526"/>
      <c r="G36" s="2526"/>
      <c r="H36" s="2526"/>
      <c r="I36" s="2526"/>
      <c r="J36" s="2526"/>
      <c r="K36" s="2526"/>
      <c r="L36" s="2526"/>
      <c r="M36" s="2526"/>
      <c r="N36" s="2526"/>
      <c r="O36" s="2526"/>
      <c r="P36" s="2526"/>
      <c r="Q36" s="2526"/>
      <c r="R36" s="2526"/>
      <c r="S36" s="2526"/>
      <c r="T36" s="2526"/>
      <c r="U36" s="2526"/>
      <c r="V36" s="3099"/>
      <c r="W36" s="3174"/>
      <c r="X36" s="3175"/>
      <c r="Y36" s="3175"/>
      <c r="Z36" s="3175"/>
      <c r="AA36" s="3176"/>
      <c r="AB36" s="3174"/>
      <c r="AC36" s="3175"/>
      <c r="AD36" s="3175"/>
      <c r="AE36" s="3175"/>
      <c r="AF36" s="3176"/>
      <c r="AG36" s="3174"/>
      <c r="AH36" s="3175"/>
      <c r="AI36" s="3176"/>
      <c r="AJ36" s="3174"/>
      <c r="AK36" s="3175"/>
      <c r="AL36" s="3176"/>
      <c r="AM36" s="3174"/>
      <c r="AN36" s="3175"/>
      <c r="AO36" s="3175"/>
      <c r="AP36" s="3175"/>
      <c r="AQ36" s="3180"/>
      <c r="AR36" s="69"/>
      <c r="AS36" s="292"/>
      <c r="AT36" s="3185"/>
      <c r="AU36" s="3185"/>
      <c r="AV36" s="3185"/>
      <c r="AW36" s="3185"/>
      <c r="AX36" s="3185"/>
      <c r="AY36" s="3185"/>
      <c r="AZ36" s="3185"/>
      <c r="BA36" s="3185"/>
      <c r="BB36" s="3185"/>
      <c r="BC36" s="3185"/>
      <c r="BD36" s="3185"/>
      <c r="BE36" s="3185"/>
      <c r="BF36" s="3185"/>
      <c r="BG36" s="3185"/>
      <c r="BH36" s="3185"/>
      <c r="BI36" s="3185"/>
      <c r="BJ36" s="3185"/>
      <c r="BK36" s="3185"/>
      <c r="BL36" s="3185"/>
      <c r="BM36" s="3186"/>
      <c r="BN36" s="136"/>
    </row>
    <row r="37" spans="1:66" s="120" customFormat="1" ht="21.95" customHeight="1">
      <c r="A37" s="734"/>
      <c r="B37" s="1691"/>
      <c r="C37" s="2510"/>
      <c r="D37" s="2511"/>
      <c r="E37" s="2511"/>
      <c r="F37" s="2511"/>
      <c r="G37" s="2511"/>
      <c r="H37" s="2511"/>
      <c r="I37" s="2511"/>
      <c r="J37" s="2511"/>
      <c r="K37" s="2511"/>
      <c r="L37" s="2511"/>
      <c r="M37" s="2511"/>
      <c r="N37" s="2511"/>
      <c r="O37" s="2511"/>
      <c r="P37" s="2511"/>
      <c r="Q37" s="2511"/>
      <c r="R37" s="2511"/>
      <c r="S37" s="2511"/>
      <c r="T37" s="2511"/>
      <c r="U37" s="2511"/>
      <c r="V37" s="3093"/>
      <c r="W37" s="3187"/>
      <c r="X37" s="1107"/>
      <c r="Y37" s="1107"/>
      <c r="Z37" s="1107"/>
      <c r="AA37" s="3143"/>
      <c r="AB37" s="3187"/>
      <c r="AC37" s="1107"/>
      <c r="AD37" s="1107"/>
      <c r="AE37" s="1107"/>
      <c r="AF37" s="3143"/>
      <c r="AG37" s="3187"/>
      <c r="AH37" s="1107"/>
      <c r="AI37" s="3143"/>
      <c r="AJ37" s="3187"/>
      <c r="AK37" s="1107"/>
      <c r="AL37" s="3143"/>
      <c r="AM37" s="3187"/>
      <c r="AN37" s="1107"/>
      <c r="AO37" s="1107"/>
      <c r="AP37" s="1107"/>
      <c r="AQ37" s="3024"/>
      <c r="AR37" s="136"/>
      <c r="AS37" s="76"/>
      <c r="AT37" s="76"/>
      <c r="AU37" s="69"/>
      <c r="AV37" s="69"/>
      <c r="AW37" s="69"/>
      <c r="AX37" s="69"/>
      <c r="AY37" s="69"/>
      <c r="AZ37" s="69"/>
      <c r="BA37" s="69"/>
      <c r="BB37" s="69"/>
      <c r="BC37" s="69"/>
      <c r="BD37" s="69"/>
      <c r="BE37" s="69"/>
      <c r="BF37" s="69"/>
      <c r="BG37" s="69"/>
      <c r="BH37" s="69"/>
      <c r="BI37" s="69"/>
      <c r="BJ37" s="69"/>
      <c r="BK37" s="69"/>
      <c r="BL37" s="76"/>
      <c r="BM37" s="130"/>
      <c r="BN37" s="136"/>
    </row>
    <row r="38" spans="1:66" ht="17.25" customHeight="1">
      <c r="A38" s="739"/>
      <c r="B38" s="844" t="s">
        <v>118</v>
      </c>
      <c r="C38" s="845"/>
      <c r="D38" s="845"/>
      <c r="E38" s="845"/>
      <c r="F38" s="845"/>
      <c r="G38" s="845"/>
      <c r="H38" s="845"/>
      <c r="I38" s="845"/>
      <c r="J38" s="845"/>
      <c r="K38" s="845"/>
      <c r="L38" s="845"/>
      <c r="M38" s="845"/>
      <c r="N38" s="845"/>
      <c r="O38" s="845"/>
      <c r="P38" s="845"/>
      <c r="Q38" s="845"/>
      <c r="R38" s="845"/>
      <c r="S38" s="845"/>
      <c r="T38" s="845"/>
      <c r="U38" s="845"/>
      <c r="V38" s="845"/>
      <c r="W38" s="845" t="s">
        <v>853</v>
      </c>
      <c r="X38" s="845"/>
      <c r="Y38" s="845"/>
      <c r="Z38" s="845"/>
      <c r="AA38" s="845"/>
      <c r="AB38" s="846"/>
      <c r="AC38" s="845"/>
      <c r="AD38" s="846"/>
      <c r="AE38" s="846"/>
      <c r="AF38" s="846"/>
      <c r="AG38" s="845"/>
      <c r="AH38" s="845"/>
      <c r="AI38" s="845"/>
      <c r="AJ38" s="845" t="s">
        <v>64</v>
      </c>
      <c r="AK38" s="845"/>
      <c r="AL38" s="845"/>
      <c r="AM38" s="845"/>
      <c r="AN38" s="845"/>
      <c r="AO38" s="845"/>
      <c r="AP38" s="845"/>
      <c r="AQ38" s="845"/>
      <c r="AR38" s="845"/>
      <c r="AS38" s="845"/>
      <c r="AT38" s="845"/>
      <c r="AU38" s="845"/>
      <c r="AV38" s="845"/>
      <c r="AW38" s="845"/>
      <c r="AX38" s="845"/>
      <c r="AY38" s="845"/>
      <c r="AZ38" s="846"/>
      <c r="BA38" s="845"/>
      <c r="BB38" s="846"/>
      <c r="BC38" s="845" t="str">
        <f>'Sockliner Molding Process '!BF40</f>
        <v>COMPILER: LIÊN/A-KT-WQ826</v>
      </c>
      <c r="BD38" s="845"/>
      <c r="BE38" s="845"/>
      <c r="BF38" s="845"/>
      <c r="BG38" s="845"/>
      <c r="BH38" s="845"/>
      <c r="BI38" s="845"/>
      <c r="BJ38" s="845"/>
      <c r="BK38" s="845"/>
      <c r="BL38" s="680"/>
      <c r="BM38" s="680"/>
      <c r="BN38" s="744"/>
    </row>
    <row r="204" spans="3:40">
      <c r="AN204" s="640"/>
    </row>
    <row r="205" spans="3:40">
      <c r="AN205" s="640"/>
    </row>
    <row r="206" spans="3:40">
      <c r="C206" s="640"/>
      <c r="AN206" s="640"/>
    </row>
    <row r="207" spans="3:40">
      <c r="AN207" s="640"/>
    </row>
    <row r="208" spans="3:40">
      <c r="AN208" s="640"/>
    </row>
    <row r="227" spans="40:40">
      <c r="AN227" s="640"/>
    </row>
    <row r="228" spans="40:40">
      <c r="AN228" s="640"/>
    </row>
    <row r="229" spans="40:40">
      <c r="AN229" s="640"/>
    </row>
    <row r="230" spans="40:40">
      <c r="AN230" s="640"/>
    </row>
    <row r="231" spans="40:40">
      <c r="AN231" s="640"/>
    </row>
    <row r="250" spans="40:40" ht="120" customHeight="1">
      <c r="AN250" s="640"/>
    </row>
    <row r="251" spans="40:40" ht="120" customHeight="1">
      <c r="AN251" s="640"/>
    </row>
    <row r="252" spans="40:40" ht="120" customHeight="1">
      <c r="AN252" s="640"/>
    </row>
    <row r="253" spans="40:40" ht="120" customHeight="1">
      <c r="AN253" s="640"/>
    </row>
    <row r="254" spans="40:40" ht="120" customHeight="1">
      <c r="AN254" s="640"/>
    </row>
  </sheetData>
  <mergeCells count="127">
    <mergeCell ref="AT32:BM36"/>
    <mergeCell ref="B32:B33"/>
    <mergeCell ref="C34:V35"/>
    <mergeCell ref="W34:AA35"/>
    <mergeCell ref="AB34:AF35"/>
    <mergeCell ref="AG34:AI35"/>
    <mergeCell ref="AJ34:AL35"/>
    <mergeCell ref="AM34:AQ35"/>
    <mergeCell ref="B34:B35"/>
    <mergeCell ref="C36:V37"/>
    <mergeCell ref="W36:AA37"/>
    <mergeCell ref="AB36:AF37"/>
    <mergeCell ref="AG36:AI37"/>
    <mergeCell ref="AJ36:AL37"/>
    <mergeCell ref="AM36:AQ37"/>
    <mergeCell ref="B36:B37"/>
    <mergeCell ref="C30:V31"/>
    <mergeCell ref="W30:AA31"/>
    <mergeCell ref="AB30:AF31"/>
    <mergeCell ref="AG30:AI31"/>
    <mergeCell ref="AJ30:AL31"/>
    <mergeCell ref="AM30:AQ31"/>
    <mergeCell ref="B30:B31"/>
    <mergeCell ref="C32:V33"/>
    <mergeCell ref="W32:AA33"/>
    <mergeCell ref="AB32:AF33"/>
    <mergeCell ref="AG32:AI33"/>
    <mergeCell ref="AJ32:AL33"/>
    <mergeCell ref="AM32:AQ33"/>
    <mergeCell ref="C26:V27"/>
    <mergeCell ref="W26:AA27"/>
    <mergeCell ref="AB26:AF27"/>
    <mergeCell ref="AG26:AI27"/>
    <mergeCell ref="AJ26:AL27"/>
    <mergeCell ref="AM26:AQ27"/>
    <mergeCell ref="B26:B27"/>
    <mergeCell ref="C28:V29"/>
    <mergeCell ref="W28:AA29"/>
    <mergeCell ref="AB28:AF29"/>
    <mergeCell ref="AG28:AI29"/>
    <mergeCell ref="AJ28:AL29"/>
    <mergeCell ref="AM28:AQ29"/>
    <mergeCell ref="B28:B29"/>
    <mergeCell ref="C22:V23"/>
    <mergeCell ref="W22:AA23"/>
    <mergeCell ref="AB22:AF23"/>
    <mergeCell ref="AG22:AI23"/>
    <mergeCell ref="AJ22:AL23"/>
    <mergeCell ref="AM22:AQ23"/>
    <mergeCell ref="B22:B23"/>
    <mergeCell ref="C24:V25"/>
    <mergeCell ref="W24:AA25"/>
    <mergeCell ref="AB24:AF25"/>
    <mergeCell ref="AG24:AI25"/>
    <mergeCell ref="AJ24:AL25"/>
    <mergeCell ref="AM24:AQ25"/>
    <mergeCell ref="B24:B25"/>
    <mergeCell ref="C18:V19"/>
    <mergeCell ref="W18:AA19"/>
    <mergeCell ref="AB18:AF19"/>
    <mergeCell ref="AG18:AI19"/>
    <mergeCell ref="AJ18:AL19"/>
    <mergeCell ref="AM18:AQ19"/>
    <mergeCell ref="B18:B19"/>
    <mergeCell ref="C20:V21"/>
    <mergeCell ref="W20:AA21"/>
    <mergeCell ref="AB20:AF21"/>
    <mergeCell ref="AG20:AI21"/>
    <mergeCell ref="AJ20:AL21"/>
    <mergeCell ref="AM20:AQ21"/>
    <mergeCell ref="B20:B21"/>
    <mergeCell ref="C14:V15"/>
    <mergeCell ref="W14:AA15"/>
    <mergeCell ref="AB14:AF15"/>
    <mergeCell ref="AG14:AI15"/>
    <mergeCell ref="AJ14:AL15"/>
    <mergeCell ref="AM14:AQ15"/>
    <mergeCell ref="BJ14:BM14"/>
    <mergeCell ref="B14:B15"/>
    <mergeCell ref="C16:V17"/>
    <mergeCell ref="W16:AA17"/>
    <mergeCell ref="AB16:AF17"/>
    <mergeCell ref="AG16:AI17"/>
    <mergeCell ref="AJ16:AL17"/>
    <mergeCell ref="AM16:AQ17"/>
    <mergeCell ref="B16:B17"/>
    <mergeCell ref="C12:V13"/>
    <mergeCell ref="W12:AA13"/>
    <mergeCell ref="AB12:AF13"/>
    <mergeCell ref="AG12:AI13"/>
    <mergeCell ref="AJ12:AL13"/>
    <mergeCell ref="AM12:AQ13"/>
    <mergeCell ref="BJ12:BM12"/>
    <mergeCell ref="B12:B13"/>
    <mergeCell ref="BJ13:BM13"/>
    <mergeCell ref="BH7:BJ7"/>
    <mergeCell ref="C8:V11"/>
    <mergeCell ref="W8:AQ8"/>
    <mergeCell ref="BJ8:BM8"/>
    <mergeCell ref="B8:B11"/>
    <mergeCell ref="W9:AA11"/>
    <mergeCell ref="AB9:AF11"/>
    <mergeCell ref="AG9:AI11"/>
    <mergeCell ref="AJ9:AL11"/>
    <mergeCell ref="AM9:AQ11"/>
    <mergeCell ref="BJ9:BM9"/>
    <mergeCell ref="B1:Q1"/>
    <mergeCell ref="R1:AV3"/>
    <mergeCell ref="BG2:BI3"/>
    <mergeCell ref="BJ2:BK3"/>
    <mergeCell ref="BL2:BM3"/>
    <mergeCell ref="J3:Q3"/>
    <mergeCell ref="AS4:AX5"/>
    <mergeCell ref="AY4:BA4"/>
    <mergeCell ref="BB4:BD4"/>
    <mergeCell ref="BE4:BG4"/>
    <mergeCell ref="BH4:BJ4"/>
    <mergeCell ref="BK4:BM4"/>
    <mergeCell ref="N5:AA5"/>
    <mergeCell ref="AF5:AI6"/>
    <mergeCell ref="AJ5:AN6"/>
    <mergeCell ref="AY5:BA5"/>
    <mergeCell ref="BB5:BD5"/>
    <mergeCell ref="BE5:BG5"/>
    <mergeCell ref="BH5:BJ5"/>
    <mergeCell ref="BK5:BM5"/>
    <mergeCell ref="BH6:BJ6"/>
  </mergeCells>
  <phoneticPr fontId="60" type="noConversion"/>
  <printOptions horizontalCentered="1" verticalCentered="1"/>
  <pageMargins left="0.19685039370078741" right="0.19685039370078741" top="0.59055118110236227" bottom="0.59055118110236227" header="0.19685039370078741" footer="0.19685039370078741"/>
  <pageSetup paperSize="9" scale="60" orientation="landscape" useFirstPageNumber="1" horizontalDpi="4294967295" verticalDpi="4294967295" r:id="rId1"/>
  <headerFooter>
    <oddHeader>&amp;L&amp;16NIKE-CONVERSE, INC. Confidential&amp;RVer.16.0
PB:1-0</oddHeader>
    <oddFooter>&amp;C&amp;14&amp;A</oddFooter>
  </headerFooter>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R15"/>
  <sheetViews>
    <sheetView showGridLines="0" view="pageBreakPreview" zoomScale="80" zoomScaleNormal="60" workbookViewId="0">
      <selection activeCell="X12" sqref="X12"/>
    </sheetView>
  </sheetViews>
  <sheetFormatPr defaultColWidth="2.5703125" defaultRowHeight="14.25" customHeight="1"/>
  <cols>
    <col min="1" max="1" width="2.5703125" style="1" customWidth="1"/>
    <col min="2" max="2" width="3.85546875" style="1" customWidth="1"/>
    <col min="3" max="23" width="2.5703125" style="1" customWidth="1"/>
    <col min="24" max="50" width="2.42578125" style="1" customWidth="1"/>
    <col min="51" max="51" width="2.5703125" style="1" customWidth="1"/>
    <col min="52" max="16384" width="2.5703125" style="1"/>
  </cols>
  <sheetData>
    <row r="1" spans="1:70" s="2" customFormat="1" ht="22.5" customHeight="1">
      <c r="A1" s="260"/>
      <c r="B1" s="1577" t="str">
        <f>Index!B1</f>
        <v>{{ModelType}}</v>
      </c>
      <c r="C1" s="3111"/>
      <c r="D1" s="3111"/>
      <c r="E1" s="3111"/>
      <c r="F1" s="3111"/>
      <c r="G1" s="3111"/>
      <c r="H1" s="3111"/>
      <c r="I1" s="3111"/>
      <c r="J1" s="3111"/>
      <c r="K1" s="3111"/>
      <c r="L1" s="3111"/>
      <c r="M1" s="3111"/>
      <c r="N1" s="3111"/>
      <c r="O1" s="3111"/>
      <c r="P1" s="3111"/>
      <c r="Q1" s="1578"/>
      <c r="R1" s="847"/>
      <c r="S1" s="847"/>
      <c r="T1" s="847"/>
      <c r="U1" s="847"/>
      <c r="V1" s="847"/>
      <c r="W1" s="3188" t="s">
        <v>934</v>
      </c>
      <c r="X1" s="3188"/>
      <c r="Y1" s="3188"/>
      <c r="Z1" s="3188"/>
      <c r="AA1" s="3188"/>
      <c r="AB1" s="3188"/>
      <c r="AC1" s="3188"/>
      <c r="AD1" s="3188"/>
      <c r="AE1" s="3188"/>
      <c r="AF1" s="3188"/>
      <c r="AG1" s="3188"/>
      <c r="AH1" s="3188"/>
      <c r="AI1" s="3188"/>
      <c r="AJ1" s="3188"/>
      <c r="AK1" s="3188"/>
      <c r="AL1" s="3188"/>
      <c r="AM1" s="3188"/>
      <c r="AN1" s="3188"/>
      <c r="AO1" s="3188"/>
      <c r="AP1" s="3188"/>
      <c r="AQ1" s="3188"/>
      <c r="AR1" s="3188"/>
      <c r="AS1" s="3188"/>
      <c r="AT1" s="3188"/>
      <c r="AU1" s="3188"/>
      <c r="AV1" s="3188"/>
      <c r="AW1" s="3188"/>
      <c r="AX1" s="3188"/>
      <c r="AY1" s="847"/>
      <c r="AZ1" s="847"/>
      <c r="BA1" s="442"/>
      <c r="BB1" s="442"/>
      <c r="BC1" s="442"/>
      <c r="BD1" s="442"/>
      <c r="BE1" s="442"/>
      <c r="BF1" s="442"/>
      <c r="BG1" s="442"/>
      <c r="BH1" s="442"/>
      <c r="BI1" s="442"/>
      <c r="BJ1" s="442"/>
      <c r="BK1" s="442"/>
      <c r="BL1" s="261"/>
      <c r="BM1" s="261"/>
      <c r="BN1" s="261"/>
      <c r="BO1" s="261"/>
      <c r="BP1" s="261"/>
      <c r="BQ1" s="261"/>
      <c r="BR1" s="262"/>
    </row>
    <row r="2" spans="1:70" s="2" customFormat="1" ht="22.5" customHeight="1">
      <c r="A2" s="33"/>
      <c r="B2" s="263" t="s">
        <v>69</v>
      </c>
      <c r="C2" s="264"/>
      <c r="D2" s="264"/>
      <c r="E2" s="264"/>
      <c r="F2" s="264"/>
      <c r="G2" s="264"/>
      <c r="H2" s="71" t="str">
        <f>Index!G2</f>
        <v>{{ModelName}}</v>
      </c>
      <c r="I2" s="71"/>
      <c r="J2" s="71"/>
      <c r="K2" s="71"/>
      <c r="L2" s="71"/>
      <c r="M2" s="71"/>
      <c r="N2" s="71"/>
      <c r="O2" s="71"/>
      <c r="P2" s="71"/>
      <c r="Q2" s="299"/>
      <c r="R2" s="135"/>
      <c r="S2" s="135"/>
      <c r="T2" s="135"/>
      <c r="U2" s="135"/>
      <c r="V2" s="135"/>
      <c r="W2" s="1692"/>
      <c r="X2" s="1692"/>
      <c r="Y2" s="1692"/>
      <c r="Z2" s="1692"/>
      <c r="AA2" s="1692"/>
      <c r="AB2" s="1692"/>
      <c r="AC2" s="1692"/>
      <c r="AD2" s="1692"/>
      <c r="AE2" s="1692"/>
      <c r="AF2" s="1692"/>
      <c r="AG2" s="1692"/>
      <c r="AH2" s="1692"/>
      <c r="AI2" s="1692"/>
      <c r="AJ2" s="1692"/>
      <c r="AK2" s="1692"/>
      <c r="AL2" s="1692"/>
      <c r="AM2" s="1692"/>
      <c r="AN2" s="1692"/>
      <c r="AO2" s="1692"/>
      <c r="AP2" s="1692"/>
      <c r="AQ2" s="1692"/>
      <c r="AR2" s="1692"/>
      <c r="AS2" s="1692"/>
      <c r="AT2" s="1692"/>
      <c r="AU2" s="1692"/>
      <c r="AV2" s="1692"/>
      <c r="AW2" s="1692"/>
      <c r="AX2" s="1692"/>
      <c r="AY2" s="135"/>
      <c r="AZ2" s="135"/>
      <c r="BA2" s="232"/>
      <c r="BB2" s="232"/>
      <c r="BC2" s="232"/>
      <c r="BD2" s="232"/>
      <c r="BE2" s="232"/>
      <c r="BF2" s="232"/>
      <c r="BG2" s="232"/>
      <c r="BH2" s="232"/>
      <c r="BI2" s="232"/>
      <c r="BJ2" s="232"/>
      <c r="BK2" s="232"/>
      <c r="BL2" s="1321" t="s">
        <v>122</v>
      </c>
      <c r="BM2" s="1465"/>
      <c r="BN2" s="1465"/>
      <c r="BO2" s="2602">
        <f>'Sockliner graphic process '!BJ2+1</f>
        <v>30</v>
      </c>
      <c r="BP2" s="1322"/>
      <c r="BQ2" s="1466"/>
      <c r="BR2" s="143"/>
    </row>
    <row r="3" spans="1:70" s="2" customFormat="1" ht="22.5" customHeight="1">
      <c r="A3" s="33"/>
      <c r="B3" s="234" t="s">
        <v>70</v>
      </c>
      <c r="C3" s="235"/>
      <c r="D3" s="235"/>
      <c r="E3" s="235"/>
      <c r="F3" s="235"/>
      <c r="G3" s="235"/>
      <c r="H3" s="235"/>
      <c r="I3" s="235"/>
      <c r="J3" s="235" t="str">
        <f>Index!I3</f>
        <v>{{MaterialNumber}}</v>
      </c>
      <c r="K3" s="235"/>
      <c r="L3" s="235"/>
      <c r="M3" s="235"/>
      <c r="N3" s="235"/>
      <c r="O3" s="235"/>
      <c r="P3" s="235"/>
      <c r="Q3" s="238"/>
      <c r="R3" s="139"/>
      <c r="S3" s="139"/>
      <c r="T3" s="139"/>
      <c r="U3" s="139"/>
      <c r="V3" s="139"/>
      <c r="W3" s="1876"/>
      <c r="X3" s="1876"/>
      <c r="Y3" s="1876"/>
      <c r="Z3" s="1876"/>
      <c r="AA3" s="1876"/>
      <c r="AB3" s="1876"/>
      <c r="AC3" s="1876"/>
      <c r="AD3" s="1876"/>
      <c r="AE3" s="1876"/>
      <c r="AF3" s="1876"/>
      <c r="AG3" s="1876"/>
      <c r="AH3" s="1876"/>
      <c r="AI3" s="1876"/>
      <c r="AJ3" s="1876"/>
      <c r="AK3" s="1876"/>
      <c r="AL3" s="1876"/>
      <c r="AM3" s="1876"/>
      <c r="AN3" s="1876"/>
      <c r="AO3" s="1876"/>
      <c r="AP3" s="1876"/>
      <c r="AQ3" s="1876"/>
      <c r="AR3" s="1876"/>
      <c r="AS3" s="1876"/>
      <c r="AT3" s="1876"/>
      <c r="AU3" s="1876"/>
      <c r="AV3" s="1876"/>
      <c r="AW3" s="1876"/>
      <c r="AX3" s="1876"/>
      <c r="AY3" s="139"/>
      <c r="AZ3" s="139"/>
      <c r="BA3" s="237"/>
      <c r="BB3" s="237"/>
      <c r="BC3" s="237"/>
      <c r="BD3" s="237"/>
      <c r="BE3" s="237"/>
      <c r="BF3" s="237"/>
      <c r="BG3" s="237"/>
      <c r="BH3" s="237"/>
      <c r="BI3" s="237"/>
      <c r="BJ3" s="237"/>
      <c r="BK3" s="237"/>
      <c r="BL3" s="1971"/>
      <c r="BM3" s="1972"/>
      <c r="BN3" s="1972"/>
      <c r="BO3" s="2365"/>
      <c r="BP3" s="2365"/>
      <c r="BQ3" s="1467"/>
      <c r="BR3" s="109"/>
    </row>
    <row r="4" spans="1:70" s="2" customFormat="1" ht="15.95" customHeight="1">
      <c r="A4" s="33"/>
      <c r="B4" s="848"/>
      <c r="C4" s="339"/>
      <c r="D4" s="339"/>
      <c r="E4" s="339"/>
      <c r="F4" s="339"/>
      <c r="G4" s="339"/>
      <c r="H4" s="339"/>
      <c r="I4" s="339"/>
      <c r="J4" s="339"/>
      <c r="K4" s="339"/>
      <c r="L4" s="339"/>
      <c r="M4" s="339"/>
      <c r="N4" s="339"/>
      <c r="O4" s="339"/>
      <c r="P4" s="339"/>
      <c r="Q4" s="339"/>
      <c r="R4" s="664"/>
      <c r="S4" s="664"/>
      <c r="T4" s="664"/>
      <c r="U4" s="664"/>
      <c r="V4" s="664"/>
      <c r="W4" s="664"/>
      <c r="X4" s="664"/>
      <c r="Y4" s="664"/>
      <c r="Z4" s="664"/>
      <c r="AA4" s="664"/>
      <c r="AB4" s="664"/>
      <c r="AC4" s="664"/>
      <c r="AD4" s="664"/>
      <c r="AE4" s="664"/>
      <c r="AF4" s="664"/>
      <c r="AG4" s="664"/>
      <c r="AH4" s="664"/>
      <c r="AI4" s="664"/>
      <c r="AJ4" s="664"/>
      <c r="AK4" s="664"/>
      <c r="AL4" s="664"/>
      <c r="AM4" s="664"/>
      <c r="AN4" s="664"/>
      <c r="AO4" s="664"/>
      <c r="AP4" s="664"/>
      <c r="AQ4" s="664"/>
      <c r="AR4" s="664"/>
      <c r="AS4" s="664"/>
      <c r="AT4" s="664"/>
      <c r="AU4" s="664"/>
      <c r="AV4" s="664"/>
      <c r="AW4" s="664"/>
      <c r="AX4" s="664"/>
      <c r="AY4" s="3189"/>
      <c r="AZ4" s="2342"/>
      <c r="BA4" s="2342"/>
      <c r="BB4" s="2342"/>
      <c r="BC4" s="2342"/>
      <c r="BD4" s="2342"/>
      <c r="BE4" s="2342"/>
      <c r="BF4" s="2342"/>
      <c r="BG4" s="2342"/>
      <c r="BH4" s="2342"/>
      <c r="BI4" s="2342"/>
      <c r="BJ4" s="2342"/>
      <c r="BK4" s="2342"/>
      <c r="BL4" s="3190"/>
      <c r="BM4" s="3190"/>
      <c r="BN4" s="3190"/>
      <c r="BO4" s="3190"/>
      <c r="BP4" s="3190"/>
      <c r="BQ4" s="3040"/>
      <c r="BR4" s="109"/>
    </row>
    <row r="5" spans="1:70" s="2" customFormat="1" ht="37.5" customHeight="1">
      <c r="A5" s="33"/>
      <c r="B5" s="1707" t="s">
        <v>935</v>
      </c>
      <c r="C5" s="1921"/>
      <c r="D5" s="1921"/>
      <c r="E5" s="1921"/>
      <c r="F5" s="1921"/>
      <c r="G5" s="1921"/>
      <c r="H5" s="1921"/>
      <c r="I5" s="3192"/>
      <c r="J5" s="3193" t="s">
        <v>936</v>
      </c>
      <c r="K5" s="3194"/>
      <c r="L5" s="3194"/>
      <c r="M5" s="3194"/>
      <c r="N5" s="3194"/>
      <c r="O5" s="3194"/>
      <c r="P5" s="3194"/>
      <c r="Q5" s="3194"/>
      <c r="R5" s="3194"/>
      <c r="S5" s="3194"/>
      <c r="T5" s="3194"/>
      <c r="U5" s="3194"/>
      <c r="V5" s="3194"/>
      <c r="W5" s="3194"/>
      <c r="X5" s="3194"/>
      <c r="Y5" s="3194"/>
      <c r="Z5" s="3194"/>
      <c r="AA5" s="3194"/>
      <c r="AB5" s="3195"/>
      <c r="AC5" s="664"/>
      <c r="AD5" s="664"/>
      <c r="AE5" s="664"/>
      <c r="AF5" s="664"/>
      <c r="AG5" s="664"/>
      <c r="AH5" s="3054" t="s">
        <v>893</v>
      </c>
      <c r="AI5" s="3055"/>
      <c r="AJ5" s="3055"/>
      <c r="AK5" s="3055"/>
      <c r="AL5" s="3055"/>
      <c r="AM5" s="3196"/>
      <c r="AN5" s="3197" t="s">
        <v>661</v>
      </c>
      <c r="AO5" s="3198"/>
      <c r="AP5" s="3198"/>
      <c r="AQ5" s="3198"/>
      <c r="AR5" s="3198"/>
      <c r="AS5" s="3198"/>
      <c r="AT5" s="3198"/>
      <c r="AU5" s="3198"/>
      <c r="AV5" s="3198"/>
      <c r="AW5" s="3199"/>
      <c r="AX5" s="664"/>
      <c r="AY5" s="3189"/>
      <c r="AZ5" s="2342"/>
      <c r="BA5" s="2342"/>
      <c r="BB5" s="2342"/>
      <c r="BC5" s="2342"/>
      <c r="BD5" s="2342"/>
      <c r="BE5" s="2342"/>
      <c r="BF5" s="2342"/>
      <c r="BG5" s="2342"/>
      <c r="BH5" s="2342"/>
      <c r="BI5" s="2342"/>
      <c r="BJ5" s="2342"/>
      <c r="BK5" s="2342"/>
      <c r="BL5" s="2342"/>
      <c r="BM5" s="2342"/>
      <c r="BN5" s="2342"/>
      <c r="BO5" s="2342"/>
      <c r="BP5" s="2342"/>
      <c r="BQ5" s="3191"/>
      <c r="BR5" s="109"/>
    </row>
    <row r="6" spans="1:70" s="2" customFormat="1" ht="37.5" customHeight="1">
      <c r="A6" s="33"/>
      <c r="B6" s="1614" t="s">
        <v>838</v>
      </c>
      <c r="C6" s="1615"/>
      <c r="D6" s="1615"/>
      <c r="E6" s="1615"/>
      <c r="F6" s="1615"/>
      <c r="G6" s="1615"/>
      <c r="H6" s="1615"/>
      <c r="I6" s="3203"/>
      <c r="J6" s="3204" t="s">
        <v>937</v>
      </c>
      <c r="K6" s="1615"/>
      <c r="L6" s="1615"/>
      <c r="M6" s="1615"/>
      <c r="N6" s="1615"/>
      <c r="O6" s="1615"/>
      <c r="P6" s="1615"/>
      <c r="Q6" s="1615"/>
      <c r="R6" s="1615"/>
      <c r="S6" s="1615"/>
      <c r="T6" s="1615"/>
      <c r="U6" s="1615"/>
      <c r="V6" s="1615"/>
      <c r="W6" s="1615"/>
      <c r="X6" s="1615"/>
      <c r="Y6" s="1615"/>
      <c r="Z6" s="1615"/>
      <c r="AA6" s="1615"/>
      <c r="AB6" s="3205"/>
      <c r="AC6" s="664"/>
      <c r="AD6" s="664"/>
      <c r="AE6" s="664"/>
      <c r="AF6" s="664"/>
      <c r="AG6" s="664"/>
      <c r="AH6" s="2378"/>
      <c r="AI6" s="2379"/>
      <c r="AJ6" s="2379"/>
      <c r="AK6" s="2379"/>
      <c r="AL6" s="2379"/>
      <c r="AM6" s="2380"/>
      <c r="AN6" s="3200"/>
      <c r="AO6" s="3201"/>
      <c r="AP6" s="3201"/>
      <c r="AQ6" s="3201"/>
      <c r="AR6" s="3201"/>
      <c r="AS6" s="3201"/>
      <c r="AT6" s="3201"/>
      <c r="AU6" s="3201"/>
      <c r="AV6" s="3201"/>
      <c r="AW6" s="3202"/>
      <c r="AX6" s="664"/>
      <c r="AY6" s="849"/>
      <c r="AZ6" s="286"/>
      <c r="BA6" s="286"/>
      <c r="BB6" s="286"/>
      <c r="BC6" s="286"/>
      <c r="BD6" s="286"/>
      <c r="BE6" s="286"/>
      <c r="BF6" s="286"/>
      <c r="BG6" s="286"/>
      <c r="BH6" s="286"/>
      <c r="BI6" s="286"/>
      <c r="BJ6" s="286"/>
      <c r="BK6" s="286"/>
      <c r="BL6" s="286"/>
      <c r="BM6" s="286"/>
      <c r="BN6" s="1191"/>
      <c r="BO6" s="1191"/>
      <c r="BP6" s="1191"/>
      <c r="BQ6" s="1963"/>
      <c r="BR6" s="109"/>
    </row>
    <row r="7" spans="1:70" s="2" customFormat="1" ht="9.9499999999999993" customHeight="1">
      <c r="A7" s="33"/>
      <c r="B7" s="848"/>
      <c r="C7" s="339"/>
      <c r="D7" s="339"/>
      <c r="E7" s="339"/>
      <c r="F7" s="339"/>
      <c r="G7" s="339"/>
      <c r="H7" s="339"/>
      <c r="I7" s="339"/>
      <c r="J7" s="339"/>
      <c r="K7" s="339"/>
      <c r="L7" s="339"/>
      <c r="M7" s="339"/>
      <c r="N7" s="339"/>
      <c r="O7" s="339"/>
      <c r="P7" s="339"/>
      <c r="Q7" s="339"/>
      <c r="R7" s="664"/>
      <c r="S7" s="664"/>
      <c r="T7" s="664"/>
      <c r="U7" s="664"/>
      <c r="V7" s="664"/>
      <c r="W7" s="664"/>
      <c r="X7" s="664"/>
      <c r="Y7" s="664"/>
      <c r="Z7" s="664"/>
      <c r="AA7" s="664"/>
      <c r="AB7" s="664"/>
      <c r="AC7" s="664"/>
      <c r="AD7" s="664"/>
      <c r="AE7" s="664"/>
      <c r="AF7" s="664"/>
      <c r="AG7" s="664"/>
      <c r="AH7" s="664"/>
      <c r="AI7" s="664"/>
      <c r="AJ7" s="664"/>
      <c r="AK7" s="664"/>
      <c r="AL7" s="664"/>
      <c r="AM7" s="664"/>
      <c r="AN7" s="664"/>
      <c r="AO7" s="664"/>
      <c r="AP7" s="664"/>
      <c r="AQ7" s="664"/>
      <c r="AR7" s="664"/>
      <c r="AS7" s="664"/>
      <c r="AT7" s="664"/>
      <c r="AU7" s="664"/>
      <c r="AV7" s="664"/>
      <c r="AW7" s="664"/>
      <c r="AX7" s="664"/>
      <c r="AY7" s="849"/>
      <c r="AZ7" s="286"/>
      <c r="BA7" s="286"/>
      <c r="BB7" s="286"/>
      <c r="BC7" s="286"/>
      <c r="BD7" s="286"/>
      <c r="BE7" s="286"/>
      <c r="BF7" s="286"/>
      <c r="BG7" s="286"/>
      <c r="BH7" s="286"/>
      <c r="BI7" s="286"/>
      <c r="BJ7" s="286"/>
      <c r="BK7" s="286"/>
      <c r="BL7" s="286"/>
      <c r="BM7" s="286"/>
      <c r="BN7" s="1191"/>
      <c r="BO7" s="1191"/>
      <c r="BP7" s="1191"/>
      <c r="BQ7" s="1963"/>
      <c r="BR7" s="109"/>
    </row>
    <row r="8" spans="1:70" s="2" customFormat="1" ht="9.9499999999999993" customHeight="1">
      <c r="A8" s="33"/>
      <c r="B8" s="848"/>
      <c r="C8" s="339"/>
      <c r="D8" s="339"/>
      <c r="E8" s="339"/>
      <c r="F8" s="339"/>
      <c r="G8" s="339"/>
      <c r="H8" s="339"/>
      <c r="I8" s="339"/>
      <c r="J8" s="339"/>
      <c r="K8" s="339"/>
      <c r="L8" s="339"/>
      <c r="M8" s="339"/>
      <c r="N8" s="339"/>
      <c r="O8" s="339"/>
      <c r="P8" s="339"/>
      <c r="Q8" s="339"/>
      <c r="R8" s="664"/>
      <c r="S8" s="664"/>
      <c r="T8" s="664"/>
      <c r="U8" s="664"/>
      <c r="V8" s="664"/>
      <c r="W8" s="664"/>
      <c r="X8" s="664"/>
      <c r="Y8" s="664"/>
      <c r="Z8" s="664"/>
      <c r="AA8" s="664"/>
      <c r="AB8" s="664"/>
      <c r="AC8" s="664"/>
      <c r="AD8" s="664"/>
      <c r="AE8" s="664"/>
      <c r="AF8" s="664"/>
      <c r="AG8" s="664"/>
      <c r="AH8" s="664"/>
      <c r="AI8" s="664"/>
      <c r="AJ8" s="664"/>
      <c r="AK8" s="664"/>
      <c r="AL8" s="664"/>
      <c r="AM8" s="664"/>
      <c r="AN8" s="664"/>
      <c r="AO8" s="664"/>
      <c r="AP8" s="664"/>
      <c r="AQ8" s="664"/>
      <c r="AR8" s="664"/>
      <c r="AS8" s="664"/>
      <c r="AT8" s="664"/>
      <c r="AU8" s="664"/>
      <c r="AV8" s="664"/>
      <c r="AW8" s="664"/>
      <c r="AX8" s="664"/>
      <c r="AY8" s="849"/>
      <c r="AZ8" s="286"/>
      <c r="BA8" s="286"/>
      <c r="BB8" s="286"/>
      <c r="BC8" s="286"/>
      <c r="BD8" s="286"/>
      <c r="BE8" s="286"/>
      <c r="BF8" s="286"/>
      <c r="BG8" s="286"/>
      <c r="BH8" s="286"/>
      <c r="BI8" s="286"/>
      <c r="BJ8" s="286"/>
      <c r="BK8" s="286"/>
      <c r="BL8" s="286"/>
      <c r="BM8" s="286"/>
      <c r="BN8" s="1191"/>
      <c r="BO8" s="1191"/>
      <c r="BP8" s="1191"/>
      <c r="BQ8" s="1963"/>
      <c r="BR8" s="109"/>
    </row>
    <row r="9" spans="1:70" s="2" customFormat="1" ht="30" customHeight="1">
      <c r="A9" s="33"/>
      <c r="B9" s="2584" t="s">
        <v>523</v>
      </c>
      <c r="C9" s="2572" t="s">
        <v>938</v>
      </c>
      <c r="D9" s="3007"/>
      <c r="E9" s="3007"/>
      <c r="F9" s="3007"/>
      <c r="G9" s="3007"/>
      <c r="H9" s="3007"/>
      <c r="I9" s="3007"/>
      <c r="J9" s="3007"/>
      <c r="K9" s="3007"/>
      <c r="L9" s="3007"/>
      <c r="M9" s="3007"/>
      <c r="N9" s="3007"/>
      <c r="O9" s="3007"/>
      <c r="P9" s="3007"/>
      <c r="Q9" s="3007"/>
      <c r="R9" s="3007"/>
      <c r="S9" s="3007"/>
      <c r="T9" s="3007"/>
      <c r="U9" s="3007"/>
      <c r="V9" s="3007"/>
      <c r="W9" s="2573"/>
      <c r="X9" s="3206" t="s">
        <v>939</v>
      </c>
      <c r="Y9" s="3007"/>
      <c r="Z9" s="3007"/>
      <c r="AA9" s="3007"/>
      <c r="AB9" s="3007"/>
      <c r="AC9" s="3007"/>
      <c r="AD9" s="3007"/>
      <c r="AE9" s="3007"/>
      <c r="AF9" s="3007"/>
      <c r="AG9" s="3007"/>
      <c r="AH9" s="3007"/>
      <c r="AI9" s="3007"/>
      <c r="AJ9" s="3007"/>
      <c r="AK9" s="3007"/>
      <c r="AL9" s="3007"/>
      <c r="AM9" s="3007"/>
      <c r="AN9" s="3007"/>
      <c r="AO9" s="3007"/>
      <c r="AP9" s="3007"/>
      <c r="AQ9" s="3007"/>
      <c r="AR9" s="3007"/>
      <c r="AS9" s="3007"/>
      <c r="AT9" s="3007"/>
      <c r="AU9" s="3007"/>
      <c r="AV9" s="3007"/>
      <c r="AW9" s="3007"/>
      <c r="AX9" s="1225"/>
      <c r="AY9" s="3209" t="s">
        <v>940</v>
      </c>
      <c r="AZ9" s="3007"/>
      <c r="BA9" s="3007"/>
      <c r="BB9" s="3007"/>
      <c r="BC9" s="3007"/>
      <c r="BD9" s="3007"/>
      <c r="BE9" s="3007"/>
      <c r="BF9" s="3007"/>
      <c r="BG9" s="3007"/>
      <c r="BH9" s="3007"/>
      <c r="BI9" s="3007"/>
      <c r="BJ9" s="3007"/>
      <c r="BK9" s="3007"/>
      <c r="BL9" s="3007"/>
      <c r="BM9" s="3007"/>
      <c r="BN9" s="3007"/>
      <c r="BO9" s="3007"/>
      <c r="BP9" s="3007"/>
      <c r="BQ9" s="1225"/>
      <c r="BR9" s="109"/>
    </row>
    <row r="10" spans="1:70" s="2" customFormat="1" ht="30" customHeight="1">
      <c r="A10" s="33"/>
      <c r="B10" s="2585"/>
      <c r="C10" s="2574"/>
      <c r="D10" s="2575"/>
      <c r="E10" s="2575"/>
      <c r="F10" s="2575"/>
      <c r="G10" s="2575"/>
      <c r="H10" s="2575"/>
      <c r="I10" s="2575"/>
      <c r="J10" s="2575"/>
      <c r="K10" s="2575"/>
      <c r="L10" s="2575"/>
      <c r="M10" s="2575"/>
      <c r="N10" s="2575"/>
      <c r="O10" s="2575"/>
      <c r="P10" s="2575"/>
      <c r="Q10" s="2575"/>
      <c r="R10" s="2575"/>
      <c r="S10" s="2575"/>
      <c r="T10" s="2575"/>
      <c r="U10" s="2575"/>
      <c r="V10" s="2575"/>
      <c r="W10" s="2576"/>
      <c r="X10" s="3207"/>
      <c r="Y10" s="2575"/>
      <c r="Z10" s="2575"/>
      <c r="AA10" s="2575"/>
      <c r="AB10" s="2575"/>
      <c r="AC10" s="2575"/>
      <c r="AD10" s="2575"/>
      <c r="AE10" s="2575"/>
      <c r="AF10" s="2575"/>
      <c r="AG10" s="2575"/>
      <c r="AH10" s="2575"/>
      <c r="AI10" s="2575"/>
      <c r="AJ10" s="2575"/>
      <c r="AK10" s="2575"/>
      <c r="AL10" s="2575"/>
      <c r="AM10" s="2575"/>
      <c r="AN10" s="2575"/>
      <c r="AO10" s="2575"/>
      <c r="AP10" s="2575"/>
      <c r="AQ10" s="2575"/>
      <c r="AR10" s="2575"/>
      <c r="AS10" s="2575"/>
      <c r="AT10" s="2575"/>
      <c r="AU10" s="2575"/>
      <c r="AV10" s="2575"/>
      <c r="AW10" s="2575"/>
      <c r="AX10" s="3208"/>
      <c r="AY10" s="3210"/>
      <c r="AZ10" s="1230"/>
      <c r="BA10" s="1230"/>
      <c r="BB10" s="1230"/>
      <c r="BC10" s="1230"/>
      <c r="BD10" s="1230"/>
      <c r="BE10" s="1230"/>
      <c r="BF10" s="1230"/>
      <c r="BG10" s="1230"/>
      <c r="BH10" s="1230"/>
      <c r="BI10" s="1230"/>
      <c r="BJ10" s="1230"/>
      <c r="BK10" s="1230"/>
      <c r="BL10" s="1230"/>
      <c r="BM10" s="1230"/>
      <c r="BN10" s="1230"/>
      <c r="BO10" s="1230"/>
      <c r="BP10" s="1230"/>
      <c r="BQ10" s="1312"/>
      <c r="BR10" s="109"/>
    </row>
    <row r="11" spans="1:70" s="2" customFormat="1" ht="159.94999999999999" customHeight="1">
      <c r="A11" s="33"/>
      <c r="B11" s="850">
        <v>1</v>
      </c>
      <c r="C11" s="3229" t="s">
        <v>941</v>
      </c>
      <c r="D11" s="3230"/>
      <c r="E11" s="3230"/>
      <c r="F11" s="3230"/>
      <c r="G11" s="3230"/>
      <c r="H11" s="3230"/>
      <c r="I11" s="3230"/>
      <c r="J11" s="3230"/>
      <c r="K11" s="3230"/>
      <c r="L11" s="3230"/>
      <c r="M11" s="3230"/>
      <c r="N11" s="3230"/>
      <c r="O11" s="3230"/>
      <c r="P11" s="3230"/>
      <c r="Q11" s="3230"/>
      <c r="R11" s="3230"/>
      <c r="S11" s="3230"/>
      <c r="T11" s="3230"/>
      <c r="U11" s="3230"/>
      <c r="V11" s="3230"/>
      <c r="W11" s="3231"/>
      <c r="X11" s="3229" t="s">
        <v>942</v>
      </c>
      <c r="Y11" s="3230"/>
      <c r="Z11" s="3230"/>
      <c r="AA11" s="3230"/>
      <c r="AB11" s="3230"/>
      <c r="AC11" s="3230"/>
      <c r="AD11" s="3230"/>
      <c r="AE11" s="3230"/>
      <c r="AF11" s="3230"/>
      <c r="AG11" s="3230"/>
      <c r="AH11" s="3230"/>
      <c r="AI11" s="3230"/>
      <c r="AJ11" s="3230"/>
      <c r="AK11" s="3230"/>
      <c r="AL11" s="3230"/>
      <c r="AM11" s="3230"/>
      <c r="AN11" s="3230"/>
      <c r="AO11" s="3230"/>
      <c r="AP11" s="3230"/>
      <c r="AQ11" s="3230"/>
      <c r="AR11" s="3230"/>
      <c r="AS11" s="3230"/>
      <c r="AT11" s="3230"/>
      <c r="AU11" s="3230"/>
      <c r="AV11" s="3230"/>
      <c r="AW11" s="3230"/>
      <c r="AX11" s="3232"/>
      <c r="AY11" s="752"/>
      <c r="AZ11" s="3233"/>
      <c r="BA11" s="3233"/>
      <c r="BB11" s="3233"/>
      <c r="BC11" s="3233"/>
      <c r="BD11" s="851"/>
      <c r="BE11" s="3233"/>
      <c r="BF11" s="3233"/>
      <c r="BG11" s="3233"/>
      <c r="BH11" s="3233"/>
      <c r="BI11" s="3234"/>
      <c r="BJ11" s="3234"/>
      <c r="BK11" s="3234"/>
      <c r="BL11" s="3234"/>
      <c r="BM11" s="3234"/>
      <c r="BN11" s="3211"/>
      <c r="BO11" s="3211"/>
      <c r="BP11" s="3211"/>
      <c r="BQ11" s="3212"/>
      <c r="BR11" s="109"/>
    </row>
    <row r="12" spans="1:70" s="2" customFormat="1" ht="159.94999999999999" customHeight="1">
      <c r="A12" s="33"/>
      <c r="B12" s="850">
        <v>2</v>
      </c>
      <c r="C12" s="3213" t="s">
        <v>943</v>
      </c>
      <c r="D12" s="3214"/>
      <c r="E12" s="3214"/>
      <c r="F12" s="3214"/>
      <c r="G12" s="3214"/>
      <c r="H12" s="3214"/>
      <c r="I12" s="3214"/>
      <c r="J12" s="3214"/>
      <c r="K12" s="3214"/>
      <c r="L12" s="3214"/>
      <c r="M12" s="3214"/>
      <c r="N12" s="3214"/>
      <c r="O12" s="3214"/>
      <c r="P12" s="3214"/>
      <c r="Q12" s="3214"/>
      <c r="R12" s="3214"/>
      <c r="S12" s="3214"/>
      <c r="T12" s="3214"/>
      <c r="U12" s="3214"/>
      <c r="V12" s="3214"/>
      <c r="W12" s="3215"/>
      <c r="X12" s="3213" t="s">
        <v>944</v>
      </c>
      <c r="Y12" s="3216"/>
      <c r="Z12" s="3216"/>
      <c r="AA12" s="3216"/>
      <c r="AB12" s="3216"/>
      <c r="AC12" s="3216"/>
      <c r="AD12" s="3216"/>
      <c r="AE12" s="3216"/>
      <c r="AF12" s="3216"/>
      <c r="AG12" s="3216"/>
      <c r="AH12" s="3216"/>
      <c r="AI12" s="3216"/>
      <c r="AJ12" s="3216"/>
      <c r="AK12" s="3216"/>
      <c r="AL12" s="3216"/>
      <c r="AM12" s="3216"/>
      <c r="AN12" s="3216"/>
      <c r="AO12" s="3216"/>
      <c r="AP12" s="3216"/>
      <c r="AQ12" s="3216"/>
      <c r="AR12" s="3216"/>
      <c r="AS12" s="3216"/>
      <c r="AT12" s="3216"/>
      <c r="AU12" s="3216"/>
      <c r="AV12" s="3216"/>
      <c r="AW12" s="3216"/>
      <c r="AX12" s="3217"/>
      <c r="AY12" s="3218"/>
      <c r="AZ12" s="3219"/>
      <c r="BA12" s="3219"/>
      <c r="BB12" s="3219"/>
      <c r="BC12" s="3219"/>
      <c r="BD12" s="3219"/>
      <c r="BE12" s="3219"/>
      <c r="BF12" s="3219"/>
      <c r="BG12" s="3219"/>
      <c r="BH12" s="3219"/>
      <c r="BI12" s="3219"/>
      <c r="BJ12" s="3219"/>
      <c r="BK12" s="3219"/>
      <c r="BL12" s="3219"/>
      <c r="BM12" s="3219"/>
      <c r="BN12" s="3219"/>
      <c r="BO12" s="3219"/>
      <c r="BP12" s="3219"/>
      <c r="BQ12" s="3220"/>
      <c r="BR12" s="109"/>
    </row>
    <row r="13" spans="1:70" s="2" customFormat="1" ht="159.94999999999999" customHeight="1">
      <c r="A13" s="33"/>
      <c r="B13" s="125">
        <v>3</v>
      </c>
      <c r="C13" s="3221" t="s">
        <v>945</v>
      </c>
      <c r="D13" s="3222"/>
      <c r="E13" s="3222"/>
      <c r="F13" s="3222"/>
      <c r="G13" s="3222"/>
      <c r="H13" s="3222"/>
      <c r="I13" s="3222"/>
      <c r="J13" s="3222"/>
      <c r="K13" s="3222"/>
      <c r="L13" s="3222"/>
      <c r="M13" s="3222"/>
      <c r="N13" s="3222"/>
      <c r="O13" s="3222"/>
      <c r="P13" s="3222"/>
      <c r="Q13" s="3222"/>
      <c r="R13" s="3222"/>
      <c r="S13" s="3222"/>
      <c r="T13" s="3222"/>
      <c r="U13" s="3222"/>
      <c r="V13" s="3222"/>
      <c r="W13" s="3223"/>
      <c r="X13" s="3221" t="s">
        <v>946</v>
      </c>
      <c r="Y13" s="3224"/>
      <c r="Z13" s="3224"/>
      <c r="AA13" s="3224"/>
      <c r="AB13" s="3224"/>
      <c r="AC13" s="3224"/>
      <c r="AD13" s="3224"/>
      <c r="AE13" s="3224"/>
      <c r="AF13" s="3224"/>
      <c r="AG13" s="3224"/>
      <c r="AH13" s="3224"/>
      <c r="AI13" s="3224"/>
      <c r="AJ13" s="3224"/>
      <c r="AK13" s="3224"/>
      <c r="AL13" s="3224"/>
      <c r="AM13" s="3224"/>
      <c r="AN13" s="3224"/>
      <c r="AO13" s="3224"/>
      <c r="AP13" s="3224"/>
      <c r="AQ13" s="3224"/>
      <c r="AR13" s="3224"/>
      <c r="AS13" s="3224"/>
      <c r="AT13" s="3224"/>
      <c r="AU13" s="3224"/>
      <c r="AV13" s="3224"/>
      <c r="AW13" s="3224"/>
      <c r="AX13" s="3225"/>
      <c r="AY13" s="430"/>
      <c r="AZ13" s="314"/>
      <c r="BA13" s="314"/>
      <c r="BB13" s="314"/>
      <c r="BC13" s="314"/>
      <c r="BD13" s="314"/>
      <c r="BE13" s="1725"/>
      <c r="BF13" s="1725"/>
      <c r="BG13" s="1725"/>
      <c r="BH13" s="1725"/>
      <c r="BI13" s="3226"/>
      <c r="BJ13" s="3226"/>
      <c r="BK13" s="3226"/>
      <c r="BL13" s="3226"/>
      <c r="BM13" s="3226"/>
      <c r="BN13" s="3227"/>
      <c r="BO13" s="3227"/>
      <c r="BP13" s="3227"/>
      <c r="BQ13" s="3228"/>
      <c r="BR13" s="109"/>
    </row>
    <row r="14" spans="1:70" s="256" customFormat="1" ht="15.95" customHeight="1">
      <c r="A14" s="257"/>
      <c r="B14" s="151" t="s">
        <v>118</v>
      </c>
      <c r="C14" s="151"/>
      <c r="D14" s="151"/>
      <c r="E14" s="151"/>
      <c r="F14" s="151"/>
      <c r="G14" s="151"/>
      <c r="H14" s="151"/>
      <c r="I14" s="151"/>
      <c r="J14" s="151"/>
      <c r="K14" s="151"/>
      <c r="L14" s="151"/>
      <c r="M14" s="151"/>
      <c r="N14" s="151"/>
      <c r="O14" s="151"/>
      <c r="P14" s="151"/>
      <c r="Q14" s="151"/>
      <c r="R14" s="151"/>
      <c r="S14" s="151"/>
      <c r="T14" s="151"/>
      <c r="U14" s="151"/>
      <c r="V14" s="151"/>
      <c r="W14" s="151"/>
      <c r="X14" s="151"/>
      <c r="Y14" s="151"/>
      <c r="Z14" s="151"/>
      <c r="AA14" s="151"/>
      <c r="AB14" s="151"/>
      <c r="AC14" s="151"/>
      <c r="AD14" s="151"/>
      <c r="AE14" s="151"/>
      <c r="AF14" s="151"/>
      <c r="AG14" s="151"/>
      <c r="AH14" s="151" t="s">
        <v>119</v>
      </c>
      <c r="AI14" s="151"/>
      <c r="AJ14" s="151"/>
      <c r="AK14" s="542"/>
      <c r="AL14" s="542"/>
      <c r="AM14" s="542"/>
      <c r="AN14" s="542"/>
      <c r="AO14" s="542"/>
      <c r="AP14" s="151"/>
      <c r="AQ14" s="542"/>
      <c r="AR14" s="151"/>
      <c r="AS14" s="151"/>
      <c r="AT14" s="151"/>
      <c r="AU14" s="542"/>
      <c r="AV14" s="151"/>
      <c r="AW14" s="151"/>
      <c r="AX14" s="151"/>
      <c r="AY14" s="151"/>
      <c r="AZ14" s="151"/>
      <c r="BA14" s="151"/>
      <c r="BB14" s="151"/>
      <c r="BC14" s="151"/>
      <c r="BD14" s="151"/>
      <c r="BE14" s="151"/>
      <c r="BF14" s="151"/>
      <c r="BG14" s="151"/>
      <c r="BH14" s="151"/>
      <c r="BI14" s="151" t="str">
        <f>Index!BE44</f>
        <v>COMPILER: LIÊN/A-KT-WQ826</v>
      </c>
      <c r="BJ14" s="151"/>
      <c r="BK14" s="542"/>
      <c r="BL14" s="151"/>
      <c r="BM14" s="542"/>
      <c r="BN14" s="151"/>
      <c r="BO14" s="151"/>
      <c r="BP14" s="151"/>
      <c r="BQ14" s="151"/>
      <c r="BR14" s="259"/>
    </row>
    <row r="15" spans="1:70">
      <c r="A15" s="19"/>
      <c r="B15" s="19"/>
      <c r="C15" s="19"/>
      <c r="D15" s="19"/>
      <c r="E15" s="19"/>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row>
  </sheetData>
  <mergeCells count="31">
    <mergeCell ref="BN11:BQ11"/>
    <mergeCell ref="C12:W12"/>
    <mergeCell ref="X12:AX12"/>
    <mergeCell ref="AY12:BQ12"/>
    <mergeCell ref="C13:W13"/>
    <mergeCell ref="X13:AX13"/>
    <mergeCell ref="BE13:BH13"/>
    <mergeCell ref="BI13:BM13"/>
    <mergeCell ref="BN13:BQ13"/>
    <mergeCell ref="C11:W11"/>
    <mergeCell ref="X11:AX11"/>
    <mergeCell ref="AZ11:BC11"/>
    <mergeCell ref="BE11:BH11"/>
    <mergeCell ref="BI11:BM11"/>
    <mergeCell ref="BN7:BQ8"/>
    <mergeCell ref="C9:W10"/>
    <mergeCell ref="X9:AX10"/>
    <mergeCell ref="AY9:BQ10"/>
    <mergeCell ref="B9:B10"/>
    <mergeCell ref="B1:Q1"/>
    <mergeCell ref="W1:AX3"/>
    <mergeCell ref="BL2:BN3"/>
    <mergeCell ref="BO2:BQ3"/>
    <mergeCell ref="AY4:BQ5"/>
    <mergeCell ref="B5:I5"/>
    <mergeCell ref="J5:AB5"/>
    <mergeCell ref="AH5:AM6"/>
    <mergeCell ref="AN5:AW6"/>
    <mergeCell ref="B6:I6"/>
    <mergeCell ref="J6:AB6"/>
    <mergeCell ref="BN6:BQ6"/>
  </mergeCells>
  <phoneticPr fontId="60" type="noConversion"/>
  <printOptions horizontalCentered="1" verticalCentered="1"/>
  <pageMargins left="0.196850393700787" right="0.196850393700787" top="0.59055118110236204" bottom="0.39370078740157499" header="0.196850393700787" footer="0.196850393700787"/>
  <pageSetup paperSize="9" scale="70" orientation="landscape" useFirstPageNumber="1" horizontalDpi="4294967295" verticalDpi="4294967295" r:id="rId1"/>
  <headerFooter>
    <oddHeader>&amp;L&amp;12NIKE-CONVERSE, INC. Confidential&amp;RVer.16.0
PB:1-0</oddHeader>
    <oddFooter>&amp;C&amp;"Arial,??"&amp;A</oddFooter>
  </headerFooter>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S20"/>
  <sheetViews>
    <sheetView showGridLines="0" view="pageBreakPreview" zoomScale="80" zoomScaleNormal="60" workbookViewId="0">
      <selection activeCell="R8" sqref="R8"/>
    </sheetView>
  </sheetViews>
  <sheetFormatPr defaultColWidth="2.5703125" defaultRowHeight="13.5" customHeight="1"/>
  <cols>
    <col min="1" max="1" width="2.5703125" style="400" customWidth="1"/>
    <col min="2" max="65" width="2.7109375" style="400" customWidth="1"/>
    <col min="66" max="66" width="2.5703125" style="400" customWidth="1"/>
    <col min="67" max="16384" width="2.5703125" style="400"/>
  </cols>
  <sheetData>
    <row r="1" spans="1:71" ht="20.100000000000001" customHeight="1">
      <c r="A1" s="791"/>
      <c r="B1" s="1056" t="str">
        <f>Index!B1</f>
        <v>{{ModelType}}</v>
      </c>
      <c r="C1" s="1317"/>
      <c r="D1" s="1317"/>
      <c r="E1" s="1317"/>
      <c r="F1" s="1317"/>
      <c r="G1" s="1317"/>
      <c r="H1" s="1317"/>
      <c r="I1" s="1317"/>
      <c r="J1" s="1317"/>
      <c r="K1" s="1317"/>
      <c r="L1" s="1317"/>
      <c r="M1" s="1317"/>
      <c r="N1" s="1317"/>
      <c r="O1" s="1317"/>
      <c r="P1" s="1317"/>
      <c r="Q1" s="131"/>
      <c r="R1" s="132"/>
      <c r="S1" s="132"/>
      <c r="T1" s="132"/>
      <c r="U1" s="132"/>
      <c r="V1" s="1318" t="s">
        <v>947</v>
      </c>
      <c r="W1" s="1318"/>
      <c r="X1" s="1318"/>
      <c r="Y1" s="1318"/>
      <c r="Z1" s="1318"/>
      <c r="AA1" s="1318"/>
      <c r="AB1" s="1318"/>
      <c r="AC1" s="1318"/>
      <c r="AD1" s="1318"/>
      <c r="AE1" s="1318"/>
      <c r="AF1" s="1318"/>
      <c r="AG1" s="1318"/>
      <c r="AH1" s="1318"/>
      <c r="AI1" s="1318"/>
      <c r="AJ1" s="1318"/>
      <c r="AK1" s="1318"/>
      <c r="AL1" s="1318"/>
      <c r="AM1" s="1318"/>
      <c r="AN1" s="1318"/>
      <c r="AO1" s="1318"/>
      <c r="AP1" s="1318"/>
      <c r="AQ1" s="1318"/>
      <c r="AR1" s="1318"/>
      <c r="AS1" s="1318"/>
      <c r="AT1" s="1318"/>
      <c r="AU1" s="1318"/>
      <c r="AV1" s="132"/>
      <c r="AW1" s="132"/>
      <c r="AX1" s="132"/>
      <c r="AY1" s="792"/>
      <c r="AZ1" s="792"/>
      <c r="BA1" s="792"/>
      <c r="BB1" s="792"/>
      <c r="BC1" s="792"/>
      <c r="BD1" s="793"/>
      <c r="BE1" s="792"/>
      <c r="BF1" s="792"/>
      <c r="BG1" s="793"/>
      <c r="BH1" s="792"/>
      <c r="BI1" s="792"/>
      <c r="BJ1" s="792"/>
      <c r="BK1" s="792"/>
      <c r="BL1" s="792"/>
      <c r="BM1" s="792"/>
      <c r="BN1" s="794"/>
    </row>
    <row r="2" spans="1:71" ht="20.100000000000001" customHeight="1">
      <c r="A2" s="13"/>
      <c r="B2" s="263" t="s">
        <v>69</v>
      </c>
      <c r="C2" s="264"/>
      <c r="D2" s="264"/>
      <c r="E2" s="264"/>
      <c r="F2" s="264"/>
      <c r="G2" s="264"/>
      <c r="H2" s="71" t="str">
        <f>Index!G2</f>
        <v>{{ModelName}}</v>
      </c>
      <c r="I2" s="71"/>
      <c r="J2" s="71"/>
      <c r="K2" s="71"/>
      <c r="L2" s="71"/>
      <c r="M2" s="71"/>
      <c r="N2" s="71"/>
      <c r="O2" s="71"/>
      <c r="P2" s="107"/>
      <c r="Q2" s="134"/>
      <c r="R2" s="135"/>
      <c r="S2" s="135"/>
      <c r="T2" s="135"/>
      <c r="U2" s="135"/>
      <c r="V2" s="1319"/>
      <c r="W2" s="1319"/>
      <c r="X2" s="1319"/>
      <c r="Y2" s="1319"/>
      <c r="Z2" s="1319"/>
      <c r="AA2" s="1319"/>
      <c r="AB2" s="1319"/>
      <c r="AC2" s="1319"/>
      <c r="AD2" s="1319"/>
      <c r="AE2" s="1319"/>
      <c r="AF2" s="1319"/>
      <c r="AG2" s="1319"/>
      <c r="AH2" s="1319"/>
      <c r="AI2" s="1319"/>
      <c r="AJ2" s="1319"/>
      <c r="AK2" s="1319"/>
      <c r="AL2" s="1319"/>
      <c r="AM2" s="1319"/>
      <c r="AN2" s="1319"/>
      <c r="AO2" s="1319"/>
      <c r="AP2" s="1319"/>
      <c r="AQ2" s="1319"/>
      <c r="AR2" s="1319"/>
      <c r="AS2" s="1319"/>
      <c r="AT2" s="1319"/>
      <c r="AU2" s="1319"/>
      <c r="AV2" s="135"/>
      <c r="AW2" s="135"/>
      <c r="AX2" s="135"/>
      <c r="AY2" s="22"/>
      <c r="AZ2" s="22"/>
      <c r="BA2" s="22"/>
      <c r="BB2" s="22"/>
      <c r="BC2" s="107"/>
      <c r="BD2" s="107"/>
      <c r="BE2" s="107"/>
      <c r="BF2" s="107"/>
      <c r="BG2" s="107"/>
      <c r="BH2" s="107"/>
      <c r="BI2" s="3235" t="s">
        <v>948</v>
      </c>
      <c r="BJ2" s="1788"/>
      <c r="BK2" s="1788"/>
      <c r="BL2" s="3237">
        <f>'Outside Conveyor Process'!BO2+1</f>
        <v>31</v>
      </c>
      <c r="BM2" s="3238"/>
      <c r="BN2" s="143"/>
    </row>
    <row r="3" spans="1:71" ht="20.100000000000001" customHeight="1">
      <c r="A3" s="13"/>
      <c r="B3" s="234" t="s">
        <v>70</v>
      </c>
      <c r="C3" s="235"/>
      <c r="D3" s="235"/>
      <c r="E3" s="235"/>
      <c r="F3" s="235"/>
      <c r="G3" s="235"/>
      <c r="H3" s="235"/>
      <c r="I3" s="235"/>
      <c r="J3" s="235"/>
      <c r="K3" s="235" t="str">
        <f>Index!I3</f>
        <v>{{MaterialNumber}}</v>
      </c>
      <c r="L3" s="235"/>
      <c r="M3" s="235"/>
      <c r="N3" s="235"/>
      <c r="O3" s="235"/>
      <c r="P3" s="266"/>
      <c r="Q3" s="138"/>
      <c r="R3" s="139"/>
      <c r="S3" s="139"/>
      <c r="T3" s="139"/>
      <c r="U3" s="139"/>
      <c r="V3" s="1320"/>
      <c r="W3" s="1320"/>
      <c r="X3" s="1320"/>
      <c r="Y3" s="1320"/>
      <c r="Z3" s="1320"/>
      <c r="AA3" s="1320"/>
      <c r="AB3" s="1320"/>
      <c r="AC3" s="1320"/>
      <c r="AD3" s="1320"/>
      <c r="AE3" s="1320"/>
      <c r="AF3" s="1320"/>
      <c r="AG3" s="1320"/>
      <c r="AH3" s="1320"/>
      <c r="AI3" s="1320"/>
      <c r="AJ3" s="1320"/>
      <c r="AK3" s="1320"/>
      <c r="AL3" s="1320"/>
      <c r="AM3" s="1320"/>
      <c r="AN3" s="1320"/>
      <c r="AO3" s="1320"/>
      <c r="AP3" s="1320"/>
      <c r="AQ3" s="1320"/>
      <c r="AR3" s="1320"/>
      <c r="AS3" s="1320"/>
      <c r="AT3" s="1320"/>
      <c r="AU3" s="1320"/>
      <c r="AV3" s="139"/>
      <c r="AW3" s="139"/>
      <c r="AX3" s="139"/>
      <c r="AY3" s="22"/>
      <c r="AZ3" s="22"/>
      <c r="BA3" s="22"/>
      <c r="BB3" s="22"/>
      <c r="BC3" s="22"/>
      <c r="BD3" s="22"/>
      <c r="BE3" s="22"/>
      <c r="BF3" s="22"/>
      <c r="BG3" s="22"/>
      <c r="BH3" s="126"/>
      <c r="BI3" s="3236"/>
      <c r="BJ3" s="1694"/>
      <c r="BK3" s="1694"/>
      <c r="BL3" s="1694"/>
      <c r="BM3" s="1695"/>
      <c r="BN3" s="143"/>
    </row>
    <row r="4" spans="1:71" ht="65.25" customHeight="1">
      <c r="A4" s="13"/>
      <c r="B4" s="3239" t="s">
        <v>949</v>
      </c>
      <c r="C4" s="3240"/>
      <c r="D4" s="3240"/>
      <c r="E4" s="3240"/>
      <c r="F4" s="3240"/>
      <c r="G4" s="3240"/>
      <c r="H4" s="3240"/>
      <c r="I4" s="3240"/>
      <c r="J4" s="3240"/>
      <c r="K4" s="3240"/>
      <c r="L4" s="3240"/>
      <c r="M4" s="3240"/>
      <c r="N4" s="3240"/>
      <c r="O4" s="3240"/>
      <c r="P4" s="3240"/>
      <c r="Q4" s="3240"/>
      <c r="R4" s="3240"/>
      <c r="S4" s="3240"/>
      <c r="T4" s="3240"/>
      <c r="U4" s="3240"/>
      <c r="V4" s="3240"/>
      <c r="W4" s="3240"/>
      <c r="X4" s="3240"/>
      <c r="Y4" s="3240"/>
      <c r="Z4" s="3240"/>
      <c r="AA4" s="3240"/>
      <c r="AB4" s="3240"/>
      <c r="AC4" s="3240"/>
      <c r="AD4" s="3240"/>
      <c r="AE4" s="3240"/>
      <c r="AF4" s="3240"/>
      <c r="AG4" s="3240"/>
      <c r="AH4" s="3240"/>
      <c r="AI4" s="3240"/>
      <c r="AJ4" s="3240"/>
      <c r="AK4" s="3240"/>
      <c r="AL4" s="3240"/>
      <c r="AM4" s="3240"/>
      <c r="AN4" s="3240"/>
      <c r="AO4" s="3240"/>
      <c r="AP4" s="3240"/>
      <c r="AQ4" s="3240"/>
      <c r="AR4" s="3240"/>
      <c r="AS4" s="3240"/>
      <c r="AT4" s="3240"/>
      <c r="AU4" s="3240"/>
      <c r="AV4" s="3240"/>
      <c r="AW4" s="3240"/>
      <c r="AX4" s="3240"/>
      <c r="AY4" s="3240"/>
      <c r="AZ4" s="3240"/>
      <c r="BA4" s="3240"/>
      <c r="BB4" s="3240"/>
      <c r="BC4" s="3240"/>
      <c r="BD4" s="3240"/>
      <c r="BE4" s="3240"/>
      <c r="BF4" s="3240"/>
      <c r="BG4" s="3240"/>
      <c r="BH4" s="3240"/>
      <c r="BI4" s="3240"/>
      <c r="BJ4" s="3240"/>
      <c r="BK4" s="3240"/>
      <c r="BL4" s="3240"/>
      <c r="BM4" s="3241"/>
      <c r="BN4" s="143"/>
    </row>
    <row r="5" spans="1:71" ht="39.950000000000003" customHeight="1">
      <c r="A5" s="13"/>
      <c r="B5" s="1330" t="s">
        <v>144</v>
      </c>
      <c r="C5" s="1331"/>
      <c r="D5" s="1331"/>
      <c r="E5" s="1331"/>
      <c r="F5" s="1331"/>
      <c r="G5" s="1331"/>
      <c r="H5" s="1331"/>
      <c r="I5" s="1331"/>
      <c r="J5" s="1331"/>
      <c r="K5" s="1331"/>
      <c r="L5" s="1331"/>
      <c r="M5" s="1331"/>
      <c r="N5" s="1331"/>
      <c r="O5" s="1331"/>
      <c r="P5" s="1331"/>
      <c r="Q5" s="1332"/>
      <c r="R5" s="1333" t="s">
        <v>950</v>
      </c>
      <c r="S5" s="1331"/>
      <c r="T5" s="1331"/>
      <c r="U5" s="1331"/>
      <c r="V5" s="1331"/>
      <c r="W5" s="1331"/>
      <c r="X5" s="1331"/>
      <c r="Y5" s="1331"/>
      <c r="Z5" s="1331"/>
      <c r="AA5" s="1331"/>
      <c r="AB5" s="1331"/>
      <c r="AC5" s="1331"/>
      <c r="AD5" s="1331"/>
      <c r="AE5" s="1331"/>
      <c r="AF5" s="1331"/>
      <c r="AG5" s="1332"/>
      <c r="AH5" s="1333" t="s">
        <v>144</v>
      </c>
      <c r="AI5" s="1331"/>
      <c r="AJ5" s="1331"/>
      <c r="AK5" s="1331"/>
      <c r="AL5" s="1331"/>
      <c r="AM5" s="1331"/>
      <c r="AN5" s="1331"/>
      <c r="AO5" s="1331"/>
      <c r="AP5" s="1331"/>
      <c r="AQ5" s="1331"/>
      <c r="AR5" s="1331"/>
      <c r="AS5" s="1331"/>
      <c r="AT5" s="1331"/>
      <c r="AU5" s="1331"/>
      <c r="AV5" s="1331"/>
      <c r="AW5" s="1332"/>
      <c r="AX5" s="1333" t="str">
        <f>R5</f>
        <v>Remarks 备注 GHI CHÚ</v>
      </c>
      <c r="AY5" s="1331"/>
      <c r="AZ5" s="1331"/>
      <c r="BA5" s="1331"/>
      <c r="BB5" s="1331"/>
      <c r="BC5" s="1331"/>
      <c r="BD5" s="1331"/>
      <c r="BE5" s="1331"/>
      <c r="BF5" s="1331"/>
      <c r="BG5" s="1331"/>
      <c r="BH5" s="1331"/>
      <c r="BI5" s="1331"/>
      <c r="BJ5" s="1331"/>
      <c r="BK5" s="1331"/>
      <c r="BL5" s="1331"/>
      <c r="BM5" s="1334"/>
      <c r="BN5" s="143"/>
    </row>
    <row r="6" spans="1:71" ht="39.950000000000003" customHeight="1">
      <c r="A6" s="13"/>
      <c r="B6" s="1335" t="s">
        <v>146</v>
      </c>
      <c r="C6" s="1336"/>
      <c r="D6" s="1336"/>
      <c r="E6" s="1336"/>
      <c r="F6" s="1336"/>
      <c r="G6" s="1336"/>
      <c r="H6" s="1336"/>
      <c r="I6" s="1336"/>
      <c r="J6" s="1336"/>
      <c r="K6" s="1336"/>
      <c r="L6" s="1336"/>
      <c r="M6" s="1336"/>
      <c r="N6" s="1336"/>
      <c r="O6" s="1336"/>
      <c r="P6" s="1336"/>
      <c r="Q6" s="1337"/>
      <c r="R6" s="3242"/>
      <c r="S6" s="3243"/>
      <c r="T6" s="3243"/>
      <c r="U6" s="3243"/>
      <c r="V6" s="3243"/>
      <c r="W6" s="3243"/>
      <c r="X6" s="3243"/>
      <c r="Y6" s="3243"/>
      <c r="Z6" s="3243"/>
      <c r="AA6" s="3243"/>
      <c r="AB6" s="3243"/>
      <c r="AC6" s="3243"/>
      <c r="AD6" s="3243"/>
      <c r="AE6" s="3243"/>
      <c r="AF6" s="3243"/>
      <c r="AG6" s="3244"/>
      <c r="AH6" s="1338"/>
      <c r="AI6" s="1336"/>
      <c r="AJ6" s="1336"/>
      <c r="AK6" s="1336"/>
      <c r="AL6" s="1336"/>
      <c r="AM6" s="1336"/>
      <c r="AN6" s="1336"/>
      <c r="AO6" s="1336"/>
      <c r="AP6" s="1336"/>
      <c r="AQ6" s="1336"/>
      <c r="AR6" s="1336"/>
      <c r="AS6" s="1336"/>
      <c r="AT6" s="1336"/>
      <c r="AU6" s="1336"/>
      <c r="AV6" s="1336"/>
      <c r="AW6" s="1337"/>
      <c r="AX6" s="1338"/>
      <c r="AY6" s="1336"/>
      <c r="AZ6" s="1336"/>
      <c r="BA6" s="1336"/>
      <c r="BB6" s="1336"/>
      <c r="BC6" s="1336"/>
      <c r="BD6" s="1336"/>
      <c r="BE6" s="1336"/>
      <c r="BF6" s="1336"/>
      <c r="BG6" s="1336"/>
      <c r="BH6" s="1336"/>
      <c r="BI6" s="1336"/>
      <c r="BJ6" s="1336"/>
      <c r="BK6" s="1336"/>
      <c r="BL6" s="1336"/>
      <c r="BM6" s="1339"/>
      <c r="BN6" s="143"/>
      <c r="BS6" s="400" t="s">
        <v>951</v>
      </c>
    </row>
    <row r="7" spans="1:71" ht="39.950000000000003" customHeight="1">
      <c r="A7" s="13"/>
      <c r="B7" s="1335"/>
      <c r="C7" s="1336"/>
      <c r="D7" s="1336"/>
      <c r="E7" s="1336"/>
      <c r="F7" s="1336"/>
      <c r="G7" s="1336"/>
      <c r="H7" s="1336"/>
      <c r="I7" s="1336"/>
      <c r="J7" s="1336"/>
      <c r="K7" s="1336"/>
      <c r="L7" s="1336"/>
      <c r="M7" s="1336"/>
      <c r="N7" s="1336"/>
      <c r="O7" s="1336"/>
      <c r="P7" s="1336"/>
      <c r="Q7" s="1337"/>
      <c r="R7" s="1338"/>
      <c r="S7" s="1336"/>
      <c r="T7" s="1336"/>
      <c r="U7" s="1336"/>
      <c r="V7" s="1336"/>
      <c r="W7" s="1336"/>
      <c r="X7" s="1336"/>
      <c r="Y7" s="1336"/>
      <c r="Z7" s="1336"/>
      <c r="AA7" s="1336"/>
      <c r="AB7" s="1336"/>
      <c r="AC7" s="1336"/>
      <c r="AD7" s="1336"/>
      <c r="AE7" s="1336"/>
      <c r="AF7" s="1336"/>
      <c r="AG7" s="1337"/>
      <c r="AH7" s="1338"/>
      <c r="AI7" s="1336"/>
      <c r="AJ7" s="1336"/>
      <c r="AK7" s="1336"/>
      <c r="AL7" s="1336"/>
      <c r="AM7" s="1336"/>
      <c r="AN7" s="1336"/>
      <c r="AO7" s="1336"/>
      <c r="AP7" s="1336"/>
      <c r="AQ7" s="1336"/>
      <c r="AR7" s="1336"/>
      <c r="AS7" s="1336"/>
      <c r="AT7" s="1336"/>
      <c r="AU7" s="1336"/>
      <c r="AV7" s="1336"/>
      <c r="AW7" s="1337"/>
      <c r="AX7" s="1338"/>
      <c r="AY7" s="1336"/>
      <c r="AZ7" s="1336"/>
      <c r="BA7" s="1336"/>
      <c r="BB7" s="1336"/>
      <c r="BC7" s="1336"/>
      <c r="BD7" s="1336"/>
      <c r="BE7" s="1336"/>
      <c r="BF7" s="1336"/>
      <c r="BG7" s="1336"/>
      <c r="BH7" s="1336"/>
      <c r="BI7" s="1336"/>
      <c r="BJ7" s="1336"/>
      <c r="BK7" s="1336"/>
      <c r="BL7" s="1336"/>
      <c r="BM7" s="1339"/>
      <c r="BN7" s="143"/>
    </row>
    <row r="8" spans="1:71" ht="39.950000000000003" customHeight="1">
      <c r="A8" s="13"/>
      <c r="B8" s="1335"/>
      <c r="C8" s="1336"/>
      <c r="D8" s="1336"/>
      <c r="E8" s="1336"/>
      <c r="F8" s="1336"/>
      <c r="G8" s="1336"/>
      <c r="H8" s="1336"/>
      <c r="I8" s="1336"/>
      <c r="J8" s="1336"/>
      <c r="K8" s="1336"/>
      <c r="L8" s="1336"/>
      <c r="M8" s="1336"/>
      <c r="N8" s="1336"/>
      <c r="O8" s="1336"/>
      <c r="P8" s="1336"/>
      <c r="Q8" s="1337"/>
      <c r="R8" s="1338"/>
      <c r="S8" s="1336"/>
      <c r="T8" s="1336"/>
      <c r="U8" s="1336"/>
      <c r="V8" s="1336"/>
      <c r="W8" s="1336"/>
      <c r="X8" s="1336"/>
      <c r="Y8" s="1336"/>
      <c r="Z8" s="1336"/>
      <c r="AA8" s="1336"/>
      <c r="AB8" s="1336"/>
      <c r="AC8" s="1336"/>
      <c r="AD8" s="1336"/>
      <c r="AE8" s="1336"/>
      <c r="AF8" s="1336"/>
      <c r="AG8" s="1337"/>
      <c r="AH8" s="1338"/>
      <c r="AI8" s="1336"/>
      <c r="AJ8" s="1336"/>
      <c r="AK8" s="1336"/>
      <c r="AL8" s="1336"/>
      <c r="AM8" s="1336"/>
      <c r="AN8" s="1336"/>
      <c r="AO8" s="1336"/>
      <c r="AP8" s="1336"/>
      <c r="AQ8" s="1336"/>
      <c r="AR8" s="1336"/>
      <c r="AS8" s="1336"/>
      <c r="AT8" s="1336"/>
      <c r="AU8" s="1336"/>
      <c r="AV8" s="1336"/>
      <c r="AW8" s="1337"/>
      <c r="AX8" s="1338"/>
      <c r="AY8" s="1336"/>
      <c r="AZ8" s="1336"/>
      <c r="BA8" s="1336"/>
      <c r="BB8" s="1336"/>
      <c r="BC8" s="1336"/>
      <c r="BD8" s="1336"/>
      <c r="BE8" s="1336"/>
      <c r="BF8" s="1336"/>
      <c r="BG8" s="1336"/>
      <c r="BH8" s="1336"/>
      <c r="BI8" s="1336"/>
      <c r="BJ8" s="1336"/>
      <c r="BK8" s="1336"/>
      <c r="BL8" s="1336"/>
      <c r="BM8" s="1339"/>
      <c r="BN8" s="143"/>
    </row>
    <row r="9" spans="1:71" ht="39.950000000000003" customHeight="1">
      <c r="A9" s="13"/>
      <c r="B9" s="1335"/>
      <c r="C9" s="1336"/>
      <c r="D9" s="1336"/>
      <c r="E9" s="1336"/>
      <c r="F9" s="1336"/>
      <c r="G9" s="1336"/>
      <c r="H9" s="1336"/>
      <c r="I9" s="1336"/>
      <c r="J9" s="1336"/>
      <c r="K9" s="1336"/>
      <c r="L9" s="1336"/>
      <c r="M9" s="1336"/>
      <c r="N9" s="1336"/>
      <c r="O9" s="1336"/>
      <c r="P9" s="1336"/>
      <c r="Q9" s="1337"/>
      <c r="R9" s="1338"/>
      <c r="S9" s="1336"/>
      <c r="T9" s="1336"/>
      <c r="U9" s="1336"/>
      <c r="V9" s="1336"/>
      <c r="W9" s="1336"/>
      <c r="X9" s="1336"/>
      <c r="Y9" s="1336"/>
      <c r="Z9" s="1336"/>
      <c r="AA9" s="1336"/>
      <c r="AB9" s="1336"/>
      <c r="AC9" s="1336"/>
      <c r="AD9" s="1336"/>
      <c r="AE9" s="1336"/>
      <c r="AF9" s="1336"/>
      <c r="AG9" s="1337"/>
      <c r="AH9" s="1338"/>
      <c r="AI9" s="1336"/>
      <c r="AJ9" s="1336"/>
      <c r="AK9" s="1336"/>
      <c r="AL9" s="1336"/>
      <c r="AM9" s="1336"/>
      <c r="AN9" s="1336"/>
      <c r="AO9" s="1336"/>
      <c r="AP9" s="1336"/>
      <c r="AQ9" s="1336"/>
      <c r="AR9" s="1336"/>
      <c r="AS9" s="1336"/>
      <c r="AT9" s="1336"/>
      <c r="AU9" s="1336"/>
      <c r="AV9" s="1336"/>
      <c r="AW9" s="1337"/>
      <c r="AX9" s="1338"/>
      <c r="AY9" s="1336"/>
      <c r="AZ9" s="1336"/>
      <c r="BA9" s="1336"/>
      <c r="BB9" s="1336"/>
      <c r="BC9" s="1336"/>
      <c r="BD9" s="1336"/>
      <c r="BE9" s="1336"/>
      <c r="BF9" s="1336"/>
      <c r="BG9" s="1336"/>
      <c r="BH9" s="1336"/>
      <c r="BI9" s="1336"/>
      <c r="BJ9" s="1336"/>
      <c r="BK9" s="1336"/>
      <c r="BL9" s="1336"/>
      <c r="BM9" s="1339"/>
      <c r="BN9" s="143"/>
    </row>
    <row r="10" spans="1:71" ht="39.950000000000003" customHeight="1">
      <c r="A10" s="13"/>
      <c r="B10" s="1335"/>
      <c r="C10" s="1336"/>
      <c r="D10" s="1336"/>
      <c r="E10" s="1336"/>
      <c r="F10" s="1336"/>
      <c r="G10" s="1336"/>
      <c r="H10" s="1336"/>
      <c r="I10" s="1336"/>
      <c r="J10" s="1336"/>
      <c r="K10" s="1336"/>
      <c r="L10" s="1336"/>
      <c r="M10" s="1336"/>
      <c r="N10" s="1336"/>
      <c r="O10" s="1336"/>
      <c r="P10" s="1336"/>
      <c r="Q10" s="1337"/>
      <c r="R10" s="1338"/>
      <c r="S10" s="1336"/>
      <c r="T10" s="1336"/>
      <c r="U10" s="1336"/>
      <c r="V10" s="1336"/>
      <c r="W10" s="1336"/>
      <c r="X10" s="1336"/>
      <c r="Y10" s="1336"/>
      <c r="Z10" s="1336"/>
      <c r="AA10" s="1336"/>
      <c r="AB10" s="1336"/>
      <c r="AC10" s="1336"/>
      <c r="AD10" s="1336"/>
      <c r="AE10" s="1336"/>
      <c r="AF10" s="1336"/>
      <c r="AG10" s="1337"/>
      <c r="AH10" s="1338"/>
      <c r="AI10" s="1336"/>
      <c r="AJ10" s="1336"/>
      <c r="AK10" s="1336"/>
      <c r="AL10" s="1336"/>
      <c r="AM10" s="1336"/>
      <c r="AN10" s="1336"/>
      <c r="AO10" s="1336"/>
      <c r="AP10" s="1336"/>
      <c r="AQ10" s="1336"/>
      <c r="AR10" s="1336"/>
      <c r="AS10" s="1336"/>
      <c r="AT10" s="1336"/>
      <c r="AU10" s="1336"/>
      <c r="AV10" s="1336"/>
      <c r="AW10" s="1337"/>
      <c r="AX10" s="1338"/>
      <c r="AY10" s="1336"/>
      <c r="AZ10" s="1336"/>
      <c r="BA10" s="1336"/>
      <c r="BB10" s="1336"/>
      <c r="BC10" s="1336"/>
      <c r="BD10" s="1336"/>
      <c r="BE10" s="1336"/>
      <c r="BF10" s="1336"/>
      <c r="BG10" s="1336"/>
      <c r="BH10" s="1336"/>
      <c r="BI10" s="1336"/>
      <c r="BJ10" s="1336"/>
      <c r="BK10" s="1336"/>
      <c r="BL10" s="1336"/>
      <c r="BM10" s="1339"/>
      <c r="BN10" s="143"/>
    </row>
    <row r="11" spans="1:71" ht="39.950000000000003" customHeight="1">
      <c r="A11" s="13"/>
      <c r="B11" s="1335"/>
      <c r="C11" s="1336"/>
      <c r="D11" s="1336"/>
      <c r="E11" s="1336"/>
      <c r="F11" s="1336"/>
      <c r="G11" s="1336"/>
      <c r="H11" s="1336"/>
      <c r="I11" s="1336"/>
      <c r="J11" s="1336"/>
      <c r="K11" s="1336"/>
      <c r="L11" s="1336"/>
      <c r="M11" s="1336"/>
      <c r="N11" s="1336"/>
      <c r="O11" s="1336"/>
      <c r="P11" s="1336"/>
      <c r="Q11" s="1337"/>
      <c r="R11" s="1338"/>
      <c r="S11" s="1336"/>
      <c r="T11" s="1336"/>
      <c r="U11" s="1336"/>
      <c r="V11" s="1336"/>
      <c r="W11" s="1336"/>
      <c r="X11" s="1336"/>
      <c r="Y11" s="1336"/>
      <c r="Z11" s="1336"/>
      <c r="AA11" s="1336"/>
      <c r="AB11" s="1336"/>
      <c r="AC11" s="1336"/>
      <c r="AD11" s="1336"/>
      <c r="AE11" s="1336"/>
      <c r="AF11" s="1336"/>
      <c r="AG11" s="1337"/>
      <c r="AH11" s="1338"/>
      <c r="AI11" s="1336"/>
      <c r="AJ11" s="1336"/>
      <c r="AK11" s="1336"/>
      <c r="AL11" s="1336"/>
      <c r="AM11" s="1336"/>
      <c r="AN11" s="1336"/>
      <c r="AO11" s="1336"/>
      <c r="AP11" s="1336"/>
      <c r="AQ11" s="1336"/>
      <c r="AR11" s="1336"/>
      <c r="AS11" s="1336"/>
      <c r="AT11" s="1336"/>
      <c r="AU11" s="1336"/>
      <c r="AV11" s="1336"/>
      <c r="AW11" s="1337"/>
      <c r="AX11" s="1338"/>
      <c r="AY11" s="1336"/>
      <c r="AZ11" s="1336"/>
      <c r="BA11" s="1336"/>
      <c r="BB11" s="1336"/>
      <c r="BC11" s="1336"/>
      <c r="BD11" s="1336"/>
      <c r="BE11" s="1336"/>
      <c r="BF11" s="1336"/>
      <c r="BG11" s="1336"/>
      <c r="BH11" s="1336"/>
      <c r="BI11" s="1336"/>
      <c r="BJ11" s="1336"/>
      <c r="BK11" s="1336"/>
      <c r="BL11" s="1336"/>
      <c r="BM11" s="1339"/>
      <c r="BN11" s="143"/>
    </row>
    <row r="12" spans="1:71" ht="39.950000000000003" customHeight="1">
      <c r="A12" s="13"/>
      <c r="B12" s="1335"/>
      <c r="C12" s="1336"/>
      <c r="D12" s="1336"/>
      <c r="E12" s="1336"/>
      <c r="F12" s="1336"/>
      <c r="G12" s="1336"/>
      <c r="H12" s="1336"/>
      <c r="I12" s="1336"/>
      <c r="J12" s="1336"/>
      <c r="K12" s="1336"/>
      <c r="L12" s="1336"/>
      <c r="M12" s="1336"/>
      <c r="N12" s="1336"/>
      <c r="O12" s="1336"/>
      <c r="P12" s="1336"/>
      <c r="Q12" s="1337"/>
      <c r="R12" s="1338"/>
      <c r="S12" s="1336"/>
      <c r="T12" s="1336"/>
      <c r="U12" s="1336"/>
      <c r="V12" s="1336"/>
      <c r="W12" s="1336"/>
      <c r="X12" s="1336"/>
      <c r="Y12" s="1336"/>
      <c r="Z12" s="1336"/>
      <c r="AA12" s="1336"/>
      <c r="AB12" s="1336"/>
      <c r="AC12" s="1336"/>
      <c r="AD12" s="1336"/>
      <c r="AE12" s="1336"/>
      <c r="AF12" s="1336"/>
      <c r="AG12" s="1337"/>
      <c r="AH12" s="1338"/>
      <c r="AI12" s="1336"/>
      <c r="AJ12" s="1336"/>
      <c r="AK12" s="1336"/>
      <c r="AL12" s="1336"/>
      <c r="AM12" s="1336"/>
      <c r="AN12" s="1336"/>
      <c r="AO12" s="1336"/>
      <c r="AP12" s="1336"/>
      <c r="AQ12" s="1336"/>
      <c r="AR12" s="1336"/>
      <c r="AS12" s="1336"/>
      <c r="AT12" s="1336"/>
      <c r="AU12" s="1336"/>
      <c r="AV12" s="1336"/>
      <c r="AW12" s="1337"/>
      <c r="AX12" s="1338"/>
      <c r="AY12" s="1336"/>
      <c r="AZ12" s="1336"/>
      <c r="BA12" s="1336"/>
      <c r="BB12" s="1336"/>
      <c r="BC12" s="1336"/>
      <c r="BD12" s="1336"/>
      <c r="BE12" s="1336"/>
      <c r="BF12" s="1336"/>
      <c r="BG12" s="1336"/>
      <c r="BH12" s="1336"/>
      <c r="BI12" s="1336"/>
      <c r="BJ12" s="1336"/>
      <c r="BK12" s="1336"/>
      <c r="BL12" s="1336"/>
      <c r="BM12" s="1339"/>
      <c r="BN12" s="143"/>
    </row>
    <row r="13" spans="1:71" ht="39.950000000000003" customHeight="1">
      <c r="A13" s="13"/>
      <c r="B13" s="1335"/>
      <c r="C13" s="1336"/>
      <c r="D13" s="1336"/>
      <c r="E13" s="1336"/>
      <c r="F13" s="1336"/>
      <c r="G13" s="1336"/>
      <c r="H13" s="1336"/>
      <c r="I13" s="1336"/>
      <c r="J13" s="1336"/>
      <c r="K13" s="1336"/>
      <c r="L13" s="1336"/>
      <c r="M13" s="1336"/>
      <c r="N13" s="1336"/>
      <c r="O13" s="1336"/>
      <c r="P13" s="1336"/>
      <c r="Q13" s="1337"/>
      <c r="R13" s="1338"/>
      <c r="S13" s="1336"/>
      <c r="T13" s="1336"/>
      <c r="U13" s="1336"/>
      <c r="V13" s="1336"/>
      <c r="W13" s="1336"/>
      <c r="X13" s="1336"/>
      <c r="Y13" s="1336"/>
      <c r="Z13" s="1336"/>
      <c r="AA13" s="1336"/>
      <c r="AB13" s="1336"/>
      <c r="AC13" s="1336"/>
      <c r="AD13" s="1336"/>
      <c r="AE13" s="1336"/>
      <c r="AF13" s="1336"/>
      <c r="AG13" s="1337"/>
      <c r="AH13" s="1338"/>
      <c r="AI13" s="1336"/>
      <c r="AJ13" s="1336"/>
      <c r="AK13" s="1336"/>
      <c r="AL13" s="1336"/>
      <c r="AM13" s="1336"/>
      <c r="AN13" s="1336"/>
      <c r="AO13" s="1336"/>
      <c r="AP13" s="1336"/>
      <c r="AQ13" s="1336"/>
      <c r="AR13" s="1336"/>
      <c r="AS13" s="1336"/>
      <c r="AT13" s="1336"/>
      <c r="AU13" s="1336"/>
      <c r="AV13" s="1336"/>
      <c r="AW13" s="1337"/>
      <c r="AX13" s="1338"/>
      <c r="AY13" s="1336"/>
      <c r="AZ13" s="1336"/>
      <c r="BA13" s="1336"/>
      <c r="BB13" s="1336"/>
      <c r="BC13" s="1336"/>
      <c r="BD13" s="1336"/>
      <c r="BE13" s="1336"/>
      <c r="BF13" s="1336"/>
      <c r="BG13" s="1336"/>
      <c r="BH13" s="1336"/>
      <c r="BI13" s="1336"/>
      <c r="BJ13" s="1336"/>
      <c r="BK13" s="1336"/>
      <c r="BL13" s="1336"/>
      <c r="BM13" s="1339"/>
      <c r="BN13" s="143"/>
    </row>
    <row r="14" spans="1:71" ht="39.950000000000003" customHeight="1">
      <c r="A14" s="13"/>
      <c r="B14" s="1335"/>
      <c r="C14" s="1336"/>
      <c r="D14" s="1336"/>
      <c r="E14" s="1336"/>
      <c r="F14" s="1336"/>
      <c r="G14" s="1336"/>
      <c r="H14" s="1336"/>
      <c r="I14" s="1336"/>
      <c r="J14" s="1336"/>
      <c r="K14" s="1336"/>
      <c r="L14" s="1336"/>
      <c r="M14" s="1336"/>
      <c r="N14" s="1336"/>
      <c r="O14" s="1336"/>
      <c r="P14" s="1336"/>
      <c r="Q14" s="1337"/>
      <c r="R14" s="1338"/>
      <c r="S14" s="1336"/>
      <c r="T14" s="1336"/>
      <c r="U14" s="1336"/>
      <c r="V14" s="1336"/>
      <c r="W14" s="1336"/>
      <c r="X14" s="1336"/>
      <c r="Y14" s="1336"/>
      <c r="Z14" s="1336"/>
      <c r="AA14" s="1336"/>
      <c r="AB14" s="1336"/>
      <c r="AC14" s="1336"/>
      <c r="AD14" s="1336"/>
      <c r="AE14" s="1336"/>
      <c r="AF14" s="1336"/>
      <c r="AG14" s="1337"/>
      <c r="AH14" s="1338"/>
      <c r="AI14" s="1336"/>
      <c r="AJ14" s="1336"/>
      <c r="AK14" s="1336"/>
      <c r="AL14" s="1336"/>
      <c r="AM14" s="1336"/>
      <c r="AN14" s="1336"/>
      <c r="AO14" s="1336"/>
      <c r="AP14" s="1336"/>
      <c r="AQ14" s="1336"/>
      <c r="AR14" s="1336"/>
      <c r="AS14" s="1336"/>
      <c r="AT14" s="1336"/>
      <c r="AU14" s="1336"/>
      <c r="AV14" s="1336"/>
      <c r="AW14" s="1337"/>
      <c r="AX14" s="1338"/>
      <c r="AY14" s="1336"/>
      <c r="AZ14" s="1336"/>
      <c r="BA14" s="1336"/>
      <c r="BB14" s="1336"/>
      <c r="BC14" s="1336"/>
      <c r="BD14" s="1336"/>
      <c r="BE14" s="1336"/>
      <c r="BF14" s="1336"/>
      <c r="BG14" s="1336"/>
      <c r="BH14" s="1336"/>
      <c r="BI14" s="1336"/>
      <c r="BJ14" s="1336"/>
      <c r="BK14" s="1336"/>
      <c r="BL14" s="1336"/>
      <c r="BM14" s="1339"/>
      <c r="BN14" s="143"/>
    </row>
    <row r="15" spans="1:71" ht="39.950000000000003" customHeight="1">
      <c r="A15" s="13"/>
      <c r="B15" s="1335"/>
      <c r="C15" s="1336"/>
      <c r="D15" s="1336"/>
      <c r="E15" s="1336"/>
      <c r="F15" s="1336"/>
      <c r="G15" s="1336"/>
      <c r="H15" s="1336"/>
      <c r="I15" s="1336"/>
      <c r="J15" s="1336"/>
      <c r="K15" s="1336"/>
      <c r="L15" s="1336"/>
      <c r="M15" s="1336"/>
      <c r="N15" s="1336"/>
      <c r="O15" s="1336"/>
      <c r="P15" s="1336"/>
      <c r="Q15" s="1337"/>
      <c r="R15" s="1338"/>
      <c r="S15" s="1336"/>
      <c r="T15" s="1336"/>
      <c r="U15" s="1336"/>
      <c r="V15" s="1336"/>
      <c r="W15" s="1336"/>
      <c r="X15" s="1336"/>
      <c r="Y15" s="1336"/>
      <c r="Z15" s="1336"/>
      <c r="AA15" s="1336"/>
      <c r="AB15" s="1336"/>
      <c r="AC15" s="1336"/>
      <c r="AD15" s="1336"/>
      <c r="AE15" s="1336"/>
      <c r="AF15" s="1336"/>
      <c r="AG15" s="1337"/>
      <c r="AH15" s="1338"/>
      <c r="AI15" s="1336"/>
      <c r="AJ15" s="1336"/>
      <c r="AK15" s="1336"/>
      <c r="AL15" s="1336"/>
      <c r="AM15" s="1336"/>
      <c r="AN15" s="1336"/>
      <c r="AO15" s="1336"/>
      <c r="AP15" s="1336"/>
      <c r="AQ15" s="1336"/>
      <c r="AR15" s="1336"/>
      <c r="AS15" s="1336"/>
      <c r="AT15" s="1336"/>
      <c r="AU15" s="1336"/>
      <c r="AV15" s="1336"/>
      <c r="AW15" s="1337"/>
      <c r="AX15" s="1338"/>
      <c r="AY15" s="1336"/>
      <c r="AZ15" s="1336"/>
      <c r="BA15" s="1336"/>
      <c r="BB15" s="1336"/>
      <c r="BC15" s="1336"/>
      <c r="BD15" s="1336"/>
      <c r="BE15" s="1336"/>
      <c r="BF15" s="1336"/>
      <c r="BG15" s="1336"/>
      <c r="BH15" s="1336"/>
      <c r="BI15" s="1336"/>
      <c r="BJ15" s="1336"/>
      <c r="BK15" s="1336"/>
      <c r="BL15" s="1336"/>
      <c r="BM15" s="1339"/>
      <c r="BN15" s="143"/>
    </row>
    <row r="16" spans="1:71" ht="39.950000000000003" customHeight="1">
      <c r="A16" s="13"/>
      <c r="B16" s="1335"/>
      <c r="C16" s="1336"/>
      <c r="D16" s="1336"/>
      <c r="E16" s="1336"/>
      <c r="F16" s="1336"/>
      <c r="G16" s="1336"/>
      <c r="H16" s="1336"/>
      <c r="I16" s="1336"/>
      <c r="J16" s="1336"/>
      <c r="K16" s="1336"/>
      <c r="L16" s="1336"/>
      <c r="M16" s="1336"/>
      <c r="N16" s="1336"/>
      <c r="O16" s="1336"/>
      <c r="P16" s="1336"/>
      <c r="Q16" s="1337"/>
      <c r="R16" s="1338"/>
      <c r="S16" s="1336"/>
      <c r="T16" s="1336"/>
      <c r="U16" s="1336"/>
      <c r="V16" s="1336"/>
      <c r="W16" s="1336"/>
      <c r="X16" s="1336"/>
      <c r="Y16" s="1336"/>
      <c r="Z16" s="1336"/>
      <c r="AA16" s="1336"/>
      <c r="AB16" s="1336"/>
      <c r="AC16" s="1336"/>
      <c r="AD16" s="1336"/>
      <c r="AE16" s="1336"/>
      <c r="AF16" s="1336"/>
      <c r="AG16" s="1337"/>
      <c r="AH16" s="1338"/>
      <c r="AI16" s="1336"/>
      <c r="AJ16" s="1336"/>
      <c r="AK16" s="1336"/>
      <c r="AL16" s="1336"/>
      <c r="AM16" s="1336"/>
      <c r="AN16" s="1336"/>
      <c r="AO16" s="1336"/>
      <c r="AP16" s="1336"/>
      <c r="AQ16" s="1336"/>
      <c r="AR16" s="1336"/>
      <c r="AS16" s="1336"/>
      <c r="AT16" s="1336"/>
      <c r="AU16" s="1336"/>
      <c r="AV16" s="1336"/>
      <c r="AW16" s="1337"/>
      <c r="AX16" s="1338"/>
      <c r="AY16" s="1336"/>
      <c r="AZ16" s="1336"/>
      <c r="BA16" s="1336"/>
      <c r="BB16" s="1336"/>
      <c r="BC16" s="1336"/>
      <c r="BD16" s="1336"/>
      <c r="BE16" s="1336"/>
      <c r="BF16" s="1336"/>
      <c r="BG16" s="1336"/>
      <c r="BH16" s="1336"/>
      <c r="BI16" s="1336"/>
      <c r="BJ16" s="1336"/>
      <c r="BK16" s="1336"/>
      <c r="BL16" s="1336"/>
      <c r="BM16" s="1339"/>
      <c r="BN16" s="143"/>
    </row>
    <row r="17" spans="1:66" ht="39.950000000000003" customHeight="1">
      <c r="A17" s="13"/>
      <c r="B17" s="1335"/>
      <c r="C17" s="1336"/>
      <c r="D17" s="1336"/>
      <c r="E17" s="1336"/>
      <c r="F17" s="1336"/>
      <c r="G17" s="1336"/>
      <c r="H17" s="1336"/>
      <c r="I17" s="1336"/>
      <c r="J17" s="1336"/>
      <c r="K17" s="1336"/>
      <c r="L17" s="1336"/>
      <c r="M17" s="1336"/>
      <c r="N17" s="1336"/>
      <c r="O17" s="1336"/>
      <c r="P17" s="1336"/>
      <c r="Q17" s="1337"/>
      <c r="R17" s="1338"/>
      <c r="S17" s="1336"/>
      <c r="T17" s="1336"/>
      <c r="U17" s="1336"/>
      <c r="V17" s="1336"/>
      <c r="W17" s="1336"/>
      <c r="X17" s="1336"/>
      <c r="Y17" s="1336"/>
      <c r="Z17" s="1336"/>
      <c r="AA17" s="1336"/>
      <c r="AB17" s="1336"/>
      <c r="AC17" s="1336"/>
      <c r="AD17" s="1336"/>
      <c r="AE17" s="1336"/>
      <c r="AF17" s="1336"/>
      <c r="AG17" s="1337"/>
      <c r="AH17" s="1338"/>
      <c r="AI17" s="1336"/>
      <c r="AJ17" s="1336"/>
      <c r="AK17" s="1336"/>
      <c r="AL17" s="1336"/>
      <c r="AM17" s="1336"/>
      <c r="AN17" s="1336"/>
      <c r="AO17" s="1336"/>
      <c r="AP17" s="1336"/>
      <c r="AQ17" s="1336"/>
      <c r="AR17" s="1336"/>
      <c r="AS17" s="1336"/>
      <c r="AT17" s="1336"/>
      <c r="AU17" s="1336"/>
      <c r="AV17" s="1336"/>
      <c r="AW17" s="1337"/>
      <c r="AX17" s="1338"/>
      <c r="AY17" s="1336"/>
      <c r="AZ17" s="1336"/>
      <c r="BA17" s="1336"/>
      <c r="BB17" s="1336"/>
      <c r="BC17" s="1336"/>
      <c r="BD17" s="1336"/>
      <c r="BE17" s="1336"/>
      <c r="BF17" s="1336"/>
      <c r="BG17" s="1336"/>
      <c r="BH17" s="1336"/>
      <c r="BI17" s="1336"/>
      <c r="BJ17" s="1336"/>
      <c r="BK17" s="1336"/>
      <c r="BL17" s="1336"/>
      <c r="BM17" s="1339"/>
      <c r="BN17" s="143"/>
    </row>
    <row r="18" spans="1:66" ht="39.950000000000003" customHeight="1">
      <c r="A18" s="13"/>
      <c r="B18" s="1335"/>
      <c r="C18" s="1336"/>
      <c r="D18" s="1336"/>
      <c r="E18" s="1336"/>
      <c r="F18" s="1336"/>
      <c r="G18" s="1336"/>
      <c r="H18" s="1336"/>
      <c r="I18" s="1336"/>
      <c r="J18" s="1336"/>
      <c r="K18" s="1336"/>
      <c r="L18" s="1336"/>
      <c r="M18" s="1336"/>
      <c r="N18" s="1336"/>
      <c r="O18" s="1336"/>
      <c r="P18" s="1336"/>
      <c r="Q18" s="1337"/>
      <c r="R18" s="1338"/>
      <c r="S18" s="1336"/>
      <c r="T18" s="1336"/>
      <c r="U18" s="1336"/>
      <c r="V18" s="1336"/>
      <c r="W18" s="1336"/>
      <c r="X18" s="1336"/>
      <c r="Y18" s="1336"/>
      <c r="Z18" s="1336"/>
      <c r="AA18" s="1336"/>
      <c r="AB18" s="1336"/>
      <c r="AC18" s="1336"/>
      <c r="AD18" s="1336"/>
      <c r="AE18" s="1336"/>
      <c r="AF18" s="1336"/>
      <c r="AG18" s="1337"/>
      <c r="AH18" s="1338"/>
      <c r="AI18" s="1336"/>
      <c r="AJ18" s="1336"/>
      <c r="AK18" s="1336"/>
      <c r="AL18" s="1336"/>
      <c r="AM18" s="1336"/>
      <c r="AN18" s="1336"/>
      <c r="AO18" s="1336"/>
      <c r="AP18" s="1336"/>
      <c r="AQ18" s="1336"/>
      <c r="AR18" s="1336"/>
      <c r="AS18" s="1336"/>
      <c r="AT18" s="1336"/>
      <c r="AU18" s="1336"/>
      <c r="AV18" s="1336"/>
      <c r="AW18" s="1337"/>
      <c r="AX18" s="1338"/>
      <c r="AY18" s="1336"/>
      <c r="AZ18" s="1336"/>
      <c r="BA18" s="1336"/>
      <c r="BB18" s="1336"/>
      <c r="BC18" s="1336"/>
      <c r="BD18" s="1336"/>
      <c r="BE18" s="1336"/>
      <c r="BF18" s="1336"/>
      <c r="BG18" s="1336"/>
      <c r="BH18" s="1336"/>
      <c r="BI18" s="1336"/>
      <c r="BJ18" s="1336"/>
      <c r="BK18" s="1336"/>
      <c r="BL18" s="1336"/>
      <c r="BM18" s="1339"/>
      <c r="BN18" s="143"/>
    </row>
    <row r="19" spans="1:66" ht="39.950000000000003" customHeight="1">
      <c r="A19" s="13"/>
      <c r="B19" s="852"/>
      <c r="C19" s="145"/>
      <c r="D19" s="145"/>
      <c r="E19" s="145"/>
      <c r="F19" s="145"/>
      <c r="G19" s="145"/>
      <c r="H19" s="145"/>
      <c r="I19" s="145"/>
      <c r="J19" s="145"/>
      <c r="K19" s="145"/>
      <c r="L19" s="145"/>
      <c r="M19" s="145"/>
      <c r="N19" s="145"/>
      <c r="O19" s="145"/>
      <c r="P19" s="145"/>
      <c r="Q19" s="145"/>
      <c r="R19" s="146"/>
      <c r="S19" s="145"/>
      <c r="T19" s="145"/>
      <c r="U19" s="145"/>
      <c r="V19" s="145"/>
      <c r="W19" s="145"/>
      <c r="X19" s="145"/>
      <c r="Y19" s="145"/>
      <c r="Z19" s="145"/>
      <c r="AA19" s="145"/>
      <c r="AB19" s="145"/>
      <c r="AC19" s="145"/>
      <c r="AD19" s="145"/>
      <c r="AE19" s="145"/>
      <c r="AF19" s="147"/>
      <c r="AG19" s="148"/>
      <c r="AH19" s="145"/>
      <c r="AI19" s="145"/>
      <c r="AJ19" s="145"/>
      <c r="AK19" s="145"/>
      <c r="AL19" s="145"/>
      <c r="AM19" s="145"/>
      <c r="AN19" s="145"/>
      <c r="AO19" s="145"/>
      <c r="AP19" s="145"/>
      <c r="AQ19" s="145"/>
      <c r="AR19" s="145"/>
      <c r="AS19" s="145"/>
      <c r="AT19" s="145"/>
      <c r="AU19" s="145"/>
      <c r="AV19" s="145"/>
      <c r="AW19" s="148"/>
      <c r="AX19" s="145"/>
      <c r="AY19" s="145"/>
      <c r="AZ19" s="145"/>
      <c r="BA19" s="145"/>
      <c r="BB19" s="145"/>
      <c r="BC19" s="145"/>
      <c r="BD19" s="145"/>
      <c r="BE19" s="145"/>
      <c r="BF19" s="145"/>
      <c r="BG19" s="145"/>
      <c r="BH19" s="145"/>
      <c r="BI19" s="145"/>
      <c r="BJ19" s="145"/>
      <c r="BK19" s="145"/>
      <c r="BL19" s="145"/>
      <c r="BM19" s="149"/>
      <c r="BN19" s="143"/>
    </row>
    <row r="20" spans="1:66" s="796" customFormat="1" ht="15.95" customHeight="1">
      <c r="A20" s="257"/>
      <c r="B20" s="151" t="s">
        <v>118</v>
      </c>
      <c r="C20" s="151"/>
      <c r="D20" s="151"/>
      <c r="E20" s="151"/>
      <c r="F20" s="151"/>
      <c r="G20" s="151"/>
      <c r="H20" s="151"/>
      <c r="I20" s="151"/>
      <c r="J20" s="151"/>
      <c r="K20" s="151"/>
      <c r="L20" s="151"/>
      <c r="M20" s="151"/>
      <c r="N20" s="151"/>
      <c r="O20" s="151"/>
      <c r="P20" s="151"/>
      <c r="Q20" s="151"/>
      <c r="R20" s="151"/>
      <c r="S20" s="151"/>
      <c r="T20" s="151"/>
      <c r="U20" s="151"/>
      <c r="V20" s="151"/>
      <c r="W20" s="151"/>
      <c r="X20" s="151"/>
      <c r="Y20" s="151"/>
      <c r="Z20" s="151"/>
      <c r="AA20" s="151"/>
      <c r="AB20" s="151"/>
      <c r="AC20" s="151"/>
      <c r="AD20" s="151"/>
      <c r="AE20" s="151" t="s">
        <v>119</v>
      </c>
      <c r="AF20" s="151"/>
      <c r="AG20" s="151"/>
      <c r="AH20" s="151"/>
      <c r="AI20" s="151"/>
      <c r="AJ20" s="151"/>
      <c r="AK20" s="151"/>
      <c r="AL20" s="151"/>
      <c r="AM20" s="151"/>
      <c r="AN20" s="151"/>
      <c r="AO20" s="151"/>
      <c r="AP20" s="151"/>
      <c r="AQ20" s="151"/>
      <c r="AR20" s="151"/>
      <c r="AS20" s="151"/>
      <c r="AT20" s="151"/>
      <c r="AU20" s="151"/>
      <c r="AV20" s="151"/>
      <c r="AW20" s="151"/>
      <c r="AX20" s="151"/>
      <c r="AY20" s="151"/>
      <c r="AZ20" s="151"/>
      <c r="BA20" s="151"/>
      <c r="BB20" s="151"/>
      <c r="BC20" s="151"/>
      <c r="BD20" s="151" t="str">
        <f>Index!BE44</f>
        <v>COMPILER: LIÊN/A-KT-WQ826</v>
      </c>
      <c r="BE20" s="151"/>
      <c r="BF20" s="151"/>
      <c r="BG20" s="151"/>
      <c r="BH20" s="151"/>
      <c r="BI20" s="151"/>
      <c r="BJ20" s="151"/>
      <c r="BK20" s="151"/>
      <c r="BL20" s="151"/>
      <c r="BM20" s="151"/>
      <c r="BN20" s="259"/>
    </row>
  </sheetData>
  <mergeCells count="61">
    <mergeCell ref="B17:Q17"/>
    <mergeCell ref="R17:AG17"/>
    <mergeCell ref="AH17:AW17"/>
    <mergeCell ref="AX17:BM17"/>
    <mergeCell ref="B18:Q18"/>
    <mergeCell ref="R18:AG18"/>
    <mergeCell ref="AH18:AW18"/>
    <mergeCell ref="AX18:BM18"/>
    <mergeCell ref="B15:Q15"/>
    <mergeCell ref="R15:AG15"/>
    <mergeCell ref="AH15:AW15"/>
    <mergeCell ref="AX15:BM15"/>
    <mergeCell ref="B16:Q16"/>
    <mergeCell ref="R16:AG16"/>
    <mergeCell ref="AH16:AW16"/>
    <mergeCell ref="AX16:BM16"/>
    <mergeCell ref="B13:Q13"/>
    <mergeCell ref="R13:AG13"/>
    <mergeCell ref="AH13:AW13"/>
    <mergeCell ref="AX13:BM13"/>
    <mergeCell ref="B14:Q14"/>
    <mergeCell ref="R14:AG14"/>
    <mergeCell ref="AH14:AW14"/>
    <mergeCell ref="AX14:BM14"/>
    <mergeCell ref="B11:Q11"/>
    <mergeCell ref="R11:AG11"/>
    <mergeCell ref="AH11:AW11"/>
    <mergeCell ref="AX11:BM11"/>
    <mergeCell ref="B12:Q12"/>
    <mergeCell ref="R12:AG12"/>
    <mergeCell ref="AH12:AW12"/>
    <mergeCell ref="AX12:BM12"/>
    <mergeCell ref="B9:Q9"/>
    <mergeCell ref="R9:AG9"/>
    <mergeCell ref="AH9:AW9"/>
    <mergeCell ref="AX9:BM9"/>
    <mergeCell ref="B10:Q10"/>
    <mergeCell ref="R10:AG10"/>
    <mergeCell ref="AH10:AW10"/>
    <mergeCell ref="AX10:BM10"/>
    <mergeCell ref="B7:Q7"/>
    <mergeCell ref="R7:AG7"/>
    <mergeCell ref="AH7:AW7"/>
    <mergeCell ref="AX7:BM7"/>
    <mergeCell ref="B8:Q8"/>
    <mergeCell ref="R8:AG8"/>
    <mergeCell ref="AH8:AW8"/>
    <mergeCell ref="AX8:BM8"/>
    <mergeCell ref="B5:Q5"/>
    <mergeCell ref="R5:AG5"/>
    <mergeCell ref="AH5:AW5"/>
    <mergeCell ref="AX5:BM5"/>
    <mergeCell ref="B6:Q6"/>
    <mergeCell ref="R6:AG6"/>
    <mergeCell ref="AH6:AW6"/>
    <mergeCell ref="AX6:BM6"/>
    <mergeCell ref="B1:P1"/>
    <mergeCell ref="V1:AU3"/>
    <mergeCell ref="BI2:BK3"/>
    <mergeCell ref="BL2:BM3"/>
    <mergeCell ref="B4:BM4"/>
  </mergeCells>
  <phoneticPr fontId="60" type="noConversion"/>
  <printOptions horizontalCentered="1" verticalCentered="1"/>
  <pageMargins left="0.196850393700787" right="0.196850393700787" top="0.39370078740157499" bottom="0.39370078740157499" header="0.196850393700787" footer="0.196850393700787"/>
  <pageSetup paperSize="9" scale="70" orientation="landscape" useFirstPageNumber="1" horizontalDpi="4294967295" verticalDpi="4294967295" r:id="rId1"/>
  <headerFooter>
    <oddHeader>&amp;L&amp;12NIKE-CONVERSE, INC. Confidential&amp;RVer.16.0
PB:1-0</oddHeader>
    <oddFooter>&amp;C&amp;"Arial,??"&amp;A</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FC121"/>
  <sheetViews>
    <sheetView showGridLines="0" view="pageBreakPreview" zoomScale="66" zoomScaleNormal="60" workbookViewId="0">
      <selection activeCell="Z114" sqref="Z114"/>
    </sheetView>
  </sheetViews>
  <sheetFormatPr defaultColWidth="2.5703125" defaultRowHeight="18" customHeight="1"/>
  <cols>
    <col min="1" max="1" width="2.5703125" style="61" customWidth="1"/>
    <col min="2" max="2" width="6.140625" style="853" customWidth="1"/>
    <col min="3" max="19" width="3.140625" style="61" customWidth="1"/>
    <col min="20" max="24" width="2.140625" style="671" customWidth="1"/>
    <col min="25" max="25" width="14.5703125" style="671" customWidth="1"/>
    <col min="26" max="27" width="4.42578125" style="671" customWidth="1"/>
    <col min="28" max="32" width="3.140625" style="671" customWidth="1"/>
    <col min="33" max="38" width="4.42578125" style="671" customWidth="1"/>
    <col min="39" max="51" width="3.42578125" style="440" customWidth="1"/>
    <col min="52" max="52" width="3.85546875" style="440" customWidth="1"/>
    <col min="53" max="56" width="3.42578125" style="440" customWidth="1"/>
    <col min="57" max="66" width="3.140625" style="61" customWidth="1"/>
    <col min="67" max="67" width="4.42578125" style="61" customWidth="1"/>
    <col min="68" max="69" width="3.140625" style="61" customWidth="1"/>
    <col min="70" max="144" width="2.5703125" style="61" customWidth="1"/>
    <col min="145" max="146" width="3.42578125" style="61" customWidth="1"/>
    <col min="147" max="147" width="2.85546875" style="854" customWidth="1"/>
    <col min="148" max="149" width="3.42578125" style="61" customWidth="1"/>
    <col min="150" max="150" width="32.85546875" style="854" customWidth="1"/>
    <col min="151" max="151" width="8.42578125" style="855" customWidth="1"/>
    <col min="152" max="159" width="3.42578125" style="61" customWidth="1"/>
    <col min="160" max="160" width="2.5703125" style="61" customWidth="1"/>
    <col min="161" max="16384" width="2.5703125" style="61"/>
  </cols>
  <sheetData>
    <row r="1" spans="1:159" s="120" customFormat="1" ht="21.95" customHeight="1">
      <c r="A1" s="224"/>
      <c r="B1" s="3245" t="str">
        <f>'Outside Conveyor Process'!B1:Q1</f>
        <v>{{ModelType}}</v>
      </c>
      <c r="C1" s="3246"/>
      <c r="D1" s="3246"/>
      <c r="E1" s="3246"/>
      <c r="F1" s="3246"/>
      <c r="G1" s="3246"/>
      <c r="H1" s="3246"/>
      <c r="I1" s="3246"/>
      <c r="J1" s="3246"/>
      <c r="K1" s="3246"/>
      <c r="L1" s="3246"/>
      <c r="M1" s="3246"/>
      <c r="N1" s="3246"/>
      <c r="O1" s="3246"/>
      <c r="P1" s="3246"/>
      <c r="Q1" s="3246"/>
      <c r="R1" s="3246"/>
      <c r="S1" s="3247"/>
      <c r="T1" s="856"/>
      <c r="U1" s="857"/>
      <c r="V1" s="3248" t="s">
        <v>952</v>
      </c>
      <c r="W1" s="3248"/>
      <c r="X1" s="3248"/>
      <c r="Y1" s="3248"/>
      <c r="Z1" s="3248"/>
      <c r="AA1" s="3248"/>
      <c r="AB1" s="3248"/>
      <c r="AC1" s="3248"/>
      <c r="AD1" s="3248"/>
      <c r="AE1" s="3248"/>
      <c r="AF1" s="3248"/>
      <c r="AG1" s="3248"/>
      <c r="AH1" s="3248"/>
      <c r="AI1" s="3248"/>
      <c r="AJ1" s="3248"/>
      <c r="AK1" s="3248"/>
      <c r="AL1" s="3248"/>
      <c r="AM1" s="3248"/>
      <c r="AN1" s="3248"/>
      <c r="AO1" s="3248"/>
      <c r="AP1" s="3248"/>
      <c r="AQ1" s="3248"/>
      <c r="AR1" s="3248"/>
      <c r="AS1" s="3248"/>
      <c r="AT1" s="3248"/>
      <c r="AU1" s="3248"/>
      <c r="AV1" s="3248"/>
      <c r="AW1" s="3248"/>
      <c r="AX1" s="3248"/>
      <c r="AY1" s="3248"/>
      <c r="AZ1" s="3248"/>
      <c r="BA1" s="491"/>
      <c r="BB1" s="491"/>
      <c r="BC1" s="491"/>
      <c r="BD1" s="3251"/>
      <c r="BE1" s="3251"/>
      <c r="BF1" s="3248"/>
      <c r="BG1" s="3248"/>
      <c r="BH1" s="3254"/>
      <c r="BI1" s="491"/>
      <c r="BJ1" s="491"/>
      <c r="BK1" s="227"/>
      <c r="BL1" s="227"/>
      <c r="BM1" s="227"/>
      <c r="BN1" s="227"/>
      <c r="BO1" s="227"/>
      <c r="BP1" s="227"/>
      <c r="BQ1" s="227"/>
      <c r="BR1" s="228"/>
      <c r="EO1" s="858"/>
      <c r="EP1" s="858"/>
      <c r="EQ1" s="859"/>
      <c r="ER1" s="858"/>
      <c r="ES1" s="860"/>
      <c r="ET1" s="859"/>
      <c r="EU1" s="861"/>
      <c r="EV1" s="858"/>
      <c r="EW1" s="858"/>
      <c r="EX1" s="858"/>
      <c r="EY1" s="858"/>
      <c r="EZ1" s="858"/>
      <c r="FA1" s="858"/>
      <c r="FB1" s="858"/>
      <c r="FC1" s="858"/>
    </row>
    <row r="2" spans="1:159" s="120" customFormat="1" ht="21.95" customHeight="1">
      <c r="A2" s="229"/>
      <c r="B2" s="862" t="s">
        <v>69</v>
      </c>
      <c r="C2" s="104"/>
      <c r="D2" s="104"/>
      <c r="E2" s="104"/>
      <c r="F2" s="104"/>
      <c r="G2" s="104" t="str">
        <f>'Outside Conveyor Process'!H2</f>
        <v>{{ModelName}}</v>
      </c>
      <c r="H2" s="104"/>
      <c r="I2" s="104"/>
      <c r="J2" s="104"/>
      <c r="K2" s="104"/>
      <c r="L2" s="104"/>
      <c r="M2" s="104"/>
      <c r="N2" s="104"/>
      <c r="O2" s="104"/>
      <c r="P2" s="104"/>
      <c r="Q2" s="104"/>
      <c r="R2" s="104"/>
      <c r="S2" s="105"/>
      <c r="T2" s="863"/>
      <c r="U2" s="864"/>
      <c r="V2" s="3249"/>
      <c r="W2" s="3249"/>
      <c r="X2" s="3249"/>
      <c r="Y2" s="3249"/>
      <c r="Z2" s="3249"/>
      <c r="AA2" s="3249"/>
      <c r="AB2" s="3249"/>
      <c r="AC2" s="3249"/>
      <c r="AD2" s="3249"/>
      <c r="AE2" s="3249"/>
      <c r="AF2" s="3249"/>
      <c r="AG2" s="3249"/>
      <c r="AH2" s="3249"/>
      <c r="AI2" s="3249"/>
      <c r="AJ2" s="3249"/>
      <c r="AK2" s="3249"/>
      <c r="AL2" s="3249"/>
      <c r="AM2" s="3249"/>
      <c r="AN2" s="3249"/>
      <c r="AO2" s="3249"/>
      <c r="AP2" s="3249"/>
      <c r="AQ2" s="3249"/>
      <c r="AR2" s="3249"/>
      <c r="AS2" s="3249"/>
      <c r="AT2" s="3249"/>
      <c r="AU2" s="3249"/>
      <c r="AV2" s="3249"/>
      <c r="AW2" s="3249"/>
      <c r="AX2" s="3249"/>
      <c r="AY2" s="3249"/>
      <c r="AZ2" s="3249"/>
      <c r="BA2" s="496"/>
      <c r="BB2" s="496"/>
      <c r="BC2" s="496"/>
      <c r="BD2" s="3252"/>
      <c r="BE2" s="3252"/>
      <c r="BF2" s="3249"/>
      <c r="BG2" s="3249"/>
      <c r="BH2" s="3255"/>
      <c r="BI2" s="496"/>
      <c r="BJ2" s="496"/>
      <c r="BK2" s="299"/>
      <c r="BL2" s="1321" t="s">
        <v>122</v>
      </c>
      <c r="BM2" s="1322"/>
      <c r="BN2" s="1322"/>
      <c r="BO2" s="3259">
        <f>'Common assembling process'!BL2+1</f>
        <v>32</v>
      </c>
      <c r="BP2" s="1322">
        <v>-1</v>
      </c>
      <c r="BQ2" s="1586"/>
      <c r="BR2" s="136"/>
      <c r="EO2" s="359"/>
      <c r="EP2" s="359"/>
      <c r="EQ2" s="865"/>
      <c r="ER2" s="359"/>
      <c r="ES2" s="866"/>
      <c r="ET2" s="865"/>
      <c r="EU2" s="867"/>
      <c r="EV2" s="359"/>
      <c r="EW2" s="359"/>
      <c r="EX2" s="359"/>
      <c r="EY2" s="359"/>
      <c r="EZ2" s="359"/>
      <c r="FA2" s="359"/>
      <c r="FB2" s="359"/>
      <c r="FC2" s="359"/>
    </row>
    <row r="3" spans="1:159" s="120" customFormat="1" ht="21.95" customHeight="1">
      <c r="A3" s="229"/>
      <c r="B3" s="110" t="s">
        <v>70</v>
      </c>
      <c r="C3" s="868"/>
      <c r="D3" s="868"/>
      <c r="E3" s="868"/>
      <c r="F3" s="868"/>
      <c r="G3" s="868"/>
      <c r="H3" s="868"/>
      <c r="I3" s="3257" t="str">
        <f>'Outside Conveyor Process'!J3</f>
        <v>{{MaterialNumber}}</v>
      </c>
      <c r="J3" s="3257"/>
      <c r="K3" s="3257"/>
      <c r="L3" s="3257"/>
      <c r="M3" s="3257"/>
      <c r="N3" s="3257"/>
      <c r="O3" s="3257"/>
      <c r="P3" s="3257"/>
      <c r="Q3" s="3257"/>
      <c r="R3" s="3257"/>
      <c r="S3" s="3258"/>
      <c r="T3" s="110"/>
      <c r="U3" s="869"/>
      <c r="V3" s="3250"/>
      <c r="W3" s="3250"/>
      <c r="X3" s="3250"/>
      <c r="Y3" s="3250"/>
      <c r="Z3" s="3250"/>
      <c r="AA3" s="3250"/>
      <c r="AB3" s="3250"/>
      <c r="AC3" s="3250"/>
      <c r="AD3" s="3250"/>
      <c r="AE3" s="3250"/>
      <c r="AF3" s="3250"/>
      <c r="AG3" s="3250"/>
      <c r="AH3" s="3250"/>
      <c r="AI3" s="3250"/>
      <c r="AJ3" s="3250"/>
      <c r="AK3" s="3250"/>
      <c r="AL3" s="3250"/>
      <c r="AM3" s="3250"/>
      <c r="AN3" s="3250"/>
      <c r="AO3" s="3250"/>
      <c r="AP3" s="3250"/>
      <c r="AQ3" s="3250"/>
      <c r="AR3" s="3250"/>
      <c r="AS3" s="3250"/>
      <c r="AT3" s="3250"/>
      <c r="AU3" s="3250"/>
      <c r="AV3" s="3250"/>
      <c r="AW3" s="3250"/>
      <c r="AX3" s="3250"/>
      <c r="AY3" s="3250"/>
      <c r="AZ3" s="3250"/>
      <c r="BA3" s="500"/>
      <c r="BB3" s="500"/>
      <c r="BC3" s="500"/>
      <c r="BD3" s="3253"/>
      <c r="BE3" s="3253"/>
      <c r="BF3" s="3250"/>
      <c r="BG3" s="3250"/>
      <c r="BH3" s="3256"/>
      <c r="BI3" s="500"/>
      <c r="BJ3" s="500"/>
      <c r="BK3" s="136"/>
      <c r="BL3" s="1323"/>
      <c r="BM3" s="1324"/>
      <c r="BN3" s="1324"/>
      <c r="BO3" s="1464"/>
      <c r="BP3" s="1324"/>
      <c r="BQ3" s="1467"/>
      <c r="BR3" s="136"/>
      <c r="EO3" s="359"/>
      <c r="EP3" s="359"/>
      <c r="EQ3" s="870"/>
      <c r="ER3" s="359"/>
      <c r="ES3" s="866"/>
      <c r="ET3" s="870"/>
      <c r="EU3" s="867"/>
      <c r="EV3" s="359"/>
      <c r="EW3" s="359"/>
      <c r="EX3" s="359"/>
      <c r="EY3" s="359"/>
      <c r="EZ3" s="359"/>
      <c r="FA3" s="359"/>
      <c r="FB3" s="359"/>
      <c r="FC3" s="359"/>
    </row>
    <row r="4" spans="1:159" s="120" customFormat="1" ht="26.25" customHeight="1">
      <c r="A4" s="229"/>
      <c r="B4" s="2584" t="s">
        <v>523</v>
      </c>
      <c r="C4" s="2572" t="s">
        <v>953</v>
      </c>
      <c r="D4" s="1224"/>
      <c r="E4" s="1224"/>
      <c r="F4" s="1224"/>
      <c r="G4" s="1224"/>
      <c r="H4" s="1224"/>
      <c r="I4" s="1224"/>
      <c r="J4" s="1224"/>
      <c r="K4" s="1224"/>
      <c r="L4" s="1224"/>
      <c r="M4" s="1224"/>
      <c r="N4" s="1224"/>
      <c r="O4" s="1224"/>
      <c r="P4" s="1224"/>
      <c r="Q4" s="1224"/>
      <c r="R4" s="1224"/>
      <c r="S4" s="2573"/>
      <c r="T4" s="1086" t="s">
        <v>954</v>
      </c>
      <c r="U4" s="1087"/>
      <c r="V4" s="1087"/>
      <c r="W4" s="1087"/>
      <c r="X4" s="1087"/>
      <c r="Y4" s="1087"/>
      <c r="Z4" s="1087"/>
      <c r="AA4" s="1087"/>
      <c r="AB4" s="1087"/>
      <c r="AC4" s="1087"/>
      <c r="AD4" s="1087"/>
      <c r="AE4" s="1087"/>
      <c r="AF4" s="1087"/>
      <c r="AG4" s="1087"/>
      <c r="AH4" s="1087"/>
      <c r="AI4" s="1087"/>
      <c r="AJ4" s="1087"/>
      <c r="AK4" s="1087"/>
      <c r="AL4" s="2918"/>
      <c r="AM4" s="1419" t="s">
        <v>955</v>
      </c>
      <c r="AN4" s="1419"/>
      <c r="AO4" s="1419"/>
      <c r="AP4" s="1419"/>
      <c r="AQ4" s="1419"/>
      <c r="AR4" s="1419"/>
      <c r="AS4" s="1419"/>
      <c r="AT4" s="1419"/>
      <c r="AU4" s="1419"/>
      <c r="AV4" s="1419"/>
      <c r="AW4" s="1419"/>
      <c r="AX4" s="1419"/>
      <c r="AY4" s="1419"/>
      <c r="AZ4" s="1419"/>
      <c r="BA4" s="1419"/>
      <c r="BB4" s="1419"/>
      <c r="BC4" s="1419"/>
      <c r="BD4" s="2495"/>
      <c r="BE4" s="3261" t="s">
        <v>956</v>
      </c>
      <c r="BF4" s="2619"/>
      <c r="BG4" s="2619"/>
      <c r="BH4" s="2619"/>
      <c r="BI4" s="2619"/>
      <c r="BJ4" s="2619"/>
      <c r="BK4" s="2619"/>
      <c r="BL4" s="2619"/>
      <c r="BM4" s="2619"/>
      <c r="BN4" s="2619"/>
      <c r="BO4" s="2619"/>
      <c r="BP4" s="2619"/>
      <c r="BQ4" s="3262"/>
      <c r="BR4" s="136"/>
      <c r="EO4" s="871"/>
      <c r="EP4" s="871"/>
      <c r="EQ4" s="872"/>
      <c r="ER4" s="871"/>
      <c r="ES4" s="873"/>
      <c r="ET4" s="872"/>
      <c r="EU4" s="874"/>
      <c r="EV4" s="871"/>
      <c r="EW4" s="871"/>
      <c r="EX4" s="871"/>
      <c r="EY4" s="871"/>
      <c r="EZ4" s="871"/>
      <c r="FA4" s="871"/>
      <c r="FB4" s="871"/>
      <c r="FC4" s="871"/>
    </row>
    <row r="5" spans="1:159" s="120" customFormat="1" ht="66.75" customHeight="1">
      <c r="A5" s="229"/>
      <c r="B5" s="2594"/>
      <c r="C5" s="2630"/>
      <c r="D5" s="1227"/>
      <c r="E5" s="1227"/>
      <c r="F5" s="1227"/>
      <c r="G5" s="1227"/>
      <c r="H5" s="1227"/>
      <c r="I5" s="1227"/>
      <c r="J5" s="1227"/>
      <c r="K5" s="1227"/>
      <c r="L5" s="1227"/>
      <c r="M5" s="1227"/>
      <c r="N5" s="1227"/>
      <c r="O5" s="1227"/>
      <c r="P5" s="1227"/>
      <c r="Q5" s="1227"/>
      <c r="R5" s="1227"/>
      <c r="S5" s="1534"/>
      <c r="T5" s="2637" t="s">
        <v>957</v>
      </c>
      <c r="U5" s="3266"/>
      <c r="V5" s="3266"/>
      <c r="W5" s="3266"/>
      <c r="X5" s="3266"/>
      <c r="Y5" s="720" t="s">
        <v>958</v>
      </c>
      <c r="Z5" s="3267" t="s">
        <v>669</v>
      </c>
      <c r="AA5" s="3268"/>
      <c r="AB5" s="3025" t="s">
        <v>959</v>
      </c>
      <c r="AC5" s="3266"/>
      <c r="AD5" s="3266"/>
      <c r="AE5" s="3266"/>
      <c r="AF5" s="3269"/>
      <c r="AG5" s="2637" t="s">
        <v>724</v>
      </c>
      <c r="AH5" s="3266"/>
      <c r="AI5" s="3269"/>
      <c r="AJ5" s="2637" t="s">
        <v>671</v>
      </c>
      <c r="AK5" s="3266"/>
      <c r="AL5" s="3269"/>
      <c r="AM5" s="2964"/>
      <c r="AN5" s="2964"/>
      <c r="AO5" s="2964"/>
      <c r="AP5" s="2964"/>
      <c r="AQ5" s="2964"/>
      <c r="AR5" s="2964"/>
      <c r="AS5" s="2964"/>
      <c r="AT5" s="2964"/>
      <c r="AU5" s="2964"/>
      <c r="AV5" s="2964"/>
      <c r="AW5" s="2964"/>
      <c r="AX5" s="2964"/>
      <c r="AY5" s="2964"/>
      <c r="AZ5" s="2964"/>
      <c r="BA5" s="2964"/>
      <c r="BB5" s="2964"/>
      <c r="BC5" s="2964"/>
      <c r="BD5" s="3260"/>
      <c r="BE5" s="3263"/>
      <c r="BF5" s="3264"/>
      <c r="BG5" s="3264"/>
      <c r="BH5" s="3264"/>
      <c r="BI5" s="3264"/>
      <c r="BJ5" s="3264"/>
      <c r="BK5" s="3264"/>
      <c r="BL5" s="3264"/>
      <c r="BM5" s="3264"/>
      <c r="BN5" s="3264"/>
      <c r="BO5" s="3264"/>
      <c r="BP5" s="3264"/>
      <c r="BQ5" s="3265"/>
      <c r="BR5" s="136"/>
      <c r="EO5" s="871"/>
      <c r="EP5" s="871"/>
      <c r="EQ5" s="872"/>
      <c r="ER5" s="871"/>
      <c r="ES5" s="873"/>
      <c r="ET5" s="872"/>
      <c r="EU5" s="874"/>
      <c r="EV5" s="871"/>
      <c r="EW5" s="871"/>
      <c r="EX5" s="871"/>
      <c r="EY5" s="871"/>
      <c r="EZ5" s="871"/>
      <c r="FA5" s="871"/>
      <c r="FB5" s="871"/>
      <c r="FC5" s="871"/>
    </row>
    <row r="6" spans="1:159" s="120" customFormat="1" ht="85.5" customHeight="1">
      <c r="A6" s="229"/>
      <c r="B6" s="876">
        <v>1</v>
      </c>
      <c r="C6" s="3270" t="s">
        <v>960</v>
      </c>
      <c r="D6" s="3271"/>
      <c r="E6" s="3271"/>
      <c r="F6" s="3271"/>
      <c r="G6" s="3271"/>
      <c r="H6" s="3271"/>
      <c r="I6" s="3271"/>
      <c r="J6" s="3271"/>
      <c r="K6" s="3271"/>
      <c r="L6" s="3271"/>
      <c r="M6" s="3271"/>
      <c r="N6" s="3271"/>
      <c r="O6" s="3271"/>
      <c r="P6" s="3271"/>
      <c r="Q6" s="3271"/>
      <c r="R6" s="3271"/>
      <c r="S6" s="3272"/>
      <c r="T6" s="1143"/>
      <c r="U6" s="1143"/>
      <c r="V6" s="1143"/>
      <c r="W6" s="1143"/>
      <c r="X6" s="3267"/>
      <c r="Y6" s="30"/>
      <c r="Z6" s="1143"/>
      <c r="AA6" s="3273"/>
      <c r="AB6" s="1096"/>
      <c r="AC6" s="1096"/>
      <c r="AD6" s="1096"/>
      <c r="AE6" s="1096"/>
      <c r="AF6" s="1719"/>
      <c r="AG6" s="1095"/>
      <c r="AH6" s="1096"/>
      <c r="AI6" s="3268"/>
      <c r="AJ6" s="3267"/>
      <c r="AK6" s="1096"/>
      <c r="AL6" s="1719"/>
      <c r="AM6" s="3274" t="s">
        <v>961</v>
      </c>
      <c r="AN6" s="3271"/>
      <c r="AO6" s="3271"/>
      <c r="AP6" s="3271"/>
      <c r="AQ6" s="3271"/>
      <c r="AR6" s="3271"/>
      <c r="AS6" s="3271"/>
      <c r="AT6" s="3271"/>
      <c r="AU6" s="3271"/>
      <c r="AV6" s="3271"/>
      <c r="AW6" s="3271"/>
      <c r="AX6" s="3271"/>
      <c r="AY6" s="3271"/>
      <c r="AZ6" s="3271"/>
      <c r="BA6" s="3271"/>
      <c r="BB6" s="3271"/>
      <c r="BC6" s="3271"/>
      <c r="BD6" s="3275"/>
      <c r="BE6" s="880"/>
      <c r="BF6" s="880"/>
      <c r="BG6" s="880"/>
      <c r="BH6" s="880"/>
      <c r="BI6" s="880"/>
      <c r="BJ6" s="880"/>
      <c r="BK6" s="880"/>
      <c r="BL6" s="880"/>
      <c r="BM6" s="880"/>
      <c r="BN6" s="880"/>
      <c r="BO6" s="880"/>
      <c r="BP6" s="880"/>
      <c r="BQ6" s="881"/>
      <c r="BR6" s="136"/>
      <c r="EO6" s="871"/>
      <c r="EP6" s="871"/>
      <c r="EQ6" s="872"/>
      <c r="ER6" s="871"/>
      <c r="ES6" s="873"/>
      <c r="ET6" s="872"/>
      <c r="EU6" s="874"/>
      <c r="EV6" s="871"/>
      <c r="EW6" s="871"/>
      <c r="EX6" s="871"/>
      <c r="EY6" s="871"/>
      <c r="EZ6" s="871"/>
      <c r="FA6" s="871"/>
      <c r="FB6" s="871"/>
      <c r="FC6" s="871"/>
    </row>
    <row r="7" spans="1:159" s="120" customFormat="1" ht="53.25" customHeight="1">
      <c r="A7" s="229"/>
      <c r="B7" s="882">
        <f>B6+1</f>
        <v>2</v>
      </c>
      <c r="C7" s="3276" t="s">
        <v>962</v>
      </c>
      <c r="D7" s="3277"/>
      <c r="E7" s="3277"/>
      <c r="F7" s="3277"/>
      <c r="G7" s="3277"/>
      <c r="H7" s="3277"/>
      <c r="I7" s="3277"/>
      <c r="J7" s="3277"/>
      <c r="K7" s="3277"/>
      <c r="L7" s="3277"/>
      <c r="M7" s="3277"/>
      <c r="N7" s="3277"/>
      <c r="O7" s="3277"/>
      <c r="P7" s="3277"/>
      <c r="Q7" s="3277"/>
      <c r="R7" s="3277"/>
      <c r="S7" s="3278"/>
      <c r="T7" s="3279"/>
      <c r="U7" s="3279"/>
      <c r="V7" s="3279"/>
      <c r="W7" s="3279"/>
      <c r="X7" s="3279"/>
      <c r="Y7" s="883"/>
      <c r="Z7" s="3279"/>
      <c r="AA7" s="3279"/>
      <c r="AB7" s="3279"/>
      <c r="AC7" s="3279"/>
      <c r="AD7" s="3279"/>
      <c r="AE7" s="3279"/>
      <c r="AF7" s="3279"/>
      <c r="AG7" s="3279"/>
      <c r="AH7" s="3279"/>
      <c r="AI7" s="3279"/>
      <c r="AJ7" s="3279"/>
      <c r="AK7" s="3279"/>
      <c r="AL7" s="3279"/>
      <c r="AM7" s="3280" t="s">
        <v>963</v>
      </c>
      <c r="AN7" s="3281"/>
      <c r="AO7" s="3281"/>
      <c r="AP7" s="3281"/>
      <c r="AQ7" s="3281"/>
      <c r="AR7" s="3281"/>
      <c r="AS7" s="3281"/>
      <c r="AT7" s="3281"/>
      <c r="AU7" s="3281"/>
      <c r="AV7" s="3281"/>
      <c r="AW7" s="3281"/>
      <c r="AX7" s="3281"/>
      <c r="AY7" s="3281"/>
      <c r="AZ7" s="3281"/>
      <c r="BA7" s="3281"/>
      <c r="BB7" s="3281"/>
      <c r="BC7" s="3281"/>
      <c r="BD7" s="3282"/>
      <c r="BE7" s="69"/>
      <c r="BF7" s="69"/>
      <c r="BG7" s="69"/>
      <c r="BH7" s="69"/>
      <c r="BI7" s="69"/>
      <c r="BJ7" s="69"/>
      <c r="BK7" s="69"/>
      <c r="BL7" s="69"/>
      <c r="BM7" s="69"/>
      <c r="BN7" s="69"/>
      <c r="BO7" s="69"/>
      <c r="BP7" s="69"/>
      <c r="BQ7" s="72"/>
      <c r="BR7" s="72"/>
      <c r="EO7" s="871"/>
      <c r="EP7" s="871"/>
      <c r="EQ7" s="872"/>
      <c r="ER7" s="871"/>
      <c r="ES7" s="873"/>
      <c r="ET7" s="872"/>
      <c r="EU7" s="874"/>
      <c r="EV7" s="871"/>
      <c r="EW7" s="871"/>
      <c r="EX7" s="871"/>
      <c r="EY7" s="871"/>
      <c r="EZ7" s="871"/>
      <c r="FA7" s="871"/>
      <c r="FB7" s="871"/>
      <c r="FC7" s="871"/>
    </row>
    <row r="8" spans="1:159" s="120" customFormat="1" ht="60.75" customHeight="1">
      <c r="A8" s="229"/>
      <c r="B8" s="882">
        <f>B7+1</f>
        <v>3</v>
      </c>
      <c r="C8" s="3270" t="s">
        <v>964</v>
      </c>
      <c r="D8" s="3271"/>
      <c r="E8" s="3271"/>
      <c r="F8" s="3271"/>
      <c r="G8" s="3271"/>
      <c r="H8" s="3271"/>
      <c r="I8" s="3271"/>
      <c r="J8" s="3271"/>
      <c r="K8" s="3271"/>
      <c r="L8" s="3271"/>
      <c r="M8" s="3271"/>
      <c r="N8" s="3271"/>
      <c r="O8" s="3271"/>
      <c r="P8" s="3271"/>
      <c r="Q8" s="3271"/>
      <c r="R8" s="3271"/>
      <c r="S8" s="3272"/>
      <c r="T8" s="1143"/>
      <c r="U8" s="1143"/>
      <c r="V8" s="1143"/>
      <c r="W8" s="1143"/>
      <c r="X8" s="3267"/>
      <c r="Y8" s="30"/>
      <c r="Z8" s="1143"/>
      <c r="AA8" s="3273"/>
      <c r="AB8" s="1096"/>
      <c r="AC8" s="1096"/>
      <c r="AD8" s="1096"/>
      <c r="AE8" s="1096"/>
      <c r="AF8" s="1719"/>
      <c r="AG8" s="1095"/>
      <c r="AH8" s="1096"/>
      <c r="AI8" s="1719"/>
      <c r="AJ8" s="1095"/>
      <c r="AK8" s="1096"/>
      <c r="AL8" s="1719"/>
      <c r="AM8" s="3274" t="s">
        <v>965</v>
      </c>
      <c r="AN8" s="3271"/>
      <c r="AO8" s="3271"/>
      <c r="AP8" s="3271"/>
      <c r="AQ8" s="3271"/>
      <c r="AR8" s="3271"/>
      <c r="AS8" s="3271"/>
      <c r="AT8" s="3271"/>
      <c r="AU8" s="3271"/>
      <c r="AV8" s="3271"/>
      <c r="AW8" s="3271"/>
      <c r="AX8" s="3271"/>
      <c r="AY8" s="3271"/>
      <c r="AZ8" s="3271"/>
      <c r="BA8" s="3271"/>
      <c r="BB8" s="3271"/>
      <c r="BC8" s="3271"/>
      <c r="BD8" s="3275"/>
      <c r="BE8" s="69"/>
      <c r="BF8" s="69"/>
      <c r="BG8" s="69"/>
      <c r="BH8" s="69"/>
      <c r="BI8" s="69"/>
      <c r="BJ8" s="69"/>
      <c r="BK8" s="69"/>
      <c r="BL8" s="69"/>
      <c r="BM8" s="69"/>
      <c r="BN8" s="69"/>
      <c r="BO8" s="69"/>
      <c r="BP8" s="69"/>
      <c r="BQ8" s="136"/>
      <c r="BR8" s="136"/>
      <c r="EO8" s="871"/>
      <c r="EP8" s="871"/>
      <c r="EQ8" s="872"/>
      <c r="ER8" s="871"/>
      <c r="ES8" s="873"/>
      <c r="ET8" s="872"/>
      <c r="EU8" s="874"/>
      <c r="EV8" s="871"/>
      <c r="EW8" s="871"/>
      <c r="EX8" s="871"/>
      <c r="EY8" s="871"/>
      <c r="EZ8" s="871"/>
      <c r="FA8" s="871"/>
      <c r="FB8" s="871"/>
      <c r="FC8" s="871"/>
    </row>
    <row r="9" spans="1:159" s="120" customFormat="1" ht="72.75" customHeight="1">
      <c r="A9" s="229"/>
      <c r="B9" s="876">
        <f t="shared" ref="B9:B14" si="0">B8+1</f>
        <v>4</v>
      </c>
      <c r="C9" s="3283" t="s">
        <v>966</v>
      </c>
      <c r="D9" s="3284"/>
      <c r="E9" s="3284"/>
      <c r="F9" s="3284"/>
      <c r="G9" s="3284"/>
      <c r="H9" s="3284"/>
      <c r="I9" s="3284"/>
      <c r="J9" s="3284"/>
      <c r="K9" s="3284"/>
      <c r="L9" s="3284"/>
      <c r="M9" s="3284"/>
      <c r="N9" s="3284"/>
      <c r="O9" s="3284"/>
      <c r="P9" s="3284"/>
      <c r="Q9" s="3284"/>
      <c r="R9" s="3284"/>
      <c r="S9" s="3285"/>
      <c r="T9" s="3286"/>
      <c r="U9" s="3286"/>
      <c r="V9" s="3286"/>
      <c r="W9" s="3286"/>
      <c r="X9" s="3287"/>
      <c r="Y9" s="884"/>
      <c r="Z9" s="3286"/>
      <c r="AA9" s="3288"/>
      <c r="AB9" s="3266"/>
      <c r="AC9" s="3266"/>
      <c r="AD9" s="3266"/>
      <c r="AE9" s="3266"/>
      <c r="AF9" s="3269"/>
      <c r="AG9" s="3289"/>
      <c r="AH9" s="3266"/>
      <c r="AI9" s="3269"/>
      <c r="AJ9" s="3289"/>
      <c r="AK9" s="3266"/>
      <c r="AL9" s="3269"/>
      <c r="AM9" s="3290" t="s">
        <v>967</v>
      </c>
      <c r="AN9" s="3284"/>
      <c r="AO9" s="3284"/>
      <c r="AP9" s="3284"/>
      <c r="AQ9" s="3284"/>
      <c r="AR9" s="3284"/>
      <c r="AS9" s="3284"/>
      <c r="AT9" s="3284"/>
      <c r="AU9" s="3284"/>
      <c r="AV9" s="3284"/>
      <c r="AW9" s="3284"/>
      <c r="AX9" s="3284"/>
      <c r="AY9" s="3284"/>
      <c r="AZ9" s="3284"/>
      <c r="BA9" s="3284"/>
      <c r="BB9" s="3284"/>
      <c r="BC9" s="3284"/>
      <c r="BD9" s="3291"/>
      <c r="BE9" s="69"/>
      <c r="BF9" s="69"/>
      <c r="BG9" s="69"/>
      <c r="BH9" s="69"/>
      <c r="BI9" s="69"/>
      <c r="BJ9" s="69"/>
      <c r="BK9" s="69"/>
      <c r="BL9" s="69"/>
      <c r="BM9" s="69"/>
      <c r="BN9" s="69"/>
      <c r="BO9" s="69"/>
      <c r="BP9" s="69"/>
      <c r="BQ9" s="136"/>
      <c r="BR9" s="136"/>
      <c r="EO9" s="871"/>
      <c r="EP9" s="871"/>
      <c r="EQ9" s="872"/>
      <c r="ER9" s="871"/>
      <c r="ES9" s="873"/>
      <c r="ET9" s="872"/>
      <c r="EU9" s="874"/>
      <c r="EV9" s="871"/>
      <c r="EW9" s="871"/>
      <c r="EX9" s="871"/>
      <c r="EY9" s="871"/>
      <c r="EZ9" s="871"/>
      <c r="FA9" s="871"/>
      <c r="FB9" s="871"/>
      <c r="FC9" s="871"/>
    </row>
    <row r="10" spans="1:159" s="120" customFormat="1" ht="68.25" customHeight="1">
      <c r="A10" s="229"/>
      <c r="B10" s="876">
        <f t="shared" si="0"/>
        <v>5</v>
      </c>
      <c r="C10" s="3270" t="s">
        <v>968</v>
      </c>
      <c r="D10" s="3271"/>
      <c r="E10" s="3271"/>
      <c r="F10" s="3271"/>
      <c r="G10" s="3271"/>
      <c r="H10" s="3271"/>
      <c r="I10" s="3271"/>
      <c r="J10" s="3271"/>
      <c r="K10" s="3271"/>
      <c r="L10" s="3271"/>
      <c r="M10" s="3271"/>
      <c r="N10" s="3271"/>
      <c r="O10" s="3271"/>
      <c r="P10" s="3271"/>
      <c r="Q10" s="3271"/>
      <c r="R10" s="3271"/>
      <c r="S10" s="3272"/>
      <c r="T10" s="3267"/>
      <c r="U10" s="1096"/>
      <c r="V10" s="1096"/>
      <c r="W10" s="1096"/>
      <c r="X10" s="3268"/>
      <c r="Y10" s="30"/>
      <c r="Z10" s="3267"/>
      <c r="AA10" s="3268"/>
      <c r="AB10" s="24"/>
      <c r="AC10" s="24"/>
      <c r="AD10" s="24"/>
      <c r="AE10" s="24"/>
      <c r="AF10" s="249"/>
      <c r="AG10" s="24"/>
      <c r="AH10" s="24"/>
      <c r="AI10" s="248"/>
      <c r="AJ10" s="24"/>
      <c r="AK10" s="24"/>
      <c r="AL10" s="249"/>
      <c r="AM10" s="3274" t="s">
        <v>969</v>
      </c>
      <c r="AN10" s="3271"/>
      <c r="AO10" s="3271"/>
      <c r="AP10" s="3271"/>
      <c r="AQ10" s="3271"/>
      <c r="AR10" s="3271"/>
      <c r="AS10" s="3271"/>
      <c r="AT10" s="3271"/>
      <c r="AU10" s="3271"/>
      <c r="AV10" s="3271"/>
      <c r="AW10" s="3271"/>
      <c r="AX10" s="3271"/>
      <c r="AY10" s="3271"/>
      <c r="AZ10" s="3271"/>
      <c r="BA10" s="3271"/>
      <c r="BB10" s="3271"/>
      <c r="BC10" s="3271"/>
      <c r="BD10" s="3275"/>
      <c r="BE10" s="69"/>
      <c r="BF10" s="69"/>
      <c r="BG10" s="69"/>
      <c r="BH10" s="69"/>
      <c r="BI10" s="69"/>
      <c r="BJ10" s="69"/>
      <c r="BK10" s="69"/>
      <c r="BL10" s="69"/>
      <c r="BM10" s="69"/>
      <c r="BN10" s="69"/>
      <c r="BO10" s="69"/>
      <c r="BP10" s="69"/>
      <c r="BQ10" s="136"/>
      <c r="BR10" s="136"/>
      <c r="EO10" s="871"/>
      <c r="EP10" s="871"/>
      <c r="EQ10" s="872"/>
      <c r="ER10" s="871"/>
      <c r="ES10" s="873"/>
      <c r="ET10" s="872"/>
      <c r="EU10" s="874"/>
      <c r="EV10" s="871"/>
      <c r="EW10" s="871"/>
      <c r="EX10" s="871"/>
      <c r="EY10" s="871"/>
      <c r="EZ10" s="871"/>
      <c r="FA10" s="871"/>
      <c r="FB10" s="871"/>
      <c r="FC10" s="871"/>
    </row>
    <row r="11" spans="1:159" s="120" customFormat="1" ht="55.5" customHeight="1">
      <c r="A11" s="229"/>
      <c r="B11" s="876">
        <f t="shared" si="0"/>
        <v>6</v>
      </c>
      <c r="C11" s="3270" t="s">
        <v>970</v>
      </c>
      <c r="D11" s="3271"/>
      <c r="E11" s="3271"/>
      <c r="F11" s="3271"/>
      <c r="G11" s="3271"/>
      <c r="H11" s="3271"/>
      <c r="I11" s="3271"/>
      <c r="J11" s="3271"/>
      <c r="K11" s="3271"/>
      <c r="L11" s="3271"/>
      <c r="M11" s="3271"/>
      <c r="N11" s="3271"/>
      <c r="O11" s="3271"/>
      <c r="P11" s="3271"/>
      <c r="Q11" s="3271"/>
      <c r="R11" s="3271"/>
      <c r="S11" s="3272"/>
      <c r="T11" s="3267"/>
      <c r="U11" s="1096"/>
      <c r="V11" s="1096"/>
      <c r="W11" s="1096"/>
      <c r="X11" s="3268"/>
      <c r="Y11" s="30"/>
      <c r="Z11" s="3267"/>
      <c r="AA11" s="3268"/>
      <c r="AB11" s="24"/>
      <c r="AC11" s="24"/>
      <c r="AD11" s="24"/>
      <c r="AE11" s="24"/>
      <c r="AF11" s="249"/>
      <c r="AG11" s="24"/>
      <c r="AH11" s="24"/>
      <c r="AI11" s="248"/>
      <c r="AJ11" s="24"/>
      <c r="AK11" s="24"/>
      <c r="AL11" s="249"/>
      <c r="AM11" s="3274" t="s">
        <v>971</v>
      </c>
      <c r="AN11" s="3271"/>
      <c r="AO11" s="3271"/>
      <c r="AP11" s="3271"/>
      <c r="AQ11" s="3271"/>
      <c r="AR11" s="3271"/>
      <c r="AS11" s="3271"/>
      <c r="AT11" s="3271"/>
      <c r="AU11" s="3271"/>
      <c r="AV11" s="3271"/>
      <c r="AW11" s="3271"/>
      <c r="AX11" s="3271"/>
      <c r="AY11" s="3271"/>
      <c r="AZ11" s="3271"/>
      <c r="BA11" s="3271"/>
      <c r="BB11" s="3271"/>
      <c r="BC11" s="3271"/>
      <c r="BD11" s="3275"/>
      <c r="BE11" s="69"/>
      <c r="BF11" s="69"/>
      <c r="BG11" s="69"/>
      <c r="BH11" s="69"/>
      <c r="BI11" s="69"/>
      <c r="BJ11" s="69"/>
      <c r="BK11" s="69"/>
      <c r="BL11" s="69"/>
      <c r="BM11" s="69"/>
      <c r="BN11" s="69"/>
      <c r="BO11" s="69"/>
      <c r="BP11" s="69"/>
      <c r="BQ11" s="136"/>
      <c r="BR11" s="136"/>
      <c r="EO11" s="871"/>
      <c r="EP11" s="871"/>
      <c r="EQ11" s="872"/>
      <c r="ER11" s="871"/>
      <c r="ES11" s="873"/>
      <c r="ET11" s="872"/>
      <c r="EU11" s="874"/>
      <c r="EV11" s="871"/>
      <c r="EW11" s="871"/>
      <c r="EX11" s="871"/>
      <c r="EY11" s="871"/>
      <c r="EZ11" s="871"/>
      <c r="FA11" s="871"/>
      <c r="FB11" s="871"/>
      <c r="FC11" s="871"/>
    </row>
    <row r="12" spans="1:159" s="120" customFormat="1" ht="55.5" customHeight="1">
      <c r="A12" s="229"/>
      <c r="B12" s="876">
        <f t="shared" si="0"/>
        <v>7</v>
      </c>
      <c r="C12" s="3270" t="s">
        <v>972</v>
      </c>
      <c r="D12" s="3271"/>
      <c r="E12" s="3271"/>
      <c r="F12" s="3271"/>
      <c r="G12" s="3271"/>
      <c r="H12" s="3271"/>
      <c r="I12" s="3271"/>
      <c r="J12" s="3271"/>
      <c r="K12" s="3271"/>
      <c r="L12" s="3271"/>
      <c r="M12" s="3271"/>
      <c r="N12" s="3271"/>
      <c r="O12" s="3271"/>
      <c r="P12" s="3271"/>
      <c r="Q12" s="3271"/>
      <c r="R12" s="3271"/>
      <c r="S12" s="3272"/>
      <c r="T12" s="1143"/>
      <c r="U12" s="1143"/>
      <c r="V12" s="1143"/>
      <c r="W12" s="1143"/>
      <c r="X12" s="3267"/>
      <c r="Y12" s="30"/>
      <c r="Z12" s="1143"/>
      <c r="AA12" s="3273"/>
      <c r="AB12" s="1096"/>
      <c r="AC12" s="1096"/>
      <c r="AD12" s="1096"/>
      <c r="AE12" s="1096"/>
      <c r="AF12" s="1719"/>
      <c r="AG12" s="3292" t="s">
        <v>973</v>
      </c>
      <c r="AH12" s="1096"/>
      <c r="AI12" s="3268"/>
      <c r="AJ12" s="3267" t="s">
        <v>974</v>
      </c>
      <c r="AK12" s="1096"/>
      <c r="AL12" s="1719"/>
      <c r="AM12" s="3274" t="s">
        <v>975</v>
      </c>
      <c r="AN12" s="3271"/>
      <c r="AO12" s="3271"/>
      <c r="AP12" s="3271"/>
      <c r="AQ12" s="3271"/>
      <c r="AR12" s="3271"/>
      <c r="AS12" s="3271"/>
      <c r="AT12" s="3271"/>
      <c r="AU12" s="3271"/>
      <c r="AV12" s="3271"/>
      <c r="AW12" s="3271"/>
      <c r="AX12" s="3271"/>
      <c r="AY12" s="3271"/>
      <c r="AZ12" s="3271"/>
      <c r="BA12" s="3271"/>
      <c r="BB12" s="3271"/>
      <c r="BC12" s="3271"/>
      <c r="BD12" s="3275"/>
      <c r="BE12" s="69"/>
      <c r="BF12" s="69"/>
      <c r="BG12" s="69"/>
      <c r="BH12" s="69"/>
      <c r="BI12" s="69"/>
      <c r="BJ12" s="69"/>
      <c r="BK12" s="69"/>
      <c r="BL12" s="69"/>
      <c r="BM12" s="69"/>
      <c r="BN12" s="69"/>
      <c r="BO12" s="69"/>
      <c r="BP12" s="69"/>
      <c r="BQ12" s="136"/>
      <c r="BR12" s="136"/>
      <c r="EO12" s="871"/>
      <c r="EP12" s="871"/>
      <c r="EQ12" s="872"/>
      <c r="ER12" s="871"/>
      <c r="ES12" s="873"/>
      <c r="ET12" s="872"/>
      <c r="EU12" s="874"/>
      <c r="EV12" s="871"/>
      <c r="EW12" s="871"/>
      <c r="EX12" s="871"/>
      <c r="EY12" s="871"/>
      <c r="EZ12" s="871"/>
      <c r="FA12" s="871"/>
      <c r="FB12" s="871"/>
      <c r="FC12" s="871"/>
    </row>
    <row r="13" spans="1:159" s="120" customFormat="1" ht="55.5" customHeight="1">
      <c r="A13" s="229"/>
      <c r="B13" s="876">
        <f t="shared" si="0"/>
        <v>8</v>
      </c>
      <c r="C13" s="3270" t="s">
        <v>976</v>
      </c>
      <c r="D13" s="3271"/>
      <c r="E13" s="3271"/>
      <c r="F13" s="3271"/>
      <c r="G13" s="3271"/>
      <c r="H13" s="3271"/>
      <c r="I13" s="3271"/>
      <c r="J13" s="3271"/>
      <c r="K13" s="3271"/>
      <c r="L13" s="3271"/>
      <c r="M13" s="3271"/>
      <c r="N13" s="3271"/>
      <c r="O13" s="3271"/>
      <c r="P13" s="3271"/>
      <c r="Q13" s="3271"/>
      <c r="R13" s="3271"/>
      <c r="S13" s="3272"/>
      <c r="T13" s="1143"/>
      <c r="U13" s="1143"/>
      <c r="V13" s="1143"/>
      <c r="W13" s="1143"/>
      <c r="X13" s="3267"/>
      <c r="Y13" s="30"/>
      <c r="Z13" s="1143"/>
      <c r="AA13" s="3273"/>
      <c r="AB13" s="1096"/>
      <c r="AC13" s="1096"/>
      <c r="AD13" s="1096"/>
      <c r="AE13" s="1096"/>
      <c r="AF13" s="1719"/>
      <c r="AG13" s="1095"/>
      <c r="AH13" s="1096"/>
      <c r="AI13" s="3268"/>
      <c r="AJ13" s="3267"/>
      <c r="AK13" s="1096"/>
      <c r="AL13" s="1719"/>
      <c r="AM13" s="3274" t="s">
        <v>977</v>
      </c>
      <c r="AN13" s="3271"/>
      <c r="AO13" s="3271"/>
      <c r="AP13" s="3271"/>
      <c r="AQ13" s="3271"/>
      <c r="AR13" s="3271"/>
      <c r="AS13" s="3271"/>
      <c r="AT13" s="3271"/>
      <c r="AU13" s="3271"/>
      <c r="AV13" s="3271"/>
      <c r="AW13" s="3271"/>
      <c r="AX13" s="3271"/>
      <c r="AY13" s="3271"/>
      <c r="AZ13" s="3271"/>
      <c r="BA13" s="3271"/>
      <c r="BB13" s="3271"/>
      <c r="BC13" s="3271"/>
      <c r="BD13" s="3275"/>
      <c r="BE13" s="69"/>
      <c r="BF13" s="69"/>
      <c r="BG13" s="69"/>
      <c r="BH13" s="69"/>
      <c r="BI13" s="69"/>
      <c r="BJ13" s="69"/>
      <c r="BK13" s="69"/>
      <c r="BL13" s="69"/>
      <c r="BM13" s="69"/>
      <c r="BN13" s="69"/>
      <c r="BO13" s="69"/>
      <c r="BP13" s="69"/>
      <c r="BQ13" s="136"/>
      <c r="BR13" s="136"/>
      <c r="EO13" s="871"/>
      <c r="EP13" s="871"/>
      <c r="EQ13" s="872"/>
      <c r="ER13" s="871"/>
      <c r="ES13" s="873"/>
      <c r="ET13" s="872"/>
      <c r="EU13" s="874"/>
      <c r="EV13" s="871"/>
      <c r="EW13" s="871"/>
      <c r="EX13" s="871"/>
      <c r="EY13" s="871"/>
      <c r="EZ13" s="871"/>
      <c r="FA13" s="871"/>
      <c r="FB13" s="871"/>
      <c r="FC13" s="871"/>
    </row>
    <row r="14" spans="1:159" s="120" customFormat="1" ht="64.5" customHeight="1">
      <c r="A14" s="229"/>
      <c r="B14" s="876">
        <f t="shared" si="0"/>
        <v>9</v>
      </c>
      <c r="C14" s="3270" t="s">
        <v>978</v>
      </c>
      <c r="D14" s="3271"/>
      <c r="E14" s="3271"/>
      <c r="F14" s="3271"/>
      <c r="G14" s="3271"/>
      <c r="H14" s="3271"/>
      <c r="I14" s="3271"/>
      <c r="J14" s="3271"/>
      <c r="K14" s="3271"/>
      <c r="L14" s="3271"/>
      <c r="M14" s="3271"/>
      <c r="N14" s="3271"/>
      <c r="O14" s="3271"/>
      <c r="P14" s="3271"/>
      <c r="Q14" s="3271"/>
      <c r="R14" s="3271"/>
      <c r="S14" s="3272"/>
      <c r="T14" s="1143" t="s">
        <v>979</v>
      </c>
      <c r="U14" s="1143"/>
      <c r="V14" s="1143"/>
      <c r="W14" s="1143"/>
      <c r="X14" s="3267"/>
      <c r="Y14" s="30" t="s">
        <v>980</v>
      </c>
      <c r="Z14" s="1143" t="s">
        <v>682</v>
      </c>
      <c r="AA14" s="3273"/>
      <c r="AB14" s="1096"/>
      <c r="AC14" s="1096"/>
      <c r="AD14" s="1096"/>
      <c r="AE14" s="1096"/>
      <c r="AF14" s="1719"/>
      <c r="AG14" s="1095"/>
      <c r="AH14" s="1096"/>
      <c r="AI14" s="3268"/>
      <c r="AJ14" s="3267"/>
      <c r="AK14" s="1096"/>
      <c r="AL14" s="1719"/>
      <c r="AM14" s="3293" t="s">
        <v>981</v>
      </c>
      <c r="AN14" s="1295"/>
      <c r="AO14" s="1295"/>
      <c r="AP14" s="1295"/>
      <c r="AQ14" s="1295"/>
      <c r="AR14" s="1295"/>
      <c r="AS14" s="1295"/>
      <c r="AT14" s="1295"/>
      <c r="AU14" s="1295"/>
      <c r="AV14" s="1295"/>
      <c r="AW14" s="1295"/>
      <c r="AX14" s="1295"/>
      <c r="AY14" s="1295"/>
      <c r="AZ14" s="1295"/>
      <c r="BA14" s="1295"/>
      <c r="BB14" s="1295"/>
      <c r="BC14" s="1295"/>
      <c r="BD14" s="3294"/>
      <c r="BE14" s="69"/>
      <c r="BF14" s="69"/>
      <c r="BG14" s="69"/>
      <c r="BH14" s="69"/>
      <c r="BI14" s="69"/>
      <c r="BJ14" s="69"/>
      <c r="BK14" s="69"/>
      <c r="BL14" s="69"/>
      <c r="BM14" s="69"/>
      <c r="BN14" s="69"/>
      <c r="BO14" s="69"/>
      <c r="BP14" s="69"/>
      <c r="BQ14" s="136"/>
      <c r="BR14" s="136"/>
      <c r="EO14" s="871"/>
      <c r="EP14" s="871"/>
      <c r="EQ14" s="872"/>
      <c r="ER14" s="871"/>
      <c r="ES14" s="873"/>
      <c r="ET14" s="872"/>
      <c r="EU14" s="874"/>
      <c r="EV14" s="871"/>
      <c r="EW14" s="871"/>
      <c r="EX14" s="871"/>
      <c r="EY14" s="871"/>
      <c r="EZ14" s="871"/>
      <c r="FA14" s="871"/>
      <c r="FB14" s="871"/>
      <c r="FC14" s="871"/>
    </row>
    <row r="15" spans="1:159" s="120" customFormat="1" ht="27" customHeight="1">
      <c r="A15" s="229"/>
      <c r="B15" s="3295" t="s">
        <v>982</v>
      </c>
      <c r="C15" s="1295"/>
      <c r="D15" s="1295"/>
      <c r="E15" s="1295"/>
      <c r="F15" s="1295"/>
      <c r="G15" s="1295"/>
      <c r="H15" s="1295"/>
      <c r="I15" s="1295"/>
      <c r="J15" s="1295"/>
      <c r="K15" s="1295"/>
      <c r="L15" s="1295"/>
      <c r="M15" s="1295"/>
      <c r="N15" s="1295"/>
      <c r="O15" s="1295"/>
      <c r="P15" s="1295"/>
      <c r="Q15" s="1295"/>
      <c r="R15" s="1295"/>
      <c r="S15" s="3296"/>
      <c r="T15" s="1227"/>
      <c r="U15" s="1227"/>
      <c r="V15" s="1227"/>
      <c r="W15" s="1227"/>
      <c r="X15" s="1227"/>
      <c r="Y15" s="114"/>
      <c r="Z15" s="114"/>
      <c r="AA15" s="114"/>
      <c r="AB15" s="114"/>
      <c r="AC15" s="114"/>
      <c r="AD15" s="114"/>
      <c r="AE15" s="114"/>
      <c r="AF15" s="114"/>
      <c r="AG15" s="114"/>
      <c r="AH15" s="114"/>
      <c r="AI15" s="114"/>
      <c r="AJ15" s="114"/>
      <c r="AK15" s="114"/>
      <c r="AL15" s="114"/>
      <c r="AM15" s="69"/>
      <c r="AN15" s="69"/>
      <c r="AO15" s="69"/>
      <c r="AP15" s="69"/>
      <c r="AQ15" s="69"/>
      <c r="AR15" s="516"/>
      <c r="AS15" s="69"/>
      <c r="AT15" s="69"/>
      <c r="AU15" s="69"/>
      <c r="AV15" s="69"/>
      <c r="AW15" s="69"/>
      <c r="AX15" s="69"/>
      <c r="AY15" s="69"/>
      <c r="AZ15" s="69"/>
      <c r="BA15" s="69"/>
      <c r="BB15" s="136"/>
      <c r="BC15" s="3297" t="s">
        <v>983</v>
      </c>
      <c r="BD15" s="3298"/>
      <c r="BE15" s="3298"/>
      <c r="BF15" s="3298"/>
      <c r="BG15" s="3298"/>
      <c r="BH15" s="3298"/>
      <c r="BI15" s="3298"/>
      <c r="BJ15" s="3298"/>
      <c r="BK15" s="3298"/>
      <c r="BL15" s="3298"/>
      <c r="BM15" s="3298"/>
      <c r="BN15" s="3298"/>
      <c r="BO15" s="3298"/>
      <c r="BP15" s="3298"/>
      <c r="BQ15" s="3299"/>
      <c r="BR15" s="136"/>
      <c r="EO15" s="871"/>
      <c r="EP15" s="871"/>
      <c r="EQ15" s="872"/>
      <c r="ER15" s="871"/>
      <c r="ES15" s="873"/>
      <c r="ET15" s="872"/>
      <c r="EU15" s="874"/>
      <c r="EV15" s="871"/>
      <c r="EW15" s="871"/>
      <c r="EX15" s="871"/>
      <c r="EY15" s="871"/>
      <c r="EZ15" s="871"/>
      <c r="FA15" s="871"/>
      <c r="FB15" s="871"/>
      <c r="FC15" s="871"/>
    </row>
    <row r="16" spans="1:159" s="120" customFormat="1" ht="18" customHeight="1">
      <c r="A16" s="229"/>
      <c r="B16" s="229"/>
      <c r="C16" s="20"/>
      <c r="D16" s="274"/>
      <c r="E16" s="69"/>
      <c r="F16" s="69"/>
      <c r="G16" s="69"/>
      <c r="H16" s="69"/>
      <c r="I16" s="69"/>
      <c r="J16" s="69"/>
      <c r="K16" s="69"/>
      <c r="L16" s="69"/>
      <c r="M16" s="69"/>
      <c r="N16" s="69"/>
      <c r="O16" s="69"/>
      <c r="P16" s="69"/>
      <c r="Q16" s="69"/>
      <c r="R16" s="69"/>
      <c r="S16" s="69"/>
      <c r="T16" s="1227"/>
      <c r="U16" s="1227"/>
      <c r="V16" s="1227"/>
      <c r="W16" s="1227"/>
      <c r="X16" s="1227"/>
      <c r="Y16" s="114"/>
      <c r="Z16" s="114"/>
      <c r="AA16" s="114"/>
      <c r="AB16" s="114"/>
      <c r="AC16" s="114"/>
      <c r="AD16" s="114"/>
      <c r="AE16" s="114"/>
      <c r="AF16" s="114"/>
      <c r="AG16" s="114"/>
      <c r="AH16" s="114"/>
      <c r="AI16" s="114"/>
      <c r="AJ16" s="114"/>
      <c r="AK16" s="114"/>
      <c r="AL16" s="114"/>
      <c r="AM16" s="69"/>
      <c r="AN16" s="69"/>
      <c r="AO16" s="69"/>
      <c r="AP16" s="69"/>
      <c r="AQ16" s="69"/>
      <c r="AR16" s="69"/>
      <c r="AS16" s="69"/>
      <c r="AT16" s="69"/>
      <c r="AU16" s="69"/>
      <c r="AV16" s="69"/>
      <c r="AW16" s="69"/>
      <c r="AX16" s="69"/>
      <c r="AY16" s="69"/>
      <c r="AZ16" s="69"/>
      <c r="BA16" s="69"/>
      <c r="BB16" s="136"/>
      <c r="BC16" s="885"/>
      <c r="BD16" s="886"/>
      <c r="BE16" s="886"/>
      <c r="BF16" s="886"/>
      <c r="BG16" s="886"/>
      <c r="BH16" s="886"/>
      <c r="BI16" s="886"/>
      <c r="BJ16" s="886"/>
      <c r="BK16" s="886"/>
      <c r="BL16" s="886"/>
      <c r="BM16" s="886"/>
      <c r="BN16" s="886"/>
      <c r="BO16" s="886"/>
      <c r="BP16" s="886"/>
      <c r="BQ16" s="887"/>
      <c r="BR16" s="136"/>
      <c r="EO16" s="871"/>
      <c r="EP16" s="871"/>
      <c r="EQ16" s="872"/>
      <c r="ER16" s="871"/>
      <c r="ES16" s="873"/>
      <c r="ET16" s="872"/>
      <c r="EU16" s="874"/>
      <c r="EV16" s="871"/>
      <c r="EW16" s="871"/>
      <c r="EX16" s="871"/>
      <c r="EY16" s="871"/>
      <c r="EZ16" s="871"/>
      <c r="FA16" s="871"/>
      <c r="FB16" s="871"/>
      <c r="FC16" s="871"/>
    </row>
    <row r="17" spans="1:159" s="120" customFormat="1" ht="18" customHeight="1">
      <c r="A17" s="229"/>
      <c r="B17" s="229"/>
      <c r="C17" s="20"/>
      <c r="D17" s="274"/>
      <c r="E17" s="69"/>
      <c r="F17" s="69"/>
      <c r="G17" s="69"/>
      <c r="H17" s="69"/>
      <c r="I17" s="69"/>
      <c r="J17" s="69"/>
      <c r="K17" s="69"/>
      <c r="L17" s="69"/>
      <c r="M17" s="69"/>
      <c r="N17" s="69"/>
      <c r="O17" s="69"/>
      <c r="P17" s="69"/>
      <c r="Q17" s="69"/>
      <c r="R17" s="69"/>
      <c r="S17" s="69"/>
      <c r="T17" s="1227"/>
      <c r="U17" s="1227"/>
      <c r="V17" s="1227"/>
      <c r="W17" s="1227"/>
      <c r="X17" s="1227"/>
      <c r="Y17" s="114"/>
      <c r="Z17" s="114"/>
      <c r="AA17" s="114"/>
      <c r="AB17" s="114"/>
      <c r="AC17" s="114"/>
      <c r="AD17" s="114"/>
      <c r="AE17" s="114"/>
      <c r="AF17" s="114"/>
      <c r="AG17" s="114"/>
      <c r="AH17" s="114"/>
      <c r="AI17" s="114"/>
      <c r="AJ17" s="114"/>
      <c r="AK17" s="114"/>
      <c r="AL17" s="114"/>
      <c r="AM17" s="69"/>
      <c r="AN17" s="69"/>
      <c r="AO17" s="69"/>
      <c r="AP17" s="69"/>
      <c r="AQ17" s="69"/>
      <c r="AR17" s="69"/>
      <c r="AS17" s="69"/>
      <c r="AT17" s="69"/>
      <c r="AU17" s="69"/>
      <c r="AV17" s="69"/>
      <c r="AW17" s="69"/>
      <c r="AX17" s="69"/>
      <c r="AY17" s="69"/>
      <c r="AZ17" s="69"/>
      <c r="BA17" s="69"/>
      <c r="BB17" s="136"/>
      <c r="BC17" s="3300" t="s">
        <v>984</v>
      </c>
      <c r="BD17" s="3301"/>
      <c r="BE17" s="3301"/>
      <c r="BF17" s="3301"/>
      <c r="BG17" s="3301"/>
      <c r="BH17" s="3301"/>
      <c r="BI17" s="3301"/>
      <c r="BJ17" s="3301"/>
      <c r="BK17" s="3301"/>
      <c r="BL17" s="3301"/>
      <c r="BM17" s="3301"/>
      <c r="BN17" s="3301"/>
      <c r="BO17" s="3301"/>
      <c r="BP17" s="3301"/>
      <c r="BQ17" s="3302"/>
      <c r="BR17" s="136"/>
      <c r="EO17" s="871"/>
      <c r="EP17" s="871"/>
      <c r="EQ17" s="872"/>
      <c r="ER17" s="871"/>
      <c r="ES17" s="873"/>
      <c r="ET17" s="872"/>
      <c r="EU17" s="874"/>
      <c r="EV17" s="871"/>
      <c r="EW17" s="871"/>
      <c r="EX17" s="871"/>
      <c r="EY17" s="871"/>
      <c r="EZ17" s="871"/>
      <c r="FA17" s="871"/>
      <c r="FB17" s="871"/>
      <c r="FC17" s="871"/>
    </row>
    <row r="18" spans="1:159" s="120" customFormat="1" ht="18" customHeight="1">
      <c r="A18" s="229"/>
      <c r="B18" s="888"/>
      <c r="T18" s="114"/>
      <c r="U18" s="114"/>
      <c r="V18" s="114"/>
      <c r="W18" s="114"/>
      <c r="X18" s="114"/>
      <c r="Y18" s="114"/>
      <c r="Z18" s="114"/>
      <c r="AA18" s="114"/>
      <c r="AB18" s="114"/>
      <c r="AC18" s="114"/>
      <c r="AD18" s="114"/>
      <c r="AE18" s="114"/>
      <c r="AF18" s="114"/>
      <c r="AG18" s="114"/>
      <c r="AH18" s="114"/>
      <c r="AI18" s="114"/>
      <c r="AJ18" s="114"/>
      <c r="AK18" s="114"/>
      <c r="AL18" s="114"/>
      <c r="AM18" s="69"/>
      <c r="AN18" s="69"/>
      <c r="AO18" s="69"/>
      <c r="AP18" s="69"/>
      <c r="AQ18" s="69"/>
      <c r="AR18" s="69"/>
      <c r="AS18" s="69"/>
      <c r="AT18" s="69"/>
      <c r="AU18" s="69"/>
      <c r="AV18" s="69"/>
      <c r="AW18" s="69"/>
      <c r="AX18" s="69"/>
      <c r="AY18" s="69"/>
      <c r="AZ18" s="69"/>
      <c r="BA18" s="69"/>
      <c r="BB18" s="69"/>
      <c r="BC18" s="3303" t="s">
        <v>167</v>
      </c>
      <c r="BD18" s="1096"/>
      <c r="BE18" s="3304"/>
      <c r="BF18" s="3267" t="s">
        <v>985</v>
      </c>
      <c r="BG18" s="1096"/>
      <c r="BH18" s="1096"/>
      <c r="BI18" s="1096"/>
      <c r="BJ18" s="1096"/>
      <c r="BK18" s="3304"/>
      <c r="BL18" s="3267" t="s">
        <v>986</v>
      </c>
      <c r="BM18" s="1096"/>
      <c r="BN18" s="1096"/>
      <c r="BO18" s="1096"/>
      <c r="BP18" s="1096"/>
      <c r="BQ18" s="1097"/>
      <c r="BR18" s="136"/>
      <c r="EO18" s="871"/>
      <c r="EP18" s="871"/>
      <c r="EQ18" s="872"/>
      <c r="ER18" s="871"/>
      <c r="ES18" s="873"/>
      <c r="ET18" s="872"/>
      <c r="EU18" s="874"/>
      <c r="EV18" s="871"/>
      <c r="EW18" s="871"/>
      <c r="EX18" s="871"/>
      <c r="EY18" s="871"/>
      <c r="EZ18" s="871"/>
      <c r="FA18" s="871"/>
      <c r="FB18" s="871"/>
      <c r="FC18" s="871"/>
    </row>
    <row r="19" spans="1:159" s="120" customFormat="1" ht="18" customHeight="1">
      <c r="A19" s="229"/>
      <c r="B19" s="229"/>
      <c r="C19" s="69"/>
      <c r="D19" s="274"/>
      <c r="E19" s="69"/>
      <c r="F19" s="69"/>
      <c r="G19" s="69"/>
      <c r="H19" s="69"/>
      <c r="I19" s="69"/>
      <c r="J19" s="69"/>
      <c r="K19" s="69"/>
      <c r="L19" s="69"/>
      <c r="M19" s="69"/>
      <c r="N19" s="69"/>
      <c r="O19" s="69"/>
      <c r="P19" s="69"/>
      <c r="Q19" s="69"/>
      <c r="R19" s="69"/>
      <c r="S19" s="69"/>
      <c r="T19" s="114"/>
      <c r="U19" s="114"/>
      <c r="V19" s="114"/>
      <c r="W19" s="114"/>
      <c r="X19" s="114"/>
      <c r="Y19" s="114"/>
      <c r="Z19" s="114"/>
      <c r="AA19" s="114"/>
      <c r="AB19" s="114"/>
      <c r="AC19" s="114"/>
      <c r="AD19" s="114"/>
      <c r="AE19" s="114"/>
      <c r="AF19" s="114"/>
      <c r="AG19" s="114"/>
      <c r="AH19" s="114"/>
      <c r="AI19" s="114"/>
      <c r="AJ19" s="114"/>
      <c r="AK19" s="114"/>
      <c r="AL19" s="114"/>
      <c r="AM19" s="69"/>
      <c r="AN19" s="69"/>
      <c r="AO19" s="69"/>
      <c r="AP19" s="69"/>
      <c r="AQ19" s="69"/>
      <c r="AR19" s="69"/>
      <c r="AS19" s="69"/>
      <c r="AT19" s="69"/>
      <c r="AU19" s="69"/>
      <c r="AV19" s="69"/>
      <c r="AW19" s="69"/>
      <c r="AX19" s="69"/>
      <c r="AY19" s="69"/>
      <c r="AZ19" s="69"/>
      <c r="BA19" s="69"/>
      <c r="BC19" s="3303" t="s">
        <v>30</v>
      </c>
      <c r="BD19" s="1096"/>
      <c r="BE19" s="3304"/>
      <c r="BF19" s="889"/>
      <c r="BG19" s="877"/>
      <c r="BH19" s="890"/>
      <c r="BI19" s="877"/>
      <c r="BJ19" s="877"/>
      <c r="BK19" s="890"/>
      <c r="BL19" s="889"/>
      <c r="BM19" s="877"/>
      <c r="BN19" s="890"/>
      <c r="BO19" s="877"/>
      <c r="BP19" s="877"/>
      <c r="BQ19" s="879"/>
      <c r="BR19" s="136"/>
      <c r="EO19" s="871"/>
      <c r="EP19" s="871"/>
      <c r="EQ19" s="891"/>
      <c r="ER19" s="871"/>
      <c r="ES19" s="873"/>
      <c r="ET19" s="891"/>
      <c r="EU19" s="892"/>
      <c r="EV19" s="871"/>
      <c r="EW19" s="871"/>
      <c r="EX19" s="871"/>
      <c r="EY19" s="871"/>
      <c r="EZ19" s="871"/>
      <c r="FA19" s="871"/>
      <c r="FB19" s="871"/>
      <c r="FC19" s="871"/>
    </row>
    <row r="20" spans="1:159" s="120" customFormat="1" ht="18" customHeight="1">
      <c r="A20" s="229"/>
      <c r="B20" s="229"/>
      <c r="C20" s="69"/>
      <c r="D20" s="274"/>
      <c r="E20" s="69"/>
      <c r="F20" s="69"/>
      <c r="G20" s="69"/>
      <c r="H20" s="69"/>
      <c r="I20" s="69"/>
      <c r="J20" s="69"/>
      <c r="K20" s="69"/>
      <c r="L20" s="69"/>
      <c r="M20" s="69"/>
      <c r="N20" s="69"/>
      <c r="O20" s="69"/>
      <c r="P20" s="69"/>
      <c r="Q20" s="69"/>
      <c r="R20" s="69"/>
      <c r="S20" s="69"/>
      <c r="T20" s="114"/>
      <c r="U20" s="114"/>
      <c r="V20" s="114"/>
      <c r="W20" s="114"/>
      <c r="X20" s="114"/>
      <c r="Y20" s="114"/>
      <c r="Z20" s="114"/>
      <c r="AA20" s="114"/>
      <c r="AB20" s="114"/>
      <c r="AC20" s="114"/>
      <c r="AD20" s="114"/>
      <c r="AE20" s="114"/>
      <c r="AF20" s="114"/>
      <c r="AG20" s="114"/>
      <c r="AH20" s="114"/>
      <c r="AI20" s="114"/>
      <c r="AJ20" s="114"/>
      <c r="AK20" s="114"/>
      <c r="AL20" s="114"/>
      <c r="AM20" s="69"/>
      <c r="AN20" s="69"/>
      <c r="AO20" s="69"/>
      <c r="AP20" s="69"/>
      <c r="AQ20" s="69"/>
      <c r="AR20" s="69"/>
      <c r="AS20" s="69"/>
      <c r="AT20" s="69"/>
      <c r="AU20" s="69"/>
      <c r="AV20" s="69"/>
      <c r="AW20" s="69"/>
      <c r="AX20" s="69"/>
      <c r="AY20" s="69"/>
      <c r="AZ20" s="69"/>
      <c r="BA20" s="69"/>
      <c r="BC20" s="893"/>
      <c r="BD20" s="715"/>
      <c r="BE20" s="894"/>
      <c r="BF20" s="895"/>
      <c r="BG20" s="715"/>
      <c r="BH20" s="894"/>
      <c r="BI20" s="715"/>
      <c r="BJ20" s="715"/>
      <c r="BK20" s="894"/>
      <c r="BL20" s="895"/>
      <c r="BM20" s="715"/>
      <c r="BN20" s="894"/>
      <c r="BO20" s="715"/>
      <c r="BP20" s="715"/>
      <c r="BQ20" s="896"/>
      <c r="BR20" s="136"/>
      <c r="EO20" s="871"/>
      <c r="EP20" s="871"/>
      <c r="EQ20" s="872"/>
      <c r="ER20" s="871"/>
      <c r="ES20" s="873"/>
      <c r="ET20" s="872"/>
      <c r="EU20" s="874"/>
      <c r="EV20" s="871"/>
      <c r="EW20" s="871"/>
      <c r="EX20" s="871"/>
      <c r="EY20" s="871"/>
      <c r="EZ20" s="871"/>
      <c r="FA20" s="871"/>
      <c r="FB20" s="871"/>
      <c r="FC20" s="871"/>
    </row>
    <row r="21" spans="1:159" s="120" customFormat="1" ht="18" customHeight="1">
      <c r="A21" s="229"/>
      <c r="B21" s="229"/>
      <c r="C21" s="69"/>
      <c r="D21" s="274"/>
      <c r="E21" s="69"/>
      <c r="F21" s="69"/>
      <c r="G21" s="69"/>
      <c r="H21" s="69"/>
      <c r="I21" s="69"/>
      <c r="J21" s="69"/>
      <c r="K21" s="69"/>
      <c r="L21" s="69"/>
      <c r="M21" s="69"/>
      <c r="N21" s="69"/>
      <c r="O21" s="69"/>
      <c r="P21" s="69"/>
      <c r="Q21" s="69"/>
      <c r="R21" s="69"/>
      <c r="S21" s="69"/>
      <c r="T21" s="114"/>
      <c r="U21" s="114"/>
      <c r="V21" s="114"/>
      <c r="W21" s="114"/>
      <c r="X21" s="114"/>
      <c r="Y21" s="114"/>
      <c r="Z21" s="114"/>
      <c r="AA21" s="114"/>
      <c r="AB21" s="114"/>
      <c r="AC21" s="114"/>
      <c r="AD21" s="114"/>
      <c r="AE21" s="114"/>
      <c r="AF21" s="114"/>
      <c r="AG21" s="114"/>
      <c r="AH21" s="114"/>
      <c r="AI21" s="114"/>
      <c r="AJ21" s="114"/>
      <c r="AK21" s="114"/>
      <c r="AL21" s="114"/>
      <c r="AM21" s="69"/>
      <c r="AN21" s="69"/>
      <c r="AO21" s="69"/>
      <c r="AP21" s="69"/>
      <c r="AQ21" s="69"/>
      <c r="AR21" s="69"/>
      <c r="AS21" s="69"/>
      <c r="AT21" s="69"/>
      <c r="AU21" s="69"/>
      <c r="AV21" s="69"/>
      <c r="AW21" s="69"/>
      <c r="AX21" s="69"/>
      <c r="AY21" s="69"/>
      <c r="AZ21" s="69"/>
      <c r="BA21" s="69"/>
      <c r="BC21" s="3300" t="s">
        <v>987</v>
      </c>
      <c r="BD21" s="3301"/>
      <c r="BE21" s="3301"/>
      <c r="BF21" s="3301"/>
      <c r="BG21" s="3301"/>
      <c r="BH21" s="3301"/>
      <c r="BI21" s="3301"/>
      <c r="BJ21" s="3301"/>
      <c r="BK21" s="3301"/>
      <c r="BL21" s="3301"/>
      <c r="BM21" s="3301"/>
      <c r="BN21" s="3301"/>
      <c r="BO21" s="3301"/>
      <c r="BP21" s="3301"/>
      <c r="BQ21" s="3305"/>
      <c r="BR21" s="136"/>
      <c r="EO21" s="871"/>
      <c r="EP21" s="871"/>
      <c r="EQ21" s="891"/>
      <c r="ER21" s="871"/>
      <c r="ES21" s="873"/>
      <c r="ET21" s="891"/>
      <c r="EU21" s="874"/>
      <c r="EV21" s="871"/>
      <c r="EW21" s="871"/>
      <c r="EX21" s="871"/>
      <c r="EY21" s="871"/>
      <c r="EZ21" s="871"/>
      <c r="FA21" s="871"/>
      <c r="FB21" s="871"/>
      <c r="FC21" s="871"/>
    </row>
    <row r="22" spans="1:159" s="120" customFormat="1" ht="18" customHeight="1">
      <c r="A22" s="229"/>
      <c r="B22" s="229"/>
      <c r="C22" s="69"/>
      <c r="D22" s="274"/>
      <c r="E22" s="69"/>
      <c r="F22" s="69"/>
      <c r="G22" s="69"/>
      <c r="H22" s="69"/>
      <c r="I22" s="69"/>
      <c r="J22" s="69"/>
      <c r="K22" s="69"/>
      <c r="L22" s="69"/>
      <c r="M22" s="69"/>
      <c r="N22" s="69"/>
      <c r="O22" s="69"/>
      <c r="P22" s="69"/>
      <c r="Q22" s="69"/>
      <c r="R22" s="69"/>
      <c r="S22" s="69"/>
      <c r="T22" s="114"/>
      <c r="U22" s="114"/>
      <c r="V22" s="114"/>
      <c r="W22" s="114"/>
      <c r="X22" s="114"/>
      <c r="Y22" s="114"/>
      <c r="Z22" s="114"/>
      <c r="AA22" s="114"/>
      <c r="AB22" s="114"/>
      <c r="AC22" s="114"/>
      <c r="AD22" s="114"/>
      <c r="AE22" s="114"/>
      <c r="AF22" s="114"/>
      <c r="AG22" s="114"/>
      <c r="AH22" s="114"/>
      <c r="AI22" s="114"/>
      <c r="AJ22" s="114"/>
      <c r="AK22" s="114"/>
      <c r="AL22" s="114"/>
      <c r="AM22" s="69"/>
      <c r="AN22" s="69"/>
      <c r="AO22" s="69"/>
      <c r="AP22" s="69"/>
      <c r="AQ22" s="69"/>
      <c r="AR22" s="69"/>
      <c r="AS22" s="69"/>
      <c r="AT22" s="69"/>
      <c r="AU22" s="69"/>
      <c r="AV22" s="69"/>
      <c r="AW22" s="69"/>
      <c r="AX22" s="69"/>
      <c r="AY22" s="69"/>
      <c r="AZ22" s="69"/>
      <c r="BA22" s="69"/>
      <c r="BC22" s="3306" t="s">
        <v>988</v>
      </c>
      <c r="BD22" s="3307"/>
      <c r="BE22" s="3307"/>
      <c r="BF22" s="3307"/>
      <c r="BG22" s="3308"/>
      <c r="BH22" s="3312" t="s">
        <v>989</v>
      </c>
      <c r="BI22" s="3307"/>
      <c r="BJ22" s="3307"/>
      <c r="BK22" s="3307"/>
      <c r="BL22" s="3308"/>
      <c r="BM22" s="3312" t="s">
        <v>990</v>
      </c>
      <c r="BN22" s="3307"/>
      <c r="BO22" s="3307"/>
      <c r="BP22" s="3307"/>
      <c r="BQ22" s="3314"/>
      <c r="BR22" s="136"/>
      <c r="EO22" s="871"/>
      <c r="EP22" s="871"/>
      <c r="EQ22" s="872"/>
      <c r="ER22" s="871"/>
      <c r="ES22" s="897"/>
      <c r="ET22" s="872"/>
      <c r="EU22" s="874"/>
      <c r="EV22" s="871"/>
      <c r="EW22" s="871"/>
      <c r="EX22" s="871"/>
      <c r="EY22" s="871"/>
      <c r="EZ22" s="871"/>
      <c r="FA22" s="871"/>
      <c r="FB22" s="871"/>
      <c r="FC22" s="871"/>
    </row>
    <row r="23" spans="1:159" s="120" customFormat="1" ht="18" customHeight="1">
      <c r="A23" s="229"/>
      <c r="B23" s="229"/>
      <c r="C23" s="69"/>
      <c r="D23" s="274"/>
      <c r="E23" s="69"/>
      <c r="F23" s="69"/>
      <c r="G23" s="69"/>
      <c r="H23" s="69"/>
      <c r="I23" s="69"/>
      <c r="J23" s="69"/>
      <c r="K23" s="69"/>
      <c r="L23" s="69"/>
      <c r="M23" s="69"/>
      <c r="N23" s="69"/>
      <c r="O23" s="69"/>
      <c r="P23" s="69"/>
      <c r="Q23" s="69"/>
      <c r="R23" s="69"/>
      <c r="S23" s="69"/>
      <c r="T23" s="114"/>
      <c r="U23" s="114"/>
      <c r="V23" s="114"/>
      <c r="W23" s="114"/>
      <c r="X23" s="114"/>
      <c r="Y23" s="114"/>
      <c r="Z23" s="114"/>
      <c r="AA23" s="114"/>
      <c r="AB23" s="114"/>
      <c r="AC23" s="114"/>
      <c r="AD23" s="114"/>
      <c r="AE23" s="114"/>
      <c r="AF23" s="114"/>
      <c r="AG23" s="114"/>
      <c r="AH23" s="114"/>
      <c r="AI23" s="114"/>
      <c r="AJ23" s="114"/>
      <c r="AK23" s="114"/>
      <c r="AL23" s="114"/>
      <c r="AM23" s="69"/>
      <c r="AN23" s="69"/>
      <c r="AO23" s="69"/>
      <c r="AP23" s="69"/>
      <c r="AQ23" s="69"/>
      <c r="AR23" s="69"/>
      <c r="AS23" s="69"/>
      <c r="AT23" s="69"/>
      <c r="AU23" s="69"/>
      <c r="AV23" s="69"/>
      <c r="AW23" s="69"/>
      <c r="AX23" s="69"/>
      <c r="AY23" s="69"/>
      <c r="AZ23" s="69"/>
      <c r="BA23" s="69"/>
      <c r="BB23" s="69"/>
      <c r="BC23" s="3309"/>
      <c r="BD23" s="3310"/>
      <c r="BE23" s="3310"/>
      <c r="BF23" s="3310"/>
      <c r="BG23" s="3311"/>
      <c r="BH23" s="3313"/>
      <c r="BI23" s="3310"/>
      <c r="BJ23" s="3310"/>
      <c r="BK23" s="3310"/>
      <c r="BL23" s="3311"/>
      <c r="BM23" s="3313"/>
      <c r="BN23" s="3310"/>
      <c r="BO23" s="3310"/>
      <c r="BP23" s="3310"/>
      <c r="BQ23" s="3315"/>
      <c r="BR23" s="136"/>
      <c r="EO23" s="871"/>
      <c r="EP23" s="871"/>
      <c r="EQ23" s="872"/>
      <c r="ER23" s="871"/>
      <c r="ES23" s="873"/>
      <c r="ET23" s="872"/>
      <c r="EU23" s="874"/>
      <c r="EV23" s="871"/>
      <c r="EW23" s="871"/>
      <c r="EX23" s="871"/>
      <c r="EY23" s="871"/>
      <c r="EZ23" s="871"/>
      <c r="FA23" s="871"/>
      <c r="FB23" s="871"/>
      <c r="FC23" s="871"/>
    </row>
    <row r="24" spans="1:159" s="120" customFormat="1" ht="18" customHeight="1">
      <c r="A24" s="229"/>
      <c r="B24" s="229"/>
      <c r="C24" s="69"/>
      <c r="D24" s="274"/>
      <c r="E24" s="69"/>
      <c r="F24" s="69"/>
      <c r="G24" s="69"/>
      <c r="H24" s="69"/>
      <c r="I24" s="69"/>
      <c r="J24" s="69"/>
      <c r="K24" s="69"/>
      <c r="L24" s="69"/>
      <c r="M24" s="69"/>
      <c r="N24" s="69"/>
      <c r="O24" s="69"/>
      <c r="P24" s="69"/>
      <c r="Q24" s="69"/>
      <c r="R24" s="69"/>
      <c r="S24" s="69"/>
      <c r="T24" s="114"/>
      <c r="U24" s="114"/>
      <c r="V24" s="114"/>
      <c r="W24" s="114"/>
      <c r="X24" s="114"/>
      <c r="Y24" s="114"/>
      <c r="Z24" s="114"/>
      <c r="AA24" s="114"/>
      <c r="AB24" s="114"/>
      <c r="AC24" s="114"/>
      <c r="AD24" s="114"/>
      <c r="AE24" s="114"/>
      <c r="AF24" s="889" t="s">
        <v>991</v>
      </c>
      <c r="AG24" s="425"/>
      <c r="AH24" s="425"/>
      <c r="AI24" s="425"/>
      <c r="AJ24" s="425"/>
      <c r="AK24" s="425"/>
      <c r="AL24" s="425"/>
      <c r="AM24" s="425"/>
      <c r="AN24" s="425"/>
      <c r="AO24" s="425"/>
      <c r="AP24" s="425"/>
      <c r="AQ24" s="425"/>
      <c r="AR24" s="425"/>
      <c r="AS24" s="425"/>
      <c r="AT24" s="425"/>
      <c r="AU24" s="425"/>
      <c r="AV24" s="425"/>
      <c r="AW24" s="425"/>
      <c r="AX24" s="425"/>
      <c r="AY24" s="898"/>
      <c r="AZ24" s="3267">
        <f>COUNTIF(Z6:AA32,"WB")</f>
        <v>2</v>
      </c>
      <c r="BA24" s="1096"/>
      <c r="BB24" s="1097"/>
      <c r="BC24" s="3303" t="s">
        <v>15</v>
      </c>
      <c r="BD24" s="1096"/>
      <c r="BE24" s="1096"/>
      <c r="BF24" s="1096"/>
      <c r="BG24" s="3304"/>
      <c r="BH24" s="3287" t="s">
        <v>15</v>
      </c>
      <c r="BI24" s="3266"/>
      <c r="BJ24" s="3266"/>
      <c r="BK24" s="3266"/>
      <c r="BL24" s="3316"/>
      <c r="BM24" s="3267" t="s">
        <v>15</v>
      </c>
      <c r="BN24" s="1096"/>
      <c r="BO24" s="1096"/>
      <c r="BP24" s="1096"/>
      <c r="BQ24" s="3021"/>
      <c r="BR24" s="136"/>
      <c r="EO24" s="871"/>
      <c r="EP24" s="871"/>
      <c r="EQ24" s="872"/>
      <c r="ER24" s="871"/>
      <c r="ES24" s="873"/>
      <c r="ET24" s="872"/>
      <c r="EU24" s="899"/>
      <c r="EV24" s="871"/>
      <c r="EW24" s="871"/>
      <c r="EX24" s="871"/>
      <c r="EY24" s="871"/>
      <c r="EZ24" s="871"/>
      <c r="FA24" s="871"/>
      <c r="FB24" s="871"/>
      <c r="FC24" s="871"/>
    </row>
    <row r="25" spans="1:159" s="120" customFormat="1" ht="18" customHeight="1">
      <c r="A25" s="229"/>
      <c r="B25" s="128"/>
      <c r="C25" s="76"/>
      <c r="D25" s="271"/>
      <c r="E25" s="76"/>
      <c r="F25" s="76"/>
      <c r="G25" s="76"/>
      <c r="H25" s="76"/>
      <c r="I25" s="76"/>
      <c r="J25" s="76"/>
      <c r="K25" s="76"/>
      <c r="L25" s="76"/>
      <c r="M25" s="76"/>
      <c r="N25" s="76"/>
      <c r="O25" s="76"/>
      <c r="P25" s="76"/>
      <c r="Q25" s="76"/>
      <c r="R25" s="76"/>
      <c r="S25" s="76"/>
      <c r="T25" s="117"/>
      <c r="U25" s="117"/>
      <c r="V25" s="117"/>
      <c r="W25" s="117"/>
      <c r="X25" s="117"/>
      <c r="Y25" s="117"/>
      <c r="Z25" s="117"/>
      <c r="AA25" s="117"/>
      <c r="AB25" s="117"/>
      <c r="AC25" s="117"/>
      <c r="AD25" s="117"/>
      <c r="AE25" s="117"/>
      <c r="AF25" s="895" t="s">
        <v>992</v>
      </c>
      <c r="AG25" s="398"/>
      <c r="AH25" s="398"/>
      <c r="AI25" s="398"/>
      <c r="AJ25" s="398"/>
      <c r="AK25" s="398"/>
      <c r="AL25" s="398"/>
      <c r="AM25" s="398"/>
      <c r="AN25" s="398"/>
      <c r="AO25" s="398"/>
      <c r="AP25" s="398"/>
      <c r="AQ25" s="398"/>
      <c r="AR25" s="398"/>
      <c r="AS25" s="398"/>
      <c r="AT25" s="398"/>
      <c r="AU25" s="398"/>
      <c r="AV25" s="398"/>
      <c r="AW25" s="398"/>
      <c r="AX25" s="398"/>
      <c r="AY25" s="900"/>
      <c r="AZ25" s="3318">
        <f>COUNTIF(Z6:AA32,"=SB")</f>
        <v>0</v>
      </c>
      <c r="BA25" s="3319"/>
      <c r="BB25" s="3320"/>
      <c r="BC25" s="119"/>
      <c r="BD25" s="117"/>
      <c r="BE25" s="117"/>
      <c r="BF25" s="117"/>
      <c r="BG25" s="117"/>
      <c r="BH25" s="1229"/>
      <c r="BI25" s="1230"/>
      <c r="BJ25" s="1230"/>
      <c r="BK25" s="1230"/>
      <c r="BL25" s="3317"/>
      <c r="BM25" s="117"/>
      <c r="BN25" s="117"/>
      <c r="BO25" s="117"/>
      <c r="BP25" s="117"/>
      <c r="BQ25" s="118"/>
      <c r="BR25" s="136"/>
      <c r="EO25" s="871"/>
      <c r="EP25" s="871"/>
      <c r="EQ25" s="891"/>
      <c r="ER25" s="871"/>
      <c r="ES25" s="873"/>
      <c r="ET25" s="891"/>
      <c r="EU25" s="892"/>
      <c r="EV25" s="871"/>
      <c r="EW25" s="871"/>
      <c r="EX25" s="871"/>
      <c r="EY25" s="871"/>
      <c r="EZ25" s="871"/>
      <c r="FA25" s="871"/>
      <c r="FB25" s="871"/>
      <c r="FC25" s="871"/>
    </row>
    <row r="26" spans="1:159" s="120" customFormat="1" ht="21.75" customHeight="1">
      <c r="A26" s="128"/>
      <c r="B26" s="76" t="s">
        <v>118</v>
      </c>
      <c r="C26" s="76"/>
      <c r="D26" s="76"/>
      <c r="E26" s="76"/>
      <c r="F26" s="76"/>
      <c r="G26" s="76"/>
      <c r="H26" s="76"/>
      <c r="I26" s="76"/>
      <c r="J26" s="76"/>
      <c r="K26" s="76"/>
      <c r="L26" s="76"/>
      <c r="M26" s="76"/>
      <c r="N26" s="76"/>
      <c r="O26" s="76"/>
      <c r="P26" s="76"/>
      <c r="Q26" s="76"/>
      <c r="R26" s="76"/>
      <c r="S26" s="76"/>
      <c r="T26" s="117"/>
      <c r="U26" s="117"/>
      <c r="V26" s="117"/>
      <c r="W26" s="117"/>
      <c r="X26" s="117"/>
      <c r="Y26" s="117"/>
      <c r="Z26" s="117"/>
      <c r="AA26" s="117"/>
      <c r="AB26" s="117"/>
      <c r="AC26" s="117"/>
      <c r="AD26" s="117"/>
      <c r="AE26" s="117"/>
      <c r="AF26" s="117" t="s">
        <v>64</v>
      </c>
      <c r="AG26" s="117"/>
      <c r="AH26" s="117"/>
      <c r="AI26" s="117"/>
      <c r="AJ26" s="117"/>
      <c r="AK26" s="117"/>
      <c r="AL26" s="117"/>
      <c r="AM26" s="271"/>
      <c r="AN26" s="271"/>
      <c r="AO26" s="271"/>
      <c r="AP26" s="271"/>
      <c r="AQ26" s="271"/>
      <c r="AR26" s="271"/>
      <c r="AS26" s="271"/>
      <c r="AT26" s="271"/>
      <c r="AU26" s="271"/>
      <c r="AV26" s="271"/>
      <c r="AW26" s="271"/>
      <c r="AX26" s="271"/>
      <c r="AY26" s="271"/>
      <c r="AZ26" s="271"/>
      <c r="BA26" s="271"/>
      <c r="BB26" s="271"/>
      <c r="BC26" s="271"/>
      <c r="BD26" s="271"/>
      <c r="BE26" s="76"/>
      <c r="BF26" s="1204" t="str">
        <f>'Outside Conveyor Process'!BI14</f>
        <v>COMPILER: LIÊN/A-KT-WQ826</v>
      </c>
      <c r="BG26" s="1204"/>
      <c r="BH26" s="1204"/>
      <c r="BI26" s="1204"/>
      <c r="BJ26" s="1204"/>
      <c r="BK26" s="1204"/>
      <c r="BL26" s="1204"/>
      <c r="BM26" s="1204"/>
      <c r="BN26" s="1204"/>
      <c r="BO26" s="1204"/>
      <c r="BP26" s="1204"/>
      <c r="BQ26" s="1204"/>
      <c r="BR26" s="901"/>
      <c r="EO26" s="871"/>
      <c r="EP26" s="871"/>
      <c r="EQ26" s="872"/>
      <c r="ER26" s="871"/>
      <c r="ES26" s="873"/>
      <c r="ET26" s="872"/>
      <c r="EU26" s="874"/>
      <c r="EV26" s="871"/>
      <c r="EW26" s="871"/>
      <c r="EX26" s="871"/>
      <c r="EY26" s="871"/>
      <c r="EZ26" s="871"/>
      <c r="FA26" s="871"/>
      <c r="FB26" s="871"/>
      <c r="FC26" s="871"/>
    </row>
    <row r="27" spans="1:159" s="120" customFormat="1" ht="21.95" customHeight="1">
      <c r="A27" s="224"/>
      <c r="B27" s="3245" t="str">
        <f>B1</f>
        <v>{{ModelType}}</v>
      </c>
      <c r="C27" s="3246"/>
      <c r="D27" s="3246"/>
      <c r="E27" s="3246"/>
      <c r="F27" s="3246"/>
      <c r="G27" s="3246"/>
      <c r="H27" s="3246"/>
      <c r="I27" s="3246"/>
      <c r="J27" s="3246"/>
      <c r="K27" s="3246"/>
      <c r="L27" s="3246"/>
      <c r="M27" s="3246"/>
      <c r="N27" s="3246"/>
      <c r="O27" s="3246"/>
      <c r="P27" s="3246"/>
      <c r="Q27" s="3246"/>
      <c r="R27" s="3246"/>
      <c r="S27" s="3247"/>
      <c r="T27" s="856"/>
      <c r="U27" s="857"/>
      <c r="V27" s="3321" t="s">
        <v>993</v>
      </c>
      <c r="W27" s="3248"/>
      <c r="X27" s="3248"/>
      <c r="Y27" s="3248"/>
      <c r="Z27" s="3248"/>
      <c r="AA27" s="3248"/>
      <c r="AB27" s="3248"/>
      <c r="AC27" s="3248"/>
      <c r="AD27" s="3248"/>
      <c r="AE27" s="3248"/>
      <c r="AF27" s="3248"/>
      <c r="AG27" s="3248"/>
      <c r="AH27" s="3248"/>
      <c r="AI27" s="3248"/>
      <c r="AJ27" s="3248"/>
      <c r="AK27" s="3248"/>
      <c r="AL27" s="3248"/>
      <c r="AM27" s="3248"/>
      <c r="AN27" s="3248"/>
      <c r="AO27" s="3248"/>
      <c r="AP27" s="3248"/>
      <c r="AQ27" s="3248"/>
      <c r="AR27" s="3248"/>
      <c r="AS27" s="3248"/>
      <c r="AT27" s="3248"/>
      <c r="AU27" s="3248"/>
      <c r="AV27" s="3248"/>
      <c r="AW27" s="3248"/>
      <c r="AX27" s="3248"/>
      <c r="AY27" s="3248"/>
      <c r="AZ27" s="3248"/>
      <c r="BA27" s="491"/>
      <c r="BB27" s="491"/>
      <c r="BC27" s="491"/>
      <c r="BD27" s="491"/>
      <c r="BE27" s="3251"/>
      <c r="BF27" s="3248"/>
      <c r="BG27" s="3248"/>
      <c r="BH27" s="3254"/>
      <c r="BI27" s="491"/>
      <c r="BJ27" s="491"/>
      <c r="BK27" s="227"/>
      <c r="BL27" s="227"/>
      <c r="BM27" s="227"/>
      <c r="BN27" s="227"/>
      <c r="BO27" s="227"/>
      <c r="BP27" s="227"/>
      <c r="BQ27" s="227"/>
      <c r="BR27" s="228"/>
      <c r="EO27" s="858"/>
      <c r="EP27" s="858"/>
      <c r="EQ27" s="859"/>
      <c r="ER27" s="858"/>
      <c r="ES27" s="860"/>
      <c r="ET27" s="859"/>
      <c r="EU27" s="861"/>
      <c r="EV27" s="858"/>
      <c r="EW27" s="858"/>
      <c r="EX27" s="858"/>
      <c r="EY27" s="858"/>
      <c r="EZ27" s="858"/>
      <c r="FA27" s="858"/>
      <c r="FB27" s="858"/>
      <c r="FC27" s="858"/>
    </row>
    <row r="28" spans="1:159" s="120" customFormat="1" ht="21.95" customHeight="1">
      <c r="A28" s="229"/>
      <c r="B28" s="862" t="s">
        <v>69</v>
      </c>
      <c r="C28" s="104"/>
      <c r="D28" s="104"/>
      <c r="E28" s="104"/>
      <c r="F28" s="104"/>
      <c r="G28" s="902" t="str">
        <f>G2</f>
        <v>{{ModelName}}</v>
      </c>
      <c r="H28" s="104"/>
      <c r="I28" s="104"/>
      <c r="J28" s="104"/>
      <c r="K28" s="104"/>
      <c r="L28" s="104"/>
      <c r="M28" s="104"/>
      <c r="N28" s="104"/>
      <c r="O28" s="104"/>
      <c r="P28" s="104"/>
      <c r="Q28" s="104"/>
      <c r="R28" s="104"/>
      <c r="S28" s="105"/>
      <c r="T28" s="863"/>
      <c r="U28" s="864"/>
      <c r="V28" s="3249"/>
      <c r="W28" s="3249"/>
      <c r="X28" s="3249"/>
      <c r="Y28" s="3249"/>
      <c r="Z28" s="3249"/>
      <c r="AA28" s="3249"/>
      <c r="AB28" s="3249"/>
      <c r="AC28" s="3249"/>
      <c r="AD28" s="3249"/>
      <c r="AE28" s="3249"/>
      <c r="AF28" s="3249"/>
      <c r="AG28" s="3249"/>
      <c r="AH28" s="3249"/>
      <c r="AI28" s="3249"/>
      <c r="AJ28" s="3249"/>
      <c r="AK28" s="3249"/>
      <c r="AL28" s="3249"/>
      <c r="AM28" s="3249"/>
      <c r="AN28" s="3249"/>
      <c r="AO28" s="3249"/>
      <c r="AP28" s="3249"/>
      <c r="AQ28" s="3249"/>
      <c r="AR28" s="3249"/>
      <c r="AS28" s="3249"/>
      <c r="AT28" s="3249"/>
      <c r="AU28" s="3249"/>
      <c r="AV28" s="3249"/>
      <c r="AW28" s="3249"/>
      <c r="AX28" s="3249"/>
      <c r="AY28" s="3249"/>
      <c r="AZ28" s="3249"/>
      <c r="BA28" s="496"/>
      <c r="BB28" s="496"/>
      <c r="BC28" s="496"/>
      <c r="BD28" s="496"/>
      <c r="BE28" s="3252"/>
      <c r="BF28" s="3249"/>
      <c r="BG28" s="3249"/>
      <c r="BH28" s="3255"/>
      <c r="BI28" s="496"/>
      <c r="BJ28" s="496"/>
      <c r="BK28" s="299"/>
      <c r="BL28" s="1321" t="s">
        <v>122</v>
      </c>
      <c r="BM28" s="1322"/>
      <c r="BN28" s="1322"/>
      <c r="BO28" s="1564">
        <f>BO2</f>
        <v>32</v>
      </c>
      <c r="BP28" s="1322">
        <f>BP2-1</f>
        <v>-2</v>
      </c>
      <c r="BQ28" s="1586"/>
      <c r="BR28" s="136"/>
      <c r="EO28" s="359"/>
      <c r="EP28" s="359"/>
      <c r="EQ28" s="865"/>
      <c r="ER28" s="359"/>
      <c r="ES28" s="866"/>
      <c r="ET28" s="865"/>
      <c r="EU28" s="867"/>
      <c r="EV28" s="359"/>
      <c r="EW28" s="359"/>
      <c r="EX28" s="359"/>
      <c r="EY28" s="359"/>
      <c r="EZ28" s="359"/>
      <c r="FA28" s="359"/>
      <c r="FB28" s="359"/>
      <c r="FC28" s="359"/>
    </row>
    <row r="29" spans="1:159" s="120" customFormat="1" ht="21.95" customHeight="1">
      <c r="A29" s="229"/>
      <c r="B29" s="110" t="s">
        <v>70</v>
      </c>
      <c r="C29" s="868"/>
      <c r="D29" s="868"/>
      <c r="E29" s="868"/>
      <c r="F29" s="868"/>
      <c r="G29" s="868"/>
      <c r="H29" s="868"/>
      <c r="I29" s="3257" t="str">
        <f>I3</f>
        <v>{{MaterialNumber}}</v>
      </c>
      <c r="J29" s="3257"/>
      <c r="K29" s="3257"/>
      <c r="L29" s="3257"/>
      <c r="M29" s="3257"/>
      <c r="N29" s="3257"/>
      <c r="O29" s="3257"/>
      <c r="P29" s="3257"/>
      <c r="Q29" s="3257"/>
      <c r="R29" s="3257"/>
      <c r="S29" s="3322"/>
      <c r="T29" s="110"/>
      <c r="U29" s="869"/>
      <c r="V29" s="3250"/>
      <c r="W29" s="3250"/>
      <c r="X29" s="3250"/>
      <c r="Y29" s="3250"/>
      <c r="Z29" s="3250"/>
      <c r="AA29" s="3250"/>
      <c r="AB29" s="3250"/>
      <c r="AC29" s="3250"/>
      <c r="AD29" s="3250"/>
      <c r="AE29" s="3250"/>
      <c r="AF29" s="3250"/>
      <c r="AG29" s="3250"/>
      <c r="AH29" s="3250"/>
      <c r="AI29" s="3250"/>
      <c r="AJ29" s="3250"/>
      <c r="AK29" s="3250"/>
      <c r="AL29" s="3250"/>
      <c r="AM29" s="3250"/>
      <c r="AN29" s="3250"/>
      <c r="AO29" s="3250"/>
      <c r="AP29" s="3250"/>
      <c r="AQ29" s="3250"/>
      <c r="AR29" s="3250"/>
      <c r="AS29" s="3250"/>
      <c r="AT29" s="3250"/>
      <c r="AU29" s="3250"/>
      <c r="AV29" s="3250"/>
      <c r="AW29" s="3250"/>
      <c r="AX29" s="3250"/>
      <c r="AY29" s="3250"/>
      <c r="AZ29" s="3250"/>
      <c r="BA29" s="500"/>
      <c r="BB29" s="500"/>
      <c r="BC29" s="500"/>
      <c r="BD29" s="500"/>
      <c r="BE29" s="3253"/>
      <c r="BF29" s="3250"/>
      <c r="BG29" s="3250"/>
      <c r="BH29" s="3256"/>
      <c r="BI29" s="500"/>
      <c r="BJ29" s="500"/>
      <c r="BK29" s="136"/>
      <c r="BL29" s="1323"/>
      <c r="BM29" s="1324"/>
      <c r="BN29" s="1324"/>
      <c r="BO29" s="1464"/>
      <c r="BP29" s="1324"/>
      <c r="BQ29" s="1467"/>
      <c r="BR29" s="136"/>
      <c r="EO29" s="359"/>
      <c r="EP29" s="359"/>
      <c r="EQ29" s="870"/>
      <c r="ER29" s="359"/>
      <c r="ES29" s="866"/>
      <c r="ET29" s="870"/>
      <c r="EU29" s="867"/>
      <c r="EV29" s="359"/>
      <c r="EW29" s="359"/>
      <c r="EX29" s="359"/>
      <c r="EY29" s="359"/>
      <c r="EZ29" s="359"/>
      <c r="FA29" s="359"/>
      <c r="FB29" s="359"/>
      <c r="FC29" s="359"/>
    </row>
    <row r="30" spans="1:159" s="120" customFormat="1" ht="26.25" customHeight="1">
      <c r="A30" s="229"/>
      <c r="B30" s="2584" t="s">
        <v>523</v>
      </c>
      <c r="C30" s="2572" t="str">
        <f>C4</f>
        <v>Assembling Process  成型流程 Lưu trình gò</v>
      </c>
      <c r="D30" s="1224"/>
      <c r="E30" s="1224"/>
      <c r="F30" s="1224"/>
      <c r="G30" s="1224"/>
      <c r="H30" s="1224"/>
      <c r="I30" s="1224"/>
      <c r="J30" s="1224"/>
      <c r="K30" s="1224"/>
      <c r="L30" s="1224"/>
      <c r="M30" s="1224"/>
      <c r="N30" s="1224"/>
      <c r="O30" s="1224"/>
      <c r="P30" s="1224"/>
      <c r="Q30" s="1224"/>
      <c r="R30" s="1224"/>
      <c r="S30" s="2573"/>
      <c r="T30" s="1086" t="str">
        <f>T4</f>
        <v>Process information 流程信息Thông tin lưu trình</v>
      </c>
      <c r="U30" s="1087"/>
      <c r="V30" s="1087"/>
      <c r="W30" s="1087"/>
      <c r="X30" s="1087"/>
      <c r="Y30" s="1087"/>
      <c r="Z30" s="1087"/>
      <c r="AA30" s="1087"/>
      <c r="AB30" s="1087"/>
      <c r="AC30" s="1087"/>
      <c r="AD30" s="1087"/>
      <c r="AE30" s="1087"/>
      <c r="AF30" s="1087"/>
      <c r="AG30" s="1087"/>
      <c r="AH30" s="1087"/>
      <c r="AI30" s="1087"/>
      <c r="AJ30" s="1087"/>
      <c r="AK30" s="1087"/>
      <c r="AL30" s="2918"/>
      <c r="AM30" s="1419" t="str">
        <f>AM4</f>
        <v>Comments  备注Ghi chú</v>
      </c>
      <c r="AN30" s="1419"/>
      <c r="AO30" s="1419"/>
      <c r="AP30" s="1419"/>
      <c r="AQ30" s="1419"/>
      <c r="AR30" s="1419"/>
      <c r="AS30" s="1419"/>
      <c r="AT30" s="1419"/>
      <c r="AU30" s="1419"/>
      <c r="AV30" s="1419"/>
      <c r="AW30" s="1419"/>
      <c r="AX30" s="1419"/>
      <c r="AY30" s="1419"/>
      <c r="AZ30" s="1419"/>
      <c r="BA30" s="1419"/>
      <c r="BB30" s="1419"/>
      <c r="BC30" s="1419"/>
      <c r="BD30" s="2495"/>
      <c r="BE30" s="3261" t="str">
        <f>BE4</f>
        <v>Lasting Lace/Clip Instruction
绑鞋带/绑鞋带指南
Dây gò/ Hướng dẫn buộc dây</v>
      </c>
      <c r="BF30" s="3323"/>
      <c r="BG30" s="3323"/>
      <c r="BH30" s="3323"/>
      <c r="BI30" s="3323"/>
      <c r="BJ30" s="3323"/>
      <c r="BK30" s="3323"/>
      <c r="BL30" s="3323"/>
      <c r="BM30" s="3323"/>
      <c r="BN30" s="3323"/>
      <c r="BO30" s="3323"/>
      <c r="BP30" s="3323"/>
      <c r="BQ30" s="3324"/>
      <c r="BR30" s="136"/>
      <c r="EO30" s="871"/>
      <c r="EP30" s="871"/>
      <c r="EQ30" s="872"/>
      <c r="ER30" s="871"/>
      <c r="ES30" s="873"/>
      <c r="ET30" s="872"/>
      <c r="EU30" s="874"/>
      <c r="EV30" s="871"/>
      <c r="EW30" s="871"/>
      <c r="EX30" s="871"/>
      <c r="EY30" s="871"/>
      <c r="EZ30" s="871"/>
      <c r="FA30" s="871"/>
      <c r="FB30" s="871"/>
      <c r="FC30" s="871"/>
    </row>
    <row r="31" spans="1:159" s="120" customFormat="1" ht="63" customHeight="1">
      <c r="A31" s="229"/>
      <c r="B31" s="2594"/>
      <c r="C31" s="2630"/>
      <c r="D31" s="1227"/>
      <c r="E31" s="1227"/>
      <c r="F31" s="1227"/>
      <c r="G31" s="1227"/>
      <c r="H31" s="1227"/>
      <c r="I31" s="1227"/>
      <c r="J31" s="1227"/>
      <c r="K31" s="1227"/>
      <c r="L31" s="1227"/>
      <c r="M31" s="1227"/>
      <c r="N31" s="1227"/>
      <c r="O31" s="1227"/>
      <c r="P31" s="1227"/>
      <c r="Q31" s="1227"/>
      <c r="R31" s="1227"/>
      <c r="S31" s="1534"/>
      <c r="T31" s="2637" t="str">
        <f>T5</f>
        <v>Chemical
化品名称
Hóa chất</v>
      </c>
      <c r="U31" s="3266"/>
      <c r="V31" s="3266"/>
      <c r="W31" s="3266"/>
      <c r="X31" s="3266"/>
      <c r="Y31" s="720" t="str">
        <f>Y5</f>
        <v>Hardener 
硬化剂
Chất đông cứng</v>
      </c>
      <c r="Z31" s="3267" t="str">
        <f>Z5</f>
        <v>WB/SB</v>
      </c>
      <c r="AA31" s="3304"/>
      <c r="AB31" s="3025" t="str">
        <f>AB5</f>
        <v>Surface Temp
温度表面
Nhiệt độ bề mặt</v>
      </c>
      <c r="AC31" s="3266"/>
      <c r="AD31" s="3266"/>
      <c r="AE31" s="3266"/>
      <c r="AF31" s="3269"/>
      <c r="AG31" s="2637" t="str">
        <f>AG5</f>
        <v>Pressure
压力
Lực ép</v>
      </c>
      <c r="AH31" s="3266"/>
      <c r="AI31" s="3269"/>
      <c r="AJ31" s="2637" t="str">
        <f>AJ5</f>
        <v>Time
时间
Thời gian</v>
      </c>
      <c r="AK31" s="3266"/>
      <c r="AL31" s="3269"/>
      <c r="AM31" s="2964"/>
      <c r="AN31" s="2964"/>
      <c r="AO31" s="2964"/>
      <c r="AP31" s="2964"/>
      <c r="AQ31" s="2964"/>
      <c r="AR31" s="2964"/>
      <c r="AS31" s="2964"/>
      <c r="AT31" s="2964"/>
      <c r="AU31" s="2964"/>
      <c r="AV31" s="2964"/>
      <c r="AW31" s="2964"/>
      <c r="AX31" s="2964"/>
      <c r="AY31" s="2964"/>
      <c r="AZ31" s="2964"/>
      <c r="BA31" s="2964"/>
      <c r="BB31" s="2964"/>
      <c r="BC31" s="2964"/>
      <c r="BD31" s="3260"/>
      <c r="BE31" s="3325"/>
      <c r="BF31" s="3326"/>
      <c r="BG31" s="3326"/>
      <c r="BH31" s="3326"/>
      <c r="BI31" s="3326"/>
      <c r="BJ31" s="3326"/>
      <c r="BK31" s="3326"/>
      <c r="BL31" s="3326"/>
      <c r="BM31" s="3326"/>
      <c r="BN31" s="3326"/>
      <c r="BO31" s="3326"/>
      <c r="BP31" s="3326"/>
      <c r="BQ31" s="3327"/>
      <c r="BR31" s="136"/>
      <c r="EO31" s="871"/>
      <c r="EP31" s="871"/>
      <c r="EQ31" s="872"/>
      <c r="ER31" s="871"/>
      <c r="ES31" s="873"/>
      <c r="ET31" s="872"/>
      <c r="EU31" s="874"/>
      <c r="EV31" s="871"/>
      <c r="EW31" s="871"/>
      <c r="EX31" s="871"/>
      <c r="EY31" s="871"/>
      <c r="EZ31" s="871"/>
      <c r="FA31" s="871"/>
      <c r="FB31" s="871"/>
      <c r="FC31" s="871"/>
    </row>
    <row r="32" spans="1:159" s="120" customFormat="1" ht="59.25" customHeight="1">
      <c r="A32" s="229"/>
      <c r="B32" s="876">
        <f>B14+1</f>
        <v>10</v>
      </c>
      <c r="C32" s="3270" t="s">
        <v>994</v>
      </c>
      <c r="D32" s="3271"/>
      <c r="E32" s="3271"/>
      <c r="F32" s="3271"/>
      <c r="G32" s="3271"/>
      <c r="H32" s="3271"/>
      <c r="I32" s="3271"/>
      <c r="J32" s="3271"/>
      <c r="K32" s="3271"/>
      <c r="L32" s="3271"/>
      <c r="M32" s="3271"/>
      <c r="N32" s="3271"/>
      <c r="O32" s="3271"/>
      <c r="P32" s="3271"/>
      <c r="Q32" s="3271"/>
      <c r="R32" s="3271"/>
      <c r="S32" s="3272"/>
      <c r="T32" s="1143" t="s">
        <v>995</v>
      </c>
      <c r="U32" s="1143"/>
      <c r="V32" s="1143"/>
      <c r="W32" s="1143"/>
      <c r="X32" s="3267"/>
      <c r="Y32" s="30" t="s">
        <v>996</v>
      </c>
      <c r="Z32" s="1143" t="s">
        <v>682</v>
      </c>
      <c r="AA32" s="3273"/>
      <c r="AB32" s="1096"/>
      <c r="AC32" s="1096"/>
      <c r="AD32" s="1096"/>
      <c r="AE32" s="1096"/>
      <c r="AF32" s="1719"/>
      <c r="AG32" s="1095"/>
      <c r="AH32" s="1096"/>
      <c r="AI32" s="3268"/>
      <c r="AJ32" s="3267"/>
      <c r="AK32" s="1096"/>
      <c r="AL32" s="1719"/>
      <c r="AM32" s="3293" t="s">
        <v>997</v>
      </c>
      <c r="AN32" s="1295"/>
      <c r="AO32" s="1295"/>
      <c r="AP32" s="1295"/>
      <c r="AQ32" s="1295"/>
      <c r="AR32" s="1295"/>
      <c r="AS32" s="1295"/>
      <c r="AT32" s="1295"/>
      <c r="AU32" s="1295"/>
      <c r="AV32" s="1295"/>
      <c r="AW32" s="1295"/>
      <c r="AX32" s="1295"/>
      <c r="AY32" s="1295"/>
      <c r="AZ32" s="1295"/>
      <c r="BA32" s="1295"/>
      <c r="BB32" s="1295"/>
      <c r="BC32" s="1295"/>
      <c r="BD32" s="3294"/>
      <c r="BE32" s="903"/>
      <c r="BF32" s="880"/>
      <c r="BG32" s="880"/>
      <c r="BH32" s="880"/>
      <c r="BI32" s="880"/>
      <c r="BJ32" s="880"/>
      <c r="BK32" s="880"/>
      <c r="BL32" s="880"/>
      <c r="BM32" s="880"/>
      <c r="BN32" s="880"/>
      <c r="BO32" s="880"/>
      <c r="BP32" s="880"/>
      <c r="BQ32" s="904"/>
      <c r="BR32" s="136"/>
      <c r="EO32" s="871"/>
      <c r="EP32" s="871"/>
      <c r="EQ32" s="872"/>
      <c r="ER32" s="871"/>
      <c r="ES32" s="873"/>
      <c r="ET32" s="872"/>
      <c r="EU32" s="874"/>
      <c r="EV32" s="871"/>
      <c r="EW32" s="871"/>
      <c r="EX32" s="871"/>
      <c r="EY32" s="871"/>
      <c r="EZ32" s="871"/>
      <c r="FA32" s="871"/>
      <c r="FB32" s="871"/>
      <c r="FC32" s="871"/>
    </row>
    <row r="33" spans="1:159" s="120" customFormat="1" ht="46.5" customHeight="1">
      <c r="A33" s="229"/>
      <c r="B33" s="876">
        <f>B32+1</f>
        <v>11</v>
      </c>
      <c r="C33" s="3270" t="s">
        <v>998</v>
      </c>
      <c r="D33" s="3328"/>
      <c r="E33" s="3328"/>
      <c r="F33" s="3328"/>
      <c r="G33" s="3328"/>
      <c r="H33" s="3328"/>
      <c r="I33" s="3328"/>
      <c r="J33" s="3328"/>
      <c r="K33" s="3328"/>
      <c r="L33" s="3328"/>
      <c r="M33" s="3328"/>
      <c r="N33" s="3328"/>
      <c r="O33" s="3328"/>
      <c r="P33" s="3328"/>
      <c r="Q33" s="3328"/>
      <c r="R33" s="3328"/>
      <c r="S33" s="3329"/>
      <c r="T33" s="1143" t="s">
        <v>995</v>
      </c>
      <c r="U33" s="1143"/>
      <c r="V33" s="1143"/>
      <c r="W33" s="1143"/>
      <c r="X33" s="3267"/>
      <c r="Y33" s="30" t="s">
        <v>996</v>
      </c>
      <c r="Z33" s="1143" t="s">
        <v>682</v>
      </c>
      <c r="AA33" s="3273"/>
      <c r="AB33" s="3267"/>
      <c r="AC33" s="1096"/>
      <c r="AD33" s="1096"/>
      <c r="AE33" s="1096"/>
      <c r="AF33" s="1719"/>
      <c r="AG33" s="1095"/>
      <c r="AH33" s="1096"/>
      <c r="AI33" s="1719"/>
      <c r="AJ33" s="1095"/>
      <c r="AK33" s="1096"/>
      <c r="AL33" s="1719"/>
      <c r="AM33" s="3293" t="s">
        <v>999</v>
      </c>
      <c r="AN33" s="1233"/>
      <c r="AO33" s="1233"/>
      <c r="AP33" s="1233"/>
      <c r="AQ33" s="1233"/>
      <c r="AR33" s="1233"/>
      <c r="AS33" s="1233"/>
      <c r="AT33" s="1233"/>
      <c r="AU33" s="1233"/>
      <c r="AV33" s="1233"/>
      <c r="AW33" s="1233"/>
      <c r="AX33" s="1233"/>
      <c r="AY33" s="1233"/>
      <c r="AZ33" s="1233"/>
      <c r="BA33" s="1233"/>
      <c r="BB33" s="1233"/>
      <c r="BC33" s="1233"/>
      <c r="BD33" s="3330"/>
      <c r="BE33" s="229"/>
      <c r="BF33" s="69"/>
      <c r="BG33" s="69"/>
      <c r="BH33" s="69"/>
      <c r="BI33" s="69"/>
      <c r="BJ33" s="69"/>
      <c r="BK33" s="69"/>
      <c r="BL33" s="69"/>
      <c r="BM33" s="69"/>
      <c r="BN33" s="69"/>
      <c r="BO33" s="69"/>
      <c r="BP33" s="69"/>
      <c r="BQ33" s="136"/>
      <c r="BR33" s="136"/>
      <c r="EO33" s="871"/>
      <c r="EP33" s="871"/>
      <c r="EQ33" s="872"/>
      <c r="ER33" s="871"/>
      <c r="ES33" s="873"/>
      <c r="ET33" s="872"/>
      <c r="EU33" s="874"/>
      <c r="EV33" s="871"/>
      <c r="EW33" s="871"/>
      <c r="EX33" s="871"/>
      <c r="EY33" s="871"/>
      <c r="EZ33" s="871"/>
      <c r="FA33" s="871"/>
      <c r="FB33" s="871"/>
      <c r="FC33" s="871"/>
    </row>
    <row r="34" spans="1:159" s="120" customFormat="1" ht="36.950000000000003" customHeight="1">
      <c r="A34" s="229"/>
      <c r="B34" s="876">
        <f>B33+1</f>
        <v>12</v>
      </c>
      <c r="C34" s="3283" t="s">
        <v>1000</v>
      </c>
      <c r="D34" s="3284"/>
      <c r="E34" s="3284"/>
      <c r="F34" s="3284"/>
      <c r="G34" s="3284"/>
      <c r="H34" s="3284"/>
      <c r="I34" s="3284"/>
      <c r="J34" s="3284"/>
      <c r="K34" s="3284"/>
      <c r="L34" s="3284"/>
      <c r="M34" s="3284"/>
      <c r="N34" s="3284"/>
      <c r="O34" s="3284"/>
      <c r="P34" s="3284"/>
      <c r="Q34" s="3284"/>
      <c r="R34" s="3284"/>
      <c r="S34" s="3285"/>
      <c r="T34" s="3286"/>
      <c r="U34" s="3286"/>
      <c r="V34" s="3286"/>
      <c r="W34" s="3286"/>
      <c r="X34" s="3287"/>
      <c r="Y34" s="884"/>
      <c r="Z34" s="3286"/>
      <c r="AA34" s="3288"/>
      <c r="AB34" s="3266" t="s">
        <v>1001</v>
      </c>
      <c r="AC34" s="3266"/>
      <c r="AD34" s="3266"/>
      <c r="AE34" s="3266"/>
      <c r="AF34" s="3269"/>
      <c r="AG34" s="3289"/>
      <c r="AH34" s="3266"/>
      <c r="AI34" s="3269"/>
      <c r="AJ34" s="3289" t="s">
        <v>1002</v>
      </c>
      <c r="AK34" s="3266"/>
      <c r="AL34" s="3269"/>
      <c r="AM34" s="3290" t="s">
        <v>1003</v>
      </c>
      <c r="AN34" s="3284"/>
      <c r="AO34" s="3284"/>
      <c r="AP34" s="3284"/>
      <c r="AQ34" s="3284"/>
      <c r="AR34" s="3284"/>
      <c r="AS34" s="3284"/>
      <c r="AT34" s="3284"/>
      <c r="AU34" s="3284"/>
      <c r="AV34" s="3284"/>
      <c r="AW34" s="3284"/>
      <c r="AX34" s="3284"/>
      <c r="AY34" s="3284"/>
      <c r="AZ34" s="3284"/>
      <c r="BA34" s="3284"/>
      <c r="BB34" s="3284"/>
      <c r="BC34" s="3284"/>
      <c r="BD34" s="3291"/>
      <c r="BE34" s="229"/>
      <c r="BF34" s="69"/>
      <c r="BG34" s="69"/>
      <c r="BH34" s="69"/>
      <c r="BI34" s="69"/>
      <c r="BJ34" s="69"/>
      <c r="BK34" s="69"/>
      <c r="BL34" s="69"/>
      <c r="BM34" s="69"/>
      <c r="BN34" s="69"/>
      <c r="BO34" s="69"/>
      <c r="BP34" s="69"/>
      <c r="BQ34" s="136"/>
      <c r="BR34" s="136"/>
      <c r="EO34" s="871"/>
      <c r="EP34" s="871"/>
      <c r="EQ34" s="872"/>
      <c r="ER34" s="871"/>
      <c r="ES34" s="873"/>
      <c r="ET34" s="872"/>
      <c r="EU34" s="874"/>
      <c r="EV34" s="871"/>
      <c r="EW34" s="871"/>
      <c r="EX34" s="871"/>
      <c r="EY34" s="871"/>
      <c r="EZ34" s="871"/>
      <c r="FA34" s="871"/>
      <c r="FB34" s="871"/>
      <c r="FC34" s="871"/>
    </row>
    <row r="35" spans="1:159" s="120" customFormat="1" ht="57" customHeight="1">
      <c r="A35" s="229"/>
      <c r="B35" s="876">
        <f t="shared" ref="B35:B43" si="1">B34+1</f>
        <v>13</v>
      </c>
      <c r="C35" s="3270" t="s">
        <v>1004</v>
      </c>
      <c r="D35" s="3271"/>
      <c r="E35" s="3271"/>
      <c r="F35" s="3271"/>
      <c r="G35" s="3271"/>
      <c r="H35" s="3271"/>
      <c r="I35" s="3271"/>
      <c r="J35" s="3271"/>
      <c r="K35" s="3271"/>
      <c r="L35" s="3271"/>
      <c r="M35" s="3271"/>
      <c r="N35" s="3271"/>
      <c r="O35" s="3271"/>
      <c r="P35" s="3271"/>
      <c r="Q35" s="3271"/>
      <c r="R35" s="3271"/>
      <c r="S35" s="3272"/>
      <c r="T35" s="1143"/>
      <c r="U35" s="1143"/>
      <c r="V35" s="1143"/>
      <c r="W35" s="1143"/>
      <c r="X35" s="3267"/>
      <c r="Y35" s="30"/>
      <c r="Z35" s="1143"/>
      <c r="AA35" s="3273"/>
      <c r="AB35" s="1096"/>
      <c r="AC35" s="1096"/>
      <c r="AD35" s="1096"/>
      <c r="AE35" s="1096"/>
      <c r="AF35" s="1719"/>
      <c r="AG35" s="1095"/>
      <c r="AH35" s="1096"/>
      <c r="AI35" s="3268"/>
      <c r="AJ35" s="3267"/>
      <c r="AK35" s="1096"/>
      <c r="AL35" s="1719"/>
      <c r="AM35" s="3274" t="s">
        <v>1005</v>
      </c>
      <c r="AN35" s="3271"/>
      <c r="AO35" s="3271"/>
      <c r="AP35" s="3271"/>
      <c r="AQ35" s="3271"/>
      <c r="AR35" s="3271"/>
      <c r="AS35" s="3271"/>
      <c r="AT35" s="3271"/>
      <c r="AU35" s="3271"/>
      <c r="AV35" s="3271"/>
      <c r="AW35" s="3271"/>
      <c r="AX35" s="3271"/>
      <c r="AY35" s="3271"/>
      <c r="AZ35" s="3271"/>
      <c r="BA35" s="3271"/>
      <c r="BB35" s="3271"/>
      <c r="BC35" s="3271"/>
      <c r="BD35" s="3275"/>
      <c r="BE35" s="229"/>
      <c r="BF35" s="69"/>
      <c r="BG35" s="69"/>
      <c r="BH35" s="69"/>
      <c r="BI35" s="69"/>
      <c r="BJ35" s="69"/>
      <c r="BK35" s="69"/>
      <c r="BL35" s="69"/>
      <c r="BM35" s="69"/>
      <c r="BN35" s="69"/>
      <c r="BO35" s="69"/>
      <c r="BP35" s="69"/>
      <c r="BQ35" s="136"/>
      <c r="BR35" s="136"/>
      <c r="EO35" s="871"/>
      <c r="EP35" s="871"/>
      <c r="EQ35" s="872"/>
      <c r="ER35" s="871"/>
      <c r="ES35" s="873"/>
      <c r="ET35" s="872"/>
      <c r="EU35" s="874"/>
      <c r="EV35" s="871"/>
      <c r="EW35" s="871"/>
      <c r="EX35" s="871"/>
      <c r="EY35" s="871"/>
      <c r="EZ35" s="871"/>
      <c r="FA35" s="871"/>
      <c r="FB35" s="871"/>
      <c r="FC35" s="871"/>
    </row>
    <row r="36" spans="1:159" s="120" customFormat="1" ht="51.75" customHeight="1">
      <c r="A36" s="229"/>
      <c r="B36" s="876">
        <f t="shared" si="1"/>
        <v>14</v>
      </c>
      <c r="C36" s="3270" t="s">
        <v>1006</v>
      </c>
      <c r="D36" s="3271"/>
      <c r="E36" s="3271"/>
      <c r="F36" s="3271"/>
      <c r="G36" s="3271"/>
      <c r="H36" s="3271"/>
      <c r="I36" s="3271"/>
      <c r="J36" s="3271"/>
      <c r="K36" s="3271"/>
      <c r="L36" s="3271"/>
      <c r="M36" s="3271"/>
      <c r="N36" s="3271"/>
      <c r="O36" s="3271"/>
      <c r="P36" s="3271"/>
      <c r="Q36" s="3271"/>
      <c r="R36" s="3271"/>
      <c r="S36" s="3272"/>
      <c r="T36" s="3267"/>
      <c r="U36" s="1096"/>
      <c r="V36" s="1096"/>
      <c r="W36" s="1096"/>
      <c r="X36" s="3268"/>
      <c r="Y36" s="30"/>
      <c r="Z36" s="3267"/>
      <c r="AA36" s="3268"/>
      <c r="AB36" s="24"/>
      <c r="AC36" s="24"/>
      <c r="AD36" s="24"/>
      <c r="AE36" s="24"/>
      <c r="AF36" s="249"/>
      <c r="AG36" s="1095" t="s">
        <v>1007</v>
      </c>
      <c r="AH36" s="1096"/>
      <c r="AI36" s="3268"/>
      <c r="AJ36" s="3267" t="s">
        <v>974</v>
      </c>
      <c r="AK36" s="1096"/>
      <c r="AL36" s="1719"/>
      <c r="AM36" s="3274" t="s">
        <v>1008</v>
      </c>
      <c r="AN36" s="3271"/>
      <c r="AO36" s="3271"/>
      <c r="AP36" s="3271"/>
      <c r="AQ36" s="3271"/>
      <c r="AR36" s="3271"/>
      <c r="AS36" s="3271"/>
      <c r="AT36" s="3271"/>
      <c r="AU36" s="3271"/>
      <c r="AV36" s="3271"/>
      <c r="AW36" s="3271"/>
      <c r="AX36" s="3271"/>
      <c r="AY36" s="3271"/>
      <c r="AZ36" s="3271"/>
      <c r="BA36" s="3271"/>
      <c r="BB36" s="3271"/>
      <c r="BC36" s="3271"/>
      <c r="BD36" s="3275"/>
      <c r="BE36" s="229"/>
      <c r="BF36" s="69"/>
      <c r="BG36" s="69"/>
      <c r="BH36" s="69"/>
      <c r="BI36" s="69"/>
      <c r="BJ36" s="69"/>
      <c r="BK36" s="69"/>
      <c r="BL36" s="69"/>
      <c r="BM36" s="69"/>
      <c r="BN36" s="69"/>
      <c r="BO36" s="69"/>
      <c r="BP36" s="69"/>
      <c r="BQ36" s="136"/>
      <c r="BR36" s="136"/>
      <c r="EO36" s="871"/>
      <c r="EP36" s="871"/>
      <c r="EQ36" s="872"/>
      <c r="ER36" s="871"/>
      <c r="ES36" s="873"/>
      <c r="ET36" s="872"/>
      <c r="EU36" s="874"/>
      <c r="EV36" s="871"/>
      <c r="EW36" s="871"/>
      <c r="EX36" s="871"/>
      <c r="EY36" s="871"/>
      <c r="EZ36" s="871"/>
      <c r="FA36" s="871"/>
      <c r="FB36" s="871"/>
      <c r="FC36" s="871"/>
    </row>
    <row r="37" spans="1:159" s="120" customFormat="1" ht="76.5" customHeight="1">
      <c r="A37" s="229"/>
      <c r="B37" s="876">
        <f t="shared" si="1"/>
        <v>15</v>
      </c>
      <c r="C37" s="3283" t="s">
        <v>1009</v>
      </c>
      <c r="D37" s="3284"/>
      <c r="E37" s="3284"/>
      <c r="F37" s="3284"/>
      <c r="G37" s="3284"/>
      <c r="H37" s="3284"/>
      <c r="I37" s="3284"/>
      <c r="J37" s="3284"/>
      <c r="K37" s="3284"/>
      <c r="L37" s="3284"/>
      <c r="M37" s="3284"/>
      <c r="N37" s="3284"/>
      <c r="O37" s="3284"/>
      <c r="P37" s="3284"/>
      <c r="Q37" s="3284"/>
      <c r="R37" s="3284"/>
      <c r="S37" s="3285"/>
      <c r="T37" s="3286"/>
      <c r="U37" s="3286"/>
      <c r="V37" s="3286"/>
      <c r="W37" s="3286"/>
      <c r="X37" s="3287"/>
      <c r="Y37" s="884"/>
      <c r="Z37" s="3286"/>
      <c r="AA37" s="3288"/>
      <c r="AB37" s="3266"/>
      <c r="AC37" s="3266"/>
      <c r="AD37" s="3266"/>
      <c r="AE37" s="3266"/>
      <c r="AF37" s="3269"/>
      <c r="AG37" s="3289"/>
      <c r="AH37" s="3266"/>
      <c r="AI37" s="3269"/>
      <c r="AJ37" s="3289"/>
      <c r="AK37" s="3266"/>
      <c r="AL37" s="3269"/>
      <c r="AM37" s="3290" t="s">
        <v>1010</v>
      </c>
      <c r="AN37" s="3284"/>
      <c r="AO37" s="3284"/>
      <c r="AP37" s="3284"/>
      <c r="AQ37" s="3284"/>
      <c r="AR37" s="3284"/>
      <c r="AS37" s="3284"/>
      <c r="AT37" s="3284"/>
      <c r="AU37" s="3284"/>
      <c r="AV37" s="3284"/>
      <c r="AW37" s="3284"/>
      <c r="AX37" s="3284"/>
      <c r="AY37" s="3284"/>
      <c r="AZ37" s="3284"/>
      <c r="BA37" s="3284"/>
      <c r="BB37" s="3284"/>
      <c r="BC37" s="3284"/>
      <c r="BD37" s="3291"/>
      <c r="BE37" s="905"/>
      <c r="BF37" s="516"/>
      <c r="BG37" s="516"/>
      <c r="BH37" s="516"/>
      <c r="BI37" s="516"/>
      <c r="BJ37" s="516"/>
      <c r="BK37" s="516"/>
      <c r="BL37" s="516"/>
      <c r="BM37" s="516"/>
      <c r="BN37" s="516"/>
      <c r="BO37" s="516"/>
      <c r="BP37" s="516"/>
      <c r="BQ37" s="834"/>
      <c r="BR37" s="136"/>
      <c r="EO37" s="871"/>
      <c r="EP37" s="871"/>
      <c r="EQ37" s="872"/>
      <c r="ER37" s="871"/>
      <c r="ES37" s="873"/>
      <c r="ET37" s="872"/>
      <c r="EU37" s="874"/>
      <c r="EV37" s="871"/>
      <c r="EW37" s="871"/>
      <c r="EX37" s="871"/>
      <c r="EY37" s="871"/>
      <c r="EZ37" s="871"/>
      <c r="FA37" s="871"/>
      <c r="FB37" s="871"/>
      <c r="FC37" s="871"/>
    </row>
    <row r="38" spans="1:159" s="120" customFormat="1" ht="39" customHeight="1">
      <c r="A38" s="229"/>
      <c r="B38" s="876">
        <f t="shared" si="1"/>
        <v>16</v>
      </c>
      <c r="C38" s="3283" t="s">
        <v>1011</v>
      </c>
      <c r="D38" s="3284"/>
      <c r="E38" s="3284"/>
      <c r="F38" s="3284"/>
      <c r="G38" s="3284"/>
      <c r="H38" s="3284"/>
      <c r="I38" s="3284"/>
      <c r="J38" s="3284"/>
      <c r="K38" s="3284"/>
      <c r="L38" s="3284"/>
      <c r="M38" s="3284"/>
      <c r="N38" s="3284"/>
      <c r="O38" s="3284"/>
      <c r="P38" s="3284"/>
      <c r="Q38" s="3284"/>
      <c r="R38" s="3284"/>
      <c r="S38" s="3285"/>
      <c r="T38" s="889"/>
      <c r="U38" s="877"/>
      <c r="V38" s="877"/>
      <c r="W38" s="877"/>
      <c r="X38" s="878"/>
      <c r="Y38" s="884"/>
      <c r="Z38" s="3286"/>
      <c r="AA38" s="3288"/>
      <c r="AB38" s="3266"/>
      <c r="AC38" s="3266"/>
      <c r="AD38" s="3266"/>
      <c r="AE38" s="3266"/>
      <c r="AF38" s="3269"/>
      <c r="AG38" s="3289"/>
      <c r="AH38" s="3266"/>
      <c r="AI38" s="3269"/>
      <c r="AJ38" s="3289"/>
      <c r="AK38" s="3266"/>
      <c r="AL38" s="3269"/>
      <c r="AM38" s="3290" t="s">
        <v>1012</v>
      </c>
      <c r="AN38" s="3284"/>
      <c r="AO38" s="3284"/>
      <c r="AP38" s="3284"/>
      <c r="AQ38" s="3284"/>
      <c r="AR38" s="3284"/>
      <c r="AS38" s="3284"/>
      <c r="AT38" s="3284"/>
      <c r="AU38" s="3284"/>
      <c r="AV38" s="3284"/>
      <c r="AW38" s="3284"/>
      <c r="AX38" s="3284"/>
      <c r="AY38" s="3284"/>
      <c r="AZ38" s="3284"/>
      <c r="BA38" s="3284"/>
      <c r="BB38" s="3284"/>
      <c r="BC38" s="3284"/>
      <c r="BD38" s="3291"/>
      <c r="BE38" s="905"/>
      <c r="BF38" s="516"/>
      <c r="BG38" s="516"/>
      <c r="BH38" s="516"/>
      <c r="BI38" s="516"/>
      <c r="BJ38" s="516"/>
      <c r="BK38" s="516"/>
      <c r="BL38" s="516"/>
      <c r="BM38" s="516"/>
      <c r="BN38" s="516"/>
      <c r="BO38" s="516"/>
      <c r="BP38" s="516"/>
      <c r="BQ38" s="834"/>
      <c r="BR38" s="136"/>
      <c r="EO38" s="871"/>
      <c r="EP38" s="871"/>
      <c r="EQ38" s="872"/>
      <c r="ER38" s="871"/>
      <c r="ES38" s="873"/>
      <c r="ET38" s="872"/>
      <c r="EU38" s="874"/>
      <c r="EV38" s="871"/>
      <c r="EW38" s="871"/>
      <c r="EX38" s="871"/>
      <c r="EY38" s="871"/>
      <c r="EZ38" s="871"/>
      <c r="FA38" s="871"/>
      <c r="FB38" s="871"/>
      <c r="FC38" s="871"/>
    </row>
    <row r="39" spans="1:159" s="120" customFormat="1" ht="51.75" customHeight="1">
      <c r="A39" s="229"/>
      <c r="B39" s="876">
        <f t="shared" si="1"/>
        <v>17</v>
      </c>
      <c r="C39" s="3270" t="s">
        <v>1013</v>
      </c>
      <c r="D39" s="3271"/>
      <c r="E39" s="3271"/>
      <c r="F39" s="3271"/>
      <c r="G39" s="3271"/>
      <c r="H39" s="3271"/>
      <c r="I39" s="3271"/>
      <c r="J39" s="3271"/>
      <c r="K39" s="3271"/>
      <c r="L39" s="3271"/>
      <c r="M39" s="3271"/>
      <c r="N39" s="3271"/>
      <c r="O39" s="3271"/>
      <c r="P39" s="3271"/>
      <c r="Q39" s="3271"/>
      <c r="R39" s="3271"/>
      <c r="S39" s="3272"/>
      <c r="T39" s="1143" t="s">
        <v>979</v>
      </c>
      <c r="U39" s="1143"/>
      <c r="V39" s="1143"/>
      <c r="W39" s="1143"/>
      <c r="X39" s="3267"/>
      <c r="Y39" s="30" t="s">
        <v>980</v>
      </c>
      <c r="Z39" s="1143" t="s">
        <v>682</v>
      </c>
      <c r="AA39" s="3273"/>
      <c r="AB39" s="1096"/>
      <c r="AC39" s="1096"/>
      <c r="AD39" s="1096"/>
      <c r="AE39" s="1096"/>
      <c r="AF39" s="1719"/>
      <c r="AG39" s="1095"/>
      <c r="AH39" s="1096"/>
      <c r="AI39" s="3268"/>
      <c r="AJ39" s="3267"/>
      <c r="AK39" s="1096"/>
      <c r="AL39" s="1719"/>
      <c r="AM39" s="3293" t="s">
        <v>981</v>
      </c>
      <c r="AN39" s="1295"/>
      <c r="AO39" s="1295"/>
      <c r="AP39" s="1295"/>
      <c r="AQ39" s="1295"/>
      <c r="AR39" s="1295"/>
      <c r="AS39" s="1295"/>
      <c r="AT39" s="1295"/>
      <c r="AU39" s="1295"/>
      <c r="AV39" s="1295"/>
      <c r="AW39" s="1295"/>
      <c r="AX39" s="1295"/>
      <c r="AY39" s="1295"/>
      <c r="AZ39" s="1295"/>
      <c r="BA39" s="1295"/>
      <c r="BB39" s="1295"/>
      <c r="BC39" s="1295"/>
      <c r="BD39" s="3294"/>
      <c r="BE39" s="905"/>
      <c r="BF39" s="516"/>
      <c r="BG39" s="516"/>
      <c r="BH39" s="516"/>
      <c r="BI39" s="516"/>
      <c r="BJ39" s="516"/>
      <c r="BK39" s="516"/>
      <c r="BL39" s="516"/>
      <c r="BM39" s="516"/>
      <c r="BN39" s="516"/>
      <c r="BO39" s="516"/>
      <c r="BP39" s="516"/>
      <c r="BQ39" s="834"/>
      <c r="BR39" s="136"/>
      <c r="EO39" s="871"/>
      <c r="EP39" s="871"/>
      <c r="EQ39" s="872"/>
      <c r="ER39" s="871"/>
      <c r="ES39" s="873"/>
      <c r="ET39" s="872"/>
      <c r="EU39" s="874"/>
      <c r="EV39" s="871"/>
      <c r="EW39" s="871"/>
      <c r="EX39" s="871"/>
      <c r="EY39" s="871"/>
      <c r="EZ39" s="871"/>
      <c r="FA39" s="871"/>
      <c r="FB39" s="871"/>
      <c r="FC39" s="871"/>
    </row>
    <row r="40" spans="1:159" s="120" customFormat="1" ht="50.25" customHeight="1">
      <c r="A40" s="229"/>
      <c r="B40" s="876">
        <f t="shared" si="1"/>
        <v>18</v>
      </c>
      <c r="C40" s="3270" t="s">
        <v>1014</v>
      </c>
      <c r="D40" s="3271"/>
      <c r="E40" s="3271"/>
      <c r="F40" s="3271"/>
      <c r="G40" s="3271"/>
      <c r="H40" s="3271"/>
      <c r="I40" s="3271"/>
      <c r="J40" s="3271"/>
      <c r="K40" s="3271"/>
      <c r="L40" s="3271"/>
      <c r="M40" s="3271"/>
      <c r="N40" s="3271"/>
      <c r="O40" s="3271"/>
      <c r="P40" s="3271"/>
      <c r="Q40" s="3271"/>
      <c r="R40" s="3271"/>
      <c r="S40" s="3272"/>
      <c r="T40" s="3267" t="s">
        <v>1015</v>
      </c>
      <c r="U40" s="1096"/>
      <c r="V40" s="1096"/>
      <c r="W40" s="1096"/>
      <c r="X40" s="3268"/>
      <c r="Y40" s="30" t="s">
        <v>1016</v>
      </c>
      <c r="Z40" s="1143" t="s">
        <v>682</v>
      </c>
      <c r="AA40" s="3273"/>
      <c r="AB40" s="3267"/>
      <c r="AC40" s="1096"/>
      <c r="AD40" s="1096"/>
      <c r="AE40" s="1096"/>
      <c r="AF40" s="1719"/>
      <c r="AG40" s="1095"/>
      <c r="AH40" s="1096"/>
      <c r="AI40" s="3268"/>
      <c r="AJ40" s="3267"/>
      <c r="AK40" s="1096"/>
      <c r="AL40" s="1719"/>
      <c r="AM40" s="3293" t="s">
        <v>1017</v>
      </c>
      <c r="AN40" s="1295"/>
      <c r="AO40" s="1295"/>
      <c r="AP40" s="1295"/>
      <c r="AQ40" s="1295"/>
      <c r="AR40" s="1295"/>
      <c r="AS40" s="1295"/>
      <c r="AT40" s="1295"/>
      <c r="AU40" s="1295"/>
      <c r="AV40" s="1295"/>
      <c r="AW40" s="1295"/>
      <c r="AX40" s="1295"/>
      <c r="AY40" s="1295"/>
      <c r="AZ40" s="1295"/>
      <c r="BA40" s="1295"/>
      <c r="BB40" s="1295"/>
      <c r="BC40" s="1295"/>
      <c r="BD40" s="3294"/>
      <c r="BE40" s="905"/>
      <c r="BF40" s="516"/>
      <c r="BG40" s="516"/>
      <c r="BH40" s="516"/>
      <c r="BI40" s="516"/>
      <c r="BJ40" s="516"/>
      <c r="BK40" s="516"/>
      <c r="BL40" s="516"/>
      <c r="BM40" s="516"/>
      <c r="BN40" s="516"/>
      <c r="BO40" s="516"/>
      <c r="BP40" s="516"/>
      <c r="BQ40" s="834"/>
      <c r="BR40" s="136"/>
      <c r="EO40" s="871"/>
      <c r="EP40" s="871"/>
      <c r="EQ40" s="872"/>
      <c r="ER40" s="871"/>
      <c r="ES40" s="873"/>
      <c r="ET40" s="872"/>
      <c r="EU40" s="874"/>
      <c r="EV40" s="871"/>
      <c r="EW40" s="871"/>
      <c r="EX40" s="871"/>
      <c r="EY40" s="871"/>
      <c r="EZ40" s="871"/>
      <c r="FA40" s="871"/>
      <c r="FB40" s="871"/>
      <c r="FC40" s="871"/>
    </row>
    <row r="41" spans="1:159" s="120" customFormat="1" ht="39" customHeight="1">
      <c r="A41" s="229"/>
      <c r="B41" s="876">
        <f t="shared" si="1"/>
        <v>19</v>
      </c>
      <c r="C41" s="3270" t="s">
        <v>1018</v>
      </c>
      <c r="D41" s="3271"/>
      <c r="E41" s="3271"/>
      <c r="F41" s="3271"/>
      <c r="G41" s="3271"/>
      <c r="H41" s="3271"/>
      <c r="I41" s="3271"/>
      <c r="J41" s="3271"/>
      <c r="K41" s="3271"/>
      <c r="L41" s="3271"/>
      <c r="M41" s="3271"/>
      <c r="N41" s="3271"/>
      <c r="O41" s="3271"/>
      <c r="P41" s="3271"/>
      <c r="Q41" s="3271"/>
      <c r="R41" s="3271"/>
      <c r="S41" s="3272"/>
      <c r="T41" s="3267"/>
      <c r="U41" s="1096"/>
      <c r="V41" s="1096"/>
      <c r="W41" s="1096"/>
      <c r="X41" s="3268"/>
      <c r="Y41" s="30"/>
      <c r="Z41" s="3267"/>
      <c r="AA41" s="3268"/>
      <c r="AB41" s="3267" t="s">
        <v>1019</v>
      </c>
      <c r="AC41" s="1096"/>
      <c r="AD41" s="1096"/>
      <c r="AE41" s="1096"/>
      <c r="AF41" s="1719"/>
      <c r="AG41" s="1095"/>
      <c r="AH41" s="1096"/>
      <c r="AI41" s="3268"/>
      <c r="AJ41" s="3267" t="s">
        <v>1002</v>
      </c>
      <c r="AK41" s="1096"/>
      <c r="AL41" s="1719"/>
      <c r="AM41" s="3290" t="s">
        <v>1003</v>
      </c>
      <c r="AN41" s="3284"/>
      <c r="AO41" s="3284"/>
      <c r="AP41" s="3284"/>
      <c r="AQ41" s="3284"/>
      <c r="AR41" s="3284"/>
      <c r="AS41" s="3284"/>
      <c r="AT41" s="3284"/>
      <c r="AU41" s="3284"/>
      <c r="AV41" s="3284"/>
      <c r="AW41" s="3284"/>
      <c r="AX41" s="3284"/>
      <c r="AY41" s="3284"/>
      <c r="AZ41" s="3284"/>
      <c r="BA41" s="3284"/>
      <c r="BB41" s="3284"/>
      <c r="BC41" s="3284"/>
      <c r="BD41" s="3291"/>
      <c r="BE41" s="905"/>
      <c r="BF41" s="516"/>
      <c r="BG41" s="516"/>
      <c r="BH41" s="516"/>
      <c r="BI41" s="516"/>
      <c r="BJ41" s="516"/>
      <c r="BK41" s="516"/>
      <c r="BL41" s="516"/>
      <c r="BM41" s="516"/>
      <c r="BN41" s="516"/>
      <c r="BO41" s="516"/>
      <c r="BP41" s="516"/>
      <c r="BQ41" s="834"/>
      <c r="BR41" s="136"/>
      <c r="EO41" s="871"/>
      <c r="EP41" s="871"/>
      <c r="EQ41" s="872"/>
      <c r="ER41" s="871"/>
      <c r="ES41" s="873"/>
      <c r="ET41" s="872"/>
      <c r="EU41" s="874"/>
      <c r="EV41" s="871"/>
      <c r="EW41" s="871"/>
      <c r="EX41" s="871"/>
      <c r="EY41" s="871"/>
      <c r="EZ41" s="871"/>
      <c r="FA41" s="871"/>
      <c r="FB41" s="871"/>
      <c r="FC41" s="871"/>
    </row>
    <row r="42" spans="1:159" s="120" customFormat="1" ht="56.25" customHeight="1">
      <c r="A42" s="229"/>
      <c r="B42" s="876">
        <f t="shared" si="1"/>
        <v>20</v>
      </c>
      <c r="C42" s="3270" t="s">
        <v>1020</v>
      </c>
      <c r="D42" s="3271"/>
      <c r="E42" s="3271"/>
      <c r="F42" s="3271"/>
      <c r="G42" s="3271"/>
      <c r="H42" s="3271"/>
      <c r="I42" s="3271"/>
      <c r="J42" s="3271"/>
      <c r="K42" s="3271"/>
      <c r="L42" s="3271"/>
      <c r="M42" s="3271"/>
      <c r="N42" s="3271"/>
      <c r="O42" s="3271"/>
      <c r="P42" s="3271"/>
      <c r="Q42" s="3271"/>
      <c r="R42" s="3271"/>
      <c r="S42" s="3272"/>
      <c r="T42" s="3267"/>
      <c r="U42" s="1096"/>
      <c r="V42" s="1096"/>
      <c r="W42" s="1096"/>
      <c r="X42" s="3268"/>
      <c r="Y42" s="30"/>
      <c r="Z42" s="3267"/>
      <c r="AA42" s="3268"/>
      <c r="AB42" s="3267"/>
      <c r="AC42" s="1096"/>
      <c r="AD42" s="1096"/>
      <c r="AE42" s="1096"/>
      <c r="AF42" s="1719"/>
      <c r="AG42" s="1095"/>
      <c r="AH42" s="1096"/>
      <c r="AI42" s="3268"/>
      <c r="AJ42" s="3267"/>
      <c r="AK42" s="1096"/>
      <c r="AL42" s="1719"/>
      <c r="AM42" s="3290" t="s">
        <v>1021</v>
      </c>
      <c r="AN42" s="3284"/>
      <c r="AO42" s="3284"/>
      <c r="AP42" s="3284"/>
      <c r="AQ42" s="3284"/>
      <c r="AR42" s="3284"/>
      <c r="AS42" s="3284"/>
      <c r="AT42" s="3284"/>
      <c r="AU42" s="3284"/>
      <c r="AV42" s="3284"/>
      <c r="AW42" s="3284"/>
      <c r="AX42" s="3284"/>
      <c r="AY42" s="3284"/>
      <c r="AZ42" s="3284"/>
      <c r="BA42" s="3284"/>
      <c r="BB42" s="3284"/>
      <c r="BC42" s="3284"/>
      <c r="BD42" s="3291"/>
      <c r="BE42" s="905"/>
      <c r="BF42" s="516"/>
      <c r="BG42" s="516"/>
      <c r="BH42" s="516"/>
      <c r="BI42" s="516"/>
      <c r="BJ42" s="516"/>
      <c r="BK42" s="516"/>
      <c r="BL42" s="516"/>
      <c r="BM42" s="516"/>
      <c r="BN42" s="516"/>
      <c r="BO42" s="516"/>
      <c r="BP42" s="516"/>
      <c r="BQ42" s="834"/>
      <c r="BR42" s="136"/>
      <c r="EO42" s="871"/>
      <c r="EP42" s="871"/>
      <c r="EQ42" s="872"/>
      <c r="ER42" s="871"/>
      <c r="ES42" s="873"/>
      <c r="ET42" s="872"/>
      <c r="EU42" s="874"/>
      <c r="EV42" s="871"/>
      <c r="EW42" s="871"/>
      <c r="EX42" s="871"/>
      <c r="EY42" s="871"/>
      <c r="EZ42" s="871"/>
      <c r="FA42" s="871"/>
      <c r="FB42" s="871"/>
      <c r="FC42" s="871"/>
    </row>
    <row r="43" spans="1:159" s="120" customFormat="1" ht="66" customHeight="1">
      <c r="A43" s="229"/>
      <c r="B43" s="876">
        <f t="shared" si="1"/>
        <v>21</v>
      </c>
      <c r="C43" s="3270" t="s">
        <v>1022</v>
      </c>
      <c r="D43" s="3271"/>
      <c r="E43" s="3271"/>
      <c r="F43" s="3271"/>
      <c r="G43" s="3271"/>
      <c r="H43" s="3271"/>
      <c r="I43" s="3271"/>
      <c r="J43" s="3271"/>
      <c r="K43" s="3271"/>
      <c r="L43" s="3271"/>
      <c r="M43" s="3271"/>
      <c r="N43" s="3271"/>
      <c r="O43" s="3271"/>
      <c r="P43" s="3271"/>
      <c r="Q43" s="3271"/>
      <c r="R43" s="3271"/>
      <c r="S43" s="3272"/>
      <c r="T43" s="1143" t="s">
        <v>1023</v>
      </c>
      <c r="U43" s="1143"/>
      <c r="V43" s="1143"/>
      <c r="W43" s="1143"/>
      <c r="X43" s="3267"/>
      <c r="Y43" s="30"/>
      <c r="Z43" s="1143" t="s">
        <v>676</v>
      </c>
      <c r="AA43" s="3273"/>
      <c r="AB43" s="3331" t="s">
        <v>1024</v>
      </c>
      <c r="AC43" s="1093"/>
      <c r="AD43" s="1093"/>
      <c r="AE43" s="1093"/>
      <c r="AF43" s="1094"/>
      <c r="AG43" s="1095"/>
      <c r="AH43" s="1096"/>
      <c r="AI43" s="3268"/>
      <c r="AJ43" s="3267" t="s">
        <v>1025</v>
      </c>
      <c r="AK43" s="1096"/>
      <c r="AL43" s="1719"/>
      <c r="AM43" s="3293" t="s">
        <v>1026</v>
      </c>
      <c r="AN43" s="1295"/>
      <c r="AO43" s="1295"/>
      <c r="AP43" s="1295"/>
      <c r="AQ43" s="1295"/>
      <c r="AR43" s="1295"/>
      <c r="AS43" s="1295"/>
      <c r="AT43" s="1295"/>
      <c r="AU43" s="1295"/>
      <c r="AV43" s="1295"/>
      <c r="AW43" s="1295"/>
      <c r="AX43" s="1295"/>
      <c r="AY43" s="1295"/>
      <c r="AZ43" s="1295"/>
      <c r="BA43" s="1295"/>
      <c r="BB43" s="1295"/>
      <c r="BC43" s="1295"/>
      <c r="BD43" s="3294"/>
      <c r="BE43" s="905"/>
      <c r="BF43" s="516"/>
      <c r="BG43" s="516"/>
      <c r="BH43" s="516"/>
      <c r="BI43" s="516"/>
      <c r="BJ43" s="516"/>
      <c r="BK43" s="516"/>
      <c r="BL43" s="516"/>
      <c r="BM43" s="516"/>
      <c r="BN43" s="516"/>
      <c r="BO43" s="516"/>
      <c r="BP43" s="516"/>
      <c r="BQ43" s="834"/>
      <c r="BR43" s="136"/>
      <c r="EO43" s="871"/>
      <c r="EP43" s="871"/>
      <c r="EQ43" s="872"/>
      <c r="ER43" s="871"/>
      <c r="ES43" s="873"/>
      <c r="ET43" s="872"/>
      <c r="EU43" s="874"/>
      <c r="EV43" s="871"/>
      <c r="EW43" s="871"/>
      <c r="EX43" s="871"/>
      <c r="EY43" s="871"/>
      <c r="EZ43" s="871"/>
      <c r="FA43" s="871"/>
      <c r="FB43" s="871"/>
      <c r="FC43" s="871"/>
    </row>
    <row r="44" spans="1:159" s="120" customFormat="1" ht="30" customHeight="1">
      <c r="A44" s="229"/>
      <c r="B44" s="3332" t="str">
        <f>B15</f>
        <v>Additional Instructions 指南Chỉ dẫn thêm</v>
      </c>
      <c r="C44" s="1233"/>
      <c r="D44" s="1233"/>
      <c r="E44" s="1233"/>
      <c r="F44" s="1233"/>
      <c r="G44" s="1233"/>
      <c r="H44" s="1233"/>
      <c r="I44" s="1233"/>
      <c r="J44" s="1233"/>
      <c r="K44" s="1233"/>
      <c r="L44" s="1233"/>
      <c r="M44" s="1233"/>
      <c r="N44" s="1233"/>
      <c r="O44" s="1233"/>
      <c r="P44" s="1233"/>
      <c r="Q44" s="1233"/>
      <c r="R44" s="1233"/>
      <c r="S44" s="3333"/>
      <c r="T44" s="875"/>
      <c r="U44" s="875"/>
      <c r="V44" s="875"/>
      <c r="W44" s="875"/>
      <c r="X44" s="875"/>
      <c r="Y44" s="875"/>
      <c r="Z44" s="875"/>
      <c r="AA44" s="810"/>
      <c r="AB44" s="875"/>
      <c r="AC44" s="875"/>
      <c r="AD44" s="875"/>
      <c r="AE44" s="875"/>
      <c r="AF44" s="875"/>
      <c r="AG44" s="875"/>
      <c r="AH44" s="875"/>
      <c r="AI44" s="875"/>
      <c r="AJ44" s="875"/>
      <c r="AK44" s="875"/>
      <c r="AL44" s="875"/>
      <c r="AM44" s="906"/>
      <c r="AN44" s="880"/>
      <c r="AO44" s="880"/>
      <c r="AP44" s="880"/>
      <c r="AQ44" s="880"/>
      <c r="AR44" s="880"/>
      <c r="AS44" s="880"/>
      <c r="AT44" s="880"/>
      <c r="AU44" s="880"/>
      <c r="AV44" s="880"/>
      <c r="AW44" s="880"/>
      <c r="AX44" s="880"/>
      <c r="AY44" s="880"/>
      <c r="AZ44" s="880"/>
      <c r="BA44" s="880"/>
      <c r="BB44" s="880"/>
      <c r="BC44" s="880"/>
      <c r="BD44" s="881"/>
      <c r="BE44" s="229"/>
      <c r="BF44" s="69"/>
      <c r="BG44" s="69"/>
      <c r="BH44" s="69"/>
      <c r="BI44" s="69"/>
      <c r="BJ44" s="69"/>
      <c r="BK44" s="69"/>
      <c r="BL44" s="69"/>
      <c r="BM44" s="69"/>
      <c r="BN44" s="69"/>
      <c r="BO44" s="69"/>
      <c r="BP44" s="69"/>
      <c r="BQ44" s="136"/>
      <c r="BR44" s="136"/>
      <c r="EO44" s="871"/>
      <c r="EP44" s="871"/>
      <c r="EQ44" s="872"/>
      <c r="ER44" s="871"/>
      <c r="ES44" s="873"/>
      <c r="ET44" s="872"/>
      <c r="EU44" s="874"/>
      <c r="EV44" s="871"/>
      <c r="EW44" s="871"/>
      <c r="EX44" s="871"/>
      <c r="EY44" s="871"/>
      <c r="EZ44" s="871"/>
      <c r="FA44" s="871"/>
      <c r="FB44" s="871"/>
      <c r="FC44" s="871"/>
    </row>
    <row r="45" spans="1:159" s="120" customFormat="1" ht="69" customHeight="1">
      <c r="A45" s="229"/>
      <c r="B45" s="907"/>
      <c r="C45" s="908"/>
      <c r="D45" s="908"/>
      <c r="E45" s="908"/>
      <c r="F45" s="908"/>
      <c r="G45" s="908"/>
      <c r="H45" s="908"/>
      <c r="I45" s="908"/>
      <c r="J45" s="69"/>
      <c r="K45" s="69"/>
      <c r="L45" s="69"/>
      <c r="M45" s="69"/>
      <c r="N45" s="69"/>
      <c r="O45" s="69"/>
      <c r="P45" s="69"/>
      <c r="Q45" s="69"/>
      <c r="R45" s="69"/>
      <c r="S45" s="69"/>
      <c r="T45" s="114"/>
      <c r="U45" s="114"/>
      <c r="V45" s="114"/>
      <c r="W45" s="114"/>
      <c r="X45" s="114"/>
      <c r="Y45" s="114"/>
      <c r="Z45" s="114"/>
      <c r="AA45" s="116"/>
      <c r="AB45" s="114"/>
      <c r="AC45" s="114"/>
      <c r="AD45" s="114"/>
      <c r="AE45" s="114"/>
      <c r="AF45" s="114"/>
      <c r="AG45" s="114"/>
      <c r="AH45" s="114"/>
      <c r="AI45" s="114"/>
      <c r="AJ45" s="114"/>
      <c r="AK45" s="114"/>
      <c r="AL45" s="114"/>
      <c r="AM45" s="516"/>
      <c r="AN45" s="69"/>
      <c r="AO45" s="69"/>
      <c r="AP45" s="69"/>
      <c r="AQ45" s="69"/>
      <c r="AR45" s="69"/>
      <c r="AS45" s="69"/>
      <c r="AT45" s="69"/>
      <c r="AU45" s="69"/>
      <c r="AV45" s="69"/>
      <c r="AW45" s="69"/>
      <c r="AX45" s="69"/>
      <c r="AY45" s="69"/>
      <c r="AZ45" s="69"/>
      <c r="BA45" s="69"/>
      <c r="BB45" s="69"/>
      <c r="BC45" s="69"/>
      <c r="BD45" s="136"/>
      <c r="BE45" s="3334" t="s">
        <v>1027</v>
      </c>
      <c r="BF45" s="3335"/>
      <c r="BG45" s="3335"/>
      <c r="BH45" s="3335"/>
      <c r="BI45" s="3335"/>
      <c r="BJ45" s="3335"/>
      <c r="BK45" s="3335"/>
      <c r="BL45" s="3335"/>
      <c r="BM45" s="3335"/>
      <c r="BN45" s="3335"/>
      <c r="BO45" s="3267">
        <f>COUNTIF(Z33:AA43,"WB")</f>
        <v>3</v>
      </c>
      <c r="BP45" s="1096"/>
      <c r="BQ45" s="1097"/>
      <c r="BR45" s="136"/>
      <c r="EO45" s="871"/>
      <c r="EP45" s="871"/>
      <c r="EQ45" s="872"/>
      <c r="ER45" s="871"/>
      <c r="ES45" s="873"/>
      <c r="ET45" s="872"/>
      <c r="EU45" s="874"/>
      <c r="EV45" s="871"/>
      <c r="EW45" s="871"/>
      <c r="EX45" s="871"/>
      <c r="EY45" s="871"/>
      <c r="EZ45" s="871"/>
      <c r="FA45" s="871"/>
      <c r="FB45" s="871"/>
      <c r="FC45" s="871"/>
    </row>
    <row r="46" spans="1:159" s="120" customFormat="1" ht="74.25" customHeight="1">
      <c r="A46" s="229"/>
      <c r="B46" s="909"/>
      <c r="C46" s="3336"/>
      <c r="D46" s="3337"/>
      <c r="E46" s="3337"/>
      <c r="F46" s="3337"/>
      <c r="G46" s="3337"/>
      <c r="H46" s="3337"/>
      <c r="I46" s="3337"/>
      <c r="J46" s="3337"/>
      <c r="K46" s="3337"/>
      <c r="L46" s="3337"/>
      <c r="M46" s="3337"/>
      <c r="N46" s="3337"/>
      <c r="O46" s="3337"/>
      <c r="P46" s="3337"/>
      <c r="Q46" s="3337"/>
      <c r="R46" s="3337"/>
      <c r="S46" s="3337"/>
      <c r="T46" s="1230"/>
      <c r="U46" s="1230"/>
      <c r="V46" s="1230"/>
      <c r="W46" s="1230"/>
      <c r="X46" s="1230"/>
      <c r="Y46" s="117"/>
      <c r="Z46" s="1230"/>
      <c r="AA46" s="1244"/>
      <c r="AB46" s="1230"/>
      <c r="AC46" s="1230"/>
      <c r="AD46" s="1230"/>
      <c r="AE46" s="1230"/>
      <c r="AF46" s="1230"/>
      <c r="AG46" s="1230"/>
      <c r="AH46" s="1230"/>
      <c r="AI46" s="1230"/>
      <c r="AJ46" s="1230"/>
      <c r="AK46" s="1230"/>
      <c r="AL46" s="1230"/>
      <c r="AM46" s="910"/>
      <c r="AN46" s="76"/>
      <c r="AO46" s="76"/>
      <c r="AP46" s="76"/>
      <c r="AQ46" s="76"/>
      <c r="AR46" s="76"/>
      <c r="AS46" s="76"/>
      <c r="AT46" s="76"/>
      <c r="AU46" s="76"/>
      <c r="AV46" s="76"/>
      <c r="AW46" s="76"/>
      <c r="AX46" s="76"/>
      <c r="AY46" s="76"/>
      <c r="AZ46" s="76"/>
      <c r="BA46" s="76"/>
      <c r="BB46" s="76"/>
      <c r="BC46" s="76"/>
      <c r="BD46" s="130"/>
      <c r="BE46" s="3338" t="s">
        <v>1028</v>
      </c>
      <c r="BF46" s="3339"/>
      <c r="BG46" s="3339"/>
      <c r="BH46" s="3339"/>
      <c r="BI46" s="3339"/>
      <c r="BJ46" s="3339"/>
      <c r="BK46" s="3339"/>
      <c r="BL46" s="3339"/>
      <c r="BM46" s="3339"/>
      <c r="BN46" s="3339"/>
      <c r="BO46" s="3267">
        <f>COUNTIF(Z33:AA43,"SB")</f>
        <v>1</v>
      </c>
      <c r="BP46" s="1096"/>
      <c r="BQ46" s="1097"/>
      <c r="BR46" s="136"/>
      <c r="EO46" s="871"/>
      <c r="EP46" s="871"/>
      <c r="EQ46" s="872"/>
      <c r="ER46" s="871"/>
      <c r="ES46" s="873"/>
      <c r="ET46" s="872"/>
      <c r="EU46" s="874"/>
      <c r="EV46" s="871"/>
      <c r="EW46" s="871"/>
      <c r="EX46" s="871"/>
      <c r="EY46" s="871"/>
      <c r="EZ46" s="871"/>
      <c r="FA46" s="871"/>
      <c r="FB46" s="871"/>
      <c r="FC46" s="871"/>
    </row>
    <row r="47" spans="1:159" s="120" customFormat="1" ht="21.75" customHeight="1">
      <c r="A47" s="128"/>
      <c r="B47" s="129" t="str">
        <f>B26</f>
        <v>PATTERN MANAGER</v>
      </c>
      <c r="C47" s="129"/>
      <c r="D47" s="129"/>
      <c r="E47" s="129"/>
      <c r="F47" s="129"/>
      <c r="G47" s="129"/>
      <c r="H47" s="129"/>
      <c r="I47" s="129"/>
      <c r="J47" s="129"/>
      <c r="K47" s="129"/>
      <c r="L47" s="129"/>
      <c r="M47" s="129"/>
      <c r="N47" s="129"/>
      <c r="O47" s="129"/>
      <c r="P47" s="129"/>
      <c r="Q47" s="129"/>
      <c r="R47" s="129"/>
      <c r="S47" s="129"/>
      <c r="T47" s="112"/>
      <c r="U47" s="112"/>
      <c r="V47" s="112"/>
      <c r="W47" s="112"/>
      <c r="X47" s="112"/>
      <c r="Y47" s="112"/>
      <c r="Z47" s="112"/>
      <c r="AA47" s="112"/>
      <c r="AB47" s="112"/>
      <c r="AC47" s="112"/>
      <c r="AD47" s="112"/>
      <c r="AE47" s="112"/>
      <c r="AF47" s="112" t="s">
        <v>64</v>
      </c>
      <c r="AG47" s="112"/>
      <c r="AH47" s="112"/>
      <c r="AI47" s="112"/>
      <c r="AJ47" s="112"/>
      <c r="AK47" s="112"/>
      <c r="AL47" s="112"/>
      <c r="AM47" s="911"/>
      <c r="AN47" s="911"/>
      <c r="AO47" s="911"/>
      <c r="AP47" s="911"/>
      <c r="AQ47" s="911"/>
      <c r="AR47" s="911"/>
      <c r="AS47" s="911"/>
      <c r="AT47" s="911"/>
      <c r="AU47" s="911"/>
      <c r="AV47" s="911"/>
      <c r="AW47" s="911"/>
      <c r="AX47" s="911"/>
      <c r="AY47" s="911"/>
      <c r="AZ47" s="911"/>
      <c r="BA47" s="911"/>
      <c r="BB47" s="911"/>
      <c r="BC47" s="911"/>
      <c r="BD47" s="911"/>
      <c r="BE47" s="129"/>
      <c r="BF47" s="1204" t="str">
        <f>BF26</f>
        <v>COMPILER: LIÊN/A-KT-WQ826</v>
      </c>
      <c r="BG47" s="1204"/>
      <c r="BH47" s="1204"/>
      <c r="BI47" s="1204"/>
      <c r="BJ47" s="1204"/>
      <c r="BK47" s="1204"/>
      <c r="BL47" s="1204"/>
      <c r="BM47" s="1204"/>
      <c r="BN47" s="1204"/>
      <c r="BO47" s="1204"/>
      <c r="BP47" s="1204"/>
      <c r="BQ47" s="1204"/>
      <c r="BR47" s="130"/>
      <c r="EO47" s="871"/>
      <c r="EP47" s="871"/>
      <c r="EQ47" s="872"/>
      <c r="ER47" s="871"/>
      <c r="ES47" s="873"/>
      <c r="ET47" s="872"/>
      <c r="EU47" s="874"/>
      <c r="EV47" s="871"/>
      <c r="EW47" s="871"/>
      <c r="EX47" s="871"/>
      <c r="EY47" s="871"/>
      <c r="EZ47" s="871"/>
      <c r="FA47" s="871"/>
      <c r="FB47" s="871"/>
      <c r="FC47" s="871"/>
    </row>
    <row r="48" spans="1:159" s="120" customFormat="1" ht="21.95" customHeight="1">
      <c r="A48" s="224"/>
      <c r="B48" s="3245" t="str">
        <f>B27</f>
        <v>{{ModelType}}</v>
      </c>
      <c r="C48" s="3246"/>
      <c r="D48" s="3246"/>
      <c r="E48" s="3246"/>
      <c r="F48" s="3246"/>
      <c r="G48" s="3246"/>
      <c r="H48" s="3246"/>
      <c r="I48" s="3246"/>
      <c r="J48" s="3246"/>
      <c r="K48" s="3246"/>
      <c r="L48" s="3246"/>
      <c r="M48" s="3246"/>
      <c r="N48" s="3246"/>
      <c r="O48" s="3246"/>
      <c r="P48" s="3246"/>
      <c r="Q48" s="3246"/>
      <c r="R48" s="3246"/>
      <c r="S48" s="3247"/>
      <c r="T48" s="856"/>
      <c r="U48" s="857"/>
      <c r="V48" s="3321" t="s">
        <v>1029</v>
      </c>
      <c r="W48" s="3248"/>
      <c r="X48" s="3248"/>
      <c r="Y48" s="3248"/>
      <c r="Z48" s="3248"/>
      <c r="AA48" s="3248"/>
      <c r="AB48" s="3248"/>
      <c r="AC48" s="3248"/>
      <c r="AD48" s="3248"/>
      <c r="AE48" s="3248"/>
      <c r="AF48" s="3248"/>
      <c r="AG48" s="3248"/>
      <c r="AH48" s="3248"/>
      <c r="AI48" s="3248"/>
      <c r="AJ48" s="3248"/>
      <c r="AK48" s="3248"/>
      <c r="AL48" s="3248"/>
      <c r="AM48" s="3248"/>
      <c r="AN48" s="3248"/>
      <c r="AO48" s="3248"/>
      <c r="AP48" s="3248"/>
      <c r="AQ48" s="3248"/>
      <c r="AR48" s="3248"/>
      <c r="AS48" s="3248"/>
      <c r="AT48" s="3248"/>
      <c r="AU48" s="3248"/>
      <c r="AV48" s="3248"/>
      <c r="AW48" s="3248"/>
      <c r="AX48" s="3248"/>
      <c r="AY48" s="3248"/>
      <c r="AZ48" s="3248"/>
      <c r="BA48" s="491"/>
      <c r="BB48" s="491"/>
      <c r="BC48" s="491"/>
      <c r="BD48" s="491"/>
      <c r="BE48" s="3251"/>
      <c r="BF48" s="3248"/>
      <c r="BG48" s="3248"/>
      <c r="BH48" s="3254"/>
      <c r="BI48" s="491"/>
      <c r="BJ48" s="491"/>
      <c r="BK48" s="227"/>
      <c r="BL48" s="227"/>
      <c r="BM48" s="227"/>
      <c r="BN48" s="227"/>
      <c r="BO48" s="227"/>
      <c r="BP48" s="227"/>
      <c r="BQ48" s="227"/>
      <c r="BR48" s="586"/>
      <c r="EO48" s="858"/>
      <c r="EP48" s="858"/>
      <c r="EQ48" s="859"/>
      <c r="ER48" s="858"/>
      <c r="ES48" s="860"/>
      <c r="ET48" s="859"/>
      <c r="EU48" s="861"/>
      <c r="EV48" s="858"/>
      <c r="EW48" s="858"/>
      <c r="EX48" s="858"/>
      <c r="EY48" s="858"/>
      <c r="EZ48" s="858"/>
      <c r="FA48" s="858"/>
      <c r="FB48" s="858"/>
      <c r="FC48" s="858"/>
    </row>
    <row r="49" spans="1:159" s="120" customFormat="1" ht="21.95" customHeight="1">
      <c r="A49" s="229"/>
      <c r="B49" s="862" t="s">
        <v>69</v>
      </c>
      <c r="C49" s="104"/>
      <c r="D49" s="104"/>
      <c r="E49" s="104"/>
      <c r="F49" s="104"/>
      <c r="G49" s="902" t="str">
        <f>G28</f>
        <v>{{ModelName}}</v>
      </c>
      <c r="H49" s="104"/>
      <c r="I49" s="104"/>
      <c r="J49" s="104"/>
      <c r="K49" s="104"/>
      <c r="L49" s="104"/>
      <c r="M49" s="104"/>
      <c r="N49" s="104"/>
      <c r="O49" s="104"/>
      <c r="P49" s="104"/>
      <c r="Q49" s="104"/>
      <c r="R49" s="104"/>
      <c r="S49" s="105"/>
      <c r="T49" s="863"/>
      <c r="U49" s="864"/>
      <c r="V49" s="3249"/>
      <c r="W49" s="3249"/>
      <c r="X49" s="3249"/>
      <c r="Y49" s="3249"/>
      <c r="Z49" s="3249"/>
      <c r="AA49" s="3249"/>
      <c r="AB49" s="3249"/>
      <c r="AC49" s="3249"/>
      <c r="AD49" s="3249"/>
      <c r="AE49" s="3249"/>
      <c r="AF49" s="3249"/>
      <c r="AG49" s="3249"/>
      <c r="AH49" s="3249"/>
      <c r="AI49" s="3249"/>
      <c r="AJ49" s="3249"/>
      <c r="AK49" s="3249"/>
      <c r="AL49" s="3249"/>
      <c r="AM49" s="3249"/>
      <c r="AN49" s="3249"/>
      <c r="AO49" s="3249"/>
      <c r="AP49" s="3249"/>
      <c r="AQ49" s="3249"/>
      <c r="AR49" s="3249"/>
      <c r="AS49" s="3249"/>
      <c r="AT49" s="3249"/>
      <c r="AU49" s="3249"/>
      <c r="AV49" s="3249"/>
      <c r="AW49" s="3249"/>
      <c r="AX49" s="3249"/>
      <c r="AY49" s="3249"/>
      <c r="AZ49" s="3249"/>
      <c r="BA49" s="496"/>
      <c r="BB49" s="496"/>
      <c r="BC49" s="496"/>
      <c r="BD49" s="496"/>
      <c r="BE49" s="3252"/>
      <c r="BF49" s="3249"/>
      <c r="BG49" s="3249"/>
      <c r="BH49" s="3255"/>
      <c r="BI49" s="496"/>
      <c r="BJ49" s="496"/>
      <c r="BK49" s="299"/>
      <c r="BL49" s="1321" t="s">
        <v>122</v>
      </c>
      <c r="BM49" s="1322"/>
      <c r="BN49" s="1322"/>
      <c r="BO49" s="1564">
        <f>BO28</f>
        <v>32</v>
      </c>
      <c r="BP49" s="1322">
        <f>BP28-1</f>
        <v>-3</v>
      </c>
      <c r="BQ49" s="1586"/>
      <c r="BR49" s="136"/>
      <c r="EO49" s="359"/>
      <c r="EP49" s="359"/>
      <c r="EQ49" s="865"/>
      <c r="ER49" s="359"/>
      <c r="ES49" s="866"/>
      <c r="ET49" s="865"/>
      <c r="EU49" s="867"/>
      <c r="EV49" s="359"/>
      <c r="EW49" s="359"/>
      <c r="EX49" s="359"/>
      <c r="EY49" s="359"/>
      <c r="EZ49" s="359"/>
      <c r="FA49" s="359"/>
      <c r="FB49" s="359"/>
      <c r="FC49" s="359"/>
    </row>
    <row r="50" spans="1:159" s="120" customFormat="1" ht="21.95" customHeight="1">
      <c r="A50" s="229"/>
      <c r="B50" s="110" t="s">
        <v>70</v>
      </c>
      <c r="C50" s="868"/>
      <c r="D50" s="868"/>
      <c r="E50" s="868"/>
      <c r="F50" s="868"/>
      <c r="G50" s="868"/>
      <c r="H50" s="868"/>
      <c r="I50" s="3257" t="str">
        <f>I29</f>
        <v>{{MaterialNumber}}</v>
      </c>
      <c r="J50" s="3257"/>
      <c r="K50" s="3257"/>
      <c r="L50" s="3257"/>
      <c r="M50" s="3257"/>
      <c r="N50" s="3257"/>
      <c r="O50" s="3257"/>
      <c r="P50" s="3257"/>
      <c r="Q50" s="3257"/>
      <c r="R50" s="3257"/>
      <c r="S50" s="3258"/>
      <c r="T50" s="110"/>
      <c r="U50" s="869"/>
      <c r="V50" s="3250"/>
      <c r="W50" s="3250"/>
      <c r="X50" s="3250"/>
      <c r="Y50" s="3250"/>
      <c r="Z50" s="3250"/>
      <c r="AA50" s="3250"/>
      <c r="AB50" s="3250"/>
      <c r="AC50" s="3250"/>
      <c r="AD50" s="3250"/>
      <c r="AE50" s="3250"/>
      <c r="AF50" s="3250"/>
      <c r="AG50" s="3250"/>
      <c r="AH50" s="3250"/>
      <c r="AI50" s="3250"/>
      <c r="AJ50" s="3250"/>
      <c r="AK50" s="3250"/>
      <c r="AL50" s="3250"/>
      <c r="AM50" s="3250"/>
      <c r="AN50" s="3250"/>
      <c r="AO50" s="3250"/>
      <c r="AP50" s="3250"/>
      <c r="AQ50" s="3250"/>
      <c r="AR50" s="3250"/>
      <c r="AS50" s="3250"/>
      <c r="AT50" s="3250"/>
      <c r="AU50" s="3250"/>
      <c r="AV50" s="3250"/>
      <c r="AW50" s="3250"/>
      <c r="AX50" s="3250"/>
      <c r="AY50" s="3250"/>
      <c r="AZ50" s="3250"/>
      <c r="BA50" s="500"/>
      <c r="BB50" s="500"/>
      <c r="BC50" s="500"/>
      <c r="BD50" s="500"/>
      <c r="BE50" s="3253"/>
      <c r="BF50" s="3250"/>
      <c r="BG50" s="3250"/>
      <c r="BH50" s="3256"/>
      <c r="BI50" s="500"/>
      <c r="BJ50" s="500"/>
      <c r="BK50" s="136"/>
      <c r="BL50" s="1323"/>
      <c r="BM50" s="1324"/>
      <c r="BN50" s="1324"/>
      <c r="BO50" s="1464"/>
      <c r="BP50" s="1324"/>
      <c r="BQ50" s="1467"/>
      <c r="BR50" s="136"/>
      <c r="EO50" s="359"/>
      <c r="EP50" s="359"/>
      <c r="EQ50" s="870"/>
      <c r="ER50" s="359"/>
      <c r="ES50" s="866"/>
      <c r="ET50" s="870"/>
      <c r="EU50" s="867"/>
      <c r="EV50" s="359"/>
      <c r="EW50" s="359"/>
      <c r="EX50" s="359"/>
      <c r="EY50" s="359"/>
      <c r="EZ50" s="359"/>
      <c r="FA50" s="359"/>
      <c r="FB50" s="359"/>
      <c r="FC50" s="359"/>
    </row>
    <row r="51" spans="1:159" s="120" customFormat="1" ht="26.25" customHeight="1">
      <c r="A51" s="229"/>
      <c r="B51" s="2584" t="s">
        <v>523</v>
      </c>
      <c r="C51" s="2572" t="str">
        <f>C4</f>
        <v>Assembling Process  成型流程 Lưu trình gò</v>
      </c>
      <c r="D51" s="1224"/>
      <c r="E51" s="1224"/>
      <c r="F51" s="1224"/>
      <c r="G51" s="1224"/>
      <c r="H51" s="1224"/>
      <c r="I51" s="1224"/>
      <c r="J51" s="1224"/>
      <c r="K51" s="1224"/>
      <c r="L51" s="1224"/>
      <c r="M51" s="1224"/>
      <c r="N51" s="1224"/>
      <c r="O51" s="1224"/>
      <c r="P51" s="1224"/>
      <c r="Q51" s="1224"/>
      <c r="R51" s="1224"/>
      <c r="S51" s="2573"/>
      <c r="T51" s="1086" t="str">
        <f>T4</f>
        <v>Process information 流程信息Thông tin lưu trình</v>
      </c>
      <c r="U51" s="1087"/>
      <c r="V51" s="1087"/>
      <c r="W51" s="1087"/>
      <c r="X51" s="1087"/>
      <c r="Y51" s="1087"/>
      <c r="Z51" s="1087"/>
      <c r="AA51" s="1087"/>
      <c r="AB51" s="1087"/>
      <c r="AC51" s="1087"/>
      <c r="AD51" s="1087"/>
      <c r="AE51" s="1087"/>
      <c r="AF51" s="1087"/>
      <c r="AG51" s="1087"/>
      <c r="AH51" s="1087"/>
      <c r="AI51" s="1087"/>
      <c r="AJ51" s="1087"/>
      <c r="AK51" s="1087"/>
      <c r="AL51" s="2918"/>
      <c r="AM51" s="1419" t="str">
        <f>AM4</f>
        <v>Comments  备注Ghi chú</v>
      </c>
      <c r="AN51" s="1419"/>
      <c r="AO51" s="1419"/>
      <c r="AP51" s="1419"/>
      <c r="AQ51" s="1419"/>
      <c r="AR51" s="1419"/>
      <c r="AS51" s="1419"/>
      <c r="AT51" s="1419"/>
      <c r="AU51" s="1419"/>
      <c r="AV51" s="1419"/>
      <c r="AW51" s="1419"/>
      <c r="AX51" s="1419"/>
      <c r="AY51" s="1419"/>
      <c r="AZ51" s="1419"/>
      <c r="BA51" s="1419"/>
      <c r="BB51" s="1419"/>
      <c r="BC51" s="1419"/>
      <c r="BD51" s="2495"/>
      <c r="BE51" s="3261" t="str">
        <f>BE4</f>
        <v>Lasting Lace/Clip Instruction
绑鞋带/绑鞋带指南
Dây gò/ Hướng dẫn buộc dây</v>
      </c>
      <c r="BF51" s="3323"/>
      <c r="BG51" s="3323"/>
      <c r="BH51" s="3323"/>
      <c r="BI51" s="3323"/>
      <c r="BJ51" s="3323"/>
      <c r="BK51" s="3323"/>
      <c r="BL51" s="3323"/>
      <c r="BM51" s="3323"/>
      <c r="BN51" s="3323"/>
      <c r="BO51" s="3323"/>
      <c r="BP51" s="3323"/>
      <c r="BQ51" s="3324"/>
      <c r="BR51" s="136"/>
      <c r="EO51" s="871"/>
      <c r="EP51" s="871"/>
      <c r="EQ51" s="872"/>
      <c r="ER51" s="871"/>
      <c r="ES51" s="873"/>
      <c r="ET51" s="872"/>
      <c r="EU51" s="874"/>
      <c r="EV51" s="871"/>
      <c r="EW51" s="871"/>
      <c r="EX51" s="871"/>
      <c r="EY51" s="871"/>
      <c r="EZ51" s="871"/>
      <c r="FA51" s="871"/>
      <c r="FB51" s="871"/>
      <c r="FC51" s="871"/>
    </row>
    <row r="52" spans="1:159" s="120" customFormat="1" ht="72" customHeight="1">
      <c r="A52" s="229"/>
      <c r="B52" s="2594"/>
      <c r="C52" s="3340"/>
      <c r="D52" s="2608"/>
      <c r="E52" s="2608"/>
      <c r="F52" s="2608"/>
      <c r="G52" s="2608"/>
      <c r="H52" s="2608"/>
      <c r="I52" s="2608"/>
      <c r="J52" s="2608"/>
      <c r="K52" s="2608"/>
      <c r="L52" s="2608"/>
      <c r="M52" s="2608"/>
      <c r="N52" s="2608"/>
      <c r="O52" s="2608"/>
      <c r="P52" s="2608"/>
      <c r="Q52" s="2608"/>
      <c r="R52" s="2608"/>
      <c r="S52" s="3341"/>
      <c r="T52" s="3292" t="str">
        <f>T5</f>
        <v>Chemical
化品名称
Hóa chất</v>
      </c>
      <c r="U52" s="3344"/>
      <c r="V52" s="3344"/>
      <c r="W52" s="3344"/>
      <c r="X52" s="1236"/>
      <c r="Y52" s="720" t="str">
        <f>Y5</f>
        <v>Hardener 
硬化剂
Chất đông cứng</v>
      </c>
      <c r="Z52" s="3267" t="str">
        <f>Z5</f>
        <v>WB/SB</v>
      </c>
      <c r="AA52" s="3268"/>
      <c r="AB52" s="3345" t="str">
        <f>AB5</f>
        <v>Surface Temp
温度表面
Nhiệt độ bề mặt</v>
      </c>
      <c r="AC52" s="3344"/>
      <c r="AD52" s="3344"/>
      <c r="AE52" s="3344"/>
      <c r="AF52" s="3346"/>
      <c r="AG52" s="3292" t="str">
        <f>AG5</f>
        <v>Pressure
压力
Lực ép</v>
      </c>
      <c r="AH52" s="3344"/>
      <c r="AI52" s="3346"/>
      <c r="AJ52" s="3292" t="str">
        <f>AJ5</f>
        <v>Time
时间
Thời gian</v>
      </c>
      <c r="AK52" s="3344"/>
      <c r="AL52" s="3346"/>
      <c r="AM52" s="3342"/>
      <c r="AN52" s="3342"/>
      <c r="AO52" s="3342"/>
      <c r="AP52" s="3342"/>
      <c r="AQ52" s="3342"/>
      <c r="AR52" s="3342"/>
      <c r="AS52" s="3342"/>
      <c r="AT52" s="3342"/>
      <c r="AU52" s="3342"/>
      <c r="AV52" s="3342"/>
      <c r="AW52" s="3342"/>
      <c r="AX52" s="3342"/>
      <c r="AY52" s="3342"/>
      <c r="AZ52" s="3342"/>
      <c r="BA52" s="3342"/>
      <c r="BB52" s="3342"/>
      <c r="BC52" s="3342"/>
      <c r="BD52" s="3343"/>
      <c r="BE52" s="3325"/>
      <c r="BF52" s="3326"/>
      <c r="BG52" s="3326"/>
      <c r="BH52" s="3326"/>
      <c r="BI52" s="3326"/>
      <c r="BJ52" s="3326"/>
      <c r="BK52" s="3326"/>
      <c r="BL52" s="3326"/>
      <c r="BM52" s="3326"/>
      <c r="BN52" s="3326"/>
      <c r="BO52" s="3326"/>
      <c r="BP52" s="3326"/>
      <c r="BQ52" s="3327"/>
      <c r="BR52" s="136"/>
      <c r="EO52" s="871"/>
      <c r="EP52" s="871"/>
      <c r="EQ52" s="872"/>
      <c r="ER52" s="871"/>
      <c r="ES52" s="873"/>
      <c r="ET52" s="872"/>
      <c r="EU52" s="874"/>
      <c r="EV52" s="871"/>
      <c r="EW52" s="871"/>
      <c r="EX52" s="871"/>
      <c r="EY52" s="871"/>
      <c r="EZ52" s="871"/>
      <c r="FA52" s="871"/>
      <c r="FB52" s="871"/>
      <c r="FC52" s="871"/>
    </row>
    <row r="53" spans="1:159" s="120" customFormat="1" ht="89.25" customHeight="1">
      <c r="A53" s="229"/>
      <c r="B53" s="876">
        <f>B43+1</f>
        <v>22</v>
      </c>
      <c r="C53" s="3270" t="s">
        <v>1030</v>
      </c>
      <c r="D53" s="3328"/>
      <c r="E53" s="3328"/>
      <c r="F53" s="3328"/>
      <c r="G53" s="3328"/>
      <c r="H53" s="3328"/>
      <c r="I53" s="3328"/>
      <c r="J53" s="3328"/>
      <c r="K53" s="3328"/>
      <c r="L53" s="3328"/>
      <c r="M53" s="3328"/>
      <c r="N53" s="3328"/>
      <c r="O53" s="3328"/>
      <c r="P53" s="3328"/>
      <c r="Q53" s="3328"/>
      <c r="R53" s="3328"/>
      <c r="S53" s="3347"/>
      <c r="T53" s="3286"/>
      <c r="U53" s="3286"/>
      <c r="V53" s="3286"/>
      <c r="W53" s="3286"/>
      <c r="X53" s="3287"/>
      <c r="Y53" s="884"/>
      <c r="Z53" s="3286"/>
      <c r="AA53" s="3288"/>
      <c r="AB53" s="1671"/>
      <c r="AC53" s="1671"/>
      <c r="AD53" s="1671"/>
      <c r="AE53" s="1671"/>
      <c r="AF53" s="1672"/>
      <c r="AG53" s="3289"/>
      <c r="AH53" s="3266"/>
      <c r="AI53" s="3269"/>
      <c r="AJ53" s="3289"/>
      <c r="AK53" s="3266"/>
      <c r="AL53" s="3269"/>
      <c r="AM53" s="3290" t="s">
        <v>1031</v>
      </c>
      <c r="AN53" s="3284"/>
      <c r="AO53" s="3284"/>
      <c r="AP53" s="3284"/>
      <c r="AQ53" s="3284"/>
      <c r="AR53" s="3284"/>
      <c r="AS53" s="3284"/>
      <c r="AT53" s="3284"/>
      <c r="AU53" s="3284"/>
      <c r="AV53" s="3284"/>
      <c r="AW53" s="3284"/>
      <c r="AX53" s="3284"/>
      <c r="AY53" s="3284"/>
      <c r="AZ53" s="3284"/>
      <c r="BA53" s="3284"/>
      <c r="BB53" s="3284"/>
      <c r="BC53" s="3284"/>
      <c r="BD53" s="3291"/>
      <c r="BE53" s="905"/>
      <c r="BF53" s="516"/>
      <c r="BG53" s="516"/>
      <c r="BH53" s="516"/>
      <c r="BI53" s="516"/>
      <c r="BJ53" s="516"/>
      <c r="BK53" s="516"/>
      <c r="BL53" s="516"/>
      <c r="BM53" s="516"/>
      <c r="BN53" s="516"/>
      <c r="BO53" s="516"/>
      <c r="BP53" s="516"/>
      <c r="BQ53" s="834"/>
      <c r="BR53" s="136"/>
      <c r="EO53" s="871"/>
      <c r="EP53" s="871"/>
      <c r="EQ53" s="872"/>
      <c r="ER53" s="871"/>
      <c r="ES53" s="873"/>
      <c r="ET53" s="872"/>
      <c r="EU53" s="874"/>
      <c r="EV53" s="871"/>
      <c r="EW53" s="871"/>
      <c r="EX53" s="871"/>
      <c r="EY53" s="871"/>
      <c r="EZ53" s="871"/>
      <c r="FA53" s="871"/>
      <c r="FB53" s="871"/>
      <c r="FC53" s="871"/>
    </row>
    <row r="54" spans="1:159" s="120" customFormat="1" ht="69" customHeight="1">
      <c r="A54" s="229"/>
      <c r="B54" s="876">
        <f>B53+1</f>
        <v>23</v>
      </c>
      <c r="C54" s="3270" t="s">
        <v>1032</v>
      </c>
      <c r="D54" s="3328"/>
      <c r="E54" s="3328"/>
      <c r="F54" s="3328"/>
      <c r="G54" s="3328"/>
      <c r="H54" s="3328"/>
      <c r="I54" s="3328"/>
      <c r="J54" s="3328"/>
      <c r="K54" s="3328"/>
      <c r="L54" s="3328"/>
      <c r="M54" s="3328"/>
      <c r="N54" s="3328"/>
      <c r="O54" s="3328"/>
      <c r="P54" s="3328"/>
      <c r="Q54" s="3328"/>
      <c r="R54" s="3328"/>
      <c r="S54" s="3347"/>
      <c r="T54" s="3286"/>
      <c r="U54" s="3286"/>
      <c r="V54" s="3286"/>
      <c r="W54" s="3286"/>
      <c r="X54" s="3287"/>
      <c r="Y54" s="884"/>
      <c r="Z54" s="3286"/>
      <c r="AA54" s="3288"/>
      <c r="AB54" s="1671"/>
      <c r="AC54" s="1671"/>
      <c r="AD54" s="1671"/>
      <c r="AE54" s="1671"/>
      <c r="AF54" s="1672"/>
      <c r="AG54" s="3289"/>
      <c r="AH54" s="3266"/>
      <c r="AI54" s="3269"/>
      <c r="AJ54" s="3289"/>
      <c r="AK54" s="3266"/>
      <c r="AL54" s="3269"/>
      <c r="AM54" s="3290" t="s">
        <v>1033</v>
      </c>
      <c r="AN54" s="3284"/>
      <c r="AO54" s="3284"/>
      <c r="AP54" s="3284"/>
      <c r="AQ54" s="3284"/>
      <c r="AR54" s="3284"/>
      <c r="AS54" s="3284"/>
      <c r="AT54" s="3284"/>
      <c r="AU54" s="3284"/>
      <c r="AV54" s="3284"/>
      <c r="AW54" s="3284"/>
      <c r="AX54" s="3284"/>
      <c r="AY54" s="3284"/>
      <c r="AZ54" s="3284"/>
      <c r="BA54" s="3284"/>
      <c r="BB54" s="3284"/>
      <c r="BC54" s="3284"/>
      <c r="BD54" s="3291"/>
      <c r="BE54" s="905"/>
      <c r="BF54" s="516"/>
      <c r="BG54" s="516"/>
      <c r="BH54" s="516"/>
      <c r="BI54" s="516"/>
      <c r="BJ54" s="516"/>
      <c r="BK54" s="516"/>
      <c r="BL54" s="516"/>
      <c r="BM54" s="516"/>
      <c r="BN54" s="516"/>
      <c r="BO54" s="516"/>
      <c r="BP54" s="516"/>
      <c r="BQ54" s="834"/>
      <c r="BR54" s="136"/>
      <c r="EO54" s="871"/>
      <c r="EP54" s="871"/>
      <c r="EQ54" s="872"/>
      <c r="ER54" s="871"/>
      <c r="ES54" s="873"/>
      <c r="ET54" s="872"/>
      <c r="EU54" s="874"/>
      <c r="EV54" s="871"/>
      <c r="EW54" s="871"/>
      <c r="EX54" s="871"/>
      <c r="EY54" s="871"/>
      <c r="EZ54" s="871"/>
      <c r="FA54" s="871"/>
      <c r="FB54" s="871"/>
      <c r="FC54" s="871"/>
    </row>
    <row r="55" spans="1:159" s="120" customFormat="1" ht="55.5" customHeight="1">
      <c r="A55" s="229"/>
      <c r="B55" s="876">
        <f t="shared" ref="B55:B61" si="2">B54+1</f>
        <v>24</v>
      </c>
      <c r="C55" s="3283" t="s">
        <v>1034</v>
      </c>
      <c r="D55" s="3284"/>
      <c r="E55" s="3284"/>
      <c r="F55" s="3284"/>
      <c r="G55" s="3284"/>
      <c r="H55" s="3284"/>
      <c r="I55" s="3284"/>
      <c r="J55" s="3284"/>
      <c r="K55" s="3284"/>
      <c r="L55" s="3284"/>
      <c r="M55" s="3284"/>
      <c r="N55" s="3284"/>
      <c r="O55" s="3284"/>
      <c r="P55" s="3284"/>
      <c r="Q55" s="3284"/>
      <c r="R55" s="3284"/>
      <c r="S55" s="3285"/>
      <c r="T55" s="3286"/>
      <c r="U55" s="3286"/>
      <c r="V55" s="3286"/>
      <c r="W55" s="3286"/>
      <c r="X55" s="3287"/>
      <c r="Y55" s="884"/>
      <c r="Z55" s="3286"/>
      <c r="AA55" s="3288"/>
      <c r="AB55" s="1671"/>
      <c r="AC55" s="1671"/>
      <c r="AD55" s="1671"/>
      <c r="AE55" s="1671"/>
      <c r="AF55" s="1672"/>
      <c r="AG55" s="3072" t="s">
        <v>1035</v>
      </c>
      <c r="AH55" s="1671"/>
      <c r="AI55" s="1672"/>
      <c r="AJ55" s="3289" t="s">
        <v>1036</v>
      </c>
      <c r="AK55" s="3266"/>
      <c r="AL55" s="3269"/>
      <c r="AM55" s="3290" t="s">
        <v>1037</v>
      </c>
      <c r="AN55" s="3284"/>
      <c r="AO55" s="3284"/>
      <c r="AP55" s="3284"/>
      <c r="AQ55" s="3284"/>
      <c r="AR55" s="3284"/>
      <c r="AS55" s="3284"/>
      <c r="AT55" s="3284"/>
      <c r="AU55" s="3284"/>
      <c r="AV55" s="3284"/>
      <c r="AW55" s="3284"/>
      <c r="AX55" s="3284"/>
      <c r="AY55" s="3284"/>
      <c r="AZ55" s="3284"/>
      <c r="BA55" s="3284"/>
      <c r="BB55" s="3284"/>
      <c r="BC55" s="3284"/>
      <c r="BD55" s="3291"/>
      <c r="BE55" s="905"/>
      <c r="BF55" s="516"/>
      <c r="BG55" s="516"/>
      <c r="BH55" s="516"/>
      <c r="BI55" s="516"/>
      <c r="BJ55" s="516"/>
      <c r="BK55" s="516"/>
      <c r="BL55" s="516"/>
      <c r="BM55" s="516"/>
      <c r="BN55" s="516"/>
      <c r="BO55" s="516"/>
      <c r="BP55" s="516"/>
      <c r="BQ55" s="834"/>
      <c r="BR55" s="136"/>
      <c r="EO55" s="871"/>
      <c r="EP55" s="871"/>
      <c r="EQ55" s="872"/>
      <c r="ER55" s="871"/>
      <c r="ES55" s="873"/>
      <c r="ET55" s="872"/>
      <c r="EU55" s="874"/>
      <c r="EV55" s="871"/>
      <c r="EW55" s="871"/>
      <c r="EX55" s="871"/>
      <c r="EY55" s="871"/>
      <c r="EZ55" s="871"/>
      <c r="FA55" s="871"/>
      <c r="FB55" s="871"/>
      <c r="FC55" s="871"/>
    </row>
    <row r="56" spans="1:159" s="120" customFormat="1" ht="55.5" customHeight="1">
      <c r="A56" s="229"/>
      <c r="B56" s="876">
        <f t="shared" si="2"/>
        <v>25</v>
      </c>
      <c r="C56" s="3270" t="s">
        <v>1038</v>
      </c>
      <c r="D56" s="3271"/>
      <c r="E56" s="3271"/>
      <c r="F56" s="3271"/>
      <c r="G56" s="3271"/>
      <c r="H56" s="3271"/>
      <c r="I56" s="3271"/>
      <c r="J56" s="3271"/>
      <c r="K56" s="3271"/>
      <c r="L56" s="3271"/>
      <c r="M56" s="3271"/>
      <c r="N56" s="3271"/>
      <c r="O56" s="3271"/>
      <c r="P56" s="3271"/>
      <c r="Q56" s="3271"/>
      <c r="R56" s="3271"/>
      <c r="S56" s="3272"/>
      <c r="T56" s="1143" t="s">
        <v>1015</v>
      </c>
      <c r="U56" s="1143"/>
      <c r="V56" s="1143"/>
      <c r="W56" s="1143"/>
      <c r="X56" s="3267"/>
      <c r="Y56" s="30" t="s">
        <v>1016</v>
      </c>
      <c r="Z56" s="1143" t="s">
        <v>682</v>
      </c>
      <c r="AA56" s="3273"/>
      <c r="AB56" s="1640"/>
      <c r="AC56" s="1640"/>
      <c r="AD56" s="1640"/>
      <c r="AE56" s="1640"/>
      <c r="AF56" s="1609"/>
      <c r="AG56" s="1095"/>
      <c r="AH56" s="1096"/>
      <c r="AI56" s="3268"/>
      <c r="AJ56" s="3267"/>
      <c r="AK56" s="1096"/>
      <c r="AL56" s="1719"/>
      <c r="AM56" s="3293" t="s">
        <v>1039</v>
      </c>
      <c r="AN56" s="1295"/>
      <c r="AO56" s="1295"/>
      <c r="AP56" s="1295"/>
      <c r="AQ56" s="1295"/>
      <c r="AR56" s="1295"/>
      <c r="AS56" s="1295"/>
      <c r="AT56" s="1295"/>
      <c r="AU56" s="1295"/>
      <c r="AV56" s="1295"/>
      <c r="AW56" s="1295"/>
      <c r="AX56" s="1295"/>
      <c r="AY56" s="1295"/>
      <c r="AZ56" s="1295"/>
      <c r="BA56" s="1295"/>
      <c r="BB56" s="1295"/>
      <c r="BC56" s="1295"/>
      <c r="BD56" s="3294"/>
      <c r="BE56" s="905"/>
      <c r="BF56" s="516"/>
      <c r="BG56" s="516"/>
      <c r="BH56" s="516"/>
      <c r="BI56" s="516"/>
      <c r="BJ56" s="516"/>
      <c r="BK56" s="516"/>
      <c r="BL56" s="516"/>
      <c r="BM56" s="516"/>
      <c r="BN56" s="516"/>
      <c r="BO56" s="516"/>
      <c r="BP56" s="516"/>
      <c r="BQ56" s="834"/>
      <c r="BR56" s="136"/>
      <c r="EO56" s="871"/>
      <c r="EP56" s="871"/>
      <c r="EQ56" s="872"/>
      <c r="ER56" s="871"/>
      <c r="ES56" s="873"/>
      <c r="ET56" s="872"/>
      <c r="EU56" s="874"/>
      <c r="EV56" s="871"/>
      <c r="EW56" s="871"/>
      <c r="EX56" s="871"/>
      <c r="EY56" s="871"/>
      <c r="EZ56" s="871"/>
      <c r="FA56" s="871"/>
      <c r="FB56" s="871"/>
      <c r="FC56" s="871"/>
    </row>
    <row r="57" spans="1:159" s="120" customFormat="1" ht="57.75" customHeight="1">
      <c r="A57" s="229"/>
      <c r="B57" s="876">
        <f t="shared" si="2"/>
        <v>26</v>
      </c>
      <c r="C57" s="3270" t="s">
        <v>1040</v>
      </c>
      <c r="D57" s="3271"/>
      <c r="E57" s="3271"/>
      <c r="F57" s="3271"/>
      <c r="G57" s="3271"/>
      <c r="H57" s="3271"/>
      <c r="I57" s="3271"/>
      <c r="J57" s="3271"/>
      <c r="K57" s="3271"/>
      <c r="L57" s="3271"/>
      <c r="M57" s="3271"/>
      <c r="N57" s="3271"/>
      <c r="O57" s="3271"/>
      <c r="P57" s="3271"/>
      <c r="Q57" s="3271"/>
      <c r="R57" s="3271"/>
      <c r="S57" s="3272"/>
      <c r="T57" s="1143" t="s">
        <v>1015</v>
      </c>
      <c r="U57" s="1143"/>
      <c r="V57" s="1143"/>
      <c r="W57" s="1143"/>
      <c r="X57" s="3267"/>
      <c r="Y57" s="30" t="s">
        <v>1016</v>
      </c>
      <c r="Z57" s="1143" t="s">
        <v>682</v>
      </c>
      <c r="AA57" s="3273"/>
      <c r="AB57" s="245"/>
      <c r="AC57" s="245"/>
      <c r="AD57" s="245"/>
      <c r="AE57" s="245"/>
      <c r="AF57" s="246"/>
      <c r="AG57" s="24"/>
      <c r="AH57" s="24"/>
      <c r="AI57" s="248"/>
      <c r="AJ57" s="24"/>
      <c r="AK57" s="24"/>
      <c r="AL57" s="249"/>
      <c r="AM57" s="3293" t="s">
        <v>1041</v>
      </c>
      <c r="AN57" s="1295"/>
      <c r="AO57" s="1295"/>
      <c r="AP57" s="1295"/>
      <c r="AQ57" s="1295"/>
      <c r="AR57" s="1295"/>
      <c r="AS57" s="1295"/>
      <c r="AT57" s="1295"/>
      <c r="AU57" s="1295"/>
      <c r="AV57" s="1295"/>
      <c r="AW57" s="1295"/>
      <c r="AX57" s="1295"/>
      <c r="AY57" s="1295"/>
      <c r="AZ57" s="1295"/>
      <c r="BA57" s="1295"/>
      <c r="BB57" s="1295"/>
      <c r="BC57" s="1295"/>
      <c r="BD57" s="3294"/>
      <c r="BE57" s="905"/>
      <c r="BF57" s="516"/>
      <c r="BG57" s="516"/>
      <c r="BH57" s="516"/>
      <c r="BI57" s="516"/>
      <c r="BJ57" s="516"/>
      <c r="BK57" s="516"/>
      <c r="BL57" s="516"/>
      <c r="BM57" s="516"/>
      <c r="BN57" s="516"/>
      <c r="BO57" s="516"/>
      <c r="BP57" s="516"/>
      <c r="BQ57" s="834"/>
      <c r="BR57" s="136"/>
      <c r="EO57" s="871"/>
      <c r="EP57" s="871"/>
      <c r="EQ57" s="872"/>
      <c r="ER57" s="871"/>
      <c r="ES57" s="873"/>
      <c r="ET57" s="872"/>
      <c r="EU57" s="874"/>
      <c r="EV57" s="871"/>
      <c r="EW57" s="871"/>
      <c r="EX57" s="871"/>
      <c r="EY57" s="871"/>
      <c r="EZ57" s="871"/>
      <c r="FA57" s="871"/>
      <c r="FB57" s="871"/>
      <c r="FC57" s="871"/>
    </row>
    <row r="58" spans="1:159" s="120" customFormat="1" ht="77.25" customHeight="1">
      <c r="A58" s="229"/>
      <c r="B58" s="876">
        <f t="shared" si="2"/>
        <v>27</v>
      </c>
      <c r="C58" s="3283" t="s">
        <v>1042</v>
      </c>
      <c r="D58" s="3284"/>
      <c r="E58" s="3284"/>
      <c r="F58" s="3284"/>
      <c r="G58" s="3284"/>
      <c r="H58" s="3284"/>
      <c r="I58" s="3284"/>
      <c r="J58" s="3284"/>
      <c r="K58" s="3284"/>
      <c r="L58" s="3284"/>
      <c r="M58" s="3284"/>
      <c r="N58" s="3284"/>
      <c r="O58" s="3284"/>
      <c r="P58" s="3284"/>
      <c r="Q58" s="3284"/>
      <c r="R58" s="3284"/>
      <c r="S58" s="3285"/>
      <c r="T58" s="1143" t="s">
        <v>1023</v>
      </c>
      <c r="U58" s="1143"/>
      <c r="V58" s="1143"/>
      <c r="W58" s="1143"/>
      <c r="X58" s="3267"/>
      <c r="Y58" s="30"/>
      <c r="Z58" s="1143" t="s">
        <v>676</v>
      </c>
      <c r="AA58" s="3273"/>
      <c r="AB58" s="3344" t="s">
        <v>1024</v>
      </c>
      <c r="AC58" s="1096"/>
      <c r="AD58" s="1096"/>
      <c r="AE58" s="1096"/>
      <c r="AF58" s="1719"/>
      <c r="AG58" s="1095"/>
      <c r="AH58" s="1096"/>
      <c r="AI58" s="3268"/>
      <c r="AJ58" s="3267" t="s">
        <v>1025</v>
      </c>
      <c r="AK58" s="1096"/>
      <c r="AL58" s="1719"/>
      <c r="AM58" s="3348" t="s">
        <v>1043</v>
      </c>
      <c r="AN58" s="3349"/>
      <c r="AO58" s="3349"/>
      <c r="AP58" s="3349"/>
      <c r="AQ58" s="3349"/>
      <c r="AR58" s="3349"/>
      <c r="AS58" s="3349"/>
      <c r="AT58" s="3349"/>
      <c r="AU58" s="3349"/>
      <c r="AV58" s="3349"/>
      <c r="AW58" s="3349"/>
      <c r="AX58" s="3349"/>
      <c r="AY58" s="3349"/>
      <c r="AZ58" s="3349"/>
      <c r="BA58" s="3349"/>
      <c r="BB58" s="3349"/>
      <c r="BC58" s="3349"/>
      <c r="BD58" s="3350"/>
      <c r="BE58" s="905"/>
      <c r="BF58" s="516"/>
      <c r="BG58" s="516"/>
      <c r="BH58" s="516"/>
      <c r="BI58" s="516"/>
      <c r="BJ58" s="516"/>
      <c r="BK58" s="516"/>
      <c r="BL58" s="516"/>
      <c r="BM58" s="516"/>
      <c r="BN58" s="516"/>
      <c r="BO58" s="516"/>
      <c r="BP58" s="516"/>
      <c r="BQ58" s="834"/>
      <c r="BR58" s="136"/>
      <c r="EO58" s="871"/>
      <c r="EP58" s="871"/>
      <c r="EQ58" s="872"/>
      <c r="ER58" s="871"/>
      <c r="ES58" s="873"/>
      <c r="ET58" s="872"/>
      <c r="EU58" s="874"/>
      <c r="EV58" s="871"/>
      <c r="EW58" s="871"/>
      <c r="EX58" s="871"/>
      <c r="EY58" s="871"/>
      <c r="EZ58" s="871"/>
      <c r="FA58" s="871"/>
      <c r="FB58" s="871"/>
      <c r="FC58" s="871"/>
    </row>
    <row r="59" spans="1:159" s="120" customFormat="1" ht="60.75" customHeight="1">
      <c r="A59" s="229"/>
      <c r="B59" s="876">
        <f t="shared" si="2"/>
        <v>28</v>
      </c>
      <c r="C59" s="3283" t="s">
        <v>1044</v>
      </c>
      <c r="D59" s="3284"/>
      <c r="E59" s="3284"/>
      <c r="F59" s="3284"/>
      <c r="G59" s="3284"/>
      <c r="H59" s="3284"/>
      <c r="I59" s="3284"/>
      <c r="J59" s="3284"/>
      <c r="K59" s="3284"/>
      <c r="L59" s="3284"/>
      <c r="M59" s="3284"/>
      <c r="N59" s="3284"/>
      <c r="O59" s="3284"/>
      <c r="P59" s="3284"/>
      <c r="Q59" s="3284"/>
      <c r="R59" s="3284"/>
      <c r="S59" s="3285"/>
      <c r="T59" s="1143" t="s">
        <v>1015</v>
      </c>
      <c r="U59" s="1143"/>
      <c r="V59" s="1143"/>
      <c r="W59" s="1143"/>
      <c r="X59" s="3267"/>
      <c r="Y59" s="30" t="s">
        <v>1016</v>
      </c>
      <c r="Z59" s="1143" t="s">
        <v>682</v>
      </c>
      <c r="AA59" s="3273"/>
      <c r="AB59" s="3266"/>
      <c r="AC59" s="3266"/>
      <c r="AD59" s="3266"/>
      <c r="AE59" s="3266"/>
      <c r="AF59" s="3269"/>
      <c r="AG59" s="3289"/>
      <c r="AH59" s="3266"/>
      <c r="AI59" s="3269"/>
      <c r="AJ59" s="3289"/>
      <c r="AK59" s="3266"/>
      <c r="AL59" s="3269"/>
      <c r="AM59" s="3348" t="s">
        <v>1045</v>
      </c>
      <c r="AN59" s="3349"/>
      <c r="AO59" s="3349"/>
      <c r="AP59" s="3349"/>
      <c r="AQ59" s="3349"/>
      <c r="AR59" s="3349"/>
      <c r="AS59" s="3349"/>
      <c r="AT59" s="3349"/>
      <c r="AU59" s="3349"/>
      <c r="AV59" s="3349"/>
      <c r="AW59" s="3349"/>
      <c r="AX59" s="3349"/>
      <c r="AY59" s="3349"/>
      <c r="AZ59" s="3349"/>
      <c r="BA59" s="3349"/>
      <c r="BB59" s="3349"/>
      <c r="BC59" s="3349"/>
      <c r="BD59" s="3350"/>
      <c r="BE59" s="905"/>
      <c r="BF59" s="516"/>
      <c r="BG59" s="516"/>
      <c r="BH59" s="516"/>
      <c r="BI59" s="516"/>
      <c r="BJ59" s="516"/>
      <c r="BK59" s="516"/>
      <c r="BL59" s="516"/>
      <c r="BM59" s="516"/>
      <c r="BN59" s="516"/>
      <c r="BO59" s="516"/>
      <c r="BP59" s="516"/>
      <c r="BQ59" s="834"/>
      <c r="BR59" s="136"/>
      <c r="EO59" s="871"/>
      <c r="EP59" s="871"/>
      <c r="EQ59" s="872"/>
      <c r="ER59" s="871"/>
      <c r="ES59" s="873"/>
      <c r="ET59" s="872"/>
      <c r="EU59" s="874"/>
      <c r="EV59" s="871"/>
      <c r="EW59" s="871"/>
      <c r="EX59" s="871"/>
      <c r="EY59" s="871"/>
      <c r="EZ59" s="871"/>
      <c r="FA59" s="871"/>
      <c r="FB59" s="871"/>
      <c r="FC59" s="871"/>
    </row>
    <row r="60" spans="1:159" s="120" customFormat="1" ht="66" customHeight="1">
      <c r="A60" s="229"/>
      <c r="B60" s="876">
        <f t="shared" si="2"/>
        <v>29</v>
      </c>
      <c r="C60" s="3270" t="s">
        <v>1046</v>
      </c>
      <c r="D60" s="3271"/>
      <c r="E60" s="3271"/>
      <c r="F60" s="3271"/>
      <c r="G60" s="3271"/>
      <c r="H60" s="3271"/>
      <c r="I60" s="3271"/>
      <c r="J60" s="3271"/>
      <c r="K60" s="3271"/>
      <c r="L60" s="3271"/>
      <c r="M60" s="3271"/>
      <c r="N60" s="3271"/>
      <c r="O60" s="3271"/>
      <c r="P60" s="3271"/>
      <c r="Q60" s="3271"/>
      <c r="R60" s="3271"/>
      <c r="S60" s="3272"/>
      <c r="T60" s="3267"/>
      <c r="U60" s="1096"/>
      <c r="V60" s="1096"/>
      <c r="W60" s="1096"/>
      <c r="X60" s="3268"/>
      <c r="Y60" s="30"/>
      <c r="Z60" s="3267"/>
      <c r="AA60" s="3268"/>
      <c r="AB60" s="3267" t="s">
        <v>1019</v>
      </c>
      <c r="AC60" s="1096"/>
      <c r="AD60" s="1096"/>
      <c r="AE60" s="1096"/>
      <c r="AF60" s="1719"/>
      <c r="AG60" s="1095"/>
      <c r="AH60" s="1096"/>
      <c r="AI60" s="3268"/>
      <c r="AJ60" s="3267" t="s">
        <v>1002</v>
      </c>
      <c r="AK60" s="1096"/>
      <c r="AL60" s="1719"/>
      <c r="AM60" s="3290" t="s">
        <v>1003</v>
      </c>
      <c r="AN60" s="3284"/>
      <c r="AO60" s="3284"/>
      <c r="AP60" s="3284"/>
      <c r="AQ60" s="3284"/>
      <c r="AR60" s="3284"/>
      <c r="AS60" s="3284"/>
      <c r="AT60" s="3284"/>
      <c r="AU60" s="3284"/>
      <c r="AV60" s="3284"/>
      <c r="AW60" s="3284"/>
      <c r="AX60" s="3284"/>
      <c r="AY60" s="3284"/>
      <c r="AZ60" s="3284"/>
      <c r="BA60" s="3284"/>
      <c r="BB60" s="3284"/>
      <c r="BC60" s="3284"/>
      <c r="BD60" s="3291"/>
      <c r="BE60" s="905"/>
      <c r="BF60" s="516"/>
      <c r="BG60" s="516"/>
      <c r="BH60" s="516"/>
      <c r="BI60" s="516"/>
      <c r="BJ60" s="516"/>
      <c r="BK60" s="516"/>
      <c r="BL60" s="516"/>
      <c r="BM60" s="516"/>
      <c r="BN60" s="516"/>
      <c r="BO60" s="516"/>
      <c r="BP60" s="516"/>
      <c r="BQ60" s="834"/>
      <c r="BR60" s="136"/>
      <c r="EO60" s="871"/>
      <c r="EP60" s="871"/>
      <c r="EQ60" s="872"/>
      <c r="ER60" s="871"/>
      <c r="ES60" s="873"/>
      <c r="ET60" s="872"/>
      <c r="EU60" s="874"/>
      <c r="EV60" s="871"/>
      <c r="EW60" s="871"/>
      <c r="EX60" s="871"/>
      <c r="EY60" s="871"/>
      <c r="EZ60" s="871"/>
      <c r="FA60" s="871"/>
      <c r="FB60" s="871"/>
      <c r="FC60" s="871"/>
    </row>
    <row r="61" spans="1:159" s="120" customFormat="1" ht="80.25" customHeight="1">
      <c r="A61" s="229"/>
      <c r="B61" s="876">
        <f t="shared" si="2"/>
        <v>30</v>
      </c>
      <c r="C61" s="3270" t="s">
        <v>1047</v>
      </c>
      <c r="D61" s="3271"/>
      <c r="E61" s="3271"/>
      <c r="F61" s="3271"/>
      <c r="G61" s="3271"/>
      <c r="H61" s="3271"/>
      <c r="I61" s="3271"/>
      <c r="J61" s="3271"/>
      <c r="K61" s="3271"/>
      <c r="L61" s="3271"/>
      <c r="M61" s="3271"/>
      <c r="N61" s="3271"/>
      <c r="O61" s="3271"/>
      <c r="P61" s="3271"/>
      <c r="Q61" s="3271"/>
      <c r="R61" s="3271"/>
      <c r="S61" s="3272"/>
      <c r="T61" s="1143" t="s">
        <v>1023</v>
      </c>
      <c r="U61" s="1143"/>
      <c r="V61" s="1143"/>
      <c r="W61" s="1143"/>
      <c r="X61" s="3267"/>
      <c r="Y61" s="30"/>
      <c r="Z61" s="1143" t="s">
        <v>676</v>
      </c>
      <c r="AA61" s="3273"/>
      <c r="AB61" s="3344" t="s">
        <v>1024</v>
      </c>
      <c r="AC61" s="1096"/>
      <c r="AD61" s="1096"/>
      <c r="AE61" s="1096"/>
      <c r="AF61" s="1719"/>
      <c r="AG61" s="1095"/>
      <c r="AH61" s="1096"/>
      <c r="AI61" s="3268"/>
      <c r="AJ61" s="3267" t="s">
        <v>1048</v>
      </c>
      <c r="AK61" s="1096"/>
      <c r="AL61" s="1719"/>
      <c r="AM61" s="3293" t="s">
        <v>1049</v>
      </c>
      <c r="AN61" s="1295"/>
      <c r="AO61" s="1295"/>
      <c r="AP61" s="1295"/>
      <c r="AQ61" s="1295"/>
      <c r="AR61" s="1295"/>
      <c r="AS61" s="1295"/>
      <c r="AT61" s="1295"/>
      <c r="AU61" s="1295"/>
      <c r="AV61" s="1295"/>
      <c r="AW61" s="1295"/>
      <c r="AX61" s="1295"/>
      <c r="AY61" s="1295"/>
      <c r="AZ61" s="1295"/>
      <c r="BA61" s="1295"/>
      <c r="BB61" s="1295"/>
      <c r="BC61" s="1295"/>
      <c r="BD61" s="3294"/>
      <c r="BE61" s="905"/>
      <c r="BF61" s="516"/>
      <c r="BG61" s="516"/>
      <c r="BH61" s="516"/>
      <c r="BI61" s="516"/>
      <c r="BJ61" s="516"/>
      <c r="BK61" s="516"/>
      <c r="BL61" s="516"/>
      <c r="BM61" s="516"/>
      <c r="BN61" s="516"/>
      <c r="BO61" s="516"/>
      <c r="BP61" s="516"/>
      <c r="BQ61" s="834"/>
      <c r="BR61" s="136"/>
      <c r="EO61" s="871"/>
      <c r="EP61" s="871"/>
      <c r="EQ61" s="872"/>
      <c r="ER61" s="871"/>
      <c r="ES61" s="873"/>
      <c r="ET61" s="872"/>
      <c r="EU61" s="874"/>
      <c r="EV61" s="871"/>
      <c r="EW61" s="871"/>
      <c r="EX61" s="871"/>
      <c r="EY61" s="871"/>
      <c r="EZ61" s="871"/>
      <c r="FA61" s="871"/>
      <c r="FB61" s="871"/>
      <c r="FC61" s="871"/>
    </row>
    <row r="62" spans="1:159" s="120" customFormat="1" ht="30" customHeight="1">
      <c r="A62" s="229"/>
      <c r="B62" s="912" t="str">
        <f>B44</f>
        <v>Additional Instructions 指南Chỉ dẫn thêm</v>
      </c>
      <c r="C62" s="913"/>
      <c r="D62" s="913"/>
      <c r="E62" s="913"/>
      <c r="F62" s="913"/>
      <c r="G62" s="913"/>
      <c r="H62" s="913"/>
      <c r="I62" s="913"/>
      <c r="J62" s="877"/>
      <c r="K62" s="877"/>
      <c r="L62" s="877"/>
      <c r="M62" s="877"/>
      <c r="N62" s="877"/>
      <c r="O62" s="877"/>
      <c r="P62" s="877"/>
      <c r="Q62" s="877"/>
      <c r="R62" s="877"/>
      <c r="S62" s="878"/>
      <c r="T62" s="875"/>
      <c r="U62" s="875"/>
      <c r="V62" s="875"/>
      <c r="W62" s="875"/>
      <c r="X62" s="875"/>
      <c r="Y62" s="875"/>
      <c r="Z62" s="875"/>
      <c r="AA62" s="810"/>
      <c r="AB62" s="875"/>
      <c r="AC62" s="875"/>
      <c r="AD62" s="875"/>
      <c r="AE62" s="875"/>
      <c r="AF62" s="875"/>
      <c r="AG62" s="875"/>
      <c r="AH62" s="875"/>
      <c r="AI62" s="875"/>
      <c r="AJ62" s="875"/>
      <c r="AK62" s="875"/>
      <c r="AL62" s="875"/>
      <c r="AM62" s="906"/>
      <c r="AN62" s="880"/>
      <c r="AO62" s="880"/>
      <c r="AP62" s="880"/>
      <c r="AQ62" s="880"/>
      <c r="AR62" s="880"/>
      <c r="AS62" s="880"/>
      <c r="AT62" s="880"/>
      <c r="AU62" s="880"/>
      <c r="AV62" s="880"/>
      <c r="AW62" s="880"/>
      <c r="AX62" s="880"/>
      <c r="AY62" s="880"/>
      <c r="AZ62" s="880"/>
      <c r="BA62" s="880"/>
      <c r="BB62" s="880"/>
      <c r="BC62" s="880"/>
      <c r="BD62" s="881"/>
      <c r="BE62" s="229"/>
      <c r="BF62" s="69"/>
      <c r="BG62" s="69"/>
      <c r="BH62" s="69"/>
      <c r="BI62" s="69"/>
      <c r="BJ62" s="69"/>
      <c r="BK62" s="69"/>
      <c r="BL62" s="69"/>
      <c r="BM62" s="69"/>
      <c r="BN62" s="69"/>
      <c r="BO62" s="69"/>
      <c r="BP62" s="69"/>
      <c r="BQ62" s="136"/>
      <c r="BR62" s="136"/>
      <c r="EO62" s="871"/>
      <c r="EP62" s="871"/>
      <c r="EQ62" s="872"/>
      <c r="ER62" s="871"/>
      <c r="ES62" s="873"/>
      <c r="ET62" s="872"/>
      <c r="EU62" s="874"/>
      <c r="EV62" s="871"/>
      <c r="EW62" s="871"/>
      <c r="EX62" s="871"/>
      <c r="EY62" s="871"/>
      <c r="EZ62" s="871"/>
      <c r="FA62" s="871"/>
      <c r="FB62" s="871"/>
      <c r="FC62" s="871"/>
    </row>
    <row r="63" spans="1:159" s="120" customFormat="1" ht="75.75" customHeight="1">
      <c r="A63" s="229"/>
      <c r="B63" s="907"/>
      <c r="C63" s="908"/>
      <c r="D63" s="908"/>
      <c r="E63" s="908"/>
      <c r="F63" s="908"/>
      <c r="G63" s="908"/>
      <c r="H63" s="908"/>
      <c r="I63" s="908"/>
      <c r="J63" s="69"/>
      <c r="K63" s="69"/>
      <c r="L63" s="69"/>
      <c r="M63" s="69"/>
      <c r="N63" s="69"/>
      <c r="O63" s="69"/>
      <c r="P63" s="69"/>
      <c r="Q63" s="69"/>
      <c r="R63" s="69"/>
      <c r="S63" s="69"/>
      <c r="T63" s="114"/>
      <c r="U63" s="114"/>
      <c r="V63" s="114"/>
      <c r="W63" s="114"/>
      <c r="X63" s="114"/>
      <c r="Y63" s="114"/>
      <c r="Z63" s="114"/>
      <c r="AA63" s="116"/>
      <c r="AB63" s="114"/>
      <c r="AC63" s="114"/>
      <c r="AD63" s="114"/>
      <c r="AE63" s="114"/>
      <c r="AF63" s="114"/>
      <c r="AG63" s="114"/>
      <c r="AH63" s="114"/>
      <c r="AI63" s="114"/>
      <c r="AJ63" s="114"/>
      <c r="AK63" s="114"/>
      <c r="AL63" s="114"/>
      <c r="AM63" s="516"/>
      <c r="AN63" s="69"/>
      <c r="AO63" s="69"/>
      <c r="AP63" s="69"/>
      <c r="AQ63" s="69"/>
      <c r="AR63" s="69"/>
      <c r="AS63" s="69"/>
      <c r="AT63" s="69"/>
      <c r="AU63" s="69"/>
      <c r="AV63" s="69"/>
      <c r="AW63" s="69"/>
      <c r="AX63" s="69"/>
      <c r="AY63" s="69"/>
      <c r="AZ63" s="69"/>
      <c r="BA63" s="69"/>
      <c r="BB63" s="69"/>
      <c r="BC63" s="69"/>
      <c r="BD63" s="136"/>
      <c r="BE63" s="3334" t="str">
        <f>BE45</f>
        <v>Total WB Processes:
使用总工段 WB
Tổng số công đoạn sử dụng WB</v>
      </c>
      <c r="BF63" s="3335"/>
      <c r="BG63" s="3335"/>
      <c r="BH63" s="3335"/>
      <c r="BI63" s="3335"/>
      <c r="BJ63" s="3335"/>
      <c r="BK63" s="3335"/>
      <c r="BL63" s="3335"/>
      <c r="BM63" s="3335"/>
      <c r="BN63" s="3335"/>
      <c r="BO63" s="3267">
        <f>COUNTIF(Z53:AA61,"WB")</f>
        <v>3</v>
      </c>
      <c r="BP63" s="1096"/>
      <c r="BQ63" s="1097"/>
      <c r="BR63" s="136"/>
      <c r="EO63" s="871"/>
      <c r="EP63" s="871"/>
      <c r="EQ63" s="872"/>
      <c r="ER63" s="871"/>
      <c r="ES63" s="873"/>
      <c r="ET63" s="872"/>
      <c r="EU63" s="874"/>
      <c r="EV63" s="871"/>
      <c r="EW63" s="871"/>
      <c r="EX63" s="871"/>
      <c r="EY63" s="871"/>
      <c r="EZ63" s="871"/>
      <c r="FA63" s="871"/>
      <c r="FB63" s="871"/>
      <c r="FC63" s="871"/>
    </row>
    <row r="64" spans="1:159" s="120" customFormat="1" ht="72.75" customHeight="1">
      <c r="A64" s="229"/>
      <c r="B64" s="909"/>
      <c r="C64" s="3336"/>
      <c r="D64" s="3337"/>
      <c r="E64" s="3337"/>
      <c r="F64" s="3337"/>
      <c r="G64" s="3337"/>
      <c r="H64" s="3337"/>
      <c r="I64" s="3337"/>
      <c r="J64" s="3337"/>
      <c r="K64" s="3337"/>
      <c r="L64" s="3337"/>
      <c r="M64" s="3337"/>
      <c r="N64" s="3337"/>
      <c r="O64" s="3337"/>
      <c r="P64" s="3337"/>
      <c r="Q64" s="3337"/>
      <c r="R64" s="3337"/>
      <c r="S64" s="3337"/>
      <c r="T64" s="1230"/>
      <c r="U64" s="1230"/>
      <c r="V64" s="1230"/>
      <c r="W64" s="1230"/>
      <c r="X64" s="1230"/>
      <c r="Y64" s="117"/>
      <c r="Z64" s="1230"/>
      <c r="AA64" s="1244"/>
      <c r="AB64" s="1230"/>
      <c r="AC64" s="1230"/>
      <c r="AD64" s="1230"/>
      <c r="AE64" s="1230"/>
      <c r="AF64" s="1230"/>
      <c r="AG64" s="1230"/>
      <c r="AH64" s="1230"/>
      <c r="AI64" s="1230"/>
      <c r="AJ64" s="1230"/>
      <c r="AK64" s="1230"/>
      <c r="AL64" s="1230"/>
      <c r="AM64" s="3336"/>
      <c r="AN64" s="3337"/>
      <c r="AO64" s="3337"/>
      <c r="AP64" s="3337"/>
      <c r="AQ64" s="3337"/>
      <c r="AR64" s="3337"/>
      <c r="AS64" s="3337"/>
      <c r="AT64" s="3337"/>
      <c r="AU64" s="3337"/>
      <c r="AV64" s="3337"/>
      <c r="AW64" s="3337"/>
      <c r="AX64" s="3337"/>
      <c r="AY64" s="3337"/>
      <c r="AZ64" s="3337"/>
      <c r="BA64" s="3337"/>
      <c r="BB64" s="3337"/>
      <c r="BC64" s="3337"/>
      <c r="BD64" s="3351"/>
      <c r="BE64" s="3338" t="str">
        <f>BE46</f>
        <v>Total SB Processes:
使用总工段 SB
Tổng số công đoạn sử dụng SB</v>
      </c>
      <c r="BF64" s="3339"/>
      <c r="BG64" s="3339"/>
      <c r="BH64" s="3339"/>
      <c r="BI64" s="3339"/>
      <c r="BJ64" s="3339"/>
      <c r="BK64" s="3339"/>
      <c r="BL64" s="3339"/>
      <c r="BM64" s="3339"/>
      <c r="BN64" s="3339"/>
      <c r="BO64" s="3267">
        <f>COUNTIF(Z53:AA61,"SB")</f>
        <v>2</v>
      </c>
      <c r="BP64" s="1096"/>
      <c r="BQ64" s="1097"/>
      <c r="BR64" s="136"/>
      <c r="EO64" s="871"/>
      <c r="EP64" s="871"/>
      <c r="EQ64" s="872"/>
      <c r="ER64" s="871"/>
      <c r="ES64" s="873"/>
      <c r="ET64" s="872"/>
      <c r="EU64" s="874"/>
      <c r="EV64" s="871"/>
      <c r="EW64" s="871"/>
      <c r="EX64" s="871"/>
      <c r="EY64" s="871"/>
      <c r="EZ64" s="871"/>
      <c r="FA64" s="871"/>
      <c r="FB64" s="871"/>
      <c r="FC64" s="871"/>
    </row>
    <row r="65" spans="1:159" s="120" customFormat="1" ht="21.75" customHeight="1">
      <c r="A65" s="128"/>
      <c r="B65" s="129" t="str">
        <f>B47</f>
        <v>PATTERN MANAGER</v>
      </c>
      <c r="C65" s="129"/>
      <c r="D65" s="129"/>
      <c r="E65" s="129"/>
      <c r="F65" s="129"/>
      <c r="G65" s="129"/>
      <c r="H65" s="129"/>
      <c r="I65" s="129"/>
      <c r="J65" s="129"/>
      <c r="K65" s="129"/>
      <c r="L65" s="129"/>
      <c r="M65" s="129"/>
      <c r="N65" s="129"/>
      <c r="O65" s="129"/>
      <c r="P65" s="129"/>
      <c r="Q65" s="129"/>
      <c r="R65" s="129"/>
      <c r="S65" s="129"/>
      <c r="T65" s="112"/>
      <c r="U65" s="112"/>
      <c r="V65" s="112"/>
      <c r="W65" s="112"/>
      <c r="X65" s="112"/>
      <c r="Y65" s="112"/>
      <c r="Z65" s="112"/>
      <c r="AA65" s="112"/>
      <c r="AB65" s="112"/>
      <c r="AC65" s="112"/>
      <c r="AD65" s="112"/>
      <c r="AE65" s="112"/>
      <c r="AF65" s="112" t="s">
        <v>64</v>
      </c>
      <c r="AG65" s="112"/>
      <c r="AH65" s="112"/>
      <c r="AI65" s="112"/>
      <c r="AJ65" s="112"/>
      <c r="AK65" s="112"/>
      <c r="AL65" s="112"/>
      <c r="AM65" s="911"/>
      <c r="AN65" s="911"/>
      <c r="AO65" s="911"/>
      <c r="AP65" s="911"/>
      <c r="AQ65" s="911"/>
      <c r="AR65" s="911"/>
      <c r="AS65" s="911"/>
      <c r="AT65" s="911"/>
      <c r="AU65" s="911"/>
      <c r="AV65" s="911"/>
      <c r="AW65" s="911"/>
      <c r="AX65" s="911"/>
      <c r="AY65" s="911"/>
      <c r="AZ65" s="911"/>
      <c r="BA65" s="911"/>
      <c r="BB65" s="911"/>
      <c r="BC65" s="911"/>
      <c r="BD65" s="911"/>
      <c r="BE65" s="129"/>
      <c r="BF65" s="129"/>
      <c r="BG65" s="129"/>
      <c r="BH65" s="129"/>
      <c r="BI65" s="129" t="str">
        <f>BF47</f>
        <v>COMPILER: LIÊN/A-KT-WQ826</v>
      </c>
      <c r="BJ65" s="129"/>
      <c r="BK65" s="129"/>
      <c r="BL65" s="129"/>
      <c r="BM65" s="129"/>
      <c r="BN65" s="129"/>
      <c r="BO65" s="129"/>
      <c r="BP65" s="129"/>
      <c r="BQ65" s="129"/>
      <c r="BR65" s="130"/>
      <c r="EO65" s="871"/>
      <c r="EP65" s="871"/>
      <c r="EQ65" s="872"/>
      <c r="ER65" s="871"/>
      <c r="ES65" s="873"/>
      <c r="ET65" s="872"/>
      <c r="EU65" s="874"/>
      <c r="EV65" s="871"/>
      <c r="EW65" s="871"/>
      <c r="EX65" s="871"/>
      <c r="EY65" s="871"/>
      <c r="EZ65" s="871"/>
      <c r="FA65" s="871"/>
      <c r="FB65" s="871"/>
      <c r="FC65" s="871"/>
    </row>
    <row r="66" spans="1:159" s="120" customFormat="1" ht="21.95" customHeight="1">
      <c r="A66" s="224"/>
      <c r="B66" s="3245" t="str">
        <f>'Outside Conveyor Process'!B1:Q1</f>
        <v>{{ModelType}}</v>
      </c>
      <c r="C66" s="3246"/>
      <c r="D66" s="3246"/>
      <c r="E66" s="3246"/>
      <c r="F66" s="3246"/>
      <c r="G66" s="3246"/>
      <c r="H66" s="3246"/>
      <c r="I66" s="3246"/>
      <c r="J66" s="3246"/>
      <c r="K66" s="3246"/>
      <c r="L66" s="3246"/>
      <c r="M66" s="3246"/>
      <c r="N66" s="3246"/>
      <c r="O66" s="3246"/>
      <c r="P66" s="3246"/>
      <c r="Q66" s="3246"/>
      <c r="R66" s="3246"/>
      <c r="S66" s="3247"/>
      <c r="T66" s="856"/>
      <c r="U66" s="857"/>
      <c r="V66" s="3321" t="s">
        <v>1050</v>
      </c>
      <c r="W66" s="3248"/>
      <c r="X66" s="3248"/>
      <c r="Y66" s="3248"/>
      <c r="Z66" s="3248"/>
      <c r="AA66" s="3248"/>
      <c r="AB66" s="3248"/>
      <c r="AC66" s="3248"/>
      <c r="AD66" s="3248"/>
      <c r="AE66" s="3248"/>
      <c r="AF66" s="3248"/>
      <c r="AG66" s="3248"/>
      <c r="AH66" s="3248"/>
      <c r="AI66" s="3248"/>
      <c r="AJ66" s="3248"/>
      <c r="AK66" s="3248"/>
      <c r="AL66" s="3248"/>
      <c r="AM66" s="3248"/>
      <c r="AN66" s="3248"/>
      <c r="AO66" s="3248"/>
      <c r="AP66" s="3248"/>
      <c r="AQ66" s="3248"/>
      <c r="AR66" s="3248"/>
      <c r="AS66" s="3248"/>
      <c r="AT66" s="3248"/>
      <c r="AU66" s="3248"/>
      <c r="AV66" s="3248"/>
      <c r="AW66" s="3248"/>
      <c r="AX66" s="3248"/>
      <c r="AY66" s="3248"/>
      <c r="AZ66" s="3248"/>
      <c r="BA66" s="3248"/>
      <c r="BB66" s="491"/>
      <c r="BC66" s="491"/>
      <c r="BD66" s="491"/>
      <c r="BE66" s="3251"/>
      <c r="BF66" s="3248"/>
      <c r="BG66" s="3248"/>
      <c r="BH66" s="3254"/>
      <c r="BI66" s="491"/>
      <c r="BJ66" s="491"/>
      <c r="BK66" s="227"/>
      <c r="BL66" s="227"/>
      <c r="BM66" s="227"/>
      <c r="BN66" s="227"/>
      <c r="BO66" s="227"/>
      <c r="BP66" s="227"/>
      <c r="BQ66" s="227"/>
      <c r="BR66" s="228"/>
      <c r="EO66" s="858"/>
      <c r="EP66" s="858"/>
      <c r="EQ66" s="859"/>
      <c r="ER66" s="858"/>
      <c r="ES66" s="860"/>
      <c r="ET66" s="859"/>
      <c r="EU66" s="861"/>
      <c r="EV66" s="858"/>
      <c r="EW66" s="858"/>
      <c r="EX66" s="858"/>
      <c r="EY66" s="858"/>
      <c r="EZ66" s="858"/>
      <c r="FA66" s="858"/>
      <c r="FB66" s="858"/>
      <c r="FC66" s="858"/>
    </row>
    <row r="67" spans="1:159" s="120" customFormat="1" ht="21.95" customHeight="1">
      <c r="A67" s="229"/>
      <c r="B67" s="862" t="s">
        <v>69</v>
      </c>
      <c r="C67" s="104"/>
      <c r="D67" s="104"/>
      <c r="E67" s="104"/>
      <c r="F67" s="104"/>
      <c r="G67" s="902" t="str">
        <f>'Outside Conveyor Process'!H2</f>
        <v>{{ModelName}}</v>
      </c>
      <c r="H67" s="104"/>
      <c r="I67" s="104"/>
      <c r="J67" s="104"/>
      <c r="K67" s="104"/>
      <c r="L67" s="104"/>
      <c r="M67" s="104"/>
      <c r="N67" s="104"/>
      <c r="O67" s="104"/>
      <c r="P67" s="104"/>
      <c r="Q67" s="104"/>
      <c r="R67" s="104"/>
      <c r="S67" s="105"/>
      <c r="T67" s="863"/>
      <c r="U67" s="864"/>
      <c r="V67" s="3249"/>
      <c r="W67" s="3249"/>
      <c r="X67" s="3249"/>
      <c r="Y67" s="3249"/>
      <c r="Z67" s="3249"/>
      <c r="AA67" s="3249"/>
      <c r="AB67" s="3249"/>
      <c r="AC67" s="3249"/>
      <c r="AD67" s="3249"/>
      <c r="AE67" s="3249"/>
      <c r="AF67" s="3249"/>
      <c r="AG67" s="3249"/>
      <c r="AH67" s="3249"/>
      <c r="AI67" s="3249"/>
      <c r="AJ67" s="3249"/>
      <c r="AK67" s="3249"/>
      <c r="AL67" s="3249"/>
      <c r="AM67" s="3249"/>
      <c r="AN67" s="3249"/>
      <c r="AO67" s="3249"/>
      <c r="AP67" s="3249"/>
      <c r="AQ67" s="3249"/>
      <c r="AR67" s="3249"/>
      <c r="AS67" s="3249"/>
      <c r="AT67" s="3249"/>
      <c r="AU67" s="3249"/>
      <c r="AV67" s="3249"/>
      <c r="AW67" s="3249"/>
      <c r="AX67" s="3249"/>
      <c r="AY67" s="3249"/>
      <c r="AZ67" s="3249"/>
      <c r="BA67" s="3249"/>
      <c r="BB67" s="496"/>
      <c r="BC67" s="496"/>
      <c r="BD67" s="496"/>
      <c r="BE67" s="3252"/>
      <c r="BF67" s="3249"/>
      <c r="BG67" s="3249"/>
      <c r="BH67" s="3255"/>
      <c r="BI67" s="496"/>
      <c r="BJ67" s="496"/>
      <c r="BK67" s="299"/>
      <c r="BL67" s="1321" t="s">
        <v>122</v>
      </c>
      <c r="BM67" s="1322"/>
      <c r="BN67" s="1322"/>
      <c r="BO67" s="1564">
        <f>BO49</f>
        <v>32</v>
      </c>
      <c r="BP67" s="1322">
        <f>BP49-1</f>
        <v>-4</v>
      </c>
      <c r="BQ67" s="1586"/>
      <c r="BR67" s="136"/>
      <c r="EO67" s="359"/>
      <c r="EP67" s="359"/>
      <c r="EQ67" s="865"/>
      <c r="ER67" s="359"/>
      <c r="ES67" s="866"/>
      <c r="ET67" s="865"/>
      <c r="EU67" s="867"/>
      <c r="EV67" s="359"/>
      <c r="EW67" s="359"/>
      <c r="EX67" s="359"/>
      <c r="EY67" s="359"/>
      <c r="EZ67" s="359"/>
      <c r="FA67" s="359"/>
      <c r="FB67" s="359"/>
      <c r="FC67" s="359"/>
    </row>
    <row r="68" spans="1:159" s="120" customFormat="1" ht="21.95" customHeight="1">
      <c r="A68" s="229"/>
      <c r="B68" s="110" t="s">
        <v>70</v>
      </c>
      <c r="C68" s="868"/>
      <c r="D68" s="868"/>
      <c r="E68" s="868"/>
      <c r="F68" s="868"/>
      <c r="G68" s="868"/>
      <c r="H68" s="868"/>
      <c r="I68" s="3257" t="str">
        <f>'Outside Conveyor Process'!J3</f>
        <v>{{MaterialNumber}}</v>
      </c>
      <c r="J68" s="3257"/>
      <c r="K68" s="3257"/>
      <c r="L68" s="3257"/>
      <c r="M68" s="3257"/>
      <c r="N68" s="3257"/>
      <c r="O68" s="3257"/>
      <c r="P68" s="3257"/>
      <c r="Q68" s="3257"/>
      <c r="R68" s="3257"/>
      <c r="S68" s="3258"/>
      <c r="T68" s="110"/>
      <c r="U68" s="869"/>
      <c r="V68" s="3250"/>
      <c r="W68" s="3250"/>
      <c r="X68" s="3250"/>
      <c r="Y68" s="3250"/>
      <c r="Z68" s="3250"/>
      <c r="AA68" s="3250"/>
      <c r="AB68" s="3250"/>
      <c r="AC68" s="3250"/>
      <c r="AD68" s="3250"/>
      <c r="AE68" s="3250"/>
      <c r="AF68" s="3250"/>
      <c r="AG68" s="3250"/>
      <c r="AH68" s="3250"/>
      <c r="AI68" s="3250"/>
      <c r="AJ68" s="3250"/>
      <c r="AK68" s="3250"/>
      <c r="AL68" s="3250"/>
      <c r="AM68" s="3250"/>
      <c r="AN68" s="3250"/>
      <c r="AO68" s="3250"/>
      <c r="AP68" s="3250"/>
      <c r="AQ68" s="3250"/>
      <c r="AR68" s="3250"/>
      <c r="AS68" s="3250"/>
      <c r="AT68" s="3250"/>
      <c r="AU68" s="3250"/>
      <c r="AV68" s="3250"/>
      <c r="AW68" s="3250"/>
      <c r="AX68" s="3250"/>
      <c r="AY68" s="3250"/>
      <c r="AZ68" s="3250"/>
      <c r="BA68" s="3250"/>
      <c r="BB68" s="500"/>
      <c r="BC68" s="500"/>
      <c r="BD68" s="500"/>
      <c r="BE68" s="3253"/>
      <c r="BF68" s="3250"/>
      <c r="BG68" s="3250"/>
      <c r="BH68" s="3256"/>
      <c r="BI68" s="500"/>
      <c r="BJ68" s="500"/>
      <c r="BK68" s="136"/>
      <c r="BL68" s="1323"/>
      <c r="BM68" s="1324"/>
      <c r="BN68" s="1324"/>
      <c r="BO68" s="1464"/>
      <c r="BP68" s="1324"/>
      <c r="BQ68" s="1467"/>
      <c r="BR68" s="136"/>
      <c r="EO68" s="359"/>
      <c r="EP68" s="359"/>
      <c r="EQ68" s="870"/>
      <c r="ER68" s="359"/>
      <c r="ES68" s="866"/>
      <c r="ET68" s="870"/>
      <c r="EU68" s="867"/>
      <c r="EV68" s="359"/>
      <c r="EW68" s="359"/>
      <c r="EX68" s="359"/>
      <c r="EY68" s="359"/>
      <c r="EZ68" s="359"/>
      <c r="FA68" s="359"/>
      <c r="FB68" s="359"/>
      <c r="FC68" s="359"/>
    </row>
    <row r="69" spans="1:159" s="120" customFormat="1" ht="28.5" customHeight="1">
      <c r="A69" s="229"/>
      <c r="B69" s="2584" t="s">
        <v>523</v>
      </c>
      <c r="C69" s="2572" t="str">
        <f>C51</f>
        <v>Assembling Process  成型流程 Lưu trình gò</v>
      </c>
      <c r="D69" s="1224"/>
      <c r="E69" s="1224"/>
      <c r="F69" s="1224"/>
      <c r="G69" s="1224"/>
      <c r="H69" s="1224"/>
      <c r="I69" s="1224"/>
      <c r="J69" s="1224"/>
      <c r="K69" s="1224"/>
      <c r="L69" s="1224"/>
      <c r="M69" s="1224"/>
      <c r="N69" s="1224"/>
      <c r="O69" s="1224"/>
      <c r="P69" s="1224"/>
      <c r="Q69" s="1224"/>
      <c r="R69" s="1224"/>
      <c r="S69" s="2573"/>
      <c r="T69" s="1086" t="str">
        <f>T51</f>
        <v>Process information 流程信息Thông tin lưu trình</v>
      </c>
      <c r="U69" s="1087"/>
      <c r="V69" s="1087"/>
      <c r="W69" s="1087"/>
      <c r="X69" s="1087"/>
      <c r="Y69" s="1087"/>
      <c r="Z69" s="1087"/>
      <c r="AA69" s="1087"/>
      <c r="AB69" s="1087"/>
      <c r="AC69" s="1087"/>
      <c r="AD69" s="1087"/>
      <c r="AE69" s="1087"/>
      <c r="AF69" s="1087"/>
      <c r="AG69" s="1087"/>
      <c r="AH69" s="1087"/>
      <c r="AI69" s="1087"/>
      <c r="AJ69" s="1087"/>
      <c r="AK69" s="1087"/>
      <c r="AL69" s="2918"/>
      <c r="AM69" s="1419" t="str">
        <f>AM51</f>
        <v>Comments  备注Ghi chú</v>
      </c>
      <c r="AN69" s="1419"/>
      <c r="AO69" s="1419"/>
      <c r="AP69" s="1419"/>
      <c r="AQ69" s="1419"/>
      <c r="AR69" s="1419"/>
      <c r="AS69" s="1419"/>
      <c r="AT69" s="1419"/>
      <c r="AU69" s="1419"/>
      <c r="AV69" s="1419"/>
      <c r="AW69" s="1419"/>
      <c r="AX69" s="1419"/>
      <c r="AY69" s="1419"/>
      <c r="AZ69" s="1419"/>
      <c r="BA69" s="1419"/>
      <c r="BB69" s="1419"/>
      <c r="BC69" s="1419"/>
      <c r="BD69" s="2495"/>
      <c r="BE69" s="3261" t="str">
        <f>BE51</f>
        <v>Lasting Lace/Clip Instruction
绑鞋带/绑鞋带指南
Dây gò/ Hướng dẫn buộc dây</v>
      </c>
      <c r="BF69" s="3323"/>
      <c r="BG69" s="3323"/>
      <c r="BH69" s="3323"/>
      <c r="BI69" s="3323"/>
      <c r="BJ69" s="3323"/>
      <c r="BK69" s="3323"/>
      <c r="BL69" s="3323"/>
      <c r="BM69" s="3323"/>
      <c r="BN69" s="3323"/>
      <c r="BO69" s="3323"/>
      <c r="BP69" s="3323"/>
      <c r="BQ69" s="3324"/>
      <c r="BR69" s="136"/>
      <c r="EO69" s="871"/>
      <c r="EP69" s="871"/>
      <c r="EQ69" s="872"/>
      <c r="ER69" s="871"/>
      <c r="ES69" s="873"/>
      <c r="ET69" s="872"/>
      <c r="EU69" s="874"/>
      <c r="EV69" s="871"/>
      <c r="EW69" s="871"/>
      <c r="EX69" s="871"/>
      <c r="EY69" s="871"/>
      <c r="EZ69" s="871"/>
      <c r="FA69" s="871"/>
      <c r="FB69" s="871"/>
      <c r="FC69" s="871"/>
    </row>
    <row r="70" spans="1:159" s="120" customFormat="1" ht="65.25" customHeight="1">
      <c r="A70" s="229"/>
      <c r="B70" s="2594"/>
      <c r="C70" s="3340"/>
      <c r="D70" s="2608"/>
      <c r="E70" s="2608"/>
      <c r="F70" s="2608"/>
      <c r="G70" s="2608"/>
      <c r="H70" s="2608"/>
      <c r="I70" s="2608"/>
      <c r="J70" s="2608"/>
      <c r="K70" s="2608"/>
      <c r="L70" s="2608"/>
      <c r="M70" s="2608"/>
      <c r="N70" s="2608"/>
      <c r="O70" s="2608"/>
      <c r="P70" s="2608"/>
      <c r="Q70" s="2608"/>
      <c r="R70" s="2608"/>
      <c r="S70" s="3341"/>
      <c r="T70" s="3292" t="str">
        <f>T52</f>
        <v>Chemical
化品名称
Hóa chất</v>
      </c>
      <c r="U70" s="3344"/>
      <c r="V70" s="3344"/>
      <c r="W70" s="3344"/>
      <c r="X70" s="1236"/>
      <c r="Y70" s="720" t="str">
        <f>Y52</f>
        <v>Hardener 
硬化剂
Chất đông cứng</v>
      </c>
      <c r="Z70" s="3267" t="str">
        <f>Z52</f>
        <v>WB/SB</v>
      </c>
      <c r="AA70" s="3268"/>
      <c r="AB70" s="3345" t="str">
        <f>AB52</f>
        <v>Surface Temp
温度表面
Nhiệt độ bề mặt</v>
      </c>
      <c r="AC70" s="3344"/>
      <c r="AD70" s="3344"/>
      <c r="AE70" s="3344"/>
      <c r="AF70" s="3346"/>
      <c r="AG70" s="3292" t="str">
        <f>AG52</f>
        <v>Pressure
压力
Lực ép</v>
      </c>
      <c r="AH70" s="3344"/>
      <c r="AI70" s="3346"/>
      <c r="AJ70" s="3292" t="str">
        <f>AJ52</f>
        <v>Time
时间
Thời gian</v>
      </c>
      <c r="AK70" s="3344"/>
      <c r="AL70" s="3346"/>
      <c r="AM70" s="3342"/>
      <c r="AN70" s="3342"/>
      <c r="AO70" s="3342"/>
      <c r="AP70" s="3342"/>
      <c r="AQ70" s="3342"/>
      <c r="AR70" s="3342"/>
      <c r="AS70" s="3342"/>
      <c r="AT70" s="3342"/>
      <c r="AU70" s="3342"/>
      <c r="AV70" s="3342"/>
      <c r="AW70" s="3342"/>
      <c r="AX70" s="3342"/>
      <c r="AY70" s="3342"/>
      <c r="AZ70" s="3342"/>
      <c r="BA70" s="3342"/>
      <c r="BB70" s="3342"/>
      <c r="BC70" s="3342"/>
      <c r="BD70" s="3343"/>
      <c r="BE70" s="3325"/>
      <c r="BF70" s="3326"/>
      <c r="BG70" s="3326"/>
      <c r="BH70" s="3326"/>
      <c r="BI70" s="3326"/>
      <c r="BJ70" s="3326"/>
      <c r="BK70" s="3326"/>
      <c r="BL70" s="3326"/>
      <c r="BM70" s="3326"/>
      <c r="BN70" s="3326"/>
      <c r="BO70" s="3326"/>
      <c r="BP70" s="3326"/>
      <c r="BQ70" s="3327"/>
      <c r="BR70" s="136"/>
      <c r="EO70" s="871"/>
      <c r="EP70" s="871"/>
      <c r="EQ70" s="872"/>
      <c r="ER70" s="871"/>
      <c r="ES70" s="873"/>
      <c r="ET70" s="872"/>
      <c r="EU70" s="874"/>
      <c r="EV70" s="871"/>
      <c r="EW70" s="871"/>
      <c r="EX70" s="871"/>
      <c r="EY70" s="871"/>
      <c r="EZ70" s="871"/>
      <c r="FA70" s="871"/>
      <c r="FB70" s="871"/>
      <c r="FC70" s="871"/>
    </row>
    <row r="71" spans="1:159" s="120" customFormat="1" ht="173.25" customHeight="1">
      <c r="A71" s="229"/>
      <c r="B71" s="876">
        <f>B61+1</f>
        <v>31</v>
      </c>
      <c r="C71" s="3352" t="s">
        <v>1051</v>
      </c>
      <c r="D71" s="3353"/>
      <c r="E71" s="3353"/>
      <c r="F71" s="3353"/>
      <c r="G71" s="3353"/>
      <c r="H71" s="3353"/>
      <c r="I71" s="3353"/>
      <c r="J71" s="3353"/>
      <c r="K71" s="3353"/>
      <c r="L71" s="3353"/>
      <c r="M71" s="3353"/>
      <c r="N71" s="3353"/>
      <c r="O71" s="3353"/>
      <c r="P71" s="3353"/>
      <c r="Q71" s="3353"/>
      <c r="R71" s="3353"/>
      <c r="S71" s="3354"/>
      <c r="T71" s="3267"/>
      <c r="U71" s="1096"/>
      <c r="V71" s="1096"/>
      <c r="W71" s="1096"/>
      <c r="X71" s="3268"/>
      <c r="Y71" s="30"/>
      <c r="Z71" s="3267"/>
      <c r="AA71" s="3268"/>
      <c r="AB71" s="24"/>
      <c r="AC71" s="24"/>
      <c r="AD71" s="24"/>
      <c r="AE71" s="24"/>
      <c r="AF71" s="249"/>
      <c r="AG71" s="24"/>
      <c r="AH71" s="24"/>
      <c r="AI71" s="248"/>
      <c r="AJ71" s="24"/>
      <c r="AK71" s="24"/>
      <c r="AL71" s="249"/>
      <c r="AM71" s="3355" t="s">
        <v>1052</v>
      </c>
      <c r="AN71" s="3356"/>
      <c r="AO71" s="3356"/>
      <c r="AP71" s="3356"/>
      <c r="AQ71" s="3356"/>
      <c r="AR71" s="3356"/>
      <c r="AS71" s="3356"/>
      <c r="AT71" s="3356"/>
      <c r="AU71" s="3356"/>
      <c r="AV71" s="3356"/>
      <c r="AW71" s="3356"/>
      <c r="AX71" s="3356"/>
      <c r="AY71" s="3356"/>
      <c r="AZ71" s="3356"/>
      <c r="BA71" s="3356"/>
      <c r="BB71" s="3356"/>
      <c r="BC71" s="3356"/>
      <c r="BD71" s="3357"/>
      <c r="BE71" s="229"/>
      <c r="BF71" s="69"/>
      <c r="BG71" s="69"/>
      <c r="BH71" s="69"/>
      <c r="BI71" s="69"/>
      <c r="BJ71" s="69"/>
      <c r="BK71" s="69"/>
      <c r="BL71" s="69"/>
      <c r="BM71" s="69"/>
      <c r="BN71" s="69"/>
      <c r="BO71" s="69"/>
      <c r="BP71" s="69"/>
      <c r="BQ71" s="136"/>
      <c r="BR71" s="136"/>
      <c r="EO71" s="871"/>
      <c r="EP71" s="871"/>
      <c r="EQ71" s="872"/>
      <c r="ER71" s="871"/>
      <c r="ES71" s="873"/>
      <c r="ET71" s="872"/>
      <c r="EU71" s="874"/>
      <c r="EV71" s="871"/>
      <c r="EW71" s="871"/>
      <c r="EX71" s="871"/>
      <c r="EY71" s="871"/>
      <c r="EZ71" s="871"/>
      <c r="FA71" s="871"/>
      <c r="FB71" s="871"/>
      <c r="FC71" s="871"/>
    </row>
    <row r="72" spans="1:159" s="120" customFormat="1" ht="129" customHeight="1">
      <c r="A72" s="229"/>
      <c r="B72" s="876">
        <f>B71+1</f>
        <v>32</v>
      </c>
      <c r="C72" s="3283" t="s">
        <v>1053</v>
      </c>
      <c r="D72" s="3284"/>
      <c r="E72" s="3284"/>
      <c r="F72" s="3284"/>
      <c r="G72" s="3284"/>
      <c r="H72" s="3284"/>
      <c r="I72" s="3284"/>
      <c r="J72" s="3284"/>
      <c r="K72" s="3284"/>
      <c r="L72" s="3284"/>
      <c r="M72" s="3284"/>
      <c r="N72" s="3284"/>
      <c r="O72" s="3284"/>
      <c r="P72" s="3284"/>
      <c r="Q72" s="3284"/>
      <c r="R72" s="3284"/>
      <c r="S72" s="3285"/>
      <c r="T72" s="3286"/>
      <c r="U72" s="3286"/>
      <c r="V72" s="3286"/>
      <c r="W72" s="3286"/>
      <c r="X72" s="3287"/>
      <c r="Y72" s="884"/>
      <c r="Z72" s="3286"/>
      <c r="AA72" s="3288"/>
      <c r="AB72" s="3266"/>
      <c r="AC72" s="3266"/>
      <c r="AD72" s="3266"/>
      <c r="AE72" s="3266"/>
      <c r="AF72" s="3269"/>
      <c r="AG72" s="3289"/>
      <c r="AH72" s="3266"/>
      <c r="AI72" s="3269"/>
      <c r="AJ72" s="3289"/>
      <c r="AK72" s="3266"/>
      <c r="AL72" s="3269"/>
      <c r="AM72" s="3290" t="s">
        <v>1054</v>
      </c>
      <c r="AN72" s="3284"/>
      <c r="AO72" s="3284"/>
      <c r="AP72" s="3284"/>
      <c r="AQ72" s="3284"/>
      <c r="AR72" s="3284"/>
      <c r="AS72" s="3284"/>
      <c r="AT72" s="3284"/>
      <c r="AU72" s="3284"/>
      <c r="AV72" s="3284"/>
      <c r="AW72" s="3284"/>
      <c r="AX72" s="3284"/>
      <c r="AY72" s="3284"/>
      <c r="AZ72" s="3284"/>
      <c r="BA72" s="3284"/>
      <c r="BB72" s="3284"/>
      <c r="BC72" s="3284"/>
      <c r="BD72" s="3291"/>
      <c r="BE72" s="229"/>
      <c r="BF72" s="69"/>
      <c r="BG72" s="69"/>
      <c r="BH72" s="69"/>
      <c r="BI72" s="69"/>
      <c r="BJ72" s="69"/>
      <c r="BK72" s="69"/>
      <c r="BL72" s="69"/>
      <c r="BM72" s="69"/>
      <c r="BN72" s="69"/>
      <c r="BO72" s="69"/>
      <c r="BP72" s="69"/>
      <c r="BQ72" s="136"/>
      <c r="BR72" s="136"/>
      <c r="EO72" s="871"/>
      <c r="EP72" s="871"/>
      <c r="EQ72" s="872"/>
      <c r="ER72" s="871"/>
      <c r="ES72" s="873"/>
      <c r="ET72" s="872"/>
      <c r="EU72" s="874"/>
      <c r="EV72" s="871"/>
      <c r="EW72" s="871"/>
      <c r="EX72" s="871"/>
      <c r="EY72" s="871"/>
      <c r="EZ72" s="871"/>
      <c r="FA72" s="871"/>
      <c r="FB72" s="871"/>
      <c r="FC72" s="871"/>
    </row>
    <row r="73" spans="1:159" s="120" customFormat="1" ht="65.25" customHeight="1">
      <c r="A73" s="229"/>
      <c r="B73" s="876">
        <f t="shared" ref="B73:B78" si="3">B72+1</f>
        <v>33</v>
      </c>
      <c r="C73" s="3283" t="s">
        <v>1055</v>
      </c>
      <c r="D73" s="3284"/>
      <c r="E73" s="3284"/>
      <c r="F73" s="3284"/>
      <c r="G73" s="3284"/>
      <c r="H73" s="3284"/>
      <c r="I73" s="3284"/>
      <c r="J73" s="3284"/>
      <c r="K73" s="3284"/>
      <c r="L73" s="3284"/>
      <c r="M73" s="3284"/>
      <c r="N73" s="3284"/>
      <c r="O73" s="3284"/>
      <c r="P73" s="3284"/>
      <c r="Q73" s="3284"/>
      <c r="R73" s="3284"/>
      <c r="S73" s="3285"/>
      <c r="T73" s="3286" t="s">
        <v>1056</v>
      </c>
      <c r="U73" s="3286"/>
      <c r="V73" s="3286"/>
      <c r="W73" s="3286"/>
      <c r="X73" s="3287"/>
      <c r="Y73" s="884"/>
      <c r="Z73" s="1143" t="s">
        <v>676</v>
      </c>
      <c r="AA73" s="3273"/>
      <c r="AB73" s="2638" t="s">
        <v>1057</v>
      </c>
      <c r="AC73" s="3358"/>
      <c r="AD73" s="3358"/>
      <c r="AE73" s="3358"/>
      <c r="AF73" s="3269"/>
      <c r="AG73" s="3289"/>
      <c r="AH73" s="3266"/>
      <c r="AI73" s="3269"/>
      <c r="AJ73" s="3289" t="s">
        <v>1048</v>
      </c>
      <c r="AK73" s="3266"/>
      <c r="AL73" s="3269"/>
      <c r="AM73" s="3359" t="s">
        <v>1058</v>
      </c>
      <c r="AN73" s="3360"/>
      <c r="AO73" s="3360"/>
      <c r="AP73" s="3360"/>
      <c r="AQ73" s="3360"/>
      <c r="AR73" s="3360"/>
      <c r="AS73" s="3360"/>
      <c r="AT73" s="3360"/>
      <c r="AU73" s="3360"/>
      <c r="AV73" s="3360"/>
      <c r="AW73" s="3360"/>
      <c r="AX73" s="3360"/>
      <c r="AY73" s="3360"/>
      <c r="AZ73" s="3360"/>
      <c r="BA73" s="3360"/>
      <c r="BB73" s="3360"/>
      <c r="BC73" s="3360"/>
      <c r="BD73" s="3361"/>
      <c r="BE73" s="229"/>
      <c r="BF73" s="69"/>
      <c r="BG73" s="69"/>
      <c r="BH73" s="69"/>
      <c r="BI73" s="69"/>
      <c r="BJ73" s="69"/>
      <c r="BK73" s="69"/>
      <c r="BL73" s="69"/>
      <c r="BM73" s="69"/>
      <c r="BN73" s="69"/>
      <c r="BO73" s="69"/>
      <c r="BP73" s="69"/>
      <c r="BQ73" s="136"/>
      <c r="BR73" s="136"/>
      <c r="EO73" s="871"/>
      <c r="EP73" s="871"/>
      <c r="EQ73" s="872"/>
      <c r="ER73" s="871"/>
      <c r="ES73" s="873"/>
      <c r="ET73" s="872"/>
      <c r="EU73" s="874"/>
      <c r="EV73" s="871"/>
      <c r="EW73" s="871"/>
      <c r="EX73" s="871"/>
      <c r="EY73" s="871"/>
      <c r="EZ73" s="871"/>
      <c r="FA73" s="871"/>
      <c r="FB73" s="871"/>
      <c r="FC73" s="871"/>
    </row>
    <row r="74" spans="1:159" s="120" customFormat="1" ht="65.25" customHeight="1">
      <c r="A74" s="229"/>
      <c r="B74" s="876">
        <f t="shared" si="3"/>
        <v>34</v>
      </c>
      <c r="C74" s="3270" t="s">
        <v>1059</v>
      </c>
      <c r="D74" s="3271"/>
      <c r="E74" s="3271"/>
      <c r="F74" s="3271"/>
      <c r="G74" s="3271"/>
      <c r="H74" s="3271"/>
      <c r="I74" s="3271"/>
      <c r="J74" s="3271"/>
      <c r="K74" s="3271"/>
      <c r="L74" s="3271"/>
      <c r="M74" s="3271"/>
      <c r="N74" s="3271"/>
      <c r="O74" s="3271"/>
      <c r="P74" s="3271"/>
      <c r="Q74" s="3271"/>
      <c r="R74" s="3271"/>
      <c r="S74" s="3272"/>
      <c r="T74" s="1143" t="s">
        <v>1056</v>
      </c>
      <c r="U74" s="1143"/>
      <c r="V74" s="1143"/>
      <c r="W74" s="1143"/>
      <c r="X74" s="3267"/>
      <c r="Y74" s="30"/>
      <c r="Z74" s="1143" t="s">
        <v>676</v>
      </c>
      <c r="AA74" s="3273"/>
      <c r="AB74" s="2638" t="s">
        <v>1057</v>
      </c>
      <c r="AC74" s="3358"/>
      <c r="AD74" s="3358"/>
      <c r="AE74" s="3358"/>
      <c r="AF74" s="3269"/>
      <c r="AG74" s="1095"/>
      <c r="AH74" s="1096"/>
      <c r="AI74" s="3268"/>
      <c r="AJ74" s="3267" t="s">
        <v>1048</v>
      </c>
      <c r="AK74" s="1096"/>
      <c r="AL74" s="1719"/>
      <c r="AM74" s="3362" t="s">
        <v>1060</v>
      </c>
      <c r="AN74" s="3216"/>
      <c r="AO74" s="3216"/>
      <c r="AP74" s="3216"/>
      <c r="AQ74" s="3216"/>
      <c r="AR74" s="3216"/>
      <c r="AS74" s="3216"/>
      <c r="AT74" s="3216"/>
      <c r="AU74" s="3216"/>
      <c r="AV74" s="3216"/>
      <c r="AW74" s="3216"/>
      <c r="AX74" s="3216"/>
      <c r="AY74" s="3216"/>
      <c r="AZ74" s="3216"/>
      <c r="BA74" s="3216"/>
      <c r="BB74" s="3216"/>
      <c r="BC74" s="3216"/>
      <c r="BD74" s="3217"/>
      <c r="BE74" s="229"/>
      <c r="BF74" s="69"/>
      <c r="BG74" s="69"/>
      <c r="BH74" s="69"/>
      <c r="BI74" s="69"/>
      <c r="BJ74" s="69"/>
      <c r="BK74" s="69"/>
      <c r="BL74" s="69"/>
      <c r="BM74" s="69"/>
      <c r="BN74" s="69"/>
      <c r="BO74" s="69"/>
      <c r="BP74" s="69"/>
      <c r="BQ74" s="136"/>
      <c r="BR74" s="136"/>
      <c r="EO74" s="871"/>
      <c r="EP74" s="871"/>
      <c r="EQ74" s="872"/>
      <c r="ER74" s="871"/>
      <c r="ES74" s="873"/>
      <c r="ET74" s="872"/>
      <c r="EU74" s="874"/>
      <c r="EV74" s="871"/>
      <c r="EW74" s="871"/>
      <c r="EX74" s="871"/>
      <c r="EY74" s="871"/>
      <c r="EZ74" s="871"/>
      <c r="FA74" s="871"/>
      <c r="FB74" s="871"/>
      <c r="FC74" s="871"/>
    </row>
    <row r="75" spans="1:159" s="120" customFormat="1" ht="63.75" customHeight="1">
      <c r="A75" s="229"/>
      <c r="B75" s="876">
        <f t="shared" si="3"/>
        <v>35</v>
      </c>
      <c r="C75" s="3270" t="s">
        <v>1061</v>
      </c>
      <c r="D75" s="3271"/>
      <c r="E75" s="3271"/>
      <c r="F75" s="3271"/>
      <c r="G75" s="3271"/>
      <c r="H75" s="3271"/>
      <c r="I75" s="3271"/>
      <c r="J75" s="3271"/>
      <c r="K75" s="3271"/>
      <c r="L75" s="3271"/>
      <c r="M75" s="3271"/>
      <c r="N75" s="3271"/>
      <c r="O75" s="3271"/>
      <c r="P75" s="3271"/>
      <c r="Q75" s="3271"/>
      <c r="R75" s="3271"/>
      <c r="S75" s="3272"/>
      <c r="T75" s="1143"/>
      <c r="U75" s="1143"/>
      <c r="V75" s="1143"/>
      <c r="W75" s="1143"/>
      <c r="X75" s="3267"/>
      <c r="Y75" s="30"/>
      <c r="Z75" s="1143"/>
      <c r="AA75" s="3273"/>
      <c r="AB75" s="3363"/>
      <c r="AC75" s="3364"/>
      <c r="AD75" s="3364"/>
      <c r="AE75" s="3364"/>
      <c r="AF75" s="3365"/>
      <c r="AG75" s="1095"/>
      <c r="AH75" s="1096"/>
      <c r="AI75" s="3268"/>
      <c r="AJ75" s="3267"/>
      <c r="AK75" s="1096"/>
      <c r="AL75" s="1719"/>
      <c r="AM75" s="3293" t="s">
        <v>1062</v>
      </c>
      <c r="AN75" s="1295"/>
      <c r="AO75" s="1295"/>
      <c r="AP75" s="1295"/>
      <c r="AQ75" s="1295"/>
      <c r="AR75" s="1295"/>
      <c r="AS75" s="1295"/>
      <c r="AT75" s="1295"/>
      <c r="AU75" s="1295"/>
      <c r="AV75" s="1295"/>
      <c r="AW75" s="1295"/>
      <c r="AX75" s="1295"/>
      <c r="AY75" s="1295"/>
      <c r="AZ75" s="1295"/>
      <c r="BA75" s="1295"/>
      <c r="BB75" s="1295"/>
      <c r="BC75" s="1295"/>
      <c r="BD75" s="3294"/>
      <c r="BE75" s="229"/>
      <c r="BF75" s="69"/>
      <c r="BG75" s="69"/>
      <c r="BH75" s="69"/>
      <c r="BI75" s="69"/>
      <c r="BJ75" s="69"/>
      <c r="BK75" s="69"/>
      <c r="BL75" s="69"/>
      <c r="BM75" s="69"/>
      <c r="BN75" s="69"/>
      <c r="BO75" s="69"/>
      <c r="BP75" s="69"/>
      <c r="BQ75" s="136"/>
      <c r="BR75" s="136"/>
      <c r="EO75" s="871"/>
      <c r="EP75" s="871"/>
      <c r="EQ75" s="872"/>
      <c r="ER75" s="871"/>
      <c r="ES75" s="873"/>
      <c r="ET75" s="872"/>
      <c r="EU75" s="874"/>
      <c r="EV75" s="871"/>
      <c r="EW75" s="871"/>
      <c r="EX75" s="871"/>
      <c r="EY75" s="871"/>
      <c r="EZ75" s="871"/>
      <c r="FA75" s="871"/>
      <c r="FB75" s="871"/>
      <c r="FC75" s="871"/>
    </row>
    <row r="76" spans="1:159" s="120" customFormat="1" ht="50.25" customHeight="1">
      <c r="A76" s="229"/>
      <c r="B76" s="876">
        <f t="shared" si="3"/>
        <v>36</v>
      </c>
      <c r="C76" s="3270" t="s">
        <v>1063</v>
      </c>
      <c r="D76" s="3271"/>
      <c r="E76" s="3271"/>
      <c r="F76" s="3271"/>
      <c r="G76" s="3271"/>
      <c r="H76" s="3271"/>
      <c r="I76" s="3271"/>
      <c r="J76" s="3271"/>
      <c r="K76" s="3271"/>
      <c r="L76" s="3271"/>
      <c r="M76" s="3271"/>
      <c r="N76" s="3271"/>
      <c r="O76" s="3271"/>
      <c r="P76" s="3271"/>
      <c r="Q76" s="3271"/>
      <c r="R76" s="3271"/>
      <c r="S76" s="3272"/>
      <c r="T76" s="1143" t="s">
        <v>1056</v>
      </c>
      <c r="U76" s="1143"/>
      <c r="V76" s="1143"/>
      <c r="W76" s="1143"/>
      <c r="X76" s="3267"/>
      <c r="Y76" s="30"/>
      <c r="Z76" s="1143" t="s">
        <v>676</v>
      </c>
      <c r="AA76" s="3273"/>
      <c r="AB76" s="2638" t="s">
        <v>1057</v>
      </c>
      <c r="AC76" s="3358"/>
      <c r="AD76" s="3358"/>
      <c r="AE76" s="3358"/>
      <c r="AF76" s="3269"/>
      <c r="AG76" s="1095"/>
      <c r="AH76" s="1096"/>
      <c r="AI76" s="3268"/>
      <c r="AJ76" s="3267" t="s">
        <v>1048</v>
      </c>
      <c r="AK76" s="1096"/>
      <c r="AL76" s="1719"/>
      <c r="AM76" s="3293" t="s">
        <v>1064</v>
      </c>
      <c r="AN76" s="1295"/>
      <c r="AO76" s="1295"/>
      <c r="AP76" s="1295"/>
      <c r="AQ76" s="1295"/>
      <c r="AR76" s="1295"/>
      <c r="AS76" s="1295"/>
      <c r="AT76" s="1295"/>
      <c r="AU76" s="1295"/>
      <c r="AV76" s="1295"/>
      <c r="AW76" s="1295"/>
      <c r="AX76" s="1295"/>
      <c r="AY76" s="1295"/>
      <c r="AZ76" s="1295"/>
      <c r="BA76" s="1295"/>
      <c r="BB76" s="1295"/>
      <c r="BC76" s="1295"/>
      <c r="BD76" s="1296"/>
      <c r="BE76" s="229"/>
      <c r="BF76" s="69"/>
      <c r="BG76" s="69"/>
      <c r="BH76" s="69"/>
      <c r="BI76" s="69"/>
      <c r="BJ76" s="69"/>
      <c r="BK76" s="69"/>
      <c r="BL76" s="69"/>
      <c r="BM76" s="69"/>
      <c r="BN76" s="69"/>
      <c r="BO76" s="69"/>
      <c r="BP76" s="69"/>
      <c r="BQ76" s="136"/>
      <c r="BR76" s="136"/>
      <c r="EO76" s="871"/>
      <c r="EP76" s="871"/>
      <c r="EQ76" s="872"/>
      <c r="ER76" s="871"/>
      <c r="ES76" s="873"/>
      <c r="ET76" s="872"/>
      <c r="EU76" s="874"/>
      <c r="EV76" s="871"/>
      <c r="EW76" s="871"/>
      <c r="EX76" s="871"/>
      <c r="EY76" s="871"/>
      <c r="EZ76" s="871"/>
      <c r="FA76" s="871"/>
      <c r="FB76" s="871"/>
      <c r="FC76" s="871"/>
    </row>
    <row r="77" spans="1:159" s="120" customFormat="1" ht="51.75" customHeight="1">
      <c r="A77" s="229"/>
      <c r="B77" s="876">
        <f t="shared" si="3"/>
        <v>37</v>
      </c>
      <c r="C77" s="3283" t="s">
        <v>1065</v>
      </c>
      <c r="D77" s="3284"/>
      <c r="E77" s="3284"/>
      <c r="F77" s="3284"/>
      <c r="G77" s="3284"/>
      <c r="H77" s="3284"/>
      <c r="I77" s="3284"/>
      <c r="J77" s="3284"/>
      <c r="K77" s="3284"/>
      <c r="L77" s="3284"/>
      <c r="M77" s="3284"/>
      <c r="N77" s="3284"/>
      <c r="O77" s="3284"/>
      <c r="P77" s="3284"/>
      <c r="Q77" s="3284"/>
      <c r="R77" s="3284"/>
      <c r="S77" s="3285"/>
      <c r="T77" s="3286"/>
      <c r="U77" s="3286"/>
      <c r="V77" s="3286"/>
      <c r="W77" s="3286"/>
      <c r="X77" s="3287"/>
      <c r="Y77" s="884"/>
      <c r="Z77" s="3286"/>
      <c r="AA77" s="3288"/>
      <c r="AB77" s="3364"/>
      <c r="AC77" s="3364"/>
      <c r="AD77" s="3364"/>
      <c r="AE77" s="3364"/>
      <c r="AF77" s="3365"/>
      <c r="AG77" s="3289"/>
      <c r="AH77" s="3266"/>
      <c r="AI77" s="3269"/>
      <c r="AJ77" s="3289"/>
      <c r="AK77" s="3266"/>
      <c r="AL77" s="3269"/>
      <c r="AM77" s="3348" t="s">
        <v>1066</v>
      </c>
      <c r="AN77" s="3349"/>
      <c r="AO77" s="3349"/>
      <c r="AP77" s="3349"/>
      <c r="AQ77" s="3349"/>
      <c r="AR77" s="3349"/>
      <c r="AS77" s="3349"/>
      <c r="AT77" s="3349"/>
      <c r="AU77" s="3349"/>
      <c r="AV77" s="3349"/>
      <c r="AW77" s="3349"/>
      <c r="AX77" s="3349"/>
      <c r="AY77" s="3349"/>
      <c r="AZ77" s="3349"/>
      <c r="BA77" s="3349"/>
      <c r="BB77" s="3349"/>
      <c r="BC77" s="3349"/>
      <c r="BD77" s="3350"/>
      <c r="BE77" s="229"/>
      <c r="BF77" s="69"/>
      <c r="BG77" s="69"/>
      <c r="BH77" s="69"/>
      <c r="BI77" s="69"/>
      <c r="BJ77" s="69"/>
      <c r="BK77" s="69"/>
      <c r="BL77" s="69"/>
      <c r="BM77" s="69"/>
      <c r="BN77" s="69"/>
      <c r="BO77" s="69"/>
      <c r="BP77" s="69"/>
      <c r="BQ77" s="136"/>
      <c r="BR77" s="136"/>
      <c r="EO77" s="871"/>
      <c r="EP77" s="871"/>
      <c r="EQ77" s="872"/>
      <c r="ER77" s="871"/>
      <c r="ES77" s="873"/>
      <c r="ET77" s="872"/>
      <c r="EU77" s="874"/>
      <c r="EV77" s="871"/>
      <c r="EW77" s="871"/>
      <c r="EX77" s="871"/>
      <c r="EY77" s="871"/>
      <c r="EZ77" s="871"/>
      <c r="FA77" s="871"/>
      <c r="FB77" s="871"/>
      <c r="FC77" s="871"/>
    </row>
    <row r="78" spans="1:159" s="120" customFormat="1" ht="48.75" customHeight="1">
      <c r="A78" s="229"/>
      <c r="B78" s="876">
        <f t="shared" si="3"/>
        <v>38</v>
      </c>
      <c r="C78" s="3270" t="s">
        <v>1067</v>
      </c>
      <c r="D78" s="3271"/>
      <c r="E78" s="3271"/>
      <c r="F78" s="3271"/>
      <c r="G78" s="3271"/>
      <c r="H78" s="3271"/>
      <c r="I78" s="3271"/>
      <c r="J78" s="3271"/>
      <c r="K78" s="3271"/>
      <c r="L78" s="3271"/>
      <c r="M78" s="3271"/>
      <c r="N78" s="3271"/>
      <c r="O78" s="3271"/>
      <c r="P78" s="3271"/>
      <c r="Q78" s="3271"/>
      <c r="R78" s="3271"/>
      <c r="S78" s="3272"/>
      <c r="T78" s="1143"/>
      <c r="U78" s="1143"/>
      <c r="V78" s="1143"/>
      <c r="W78" s="1143"/>
      <c r="X78" s="3267"/>
      <c r="Y78" s="30"/>
      <c r="Z78" s="1143"/>
      <c r="AA78" s="3273"/>
      <c r="AB78" s="1640"/>
      <c r="AC78" s="1640"/>
      <c r="AD78" s="1640"/>
      <c r="AE78" s="1640"/>
      <c r="AF78" s="1609"/>
      <c r="AG78" s="1095" t="s">
        <v>1068</v>
      </c>
      <c r="AH78" s="1096"/>
      <c r="AI78" s="3268"/>
      <c r="AJ78" s="3267" t="s">
        <v>1069</v>
      </c>
      <c r="AK78" s="1096"/>
      <c r="AL78" s="1719"/>
      <c r="AM78" s="3293" t="s">
        <v>1070</v>
      </c>
      <c r="AN78" s="1295"/>
      <c r="AO78" s="1295"/>
      <c r="AP78" s="1295"/>
      <c r="AQ78" s="1295"/>
      <c r="AR78" s="1295"/>
      <c r="AS78" s="1295"/>
      <c r="AT78" s="1295"/>
      <c r="AU78" s="1295"/>
      <c r="AV78" s="1295"/>
      <c r="AW78" s="1295"/>
      <c r="AX78" s="1295"/>
      <c r="AY78" s="1295"/>
      <c r="AZ78" s="1295"/>
      <c r="BA78" s="1295"/>
      <c r="BB78" s="1295"/>
      <c r="BC78" s="1295"/>
      <c r="BD78" s="3294"/>
      <c r="BE78" s="229"/>
      <c r="BF78" s="69"/>
      <c r="BG78" s="69"/>
      <c r="BH78" s="69"/>
      <c r="BI78" s="69"/>
      <c r="BJ78" s="69"/>
      <c r="BK78" s="69"/>
      <c r="BL78" s="69"/>
      <c r="BM78" s="69"/>
      <c r="BN78" s="69"/>
      <c r="BO78" s="69"/>
      <c r="BP78" s="69"/>
      <c r="BQ78" s="136"/>
      <c r="BR78" s="136"/>
      <c r="EO78" s="871"/>
      <c r="EP78" s="871"/>
      <c r="EQ78" s="872"/>
      <c r="ER78" s="871"/>
      <c r="ES78" s="873"/>
      <c r="ET78" s="872"/>
      <c r="EU78" s="874"/>
      <c r="EV78" s="871"/>
      <c r="EW78" s="871"/>
      <c r="EX78" s="871"/>
      <c r="EY78" s="871"/>
      <c r="EZ78" s="871"/>
      <c r="FA78" s="871"/>
      <c r="FB78" s="871"/>
      <c r="FC78" s="871"/>
    </row>
    <row r="79" spans="1:159" s="120" customFormat="1" ht="30" customHeight="1">
      <c r="A79" s="229"/>
      <c r="B79" s="912" t="str">
        <f>B62</f>
        <v>Additional Instructions 指南Chỉ dẫn thêm</v>
      </c>
      <c r="C79" s="913"/>
      <c r="D79" s="913"/>
      <c r="E79" s="913"/>
      <c r="F79" s="913"/>
      <c r="G79" s="913"/>
      <c r="H79" s="913"/>
      <c r="I79" s="913"/>
      <c r="J79" s="877"/>
      <c r="K79" s="877"/>
      <c r="L79" s="877"/>
      <c r="M79" s="877"/>
      <c r="N79" s="914"/>
      <c r="O79" s="880"/>
      <c r="P79" s="880"/>
      <c r="Q79" s="880"/>
      <c r="R79" s="880"/>
      <c r="S79" s="880"/>
      <c r="T79" s="875"/>
      <c r="U79" s="875"/>
      <c r="V79" s="875"/>
      <c r="W79" s="875"/>
      <c r="X79" s="875"/>
      <c r="Y79" s="875"/>
      <c r="Z79" s="875"/>
      <c r="AA79" s="810"/>
      <c r="AB79" s="875"/>
      <c r="AC79" s="875"/>
      <c r="AD79" s="875"/>
      <c r="AE79" s="875"/>
      <c r="AF79" s="875"/>
      <c r="AG79" s="875"/>
      <c r="AH79" s="875"/>
      <c r="AI79" s="875"/>
      <c r="AJ79" s="875"/>
      <c r="AK79" s="875"/>
      <c r="AL79" s="875"/>
      <c r="AM79" s="906"/>
      <c r="AN79" s="880"/>
      <c r="AO79" s="880"/>
      <c r="AP79" s="880"/>
      <c r="AQ79" s="880"/>
      <c r="AR79" s="880"/>
      <c r="AS79" s="880"/>
      <c r="AT79" s="880"/>
      <c r="AU79" s="880"/>
      <c r="AV79" s="880"/>
      <c r="AW79" s="880"/>
      <c r="AX79" s="880"/>
      <c r="AY79" s="880"/>
      <c r="AZ79" s="880"/>
      <c r="BA79" s="880"/>
      <c r="BB79" s="880"/>
      <c r="BC79" s="880"/>
      <c r="BD79" s="881"/>
      <c r="BE79" s="229"/>
      <c r="BF79" s="69"/>
      <c r="BG79" s="69"/>
      <c r="BH79" s="69"/>
      <c r="BI79" s="69"/>
      <c r="BJ79" s="69"/>
      <c r="BK79" s="69"/>
      <c r="BL79" s="69"/>
      <c r="BM79" s="69"/>
      <c r="BN79" s="69"/>
      <c r="BO79" s="69"/>
      <c r="BP79" s="69"/>
      <c r="BQ79" s="136"/>
      <c r="BR79" s="136"/>
      <c r="EO79" s="871"/>
      <c r="EP79" s="871"/>
      <c r="EQ79" s="872"/>
      <c r="ER79" s="871"/>
      <c r="ES79" s="873"/>
      <c r="ET79" s="872"/>
      <c r="EU79" s="874"/>
      <c r="EV79" s="871"/>
      <c r="EW79" s="871"/>
      <c r="EX79" s="871"/>
      <c r="EY79" s="871"/>
      <c r="EZ79" s="871"/>
      <c r="FA79" s="871"/>
      <c r="FB79" s="871"/>
      <c r="FC79" s="871"/>
    </row>
    <row r="80" spans="1:159" s="120" customFormat="1" ht="61.5" customHeight="1">
      <c r="A80" s="229"/>
      <c r="B80" s="907"/>
      <c r="C80" s="908"/>
      <c r="D80" s="908"/>
      <c r="E80" s="908"/>
      <c r="F80" s="908"/>
      <c r="G80" s="908"/>
      <c r="H80" s="908"/>
      <c r="I80" s="908"/>
      <c r="J80" s="69"/>
      <c r="K80" s="69"/>
      <c r="L80" s="69"/>
      <c r="M80" s="69"/>
      <c r="N80" s="69"/>
      <c r="O80" s="69"/>
      <c r="P80" s="69"/>
      <c r="Q80" s="69"/>
      <c r="R80" s="69"/>
      <c r="S80" s="69"/>
      <c r="T80" s="114"/>
      <c r="U80" s="114"/>
      <c r="V80" s="114"/>
      <c r="W80" s="114"/>
      <c r="X80" s="114"/>
      <c r="Y80" s="114"/>
      <c r="Z80" s="114"/>
      <c r="AA80" s="116"/>
      <c r="AB80" s="114"/>
      <c r="AC80" s="114"/>
      <c r="AD80" s="114"/>
      <c r="AE80" s="114"/>
      <c r="AF80" s="114"/>
      <c r="AG80" s="114"/>
      <c r="AH80" s="114"/>
      <c r="AI80" s="114"/>
      <c r="AJ80" s="114"/>
      <c r="AK80" s="114"/>
      <c r="AL80" s="114"/>
      <c r="AM80" s="516"/>
      <c r="AN80" s="69"/>
      <c r="AO80" s="69"/>
      <c r="AP80" s="69"/>
      <c r="AQ80" s="69"/>
      <c r="AR80" s="69"/>
      <c r="AS80" s="69"/>
      <c r="AT80" s="69"/>
      <c r="AU80" s="69"/>
      <c r="AV80" s="69"/>
      <c r="AW80" s="69"/>
      <c r="AX80" s="69"/>
      <c r="AY80" s="69"/>
      <c r="AZ80" s="69"/>
      <c r="BA80" s="69"/>
      <c r="BB80" s="69"/>
      <c r="BC80" s="69"/>
      <c r="BD80" s="136"/>
      <c r="BE80" s="3334" t="str">
        <f>BE63</f>
        <v>Total WB Processes:
使用总工段 WB
Tổng số công đoạn sử dụng WB</v>
      </c>
      <c r="BF80" s="3335"/>
      <c r="BG80" s="3335"/>
      <c r="BH80" s="3335"/>
      <c r="BI80" s="3335"/>
      <c r="BJ80" s="3335"/>
      <c r="BK80" s="3335"/>
      <c r="BL80" s="3335"/>
      <c r="BM80" s="3335"/>
      <c r="BN80" s="3335"/>
      <c r="BO80" s="3267">
        <f>COUNTIF(Z71:AA78,"WB")</f>
        <v>0</v>
      </c>
      <c r="BP80" s="1096"/>
      <c r="BQ80" s="1097"/>
      <c r="BR80" s="136"/>
      <c r="EO80" s="871"/>
      <c r="EP80" s="871"/>
      <c r="EQ80" s="872"/>
      <c r="ER80" s="871"/>
      <c r="ES80" s="873"/>
      <c r="ET80" s="872"/>
      <c r="EU80" s="874"/>
      <c r="EV80" s="871"/>
      <c r="EW80" s="871"/>
      <c r="EX80" s="871"/>
      <c r="EY80" s="871"/>
      <c r="EZ80" s="871"/>
      <c r="FA80" s="871"/>
      <c r="FB80" s="871"/>
      <c r="FC80" s="871"/>
    </row>
    <row r="81" spans="1:159" s="120" customFormat="1" ht="54.75" customHeight="1">
      <c r="A81" s="229"/>
      <c r="B81" s="909"/>
      <c r="C81" s="3336"/>
      <c r="D81" s="3337"/>
      <c r="E81" s="3337"/>
      <c r="F81" s="3337"/>
      <c r="G81" s="3337"/>
      <c r="H81" s="3337"/>
      <c r="I81" s="3337"/>
      <c r="J81" s="3337"/>
      <c r="K81" s="3337"/>
      <c r="L81" s="3337"/>
      <c r="M81" s="3337"/>
      <c r="N81" s="3337"/>
      <c r="O81" s="3337"/>
      <c r="P81" s="3337"/>
      <c r="Q81" s="3337"/>
      <c r="R81" s="3337"/>
      <c r="S81" s="3337"/>
      <c r="T81" s="1230"/>
      <c r="U81" s="1230"/>
      <c r="V81" s="1230"/>
      <c r="W81" s="1230"/>
      <c r="X81" s="1230"/>
      <c r="Y81" s="117"/>
      <c r="Z81" s="1230"/>
      <c r="AA81" s="1244"/>
      <c r="AB81" s="1230"/>
      <c r="AC81" s="1230"/>
      <c r="AD81" s="1230"/>
      <c r="AE81" s="1230"/>
      <c r="AF81" s="1230"/>
      <c r="AG81" s="1230"/>
      <c r="AH81" s="1230"/>
      <c r="AI81" s="1230"/>
      <c r="AJ81" s="1230"/>
      <c r="AK81" s="1230"/>
      <c r="AL81" s="1230"/>
      <c r="AM81" s="3336"/>
      <c r="AN81" s="3337"/>
      <c r="AO81" s="3337"/>
      <c r="AP81" s="3337"/>
      <c r="AQ81" s="3337"/>
      <c r="AR81" s="3337"/>
      <c r="AS81" s="3337"/>
      <c r="AT81" s="3337"/>
      <c r="AU81" s="3337"/>
      <c r="AV81" s="3337"/>
      <c r="AW81" s="3337"/>
      <c r="AX81" s="3337"/>
      <c r="AY81" s="3337"/>
      <c r="AZ81" s="3337"/>
      <c r="BA81" s="3337"/>
      <c r="BB81" s="3337"/>
      <c r="BC81" s="3337"/>
      <c r="BD81" s="3351"/>
      <c r="BE81" s="3338" t="str">
        <f>BE64</f>
        <v>Total SB Processes:
使用总工段 SB
Tổng số công đoạn sử dụng SB</v>
      </c>
      <c r="BF81" s="3339"/>
      <c r="BG81" s="3339"/>
      <c r="BH81" s="3339"/>
      <c r="BI81" s="3339"/>
      <c r="BJ81" s="3339"/>
      <c r="BK81" s="3339"/>
      <c r="BL81" s="3339"/>
      <c r="BM81" s="3339"/>
      <c r="BN81" s="3339"/>
      <c r="BO81" s="3267">
        <f>COUNTIF(Z71:AA78,"SB")</f>
        <v>3</v>
      </c>
      <c r="BP81" s="1096"/>
      <c r="BQ81" s="1097"/>
      <c r="BR81" s="136"/>
      <c r="EO81" s="871"/>
      <c r="EP81" s="871"/>
      <c r="EQ81" s="872"/>
      <c r="ER81" s="871"/>
      <c r="ES81" s="873"/>
      <c r="ET81" s="872"/>
      <c r="EU81" s="874"/>
      <c r="EV81" s="871"/>
      <c r="EW81" s="871"/>
      <c r="EX81" s="871"/>
      <c r="EY81" s="871"/>
      <c r="EZ81" s="871"/>
      <c r="FA81" s="871"/>
      <c r="FB81" s="871"/>
      <c r="FC81" s="871"/>
    </row>
    <row r="82" spans="1:159" s="120" customFormat="1" ht="21.75" customHeight="1">
      <c r="A82" s="128"/>
      <c r="B82" s="129" t="str">
        <f>B65</f>
        <v>PATTERN MANAGER</v>
      </c>
      <c r="C82" s="129"/>
      <c r="D82" s="129"/>
      <c r="E82" s="129"/>
      <c r="F82" s="129"/>
      <c r="G82" s="129"/>
      <c r="H82" s="129"/>
      <c r="I82" s="129"/>
      <c r="J82" s="129"/>
      <c r="K82" s="129"/>
      <c r="L82" s="129"/>
      <c r="M82" s="129"/>
      <c r="N82" s="129"/>
      <c r="O82" s="129"/>
      <c r="P82" s="129"/>
      <c r="Q82" s="129"/>
      <c r="R82" s="129"/>
      <c r="S82" s="129"/>
      <c r="T82" s="112"/>
      <c r="U82" s="112"/>
      <c r="V82" s="112"/>
      <c r="W82" s="112"/>
      <c r="X82" s="112"/>
      <c r="Y82" s="112"/>
      <c r="Z82" s="112"/>
      <c r="AA82" s="112"/>
      <c r="AB82" s="112"/>
      <c r="AC82" s="112"/>
      <c r="AD82" s="112"/>
      <c r="AE82" s="112"/>
      <c r="AF82" s="112" t="s">
        <v>64</v>
      </c>
      <c r="AG82" s="112"/>
      <c r="AH82" s="112"/>
      <c r="AI82" s="112"/>
      <c r="AJ82" s="112"/>
      <c r="AK82" s="112"/>
      <c r="AL82" s="112"/>
      <c r="AM82" s="911"/>
      <c r="AN82" s="911"/>
      <c r="AO82" s="911"/>
      <c r="AP82" s="911"/>
      <c r="AQ82" s="911"/>
      <c r="AR82" s="911"/>
      <c r="AS82" s="911"/>
      <c r="AT82" s="911"/>
      <c r="AU82" s="911"/>
      <c r="AV82" s="911"/>
      <c r="AW82" s="911"/>
      <c r="AX82" s="911"/>
      <c r="AY82" s="911"/>
      <c r="AZ82" s="911"/>
      <c r="BA82" s="911"/>
      <c r="BB82" s="911"/>
      <c r="BC82" s="911"/>
      <c r="BD82" s="911"/>
      <c r="BE82" s="1204" t="str">
        <f>BI65</f>
        <v>COMPILER: LIÊN/A-KT-WQ826</v>
      </c>
      <c r="BF82" s="1204"/>
      <c r="BG82" s="1204"/>
      <c r="BH82" s="1204"/>
      <c r="BI82" s="1204"/>
      <c r="BJ82" s="1204"/>
      <c r="BK82" s="1204"/>
      <c r="BL82" s="1204"/>
      <c r="BM82" s="1204"/>
      <c r="BN82" s="1204"/>
      <c r="BO82" s="1204"/>
      <c r="BP82" s="1204"/>
      <c r="BQ82" s="1204"/>
      <c r="BR82" s="130"/>
      <c r="EO82" s="871"/>
      <c r="EP82" s="871"/>
      <c r="EQ82" s="872"/>
      <c r="ER82" s="871"/>
      <c r="ES82" s="873"/>
      <c r="ET82" s="872"/>
      <c r="EU82" s="874"/>
      <c r="EV82" s="871"/>
      <c r="EW82" s="871"/>
      <c r="EX82" s="871"/>
      <c r="EY82" s="871"/>
      <c r="EZ82" s="871"/>
      <c r="FA82" s="871"/>
      <c r="FB82" s="871"/>
      <c r="FC82" s="871"/>
    </row>
    <row r="83" spans="1:159" s="120" customFormat="1" ht="21.95" customHeight="1">
      <c r="A83" s="224"/>
      <c r="B83" s="3245" t="str">
        <f>B66</f>
        <v>{{ModelType}}</v>
      </c>
      <c r="C83" s="3246"/>
      <c r="D83" s="3246"/>
      <c r="E83" s="3246"/>
      <c r="F83" s="3246"/>
      <c r="G83" s="3246"/>
      <c r="H83" s="3246"/>
      <c r="I83" s="3246"/>
      <c r="J83" s="3246"/>
      <c r="K83" s="3246"/>
      <c r="L83" s="3246"/>
      <c r="M83" s="3246"/>
      <c r="N83" s="3246"/>
      <c r="O83" s="3246"/>
      <c r="P83" s="3246"/>
      <c r="Q83" s="3246"/>
      <c r="R83" s="3246"/>
      <c r="S83" s="3247"/>
      <c r="T83" s="856"/>
      <c r="U83" s="857"/>
      <c r="V83" s="3321" t="s">
        <v>1071</v>
      </c>
      <c r="W83" s="3248"/>
      <c r="X83" s="3248"/>
      <c r="Y83" s="3248"/>
      <c r="Z83" s="3248"/>
      <c r="AA83" s="3248"/>
      <c r="AB83" s="3248"/>
      <c r="AC83" s="3248"/>
      <c r="AD83" s="3248"/>
      <c r="AE83" s="3248"/>
      <c r="AF83" s="3248"/>
      <c r="AG83" s="3248"/>
      <c r="AH83" s="3248"/>
      <c r="AI83" s="3248"/>
      <c r="AJ83" s="3248"/>
      <c r="AK83" s="3248"/>
      <c r="AL83" s="3248"/>
      <c r="AM83" s="3248"/>
      <c r="AN83" s="3248"/>
      <c r="AO83" s="3248"/>
      <c r="AP83" s="3248"/>
      <c r="AQ83" s="3248"/>
      <c r="AR83" s="3248"/>
      <c r="AS83" s="3248"/>
      <c r="AT83" s="3248"/>
      <c r="AU83" s="3248"/>
      <c r="AV83" s="3248"/>
      <c r="AW83" s="3248"/>
      <c r="AX83" s="3248"/>
      <c r="AY83" s="3248"/>
      <c r="AZ83" s="3248"/>
      <c r="BA83" s="491"/>
      <c r="BB83" s="491"/>
      <c r="BC83" s="491"/>
      <c r="BD83" s="491"/>
      <c r="BE83" s="3251"/>
      <c r="BF83" s="3248"/>
      <c r="BG83" s="3248"/>
      <c r="BH83" s="3254"/>
      <c r="BI83" s="491"/>
      <c r="BJ83" s="491"/>
      <c r="BK83" s="227"/>
      <c r="BL83" s="227"/>
      <c r="BM83" s="227"/>
      <c r="BN83" s="227"/>
      <c r="BO83" s="227"/>
      <c r="BP83" s="227"/>
      <c r="BQ83" s="227"/>
      <c r="BR83" s="586"/>
      <c r="EO83" s="858"/>
      <c r="EP83" s="858"/>
      <c r="EQ83" s="859"/>
      <c r="ER83" s="858"/>
      <c r="ES83" s="860"/>
      <c r="ET83" s="859"/>
      <c r="EU83" s="861"/>
      <c r="EV83" s="858"/>
      <c r="EW83" s="858"/>
      <c r="EX83" s="858"/>
      <c r="EY83" s="858"/>
      <c r="EZ83" s="858"/>
      <c r="FA83" s="858"/>
      <c r="FB83" s="858"/>
      <c r="FC83" s="858"/>
    </row>
    <row r="84" spans="1:159" s="120" customFormat="1" ht="21.95" customHeight="1">
      <c r="A84" s="229"/>
      <c r="B84" s="862" t="s">
        <v>69</v>
      </c>
      <c r="C84" s="104"/>
      <c r="D84" s="104"/>
      <c r="E84" s="104"/>
      <c r="F84" s="104"/>
      <c r="G84" s="902" t="str">
        <f>G67</f>
        <v>{{ModelName}}</v>
      </c>
      <c r="H84" s="104"/>
      <c r="I84" s="104"/>
      <c r="J84" s="104"/>
      <c r="K84" s="104"/>
      <c r="L84" s="104"/>
      <c r="M84" s="104"/>
      <c r="N84" s="104"/>
      <c r="O84" s="104"/>
      <c r="P84" s="104"/>
      <c r="Q84" s="104"/>
      <c r="R84" s="104"/>
      <c r="S84" s="105"/>
      <c r="T84" s="863"/>
      <c r="U84" s="864"/>
      <c r="V84" s="3249"/>
      <c r="W84" s="3249"/>
      <c r="X84" s="3249"/>
      <c r="Y84" s="3249"/>
      <c r="Z84" s="3249"/>
      <c r="AA84" s="3249"/>
      <c r="AB84" s="3249"/>
      <c r="AC84" s="3249"/>
      <c r="AD84" s="3249"/>
      <c r="AE84" s="3249"/>
      <c r="AF84" s="3249"/>
      <c r="AG84" s="3249"/>
      <c r="AH84" s="3249"/>
      <c r="AI84" s="3249"/>
      <c r="AJ84" s="3249"/>
      <c r="AK84" s="3249"/>
      <c r="AL84" s="3249"/>
      <c r="AM84" s="3249"/>
      <c r="AN84" s="3249"/>
      <c r="AO84" s="3249"/>
      <c r="AP84" s="3249"/>
      <c r="AQ84" s="3249"/>
      <c r="AR84" s="3249"/>
      <c r="AS84" s="3249"/>
      <c r="AT84" s="3249"/>
      <c r="AU84" s="3249"/>
      <c r="AV84" s="3249"/>
      <c r="AW84" s="3249"/>
      <c r="AX84" s="3249"/>
      <c r="AY84" s="3249"/>
      <c r="AZ84" s="3249"/>
      <c r="BA84" s="496"/>
      <c r="BB84" s="496"/>
      <c r="BC84" s="496"/>
      <c r="BD84" s="496"/>
      <c r="BE84" s="3252"/>
      <c r="BF84" s="3249"/>
      <c r="BG84" s="3249"/>
      <c r="BH84" s="3255"/>
      <c r="BI84" s="496"/>
      <c r="BJ84" s="496"/>
      <c r="BK84" s="299"/>
      <c r="BL84" s="1321" t="s">
        <v>122</v>
      </c>
      <c r="BM84" s="1322"/>
      <c r="BN84" s="1322"/>
      <c r="BO84" s="1564">
        <f>BO49</f>
        <v>32</v>
      </c>
      <c r="BP84" s="1322">
        <f>BP68-5</f>
        <v>-5</v>
      </c>
      <c r="BQ84" s="1586"/>
      <c r="BR84" s="136"/>
      <c r="EO84" s="359"/>
      <c r="EP84" s="359"/>
      <c r="EQ84" s="865"/>
      <c r="ER84" s="359"/>
      <c r="ES84" s="866"/>
      <c r="ET84" s="865"/>
      <c r="EU84" s="867"/>
      <c r="EV84" s="359"/>
      <c r="EW84" s="359"/>
      <c r="EX84" s="359"/>
      <c r="EY84" s="359"/>
      <c r="EZ84" s="359"/>
      <c r="FA84" s="359"/>
      <c r="FB84" s="359"/>
      <c r="FC84" s="359"/>
    </row>
    <row r="85" spans="1:159" s="120" customFormat="1" ht="21.95" customHeight="1">
      <c r="A85" s="229"/>
      <c r="B85" s="110" t="s">
        <v>70</v>
      </c>
      <c r="C85" s="868"/>
      <c r="D85" s="868"/>
      <c r="E85" s="868"/>
      <c r="F85" s="868"/>
      <c r="G85" s="868"/>
      <c r="H85" s="868"/>
      <c r="I85" s="3257" t="str">
        <f>I68</f>
        <v>{{MaterialNumber}}</v>
      </c>
      <c r="J85" s="3257"/>
      <c r="K85" s="3257"/>
      <c r="L85" s="3257"/>
      <c r="M85" s="3257"/>
      <c r="N85" s="3257"/>
      <c r="O85" s="3257"/>
      <c r="P85" s="3257"/>
      <c r="Q85" s="3257"/>
      <c r="R85" s="3257"/>
      <c r="S85" s="3258"/>
      <c r="T85" s="110"/>
      <c r="U85" s="869"/>
      <c r="V85" s="3250"/>
      <c r="W85" s="3250"/>
      <c r="X85" s="3250"/>
      <c r="Y85" s="3250"/>
      <c r="Z85" s="3250"/>
      <c r="AA85" s="3250"/>
      <c r="AB85" s="3250"/>
      <c r="AC85" s="3250"/>
      <c r="AD85" s="3250"/>
      <c r="AE85" s="3250"/>
      <c r="AF85" s="3250"/>
      <c r="AG85" s="3250"/>
      <c r="AH85" s="3250"/>
      <c r="AI85" s="3250"/>
      <c r="AJ85" s="3250"/>
      <c r="AK85" s="3250"/>
      <c r="AL85" s="3250"/>
      <c r="AM85" s="3250"/>
      <c r="AN85" s="3250"/>
      <c r="AO85" s="3250"/>
      <c r="AP85" s="3250"/>
      <c r="AQ85" s="3250"/>
      <c r="AR85" s="3250"/>
      <c r="AS85" s="3250"/>
      <c r="AT85" s="3250"/>
      <c r="AU85" s="3250"/>
      <c r="AV85" s="3250"/>
      <c r="AW85" s="3250"/>
      <c r="AX85" s="3250"/>
      <c r="AY85" s="3250"/>
      <c r="AZ85" s="3250"/>
      <c r="BA85" s="500"/>
      <c r="BB85" s="500"/>
      <c r="BC85" s="500"/>
      <c r="BD85" s="500"/>
      <c r="BE85" s="3253"/>
      <c r="BF85" s="3250"/>
      <c r="BG85" s="3250"/>
      <c r="BH85" s="3256"/>
      <c r="BI85" s="500"/>
      <c r="BJ85" s="500"/>
      <c r="BK85" s="136"/>
      <c r="BL85" s="1323"/>
      <c r="BM85" s="1324"/>
      <c r="BN85" s="1324"/>
      <c r="BO85" s="1464"/>
      <c r="BP85" s="1324"/>
      <c r="BQ85" s="1467"/>
      <c r="BR85" s="136"/>
      <c r="EO85" s="359"/>
      <c r="EP85" s="359"/>
      <c r="EQ85" s="870"/>
      <c r="ER85" s="359"/>
      <c r="ES85" s="866"/>
      <c r="ET85" s="870"/>
      <c r="EU85" s="867"/>
      <c r="EV85" s="359"/>
      <c r="EW85" s="359"/>
      <c r="EX85" s="359"/>
      <c r="EY85" s="359"/>
      <c r="EZ85" s="359"/>
      <c r="FA85" s="359"/>
      <c r="FB85" s="359"/>
      <c r="FC85" s="359"/>
    </row>
    <row r="86" spans="1:159" s="120" customFormat="1" ht="30.75" customHeight="1">
      <c r="A86" s="229"/>
      <c r="B86" s="2584" t="s">
        <v>523</v>
      </c>
      <c r="C86" s="2572" t="str">
        <f>C69</f>
        <v>Assembling Process  成型流程 Lưu trình gò</v>
      </c>
      <c r="D86" s="1224"/>
      <c r="E86" s="1224"/>
      <c r="F86" s="1224"/>
      <c r="G86" s="1224"/>
      <c r="H86" s="1224"/>
      <c r="I86" s="1224"/>
      <c r="J86" s="1224"/>
      <c r="K86" s="1224"/>
      <c r="L86" s="1224"/>
      <c r="M86" s="1224"/>
      <c r="N86" s="1224"/>
      <c r="O86" s="1224"/>
      <c r="P86" s="1224"/>
      <c r="Q86" s="1224"/>
      <c r="R86" s="1224"/>
      <c r="S86" s="2573"/>
      <c r="T86" s="1086" t="str">
        <f>T69</f>
        <v>Process information 流程信息Thông tin lưu trình</v>
      </c>
      <c r="U86" s="1087"/>
      <c r="V86" s="1087"/>
      <c r="W86" s="1087"/>
      <c r="X86" s="1087"/>
      <c r="Y86" s="1087"/>
      <c r="Z86" s="1087"/>
      <c r="AA86" s="1087"/>
      <c r="AB86" s="1087"/>
      <c r="AC86" s="1087"/>
      <c r="AD86" s="1087"/>
      <c r="AE86" s="1087"/>
      <c r="AF86" s="1087"/>
      <c r="AG86" s="1087"/>
      <c r="AH86" s="1087"/>
      <c r="AI86" s="1087"/>
      <c r="AJ86" s="1087"/>
      <c r="AK86" s="1087"/>
      <c r="AL86" s="2918"/>
      <c r="AM86" s="1419" t="str">
        <f>AM69</f>
        <v>Comments  备注Ghi chú</v>
      </c>
      <c r="AN86" s="1419"/>
      <c r="AO86" s="1419"/>
      <c r="AP86" s="1419"/>
      <c r="AQ86" s="1419"/>
      <c r="AR86" s="1419"/>
      <c r="AS86" s="1419"/>
      <c r="AT86" s="1419"/>
      <c r="AU86" s="1419"/>
      <c r="AV86" s="1419"/>
      <c r="AW86" s="1419"/>
      <c r="AX86" s="1419"/>
      <c r="AY86" s="1419"/>
      <c r="AZ86" s="1419"/>
      <c r="BA86" s="1419"/>
      <c r="BB86" s="1419"/>
      <c r="BC86" s="1419"/>
      <c r="BD86" s="2495"/>
      <c r="BE86" s="3261" t="str">
        <f>BE69</f>
        <v>Lasting Lace/Clip Instruction
绑鞋带/绑鞋带指南
Dây gò/ Hướng dẫn buộc dây</v>
      </c>
      <c r="BF86" s="3323"/>
      <c r="BG86" s="3323"/>
      <c r="BH86" s="3323"/>
      <c r="BI86" s="3323"/>
      <c r="BJ86" s="3323"/>
      <c r="BK86" s="3323"/>
      <c r="BL86" s="3323"/>
      <c r="BM86" s="3323"/>
      <c r="BN86" s="3323"/>
      <c r="BO86" s="3323"/>
      <c r="BP86" s="3323"/>
      <c r="BQ86" s="3324"/>
      <c r="BR86" s="136"/>
      <c r="EO86" s="871"/>
      <c r="EP86" s="871"/>
      <c r="EQ86" s="872"/>
      <c r="ER86" s="871"/>
      <c r="ES86" s="873"/>
      <c r="ET86" s="872"/>
      <c r="EU86" s="874"/>
      <c r="EV86" s="871"/>
      <c r="EW86" s="871"/>
      <c r="EX86" s="871"/>
      <c r="EY86" s="871"/>
      <c r="EZ86" s="871"/>
      <c r="FA86" s="871"/>
      <c r="FB86" s="871"/>
      <c r="FC86" s="871"/>
    </row>
    <row r="87" spans="1:159" s="120" customFormat="1" ht="66" customHeight="1">
      <c r="A87" s="229"/>
      <c r="B87" s="2594"/>
      <c r="C87" s="3340"/>
      <c r="D87" s="2608"/>
      <c r="E87" s="2608"/>
      <c r="F87" s="2608"/>
      <c r="G87" s="2608"/>
      <c r="H87" s="2608"/>
      <c r="I87" s="2608"/>
      <c r="J87" s="2608"/>
      <c r="K87" s="2608"/>
      <c r="L87" s="2608"/>
      <c r="M87" s="2608"/>
      <c r="N87" s="2608"/>
      <c r="O87" s="2608"/>
      <c r="P87" s="2608"/>
      <c r="Q87" s="2608"/>
      <c r="R87" s="2608"/>
      <c r="S87" s="3341"/>
      <c r="T87" s="3292" t="str">
        <f>T70</f>
        <v>Chemical
化品名称
Hóa chất</v>
      </c>
      <c r="U87" s="3344"/>
      <c r="V87" s="3344"/>
      <c r="W87" s="3344"/>
      <c r="X87" s="1236"/>
      <c r="Y87" s="720" t="str">
        <f>Y70</f>
        <v>Hardener 
硬化剂
Chất đông cứng</v>
      </c>
      <c r="Z87" s="3267" t="str">
        <f>Z70</f>
        <v>WB/SB</v>
      </c>
      <c r="AA87" s="3268"/>
      <c r="AB87" s="3345" t="str">
        <f>AB70</f>
        <v>Surface Temp
温度表面
Nhiệt độ bề mặt</v>
      </c>
      <c r="AC87" s="3344"/>
      <c r="AD87" s="3344"/>
      <c r="AE87" s="3344"/>
      <c r="AF87" s="3346"/>
      <c r="AG87" s="3292" t="str">
        <f>AG70</f>
        <v>Pressure
压力
Lực ép</v>
      </c>
      <c r="AH87" s="3344"/>
      <c r="AI87" s="3346"/>
      <c r="AJ87" s="3292" t="str">
        <f>AJ70</f>
        <v>Time
时间
Thời gian</v>
      </c>
      <c r="AK87" s="3344"/>
      <c r="AL87" s="3346"/>
      <c r="AM87" s="3342"/>
      <c r="AN87" s="3342"/>
      <c r="AO87" s="3342"/>
      <c r="AP87" s="3342"/>
      <c r="AQ87" s="3342"/>
      <c r="AR87" s="3342"/>
      <c r="AS87" s="3342"/>
      <c r="AT87" s="3342"/>
      <c r="AU87" s="3342"/>
      <c r="AV87" s="3342"/>
      <c r="AW87" s="3342"/>
      <c r="AX87" s="3342"/>
      <c r="AY87" s="3342"/>
      <c r="AZ87" s="3342"/>
      <c r="BA87" s="3342"/>
      <c r="BB87" s="3342"/>
      <c r="BC87" s="3342"/>
      <c r="BD87" s="3343"/>
      <c r="BE87" s="3325"/>
      <c r="BF87" s="3326"/>
      <c r="BG87" s="3326"/>
      <c r="BH87" s="3326"/>
      <c r="BI87" s="3326"/>
      <c r="BJ87" s="3326"/>
      <c r="BK87" s="3326"/>
      <c r="BL87" s="3326"/>
      <c r="BM87" s="3326"/>
      <c r="BN87" s="3326"/>
      <c r="BO87" s="3326"/>
      <c r="BP87" s="3326"/>
      <c r="BQ87" s="3327"/>
      <c r="BR87" s="136"/>
      <c r="EO87" s="871"/>
      <c r="EP87" s="871"/>
      <c r="EQ87" s="872"/>
      <c r="ER87" s="871"/>
      <c r="ES87" s="873"/>
      <c r="ET87" s="872"/>
      <c r="EU87" s="874"/>
      <c r="EV87" s="871"/>
      <c r="EW87" s="871"/>
      <c r="EX87" s="871"/>
      <c r="EY87" s="871"/>
      <c r="EZ87" s="871"/>
      <c r="FA87" s="871"/>
      <c r="FB87" s="871"/>
      <c r="FC87" s="871"/>
    </row>
    <row r="88" spans="1:159" s="120" customFormat="1" ht="48.75" customHeight="1">
      <c r="A88" s="229"/>
      <c r="B88" s="876">
        <f>B78+1</f>
        <v>39</v>
      </c>
      <c r="C88" s="3270" t="s">
        <v>1072</v>
      </c>
      <c r="D88" s="3271"/>
      <c r="E88" s="3271"/>
      <c r="F88" s="3271"/>
      <c r="G88" s="3271"/>
      <c r="H88" s="3271"/>
      <c r="I88" s="3271"/>
      <c r="J88" s="3271"/>
      <c r="K88" s="3271"/>
      <c r="L88" s="3271"/>
      <c r="M88" s="3271"/>
      <c r="N88" s="3271"/>
      <c r="O88" s="3271"/>
      <c r="P88" s="3271"/>
      <c r="Q88" s="3271"/>
      <c r="R88" s="3271"/>
      <c r="S88" s="3272"/>
      <c r="T88" s="1143"/>
      <c r="U88" s="1143"/>
      <c r="V88" s="1143"/>
      <c r="W88" s="1143"/>
      <c r="X88" s="3267"/>
      <c r="Y88" s="30"/>
      <c r="Z88" s="1143"/>
      <c r="AA88" s="3273"/>
      <c r="AB88" s="1640"/>
      <c r="AC88" s="1640"/>
      <c r="AD88" s="1640"/>
      <c r="AE88" s="1640"/>
      <c r="AF88" s="1609"/>
      <c r="AG88" s="1095" t="s">
        <v>1068</v>
      </c>
      <c r="AH88" s="1096"/>
      <c r="AI88" s="3268"/>
      <c r="AJ88" s="3267" t="s">
        <v>1069</v>
      </c>
      <c r="AK88" s="1096"/>
      <c r="AL88" s="1719"/>
      <c r="AM88" s="3293" t="s">
        <v>1073</v>
      </c>
      <c r="AN88" s="1295"/>
      <c r="AO88" s="1295"/>
      <c r="AP88" s="1295"/>
      <c r="AQ88" s="1295"/>
      <c r="AR88" s="1295"/>
      <c r="AS88" s="1295"/>
      <c r="AT88" s="1295"/>
      <c r="AU88" s="1295"/>
      <c r="AV88" s="1295"/>
      <c r="AW88" s="1295"/>
      <c r="AX88" s="1295"/>
      <c r="AY88" s="1295"/>
      <c r="AZ88" s="1295"/>
      <c r="BA88" s="1295"/>
      <c r="BB88" s="1295"/>
      <c r="BC88" s="1295"/>
      <c r="BD88" s="3294"/>
      <c r="BE88" s="229"/>
      <c r="BF88" s="69"/>
      <c r="BG88" s="69"/>
      <c r="BH88" s="69"/>
      <c r="BI88" s="69"/>
      <c r="BJ88" s="69"/>
      <c r="BK88" s="69"/>
      <c r="BL88" s="69"/>
      <c r="BM88" s="69"/>
      <c r="BN88" s="69"/>
      <c r="BO88" s="69"/>
      <c r="BP88" s="69"/>
      <c r="BQ88" s="136"/>
      <c r="BR88" s="136"/>
      <c r="EO88" s="871"/>
      <c r="EP88" s="871"/>
      <c r="EQ88" s="872"/>
      <c r="ER88" s="871"/>
      <c r="ES88" s="873"/>
      <c r="ET88" s="872"/>
      <c r="EU88" s="874"/>
      <c r="EV88" s="871"/>
      <c r="EW88" s="871"/>
      <c r="EX88" s="871"/>
      <c r="EY88" s="871"/>
      <c r="EZ88" s="871"/>
      <c r="FA88" s="871"/>
      <c r="FB88" s="871"/>
      <c r="FC88" s="871"/>
    </row>
    <row r="89" spans="1:159" s="120" customFormat="1" ht="54.75" customHeight="1">
      <c r="A89" s="229"/>
      <c r="B89" s="876">
        <f>B88+1</f>
        <v>40</v>
      </c>
      <c r="C89" s="3270" t="s">
        <v>1074</v>
      </c>
      <c r="D89" s="3328"/>
      <c r="E89" s="3328"/>
      <c r="F89" s="3328"/>
      <c r="G89" s="3328"/>
      <c r="H89" s="3328"/>
      <c r="I89" s="3328"/>
      <c r="J89" s="3328"/>
      <c r="K89" s="3328"/>
      <c r="L89" s="3328"/>
      <c r="M89" s="3328"/>
      <c r="N89" s="3328"/>
      <c r="O89" s="3328"/>
      <c r="P89" s="3328"/>
      <c r="Q89" s="3328"/>
      <c r="R89" s="3328"/>
      <c r="S89" s="3347"/>
      <c r="T89" s="3267"/>
      <c r="U89" s="1096"/>
      <c r="V89" s="1096"/>
      <c r="W89" s="1096"/>
      <c r="X89" s="3268"/>
      <c r="Y89" s="884"/>
      <c r="Z89" s="3267"/>
      <c r="AA89" s="3268"/>
      <c r="AB89" s="2462"/>
      <c r="AC89" s="1640"/>
      <c r="AD89" s="1640"/>
      <c r="AE89" s="1640"/>
      <c r="AF89" s="1609"/>
      <c r="AG89" s="1095"/>
      <c r="AH89" s="1096"/>
      <c r="AI89" s="1719"/>
      <c r="AJ89" s="1095"/>
      <c r="AK89" s="1096"/>
      <c r="AL89" s="1719"/>
      <c r="AM89" s="3362" t="s">
        <v>1075</v>
      </c>
      <c r="AN89" s="3214"/>
      <c r="AO89" s="3214"/>
      <c r="AP89" s="3214"/>
      <c r="AQ89" s="3214"/>
      <c r="AR89" s="3214"/>
      <c r="AS89" s="3214"/>
      <c r="AT89" s="3214"/>
      <c r="AU89" s="3214"/>
      <c r="AV89" s="3214"/>
      <c r="AW89" s="3214"/>
      <c r="AX89" s="3214"/>
      <c r="AY89" s="3214"/>
      <c r="AZ89" s="3214"/>
      <c r="BA89" s="3214"/>
      <c r="BB89" s="3214"/>
      <c r="BC89" s="3214"/>
      <c r="BD89" s="3366"/>
      <c r="BE89" s="229"/>
      <c r="BF89" s="69"/>
      <c r="BG89" s="69"/>
      <c r="BH89" s="69"/>
      <c r="BI89" s="69"/>
      <c r="BJ89" s="69"/>
      <c r="BK89" s="69"/>
      <c r="BL89" s="69"/>
      <c r="BM89" s="69"/>
      <c r="BN89" s="69"/>
      <c r="BO89" s="69"/>
      <c r="BP89" s="69"/>
      <c r="BQ89" s="136"/>
      <c r="BR89" s="136"/>
      <c r="EO89" s="871"/>
      <c r="EP89" s="871"/>
      <c r="EQ89" s="872"/>
      <c r="ER89" s="871"/>
      <c r="ES89" s="873"/>
      <c r="ET89" s="872"/>
      <c r="EU89" s="874"/>
      <c r="EV89" s="871"/>
      <c r="EW89" s="871"/>
      <c r="EX89" s="871"/>
      <c r="EY89" s="871"/>
      <c r="EZ89" s="871"/>
      <c r="FA89" s="871"/>
      <c r="FB89" s="871"/>
      <c r="FC89" s="871"/>
    </row>
    <row r="90" spans="1:159" s="120" customFormat="1" ht="84" customHeight="1">
      <c r="A90" s="229"/>
      <c r="B90" s="876">
        <f>B89+1</f>
        <v>41</v>
      </c>
      <c r="C90" s="3283" t="s">
        <v>1076</v>
      </c>
      <c r="D90" s="3284"/>
      <c r="E90" s="3284"/>
      <c r="F90" s="3284"/>
      <c r="G90" s="3284"/>
      <c r="H90" s="3284"/>
      <c r="I90" s="3284"/>
      <c r="J90" s="3284"/>
      <c r="K90" s="3284"/>
      <c r="L90" s="3284"/>
      <c r="M90" s="3284"/>
      <c r="N90" s="3284"/>
      <c r="O90" s="3284"/>
      <c r="P90" s="3284"/>
      <c r="Q90" s="3284"/>
      <c r="R90" s="3284"/>
      <c r="S90" s="3285"/>
      <c r="T90" s="3286" t="s">
        <v>1077</v>
      </c>
      <c r="U90" s="3286"/>
      <c r="V90" s="3286"/>
      <c r="W90" s="3286"/>
      <c r="X90" s="3287"/>
      <c r="Y90" s="884"/>
      <c r="Z90" s="3286" t="s">
        <v>676</v>
      </c>
      <c r="AA90" s="3288"/>
      <c r="AB90" s="1671"/>
      <c r="AC90" s="1671"/>
      <c r="AD90" s="1671"/>
      <c r="AE90" s="1671"/>
      <c r="AF90" s="1672"/>
      <c r="AG90" s="3289"/>
      <c r="AH90" s="3266"/>
      <c r="AI90" s="3269"/>
      <c r="AJ90" s="3289"/>
      <c r="AK90" s="3266"/>
      <c r="AL90" s="3269"/>
      <c r="AM90" s="3293" t="s">
        <v>1078</v>
      </c>
      <c r="AN90" s="1295"/>
      <c r="AO90" s="1295"/>
      <c r="AP90" s="1295"/>
      <c r="AQ90" s="1295"/>
      <c r="AR90" s="1295"/>
      <c r="AS90" s="1295"/>
      <c r="AT90" s="1295"/>
      <c r="AU90" s="1295"/>
      <c r="AV90" s="1295"/>
      <c r="AW90" s="1295"/>
      <c r="AX90" s="1295"/>
      <c r="AY90" s="1295"/>
      <c r="AZ90" s="1295"/>
      <c r="BA90" s="1295"/>
      <c r="BB90" s="1295"/>
      <c r="BC90" s="1295"/>
      <c r="BD90" s="3294"/>
      <c r="BE90" s="229"/>
      <c r="BF90" s="69"/>
      <c r="BG90" s="69"/>
      <c r="BH90" s="69"/>
      <c r="BI90" s="69"/>
      <c r="BJ90" s="69"/>
      <c r="BK90" s="69"/>
      <c r="BL90" s="69"/>
      <c r="BM90" s="69"/>
      <c r="BN90" s="69"/>
      <c r="BO90" s="69"/>
      <c r="BP90" s="69"/>
      <c r="BQ90" s="136"/>
      <c r="BR90" s="136"/>
      <c r="EO90" s="871"/>
      <c r="EP90" s="871"/>
      <c r="EQ90" s="872"/>
      <c r="ER90" s="871"/>
      <c r="ES90" s="873"/>
      <c r="ET90" s="872"/>
      <c r="EU90" s="874"/>
      <c r="EV90" s="871"/>
      <c r="EW90" s="871"/>
      <c r="EX90" s="871"/>
      <c r="EY90" s="871"/>
      <c r="EZ90" s="871"/>
      <c r="FA90" s="871"/>
      <c r="FB90" s="871"/>
      <c r="FC90" s="871"/>
    </row>
    <row r="91" spans="1:159" s="120" customFormat="1" ht="49.5" customHeight="1">
      <c r="A91" s="229"/>
      <c r="B91" s="876">
        <f t="shared" ref="B91:B97" si="4">B90+1</f>
        <v>42</v>
      </c>
      <c r="C91" s="3270" t="s">
        <v>1079</v>
      </c>
      <c r="D91" s="3271"/>
      <c r="E91" s="3271"/>
      <c r="F91" s="3271"/>
      <c r="G91" s="3271"/>
      <c r="H91" s="3271"/>
      <c r="I91" s="3271"/>
      <c r="J91" s="3271"/>
      <c r="K91" s="3271"/>
      <c r="L91" s="3271"/>
      <c r="M91" s="3271"/>
      <c r="N91" s="3271"/>
      <c r="O91" s="3271"/>
      <c r="P91" s="3271"/>
      <c r="Q91" s="3271"/>
      <c r="R91" s="3271"/>
      <c r="S91" s="3272"/>
      <c r="T91" s="1143"/>
      <c r="U91" s="1143"/>
      <c r="V91" s="1143"/>
      <c r="W91" s="1143"/>
      <c r="X91" s="3267"/>
      <c r="Y91" s="30"/>
      <c r="Z91" s="1143"/>
      <c r="AA91" s="3273"/>
      <c r="AB91" s="1635"/>
      <c r="AC91" s="1640"/>
      <c r="AD91" s="1640"/>
      <c r="AE91" s="1640"/>
      <c r="AF91" s="1609"/>
      <c r="AG91" s="1095"/>
      <c r="AH91" s="1096"/>
      <c r="AI91" s="3268"/>
      <c r="AJ91" s="1985"/>
      <c r="AK91" s="1855"/>
      <c r="AL91" s="3367"/>
      <c r="AM91" s="3274" t="s">
        <v>1080</v>
      </c>
      <c r="AN91" s="3271"/>
      <c r="AO91" s="3271"/>
      <c r="AP91" s="3271"/>
      <c r="AQ91" s="3271"/>
      <c r="AR91" s="3271"/>
      <c r="AS91" s="3271"/>
      <c r="AT91" s="3271"/>
      <c r="AU91" s="3271"/>
      <c r="AV91" s="3271"/>
      <c r="AW91" s="3271"/>
      <c r="AX91" s="3271"/>
      <c r="AY91" s="3271"/>
      <c r="AZ91" s="3271"/>
      <c r="BA91" s="3271"/>
      <c r="BB91" s="3271"/>
      <c r="BC91" s="3271"/>
      <c r="BD91" s="3275"/>
      <c r="BE91" s="229"/>
      <c r="BF91" s="69"/>
      <c r="BG91" s="69"/>
      <c r="BH91" s="69"/>
      <c r="BI91" s="69"/>
      <c r="BJ91" s="69"/>
      <c r="BK91" s="69"/>
      <c r="BL91" s="69"/>
      <c r="BM91" s="69"/>
      <c r="BN91" s="69"/>
      <c r="BO91" s="69"/>
      <c r="BP91" s="69"/>
      <c r="BQ91" s="136"/>
      <c r="BR91" s="136"/>
      <c r="EO91" s="871"/>
      <c r="EP91" s="871"/>
      <c r="EQ91" s="872"/>
      <c r="ER91" s="871"/>
      <c r="ES91" s="873"/>
      <c r="ET91" s="872"/>
      <c r="EU91" s="874"/>
      <c r="EV91" s="871"/>
      <c r="EW91" s="871"/>
      <c r="EX91" s="871"/>
      <c r="EY91" s="871"/>
      <c r="EZ91" s="871"/>
      <c r="FA91" s="871"/>
      <c r="FB91" s="871"/>
      <c r="FC91" s="871"/>
    </row>
    <row r="92" spans="1:159" s="120" customFormat="1" ht="98.25" customHeight="1">
      <c r="A92" s="229"/>
      <c r="B92" s="876">
        <f t="shared" si="4"/>
        <v>43</v>
      </c>
      <c r="C92" s="3270" t="s">
        <v>1081</v>
      </c>
      <c r="D92" s="3271"/>
      <c r="E92" s="3271"/>
      <c r="F92" s="3271"/>
      <c r="G92" s="3271"/>
      <c r="H92" s="3271"/>
      <c r="I92" s="3271"/>
      <c r="J92" s="3271"/>
      <c r="K92" s="3271"/>
      <c r="L92" s="3271"/>
      <c r="M92" s="3271"/>
      <c r="N92" s="3271"/>
      <c r="O92" s="3271"/>
      <c r="P92" s="3271"/>
      <c r="Q92" s="3271"/>
      <c r="R92" s="3271"/>
      <c r="S92" s="3272"/>
      <c r="T92" s="3267"/>
      <c r="U92" s="1096"/>
      <c r="V92" s="1096"/>
      <c r="W92" s="1096"/>
      <c r="X92" s="3268"/>
      <c r="Y92" s="30"/>
      <c r="Z92" s="3267"/>
      <c r="AA92" s="3268"/>
      <c r="AB92" s="1637" t="s">
        <v>1082</v>
      </c>
      <c r="AC92" s="1635"/>
      <c r="AD92" s="1635"/>
      <c r="AE92" s="1635"/>
      <c r="AF92" s="1636"/>
      <c r="AG92" s="3267" t="s">
        <v>1083</v>
      </c>
      <c r="AH92" s="1096"/>
      <c r="AI92" s="3268"/>
      <c r="AJ92" s="3368" t="s">
        <v>1084</v>
      </c>
      <c r="AK92" s="3369"/>
      <c r="AL92" s="3370"/>
      <c r="AM92" s="3274" t="s">
        <v>1085</v>
      </c>
      <c r="AN92" s="3271"/>
      <c r="AO92" s="3271"/>
      <c r="AP92" s="3271"/>
      <c r="AQ92" s="3271"/>
      <c r="AR92" s="3271"/>
      <c r="AS92" s="3271"/>
      <c r="AT92" s="3271"/>
      <c r="AU92" s="3271"/>
      <c r="AV92" s="3271"/>
      <c r="AW92" s="3271"/>
      <c r="AX92" s="3271"/>
      <c r="AY92" s="3271"/>
      <c r="AZ92" s="3271"/>
      <c r="BA92" s="3271"/>
      <c r="BB92" s="3271"/>
      <c r="BC92" s="3271"/>
      <c r="BD92" s="3275"/>
      <c r="BE92" s="229"/>
      <c r="BF92" s="69"/>
      <c r="BG92" s="69"/>
      <c r="BH92" s="69"/>
      <c r="BI92" s="69"/>
      <c r="BJ92" s="69"/>
      <c r="BK92" s="69"/>
      <c r="BL92" s="69"/>
      <c r="BM92" s="69"/>
      <c r="BN92" s="69"/>
      <c r="BO92" s="69"/>
      <c r="BP92" s="69"/>
      <c r="BQ92" s="136"/>
      <c r="BR92" s="136"/>
      <c r="EO92" s="871"/>
      <c r="EP92" s="871"/>
      <c r="EQ92" s="872"/>
      <c r="ER92" s="871"/>
      <c r="ES92" s="873"/>
      <c r="ET92" s="872"/>
      <c r="EU92" s="874"/>
      <c r="EV92" s="871"/>
      <c r="EW92" s="871"/>
      <c r="EX92" s="871"/>
      <c r="EY92" s="871"/>
      <c r="EZ92" s="871"/>
      <c r="FA92" s="871"/>
      <c r="FB92" s="871"/>
      <c r="FC92" s="871"/>
    </row>
    <row r="93" spans="1:159" s="120" customFormat="1" ht="52.5" customHeight="1">
      <c r="A93" s="229"/>
      <c r="B93" s="876">
        <f t="shared" si="4"/>
        <v>44</v>
      </c>
      <c r="C93" s="3283" t="s">
        <v>1086</v>
      </c>
      <c r="D93" s="3284"/>
      <c r="E93" s="3284"/>
      <c r="F93" s="3284"/>
      <c r="G93" s="3284"/>
      <c r="H93" s="3284"/>
      <c r="I93" s="3284"/>
      <c r="J93" s="3284"/>
      <c r="K93" s="3284"/>
      <c r="L93" s="3284"/>
      <c r="M93" s="3284"/>
      <c r="N93" s="3284"/>
      <c r="O93" s="3284"/>
      <c r="P93" s="3284"/>
      <c r="Q93" s="3284"/>
      <c r="R93" s="3284"/>
      <c r="S93" s="3285"/>
      <c r="T93" s="3286"/>
      <c r="U93" s="3286"/>
      <c r="V93" s="3286"/>
      <c r="W93" s="3286"/>
      <c r="X93" s="3287"/>
      <c r="Y93" s="884"/>
      <c r="Z93" s="3286"/>
      <c r="AA93" s="3288"/>
      <c r="AB93" s="3266"/>
      <c r="AC93" s="3266"/>
      <c r="AD93" s="3266"/>
      <c r="AE93" s="3266"/>
      <c r="AF93" s="3269"/>
      <c r="AG93" s="3289"/>
      <c r="AH93" s="3266"/>
      <c r="AI93" s="3269"/>
      <c r="AJ93" s="3289"/>
      <c r="AK93" s="3266"/>
      <c r="AL93" s="3269"/>
      <c r="AM93" s="3274" t="s">
        <v>1087</v>
      </c>
      <c r="AN93" s="3271"/>
      <c r="AO93" s="3271"/>
      <c r="AP93" s="3271"/>
      <c r="AQ93" s="3271"/>
      <c r="AR93" s="3271"/>
      <c r="AS93" s="3271"/>
      <c r="AT93" s="3271"/>
      <c r="AU93" s="3271"/>
      <c r="AV93" s="3271"/>
      <c r="AW93" s="3271"/>
      <c r="AX93" s="3271"/>
      <c r="AY93" s="3271"/>
      <c r="AZ93" s="3271"/>
      <c r="BA93" s="3271"/>
      <c r="BB93" s="3271"/>
      <c r="BC93" s="3271"/>
      <c r="BD93" s="3275"/>
      <c r="BE93" s="229"/>
      <c r="BF93" s="69"/>
      <c r="BG93" s="69"/>
      <c r="BH93" s="69"/>
      <c r="BI93" s="69"/>
      <c r="BJ93" s="69"/>
      <c r="BK93" s="69"/>
      <c r="BL93" s="69"/>
      <c r="BM93" s="69"/>
      <c r="BN93" s="69"/>
      <c r="BO93" s="69"/>
      <c r="BP93" s="69"/>
      <c r="BQ93" s="136"/>
      <c r="BR93" s="136"/>
      <c r="EO93" s="871"/>
      <c r="EP93" s="871"/>
      <c r="EQ93" s="872"/>
      <c r="ER93" s="871"/>
      <c r="ES93" s="873"/>
      <c r="ET93" s="872"/>
      <c r="EU93" s="874"/>
      <c r="EV93" s="871"/>
      <c r="EW93" s="871"/>
      <c r="EX93" s="871"/>
      <c r="EY93" s="871"/>
      <c r="EZ93" s="871"/>
      <c r="FA93" s="871"/>
      <c r="FB93" s="871"/>
      <c r="FC93" s="871"/>
    </row>
    <row r="94" spans="1:159" s="120" customFormat="1" ht="57" customHeight="1">
      <c r="A94" s="229"/>
      <c r="B94" s="876">
        <f t="shared" si="4"/>
        <v>45</v>
      </c>
      <c r="C94" s="3283" t="s">
        <v>1088</v>
      </c>
      <c r="D94" s="3284"/>
      <c r="E94" s="3284"/>
      <c r="F94" s="3284"/>
      <c r="G94" s="3284"/>
      <c r="H94" s="3284"/>
      <c r="I94" s="3284"/>
      <c r="J94" s="3284"/>
      <c r="K94" s="3284"/>
      <c r="L94" s="3284"/>
      <c r="M94" s="3284"/>
      <c r="N94" s="3284"/>
      <c r="O94" s="3284"/>
      <c r="P94" s="3284"/>
      <c r="Q94" s="3284"/>
      <c r="R94" s="3284"/>
      <c r="S94" s="3285"/>
      <c r="T94" s="3286"/>
      <c r="U94" s="3286"/>
      <c r="V94" s="3286"/>
      <c r="W94" s="3286"/>
      <c r="X94" s="3287"/>
      <c r="Y94" s="884"/>
      <c r="Z94" s="3286"/>
      <c r="AA94" s="3288"/>
      <c r="AB94" s="3266"/>
      <c r="AC94" s="3266"/>
      <c r="AD94" s="3266"/>
      <c r="AE94" s="3266"/>
      <c r="AF94" s="3269"/>
      <c r="AG94" s="3289"/>
      <c r="AH94" s="3266"/>
      <c r="AI94" s="3269"/>
      <c r="AJ94" s="3289"/>
      <c r="AK94" s="3266"/>
      <c r="AL94" s="3269"/>
      <c r="AM94" s="3290" t="s">
        <v>1089</v>
      </c>
      <c r="AN94" s="3284"/>
      <c r="AO94" s="3284"/>
      <c r="AP94" s="3284"/>
      <c r="AQ94" s="3284"/>
      <c r="AR94" s="3284"/>
      <c r="AS94" s="3284"/>
      <c r="AT94" s="3284"/>
      <c r="AU94" s="3284"/>
      <c r="AV94" s="3284"/>
      <c r="AW94" s="3284"/>
      <c r="AX94" s="3284"/>
      <c r="AY94" s="3284"/>
      <c r="AZ94" s="3284"/>
      <c r="BA94" s="3284"/>
      <c r="BB94" s="3284"/>
      <c r="BC94" s="3284"/>
      <c r="BD94" s="3291"/>
      <c r="BE94" s="229"/>
      <c r="BF94" s="69"/>
      <c r="BG94" s="69"/>
      <c r="BH94" s="69"/>
      <c r="BI94" s="69"/>
      <c r="BJ94" s="69"/>
      <c r="BK94" s="69"/>
      <c r="BL94" s="69"/>
      <c r="BM94" s="69"/>
      <c r="BN94" s="69"/>
      <c r="BO94" s="69"/>
      <c r="BP94" s="69"/>
      <c r="BQ94" s="136"/>
      <c r="BR94" s="136"/>
      <c r="EO94" s="871"/>
      <c r="EP94" s="871"/>
      <c r="EQ94" s="872"/>
      <c r="ER94" s="871"/>
      <c r="ES94" s="873"/>
      <c r="ET94" s="872"/>
      <c r="EU94" s="874"/>
      <c r="EV94" s="871"/>
      <c r="EW94" s="871"/>
      <c r="EX94" s="871"/>
      <c r="EY94" s="871"/>
      <c r="EZ94" s="871"/>
      <c r="FA94" s="871"/>
      <c r="FB94" s="871"/>
      <c r="FC94" s="871"/>
    </row>
    <row r="95" spans="1:159" s="120" customFormat="1" ht="64.5" customHeight="1">
      <c r="A95" s="229"/>
      <c r="B95" s="876">
        <f t="shared" si="4"/>
        <v>46</v>
      </c>
      <c r="C95" s="3270" t="s">
        <v>1090</v>
      </c>
      <c r="D95" s="3271"/>
      <c r="E95" s="3271"/>
      <c r="F95" s="3271"/>
      <c r="G95" s="3271"/>
      <c r="H95" s="3271"/>
      <c r="I95" s="3271"/>
      <c r="J95" s="3271"/>
      <c r="K95" s="3271"/>
      <c r="L95" s="3271"/>
      <c r="M95" s="3271"/>
      <c r="N95" s="3271"/>
      <c r="O95" s="3271"/>
      <c r="P95" s="3271"/>
      <c r="Q95" s="3271"/>
      <c r="R95" s="3271"/>
      <c r="S95" s="3272"/>
      <c r="T95" s="3267"/>
      <c r="U95" s="1096"/>
      <c r="V95" s="1096"/>
      <c r="W95" s="1096"/>
      <c r="X95" s="3268"/>
      <c r="Y95" s="30"/>
      <c r="Z95" s="3267"/>
      <c r="AA95" s="3268"/>
      <c r="AB95" s="24"/>
      <c r="AC95" s="24"/>
      <c r="AD95" s="24"/>
      <c r="AE95" s="24"/>
      <c r="AF95" s="249"/>
      <c r="AG95" s="24"/>
      <c r="AH95" s="24"/>
      <c r="AI95" s="248"/>
      <c r="AJ95" s="24"/>
      <c r="AK95" s="24"/>
      <c r="AL95" s="249"/>
      <c r="AM95" s="3274" t="s">
        <v>1091</v>
      </c>
      <c r="AN95" s="3271"/>
      <c r="AO95" s="3271"/>
      <c r="AP95" s="3271"/>
      <c r="AQ95" s="3271"/>
      <c r="AR95" s="3271"/>
      <c r="AS95" s="3271"/>
      <c r="AT95" s="3271"/>
      <c r="AU95" s="3271"/>
      <c r="AV95" s="3271"/>
      <c r="AW95" s="3271"/>
      <c r="AX95" s="3271"/>
      <c r="AY95" s="3271"/>
      <c r="AZ95" s="3271"/>
      <c r="BA95" s="3271"/>
      <c r="BB95" s="3271"/>
      <c r="BC95" s="3271"/>
      <c r="BD95" s="3275"/>
      <c r="BE95" s="229"/>
      <c r="BF95" s="69"/>
      <c r="BG95" s="69"/>
      <c r="BH95" s="69"/>
      <c r="BI95" s="69"/>
      <c r="BJ95" s="69"/>
      <c r="BK95" s="69"/>
      <c r="BL95" s="69"/>
      <c r="BM95" s="69"/>
      <c r="BN95" s="69"/>
      <c r="BO95" s="69"/>
      <c r="BP95" s="69"/>
      <c r="BQ95" s="136"/>
      <c r="BR95" s="136"/>
      <c r="EO95" s="871"/>
      <c r="EP95" s="871"/>
      <c r="EQ95" s="872"/>
      <c r="ER95" s="871"/>
      <c r="ES95" s="873"/>
      <c r="ET95" s="872"/>
      <c r="EU95" s="874"/>
      <c r="EV95" s="871"/>
      <c r="EW95" s="871"/>
      <c r="EX95" s="871"/>
      <c r="EY95" s="871"/>
      <c r="EZ95" s="871"/>
      <c r="FA95" s="871"/>
      <c r="FB95" s="871"/>
      <c r="FC95" s="871"/>
    </row>
    <row r="96" spans="1:159" s="120" customFormat="1" ht="60.75" customHeight="1">
      <c r="A96" s="229"/>
      <c r="B96" s="876">
        <f t="shared" si="4"/>
        <v>47</v>
      </c>
      <c r="C96" s="3270" t="s">
        <v>1092</v>
      </c>
      <c r="D96" s="3271"/>
      <c r="E96" s="3271"/>
      <c r="F96" s="3271"/>
      <c r="G96" s="3271"/>
      <c r="H96" s="3271"/>
      <c r="I96" s="3271"/>
      <c r="J96" s="3271"/>
      <c r="K96" s="3271"/>
      <c r="L96" s="3271"/>
      <c r="M96" s="3271"/>
      <c r="N96" s="3271"/>
      <c r="O96" s="3271"/>
      <c r="P96" s="3271"/>
      <c r="Q96" s="3271"/>
      <c r="R96" s="3271"/>
      <c r="S96" s="3272"/>
      <c r="T96" s="3267" t="s">
        <v>1093</v>
      </c>
      <c r="U96" s="1096"/>
      <c r="V96" s="1096"/>
      <c r="W96" s="1096"/>
      <c r="X96" s="3268"/>
      <c r="Y96" s="30"/>
      <c r="Z96" s="3267"/>
      <c r="AA96" s="3268"/>
      <c r="AB96" s="3267" t="s">
        <v>1094</v>
      </c>
      <c r="AC96" s="1096"/>
      <c r="AD96" s="1096"/>
      <c r="AE96" s="1096"/>
      <c r="AF96" s="1719"/>
      <c r="AG96" s="24"/>
      <c r="AH96" s="24"/>
      <c r="AI96" s="248"/>
      <c r="AJ96" s="24"/>
      <c r="AK96" s="24"/>
      <c r="AL96" s="249"/>
      <c r="AM96" s="3293" t="s">
        <v>1095</v>
      </c>
      <c r="AN96" s="1295"/>
      <c r="AO96" s="1295"/>
      <c r="AP96" s="1295"/>
      <c r="AQ96" s="1295"/>
      <c r="AR96" s="1295"/>
      <c r="AS96" s="1295"/>
      <c r="AT96" s="1295"/>
      <c r="AU96" s="1295"/>
      <c r="AV96" s="1295"/>
      <c r="AW96" s="1295"/>
      <c r="AX96" s="1295"/>
      <c r="AY96" s="1295"/>
      <c r="AZ96" s="1295"/>
      <c r="BA96" s="1295"/>
      <c r="BB96" s="1295"/>
      <c r="BC96" s="1295"/>
      <c r="BD96" s="3294"/>
      <c r="BE96" s="229"/>
      <c r="BF96" s="69"/>
      <c r="BG96" s="69"/>
      <c r="BH96" s="69"/>
      <c r="BI96" s="69"/>
      <c r="BJ96" s="69"/>
      <c r="BK96" s="69"/>
      <c r="BL96" s="69"/>
      <c r="BM96" s="69"/>
      <c r="BN96" s="69"/>
      <c r="BO96" s="69"/>
      <c r="BP96" s="69"/>
      <c r="BQ96" s="136"/>
      <c r="BR96" s="136"/>
      <c r="EO96" s="871"/>
      <c r="EP96" s="871"/>
      <c r="EQ96" s="872"/>
      <c r="ER96" s="871"/>
      <c r="ES96" s="873"/>
      <c r="ET96" s="872"/>
      <c r="EU96" s="874"/>
      <c r="EV96" s="871"/>
      <c r="EW96" s="871"/>
      <c r="EX96" s="871"/>
      <c r="EY96" s="871"/>
      <c r="EZ96" s="871"/>
      <c r="FA96" s="871"/>
      <c r="FB96" s="871"/>
      <c r="FC96" s="871"/>
    </row>
    <row r="97" spans="1:159" s="120" customFormat="1" ht="46.5" customHeight="1">
      <c r="A97" s="229"/>
      <c r="B97" s="876">
        <f t="shared" si="4"/>
        <v>48</v>
      </c>
      <c r="C97" s="3283" t="s">
        <v>1096</v>
      </c>
      <c r="D97" s="3284"/>
      <c r="E97" s="3284"/>
      <c r="F97" s="3284"/>
      <c r="G97" s="3284"/>
      <c r="H97" s="3284"/>
      <c r="I97" s="3284"/>
      <c r="J97" s="3284"/>
      <c r="K97" s="3284"/>
      <c r="L97" s="3284"/>
      <c r="M97" s="3284"/>
      <c r="N97" s="3284"/>
      <c r="O97" s="3284"/>
      <c r="P97" s="3284"/>
      <c r="Q97" s="3284"/>
      <c r="R97" s="3284"/>
      <c r="S97" s="3285"/>
      <c r="T97" s="3286"/>
      <c r="U97" s="3286"/>
      <c r="V97" s="3286"/>
      <c r="W97" s="3286"/>
      <c r="X97" s="3287"/>
      <c r="Y97" s="884"/>
      <c r="Z97" s="3286"/>
      <c r="AA97" s="3288"/>
      <c r="AB97" s="3266"/>
      <c r="AC97" s="3266"/>
      <c r="AD97" s="3266"/>
      <c r="AE97" s="3266"/>
      <c r="AF97" s="3269"/>
      <c r="AG97" s="3289"/>
      <c r="AH97" s="3266"/>
      <c r="AI97" s="3269"/>
      <c r="AJ97" s="3289"/>
      <c r="AK97" s="3266"/>
      <c r="AL97" s="3269"/>
      <c r="AM97" s="3290" t="s">
        <v>1097</v>
      </c>
      <c r="AN97" s="3284"/>
      <c r="AO97" s="3284"/>
      <c r="AP97" s="3284"/>
      <c r="AQ97" s="3284"/>
      <c r="AR97" s="3284"/>
      <c r="AS97" s="3284"/>
      <c r="AT97" s="3284"/>
      <c r="AU97" s="3284"/>
      <c r="AV97" s="3284"/>
      <c r="AW97" s="3284"/>
      <c r="AX97" s="3284"/>
      <c r="AY97" s="3284"/>
      <c r="AZ97" s="3284"/>
      <c r="BA97" s="3284"/>
      <c r="BB97" s="3284"/>
      <c r="BC97" s="3284"/>
      <c r="BD97" s="3291"/>
      <c r="BE97" s="229"/>
      <c r="BF97" s="69"/>
      <c r="BG97" s="69"/>
      <c r="BH97" s="69"/>
      <c r="BI97" s="69"/>
      <c r="BJ97" s="69"/>
      <c r="BK97" s="69"/>
      <c r="BL97" s="69"/>
      <c r="BM97" s="69"/>
      <c r="BN97" s="69"/>
      <c r="BO97" s="69"/>
      <c r="BP97" s="69"/>
      <c r="BQ97" s="136"/>
      <c r="BR97" s="136"/>
      <c r="EO97" s="871"/>
      <c r="EP97" s="871"/>
      <c r="EQ97" s="872"/>
      <c r="ER97" s="871"/>
      <c r="ES97" s="873"/>
      <c r="ET97" s="872"/>
      <c r="EU97" s="874"/>
      <c r="EV97" s="871"/>
      <c r="EW97" s="871"/>
      <c r="EX97" s="871"/>
      <c r="EY97" s="871"/>
      <c r="EZ97" s="871"/>
      <c r="FA97" s="871"/>
      <c r="FB97" s="871"/>
      <c r="FC97" s="871"/>
    </row>
    <row r="98" spans="1:159" s="120" customFormat="1" ht="30" customHeight="1">
      <c r="A98" s="229"/>
      <c r="B98" s="912" t="str">
        <f>B79</f>
        <v>Additional Instructions 指南Chỉ dẫn thêm</v>
      </c>
      <c r="C98" s="913"/>
      <c r="D98" s="913"/>
      <c r="E98" s="913"/>
      <c r="F98" s="913"/>
      <c r="G98" s="913"/>
      <c r="H98" s="913"/>
      <c r="I98" s="913"/>
      <c r="J98" s="877"/>
      <c r="K98" s="877"/>
      <c r="L98" s="877"/>
      <c r="M98" s="877"/>
      <c r="N98" s="914"/>
      <c r="O98" s="880"/>
      <c r="P98" s="880"/>
      <c r="Q98" s="880"/>
      <c r="R98" s="880"/>
      <c r="S98" s="880"/>
      <c r="T98" s="875"/>
      <c r="U98" s="875"/>
      <c r="V98" s="875"/>
      <c r="W98" s="875"/>
      <c r="X98" s="875"/>
      <c r="Y98" s="875"/>
      <c r="Z98" s="875"/>
      <c r="AA98" s="810"/>
      <c r="AB98" s="875"/>
      <c r="AC98" s="875"/>
      <c r="AD98" s="875"/>
      <c r="AE98" s="875"/>
      <c r="AF98" s="875"/>
      <c r="AG98" s="875"/>
      <c r="AH98" s="875"/>
      <c r="AI98" s="875"/>
      <c r="AJ98" s="875"/>
      <c r="AK98" s="875"/>
      <c r="AL98" s="875"/>
      <c r="AM98" s="906"/>
      <c r="AN98" s="880"/>
      <c r="AO98" s="880"/>
      <c r="AP98" s="880"/>
      <c r="AQ98" s="880"/>
      <c r="AR98" s="880"/>
      <c r="AS98" s="880"/>
      <c r="AT98" s="880"/>
      <c r="AU98" s="880"/>
      <c r="AV98" s="880"/>
      <c r="AW98" s="880"/>
      <c r="AX98" s="880"/>
      <c r="AY98" s="880"/>
      <c r="AZ98" s="880"/>
      <c r="BA98" s="880"/>
      <c r="BB98" s="880"/>
      <c r="BC98" s="880"/>
      <c r="BD98" s="881"/>
      <c r="BE98" s="229"/>
      <c r="BF98" s="69"/>
      <c r="BG98" s="69"/>
      <c r="BH98" s="69"/>
      <c r="BI98" s="69"/>
      <c r="BJ98" s="69"/>
      <c r="BK98" s="69"/>
      <c r="BL98" s="69"/>
      <c r="BM98" s="69"/>
      <c r="BN98" s="69"/>
      <c r="BO98" s="69"/>
      <c r="BP98" s="69"/>
      <c r="BQ98" s="136"/>
      <c r="BR98" s="136"/>
      <c r="EO98" s="871"/>
      <c r="EP98" s="871"/>
      <c r="EQ98" s="872"/>
      <c r="ER98" s="871"/>
      <c r="ES98" s="873"/>
      <c r="ET98" s="872"/>
      <c r="EU98" s="874"/>
      <c r="EV98" s="871"/>
      <c r="EW98" s="871"/>
      <c r="EX98" s="871"/>
      <c r="EY98" s="871"/>
      <c r="EZ98" s="871"/>
      <c r="FA98" s="871"/>
      <c r="FB98" s="871"/>
      <c r="FC98" s="871"/>
    </row>
    <row r="99" spans="1:159" s="120" customFormat="1" ht="69.75" customHeight="1">
      <c r="A99" s="229"/>
      <c r="B99" s="907"/>
      <c r="C99" s="908"/>
      <c r="D99" s="908"/>
      <c r="E99" s="908"/>
      <c r="F99" s="908"/>
      <c r="G99" s="908"/>
      <c r="H99" s="908"/>
      <c r="I99" s="908"/>
      <c r="J99" s="69"/>
      <c r="K99" s="69"/>
      <c r="L99" s="69"/>
      <c r="M99" s="69"/>
      <c r="N99" s="69"/>
      <c r="O99" s="69"/>
      <c r="P99" s="69"/>
      <c r="Q99" s="69"/>
      <c r="R99" s="69"/>
      <c r="S99" s="69"/>
      <c r="T99" s="114"/>
      <c r="U99" s="114"/>
      <c r="V99" s="114"/>
      <c r="W99" s="114"/>
      <c r="X99" s="114"/>
      <c r="Y99" s="114"/>
      <c r="Z99" s="114"/>
      <c r="AA99" s="116"/>
      <c r="AB99" s="114"/>
      <c r="AC99" s="114"/>
      <c r="AD99" s="114"/>
      <c r="AE99" s="114"/>
      <c r="AF99" s="114"/>
      <c r="AG99" s="114"/>
      <c r="AH99" s="114"/>
      <c r="AI99" s="114"/>
      <c r="AJ99" s="114"/>
      <c r="AK99" s="114"/>
      <c r="AL99" s="114"/>
      <c r="AM99" s="516"/>
      <c r="AN99" s="69"/>
      <c r="AO99" s="69"/>
      <c r="AP99" s="69"/>
      <c r="AQ99" s="69"/>
      <c r="AR99" s="69"/>
      <c r="AS99" s="69"/>
      <c r="AT99" s="69"/>
      <c r="AU99" s="69"/>
      <c r="AV99" s="69"/>
      <c r="AW99" s="69"/>
      <c r="AX99" s="69"/>
      <c r="AY99" s="69"/>
      <c r="AZ99" s="69"/>
      <c r="BA99" s="69"/>
      <c r="BB99" s="69"/>
      <c r="BC99" s="69"/>
      <c r="BD99" s="136"/>
      <c r="BE99" s="3334" t="str">
        <f>BE80</f>
        <v>Total WB Processes:
使用总工段 WB
Tổng số công đoạn sử dụng WB</v>
      </c>
      <c r="BF99" s="3335"/>
      <c r="BG99" s="3335"/>
      <c r="BH99" s="3335"/>
      <c r="BI99" s="3335"/>
      <c r="BJ99" s="3335"/>
      <c r="BK99" s="3335"/>
      <c r="BL99" s="3335"/>
      <c r="BM99" s="3335"/>
      <c r="BN99" s="3335"/>
      <c r="BO99" s="3267">
        <f>COUNTIF(Z88:AA97,"WB")</f>
        <v>0</v>
      </c>
      <c r="BP99" s="1096"/>
      <c r="BQ99" s="1097"/>
      <c r="BR99" s="136"/>
      <c r="EO99" s="871"/>
      <c r="EP99" s="871"/>
      <c r="EQ99" s="872"/>
      <c r="ER99" s="871"/>
      <c r="ES99" s="873"/>
      <c r="ET99" s="872"/>
      <c r="EU99" s="874"/>
      <c r="EV99" s="871"/>
      <c r="EW99" s="871"/>
      <c r="EX99" s="871"/>
      <c r="EY99" s="871"/>
      <c r="EZ99" s="871"/>
      <c r="FA99" s="871"/>
      <c r="FB99" s="871"/>
      <c r="FC99" s="871"/>
    </row>
    <row r="100" spans="1:159" s="120" customFormat="1" ht="77.25" customHeight="1">
      <c r="A100" s="229"/>
      <c r="B100" s="909"/>
      <c r="C100" s="3336"/>
      <c r="D100" s="3337"/>
      <c r="E100" s="3337"/>
      <c r="F100" s="3337"/>
      <c r="G100" s="3337"/>
      <c r="H100" s="3337"/>
      <c r="I100" s="3337"/>
      <c r="J100" s="3337"/>
      <c r="K100" s="3337"/>
      <c r="L100" s="3337"/>
      <c r="M100" s="3337"/>
      <c r="N100" s="3337"/>
      <c r="O100" s="3337"/>
      <c r="P100" s="3337"/>
      <c r="Q100" s="3337"/>
      <c r="R100" s="3337"/>
      <c r="S100" s="3337"/>
      <c r="T100" s="1230"/>
      <c r="U100" s="1230"/>
      <c r="V100" s="1230"/>
      <c r="W100" s="1230"/>
      <c r="X100" s="1230"/>
      <c r="Y100" s="117"/>
      <c r="Z100" s="1230"/>
      <c r="AA100" s="1244"/>
      <c r="AB100" s="1230"/>
      <c r="AC100" s="1230"/>
      <c r="AD100" s="1230"/>
      <c r="AE100" s="1230"/>
      <c r="AF100" s="1230"/>
      <c r="AG100" s="1230"/>
      <c r="AH100" s="1230"/>
      <c r="AI100" s="1230"/>
      <c r="AJ100" s="1230"/>
      <c r="AK100" s="1230"/>
      <c r="AL100" s="1230"/>
      <c r="AM100" s="3336"/>
      <c r="AN100" s="3337"/>
      <c r="AO100" s="3337"/>
      <c r="AP100" s="3337"/>
      <c r="AQ100" s="3337"/>
      <c r="AR100" s="3337"/>
      <c r="AS100" s="3337"/>
      <c r="AT100" s="3337"/>
      <c r="AU100" s="3337"/>
      <c r="AV100" s="3337"/>
      <c r="AW100" s="3337"/>
      <c r="AX100" s="3337"/>
      <c r="AY100" s="3337"/>
      <c r="AZ100" s="3337"/>
      <c r="BA100" s="3337"/>
      <c r="BB100" s="3337"/>
      <c r="BC100" s="3337"/>
      <c r="BD100" s="3351"/>
      <c r="BE100" s="3338" t="str">
        <f>BE81</f>
        <v>Total SB Processes:
使用总工段 SB
Tổng số công đoạn sử dụng SB</v>
      </c>
      <c r="BF100" s="3339"/>
      <c r="BG100" s="3339"/>
      <c r="BH100" s="3339"/>
      <c r="BI100" s="3339"/>
      <c r="BJ100" s="3339"/>
      <c r="BK100" s="3339"/>
      <c r="BL100" s="3339"/>
      <c r="BM100" s="3339"/>
      <c r="BN100" s="3339"/>
      <c r="BO100" s="3267">
        <f>COUNTIF(Z88:AA97,"SB")</f>
        <v>1</v>
      </c>
      <c r="BP100" s="1096"/>
      <c r="BQ100" s="1097"/>
      <c r="BR100" s="136"/>
      <c r="EO100" s="871"/>
      <c r="EP100" s="871"/>
      <c r="EQ100" s="872"/>
      <c r="ER100" s="871"/>
      <c r="ES100" s="873"/>
      <c r="ET100" s="872"/>
      <c r="EU100" s="874"/>
      <c r="EV100" s="871"/>
      <c r="EW100" s="871"/>
      <c r="EX100" s="871"/>
      <c r="EY100" s="871"/>
      <c r="EZ100" s="871"/>
      <c r="FA100" s="871"/>
      <c r="FB100" s="871"/>
      <c r="FC100" s="871"/>
    </row>
    <row r="101" spans="1:159" s="120" customFormat="1" ht="21.75" customHeight="1">
      <c r="A101" s="128"/>
      <c r="B101" s="129" t="str">
        <f>B82</f>
        <v>PATTERN MANAGER</v>
      </c>
      <c r="C101" s="129"/>
      <c r="D101" s="129"/>
      <c r="E101" s="129"/>
      <c r="F101" s="129"/>
      <c r="G101" s="129"/>
      <c r="H101" s="129"/>
      <c r="I101" s="129"/>
      <c r="J101" s="129"/>
      <c r="K101" s="129"/>
      <c r="L101" s="129"/>
      <c r="M101" s="129"/>
      <c r="N101" s="129"/>
      <c r="O101" s="129"/>
      <c r="P101" s="129"/>
      <c r="Q101" s="129"/>
      <c r="R101" s="129"/>
      <c r="S101" s="129"/>
      <c r="T101" s="112"/>
      <c r="U101" s="112"/>
      <c r="V101" s="112"/>
      <c r="W101" s="112"/>
      <c r="X101" s="112"/>
      <c r="Y101" s="112"/>
      <c r="Z101" s="112"/>
      <c r="AA101" s="112"/>
      <c r="AB101" s="112"/>
      <c r="AC101" s="112"/>
      <c r="AD101" s="112"/>
      <c r="AE101" s="112"/>
      <c r="AF101" s="112" t="s">
        <v>64</v>
      </c>
      <c r="AG101" s="112"/>
      <c r="AH101" s="112"/>
      <c r="AI101" s="112"/>
      <c r="AJ101" s="112"/>
      <c r="AK101" s="112"/>
      <c r="AL101" s="112"/>
      <c r="AM101" s="911"/>
      <c r="AN101" s="911"/>
      <c r="AO101" s="911"/>
      <c r="AP101" s="911"/>
      <c r="AQ101" s="911"/>
      <c r="AR101" s="911"/>
      <c r="AS101" s="911"/>
      <c r="AT101" s="911"/>
      <c r="AU101" s="911"/>
      <c r="AV101" s="911"/>
      <c r="AW101" s="911"/>
      <c r="AX101" s="911"/>
      <c r="AY101" s="911"/>
      <c r="AZ101" s="911"/>
      <c r="BA101" s="911"/>
      <c r="BB101" s="911"/>
      <c r="BC101" s="911"/>
      <c r="BD101" s="911"/>
      <c r="BE101" s="1204" t="str">
        <f>BE82</f>
        <v>COMPILER: LIÊN/A-KT-WQ826</v>
      </c>
      <c r="BF101" s="1204"/>
      <c r="BG101" s="1204"/>
      <c r="BH101" s="1204"/>
      <c r="BI101" s="1204"/>
      <c r="BJ101" s="1204"/>
      <c r="BK101" s="1204"/>
      <c r="BL101" s="1204"/>
      <c r="BM101" s="1204"/>
      <c r="BN101" s="1204"/>
      <c r="BO101" s="1204"/>
      <c r="BP101" s="1204"/>
      <c r="BQ101" s="1204"/>
      <c r="BR101" s="130"/>
      <c r="EO101" s="871"/>
      <c r="EP101" s="871"/>
      <c r="EQ101" s="872"/>
      <c r="ER101" s="871"/>
      <c r="ES101" s="873"/>
      <c r="ET101" s="872"/>
      <c r="EU101" s="874"/>
      <c r="EV101" s="871"/>
      <c r="EW101" s="871"/>
      <c r="EX101" s="871"/>
      <c r="EY101" s="871"/>
      <c r="EZ101" s="871"/>
      <c r="FA101" s="871"/>
      <c r="FB101" s="871"/>
      <c r="FC101" s="871"/>
    </row>
    <row r="102" spans="1:159" s="120" customFormat="1" ht="21.95" customHeight="1">
      <c r="A102" s="224"/>
      <c r="B102" s="3245" t="str">
        <f>B83</f>
        <v>{{ModelType}}</v>
      </c>
      <c r="C102" s="3246"/>
      <c r="D102" s="3246"/>
      <c r="E102" s="3246"/>
      <c r="F102" s="3246"/>
      <c r="G102" s="3246"/>
      <c r="H102" s="3246"/>
      <c r="I102" s="3246"/>
      <c r="J102" s="3246"/>
      <c r="K102" s="3246"/>
      <c r="L102" s="3246"/>
      <c r="M102" s="3246"/>
      <c r="N102" s="3246"/>
      <c r="O102" s="3246"/>
      <c r="P102" s="3246"/>
      <c r="Q102" s="3246"/>
      <c r="R102" s="3246"/>
      <c r="S102" s="3247"/>
      <c r="T102" s="856"/>
      <c r="U102" s="857"/>
      <c r="V102" s="3321" t="s">
        <v>1098</v>
      </c>
      <c r="W102" s="3248"/>
      <c r="X102" s="3248"/>
      <c r="Y102" s="3248"/>
      <c r="Z102" s="3248"/>
      <c r="AA102" s="3248"/>
      <c r="AB102" s="3248"/>
      <c r="AC102" s="3248"/>
      <c r="AD102" s="3248"/>
      <c r="AE102" s="3248"/>
      <c r="AF102" s="3248"/>
      <c r="AG102" s="3248"/>
      <c r="AH102" s="3248"/>
      <c r="AI102" s="3248"/>
      <c r="AJ102" s="3248"/>
      <c r="AK102" s="3248"/>
      <c r="AL102" s="3248"/>
      <c r="AM102" s="3248"/>
      <c r="AN102" s="3248"/>
      <c r="AO102" s="3248"/>
      <c r="AP102" s="3248"/>
      <c r="AQ102" s="3248"/>
      <c r="AR102" s="3248"/>
      <c r="AS102" s="3248"/>
      <c r="AT102" s="3248"/>
      <c r="AU102" s="3248"/>
      <c r="AV102" s="3248"/>
      <c r="AW102" s="3248"/>
      <c r="AX102" s="3248"/>
      <c r="AY102" s="3248"/>
      <c r="AZ102" s="3248"/>
      <c r="BA102" s="491"/>
      <c r="BB102" s="491"/>
      <c r="BC102" s="491"/>
      <c r="BD102" s="491"/>
      <c r="BE102" s="3251"/>
      <c r="BF102" s="3248"/>
      <c r="BG102" s="3248"/>
      <c r="BH102" s="3254"/>
      <c r="BI102" s="491"/>
      <c r="BJ102" s="491"/>
      <c r="BK102" s="227"/>
      <c r="BL102" s="227"/>
      <c r="BM102" s="227"/>
      <c r="BN102" s="227"/>
      <c r="BO102" s="227"/>
      <c r="BP102" s="227"/>
      <c r="BQ102" s="227"/>
      <c r="BR102" s="228"/>
      <c r="EO102" s="858"/>
      <c r="EP102" s="858"/>
      <c r="EQ102" s="859"/>
      <c r="ER102" s="858"/>
      <c r="ES102" s="860"/>
      <c r="ET102" s="859"/>
      <c r="EU102" s="861"/>
      <c r="EV102" s="858"/>
      <c r="EW102" s="858"/>
      <c r="EX102" s="858"/>
      <c r="EY102" s="858"/>
      <c r="EZ102" s="858"/>
      <c r="FA102" s="858"/>
      <c r="FB102" s="858"/>
      <c r="FC102" s="858"/>
    </row>
    <row r="103" spans="1:159" s="120" customFormat="1" ht="21.95" customHeight="1">
      <c r="A103" s="229"/>
      <c r="B103" s="862" t="s">
        <v>69</v>
      </c>
      <c r="C103" s="104"/>
      <c r="D103" s="104"/>
      <c r="E103" s="104"/>
      <c r="F103" s="104"/>
      <c r="G103" s="902" t="str">
        <f>G84</f>
        <v>{{ModelName}}</v>
      </c>
      <c r="H103" s="104"/>
      <c r="I103" s="104"/>
      <c r="J103" s="104"/>
      <c r="K103" s="104"/>
      <c r="L103" s="104"/>
      <c r="M103" s="104"/>
      <c r="N103" s="104"/>
      <c r="O103" s="104"/>
      <c r="P103" s="104"/>
      <c r="Q103" s="104"/>
      <c r="R103" s="104"/>
      <c r="S103" s="105"/>
      <c r="T103" s="863"/>
      <c r="U103" s="864"/>
      <c r="V103" s="3249"/>
      <c r="W103" s="3249"/>
      <c r="X103" s="3249"/>
      <c r="Y103" s="3249"/>
      <c r="Z103" s="3249"/>
      <c r="AA103" s="3249"/>
      <c r="AB103" s="3249"/>
      <c r="AC103" s="3249"/>
      <c r="AD103" s="3249"/>
      <c r="AE103" s="3249"/>
      <c r="AF103" s="3249"/>
      <c r="AG103" s="3249"/>
      <c r="AH103" s="3249"/>
      <c r="AI103" s="3249"/>
      <c r="AJ103" s="3249"/>
      <c r="AK103" s="3249"/>
      <c r="AL103" s="3249"/>
      <c r="AM103" s="3249"/>
      <c r="AN103" s="3249"/>
      <c r="AO103" s="3249"/>
      <c r="AP103" s="3249"/>
      <c r="AQ103" s="3249"/>
      <c r="AR103" s="3249"/>
      <c r="AS103" s="3249"/>
      <c r="AT103" s="3249"/>
      <c r="AU103" s="3249"/>
      <c r="AV103" s="3249"/>
      <c r="AW103" s="3249"/>
      <c r="AX103" s="3249"/>
      <c r="AY103" s="3249"/>
      <c r="AZ103" s="3249"/>
      <c r="BA103" s="496"/>
      <c r="BB103" s="496"/>
      <c r="BC103" s="496"/>
      <c r="BD103" s="496"/>
      <c r="BE103" s="3252"/>
      <c r="BF103" s="3249"/>
      <c r="BG103" s="3249"/>
      <c r="BH103" s="3255"/>
      <c r="BI103" s="496"/>
      <c r="BJ103" s="496"/>
      <c r="BK103" s="299"/>
      <c r="BL103" s="1321" t="s">
        <v>122</v>
      </c>
      <c r="BM103" s="1322"/>
      <c r="BN103" s="1322"/>
      <c r="BO103" s="1564">
        <f>BO84</f>
        <v>32</v>
      </c>
      <c r="BP103" s="1322">
        <f>BP84-1</f>
        <v>-6</v>
      </c>
      <c r="BQ103" s="1586"/>
      <c r="BR103" s="136"/>
      <c r="EO103" s="359"/>
      <c r="EP103" s="359"/>
      <c r="EQ103" s="865"/>
      <c r="ER103" s="359"/>
      <c r="ES103" s="866"/>
      <c r="ET103" s="865"/>
      <c r="EU103" s="867"/>
      <c r="EV103" s="359"/>
      <c r="EW103" s="359"/>
      <c r="EX103" s="359"/>
      <c r="EY103" s="359"/>
      <c r="EZ103" s="359"/>
      <c r="FA103" s="359"/>
      <c r="FB103" s="359"/>
      <c r="FC103" s="359"/>
    </row>
    <row r="104" spans="1:159" s="120" customFormat="1" ht="21.95" customHeight="1">
      <c r="A104" s="229"/>
      <c r="B104" s="110" t="s">
        <v>70</v>
      </c>
      <c r="C104" s="868"/>
      <c r="D104" s="868"/>
      <c r="E104" s="868"/>
      <c r="F104" s="868"/>
      <c r="G104" s="868"/>
      <c r="H104" s="868"/>
      <c r="I104" s="3257" t="str">
        <f>I85</f>
        <v>{{MaterialNumber}}</v>
      </c>
      <c r="J104" s="3257"/>
      <c r="K104" s="3257"/>
      <c r="L104" s="3257"/>
      <c r="M104" s="3257"/>
      <c r="N104" s="3257"/>
      <c r="O104" s="3257"/>
      <c r="P104" s="3257"/>
      <c r="Q104" s="3257"/>
      <c r="R104" s="3257"/>
      <c r="S104" s="3258"/>
      <c r="T104" s="110"/>
      <c r="U104" s="869"/>
      <c r="V104" s="3250"/>
      <c r="W104" s="3250"/>
      <c r="X104" s="3250"/>
      <c r="Y104" s="3250"/>
      <c r="Z104" s="3250"/>
      <c r="AA104" s="3250"/>
      <c r="AB104" s="3250"/>
      <c r="AC104" s="3250"/>
      <c r="AD104" s="3250"/>
      <c r="AE104" s="3250"/>
      <c r="AF104" s="3250"/>
      <c r="AG104" s="3250"/>
      <c r="AH104" s="3250"/>
      <c r="AI104" s="3250"/>
      <c r="AJ104" s="3250"/>
      <c r="AK104" s="3250"/>
      <c r="AL104" s="3250"/>
      <c r="AM104" s="3250"/>
      <c r="AN104" s="3250"/>
      <c r="AO104" s="3250"/>
      <c r="AP104" s="3250"/>
      <c r="AQ104" s="3250"/>
      <c r="AR104" s="3250"/>
      <c r="AS104" s="3250"/>
      <c r="AT104" s="3250"/>
      <c r="AU104" s="3250"/>
      <c r="AV104" s="3250"/>
      <c r="AW104" s="3250"/>
      <c r="AX104" s="3250"/>
      <c r="AY104" s="3250"/>
      <c r="AZ104" s="3250"/>
      <c r="BA104" s="500"/>
      <c r="BB104" s="500"/>
      <c r="BC104" s="500"/>
      <c r="BD104" s="500"/>
      <c r="BE104" s="3253"/>
      <c r="BF104" s="3250"/>
      <c r="BG104" s="3250"/>
      <c r="BH104" s="3256"/>
      <c r="BI104" s="500"/>
      <c r="BJ104" s="500"/>
      <c r="BK104" s="136"/>
      <c r="BL104" s="1323"/>
      <c r="BM104" s="1324"/>
      <c r="BN104" s="1324"/>
      <c r="BO104" s="1464"/>
      <c r="BP104" s="1324"/>
      <c r="BQ104" s="1467"/>
      <c r="BR104" s="136"/>
      <c r="EO104" s="359"/>
      <c r="EP104" s="359"/>
      <c r="EQ104" s="870"/>
      <c r="ER104" s="359"/>
      <c r="ES104" s="866"/>
      <c r="ET104" s="870"/>
      <c r="EU104" s="867"/>
      <c r="EV104" s="359"/>
      <c r="EW104" s="359"/>
      <c r="EX104" s="359"/>
      <c r="EY104" s="359"/>
      <c r="EZ104" s="359"/>
      <c r="FA104" s="359"/>
      <c r="FB104" s="359"/>
      <c r="FC104" s="359"/>
    </row>
    <row r="105" spans="1:159" s="120" customFormat="1" ht="24" customHeight="1">
      <c r="A105" s="229"/>
      <c r="B105" s="2584" t="s">
        <v>523</v>
      </c>
      <c r="C105" s="2572" t="str">
        <f>C86</f>
        <v>Assembling Process  成型流程 Lưu trình gò</v>
      </c>
      <c r="D105" s="1224"/>
      <c r="E105" s="1224"/>
      <c r="F105" s="1224"/>
      <c r="G105" s="1224"/>
      <c r="H105" s="1224"/>
      <c r="I105" s="1224"/>
      <c r="J105" s="1224"/>
      <c r="K105" s="1224"/>
      <c r="L105" s="1224"/>
      <c r="M105" s="1224"/>
      <c r="N105" s="1224"/>
      <c r="O105" s="1224"/>
      <c r="P105" s="1224"/>
      <c r="Q105" s="1224"/>
      <c r="R105" s="1224"/>
      <c r="S105" s="2573"/>
      <c r="T105" s="1086" t="str">
        <f>T87</f>
        <v>Chemical
化品名称
Hóa chất</v>
      </c>
      <c r="U105" s="1087"/>
      <c r="V105" s="1087"/>
      <c r="W105" s="1087"/>
      <c r="X105" s="1087"/>
      <c r="Y105" s="1087"/>
      <c r="Z105" s="1087"/>
      <c r="AA105" s="1087"/>
      <c r="AB105" s="1087"/>
      <c r="AC105" s="1087"/>
      <c r="AD105" s="1087"/>
      <c r="AE105" s="1087"/>
      <c r="AF105" s="1087"/>
      <c r="AG105" s="1087"/>
      <c r="AH105" s="1087"/>
      <c r="AI105" s="1087"/>
      <c r="AJ105" s="1087"/>
      <c r="AK105" s="1087"/>
      <c r="AL105" s="2918"/>
      <c r="AM105" s="1419" t="str">
        <f>AM86</f>
        <v>Comments  备注Ghi chú</v>
      </c>
      <c r="AN105" s="1419"/>
      <c r="AO105" s="1419"/>
      <c r="AP105" s="1419"/>
      <c r="AQ105" s="1419"/>
      <c r="AR105" s="1419"/>
      <c r="AS105" s="1419"/>
      <c r="AT105" s="1419"/>
      <c r="AU105" s="1419"/>
      <c r="AV105" s="1419"/>
      <c r="AW105" s="1419"/>
      <c r="AX105" s="1419"/>
      <c r="AY105" s="1419"/>
      <c r="AZ105" s="1419"/>
      <c r="BA105" s="1419"/>
      <c r="BB105" s="1419"/>
      <c r="BC105" s="1419"/>
      <c r="BD105" s="2495"/>
      <c r="BE105" s="3261" t="str">
        <f>BE86</f>
        <v>Lasting Lace/Clip Instruction
绑鞋带/绑鞋带指南
Dây gò/ Hướng dẫn buộc dây</v>
      </c>
      <c r="BF105" s="3323"/>
      <c r="BG105" s="3323"/>
      <c r="BH105" s="3323"/>
      <c r="BI105" s="3323"/>
      <c r="BJ105" s="3323"/>
      <c r="BK105" s="3323"/>
      <c r="BL105" s="3323"/>
      <c r="BM105" s="3323"/>
      <c r="BN105" s="3323"/>
      <c r="BO105" s="3323"/>
      <c r="BP105" s="3323"/>
      <c r="BQ105" s="3324"/>
      <c r="BR105" s="136"/>
      <c r="EO105" s="871"/>
      <c r="EP105" s="871"/>
      <c r="EQ105" s="872"/>
      <c r="ER105" s="871"/>
      <c r="ES105" s="873"/>
      <c r="ET105" s="872"/>
      <c r="EU105" s="874"/>
      <c r="EV105" s="871"/>
      <c r="EW105" s="871"/>
      <c r="EX105" s="871"/>
      <c r="EY105" s="871"/>
      <c r="EZ105" s="871"/>
      <c r="FA105" s="871"/>
      <c r="FB105" s="871"/>
      <c r="FC105" s="871"/>
    </row>
    <row r="106" spans="1:159" s="120" customFormat="1" ht="71.25" customHeight="1">
      <c r="A106" s="229"/>
      <c r="B106" s="2594"/>
      <c r="C106" s="3340"/>
      <c r="D106" s="2608"/>
      <c r="E106" s="2608"/>
      <c r="F106" s="2608"/>
      <c r="G106" s="2608"/>
      <c r="H106" s="2608"/>
      <c r="I106" s="2608"/>
      <c r="J106" s="2608"/>
      <c r="K106" s="2608"/>
      <c r="L106" s="2608"/>
      <c r="M106" s="2608"/>
      <c r="N106" s="2608"/>
      <c r="O106" s="2608"/>
      <c r="P106" s="2608"/>
      <c r="Q106" s="2608"/>
      <c r="R106" s="2608"/>
      <c r="S106" s="3341"/>
      <c r="T106" s="3292" t="str">
        <f>T87</f>
        <v>Chemical
化品名称
Hóa chất</v>
      </c>
      <c r="U106" s="3344"/>
      <c r="V106" s="3344"/>
      <c r="W106" s="3344"/>
      <c r="X106" s="1236"/>
      <c r="Y106" s="720" t="str">
        <f>Y87</f>
        <v>Hardener 
硬化剂
Chất đông cứng</v>
      </c>
      <c r="Z106" s="3267" t="str">
        <f>Z87</f>
        <v>WB/SB</v>
      </c>
      <c r="AA106" s="3268"/>
      <c r="AB106" s="3345" t="str">
        <f>AB87</f>
        <v>Surface Temp
温度表面
Nhiệt độ bề mặt</v>
      </c>
      <c r="AC106" s="3344"/>
      <c r="AD106" s="3344"/>
      <c r="AE106" s="3344"/>
      <c r="AF106" s="3346"/>
      <c r="AG106" s="3292" t="str">
        <f>AG87</f>
        <v>Pressure
压力
Lực ép</v>
      </c>
      <c r="AH106" s="3344"/>
      <c r="AI106" s="3346"/>
      <c r="AJ106" s="3292" t="str">
        <f>AJ87</f>
        <v>Time
时间
Thời gian</v>
      </c>
      <c r="AK106" s="3344"/>
      <c r="AL106" s="3346"/>
      <c r="AM106" s="3342"/>
      <c r="AN106" s="3342"/>
      <c r="AO106" s="3342"/>
      <c r="AP106" s="3342"/>
      <c r="AQ106" s="3342"/>
      <c r="AR106" s="3342"/>
      <c r="AS106" s="3342"/>
      <c r="AT106" s="3342"/>
      <c r="AU106" s="3342"/>
      <c r="AV106" s="3342"/>
      <c r="AW106" s="3342"/>
      <c r="AX106" s="3342"/>
      <c r="AY106" s="3342"/>
      <c r="AZ106" s="3342"/>
      <c r="BA106" s="3342"/>
      <c r="BB106" s="3342"/>
      <c r="BC106" s="3342"/>
      <c r="BD106" s="3343"/>
      <c r="BE106" s="3325"/>
      <c r="BF106" s="3326"/>
      <c r="BG106" s="3326"/>
      <c r="BH106" s="3326"/>
      <c r="BI106" s="3326"/>
      <c r="BJ106" s="3326"/>
      <c r="BK106" s="3326"/>
      <c r="BL106" s="3326"/>
      <c r="BM106" s="3326"/>
      <c r="BN106" s="3326"/>
      <c r="BO106" s="3326"/>
      <c r="BP106" s="3326"/>
      <c r="BQ106" s="3327"/>
      <c r="BR106" s="136"/>
      <c r="EO106" s="871"/>
      <c r="EP106" s="871"/>
      <c r="EQ106" s="872"/>
      <c r="ER106" s="871"/>
      <c r="ES106" s="873"/>
      <c r="ET106" s="872"/>
      <c r="EU106" s="874"/>
      <c r="EV106" s="871"/>
      <c r="EW106" s="871"/>
      <c r="EX106" s="871"/>
      <c r="EY106" s="871"/>
      <c r="EZ106" s="871"/>
      <c r="FA106" s="871"/>
      <c r="FB106" s="871"/>
      <c r="FC106" s="871"/>
    </row>
    <row r="107" spans="1:159" s="120" customFormat="1" ht="65.25" customHeight="1">
      <c r="A107" s="229"/>
      <c r="B107" s="876">
        <f>B97+1</f>
        <v>49</v>
      </c>
      <c r="C107" s="3270" t="s">
        <v>1099</v>
      </c>
      <c r="D107" s="3271"/>
      <c r="E107" s="3271"/>
      <c r="F107" s="3271"/>
      <c r="G107" s="3271"/>
      <c r="H107" s="3271"/>
      <c r="I107" s="3271"/>
      <c r="J107" s="3271"/>
      <c r="K107" s="3271"/>
      <c r="L107" s="3271"/>
      <c r="M107" s="3271"/>
      <c r="N107" s="3271"/>
      <c r="O107" s="3271"/>
      <c r="P107" s="3271"/>
      <c r="Q107" s="3271"/>
      <c r="R107" s="3271"/>
      <c r="S107" s="3272"/>
      <c r="T107" s="1143"/>
      <c r="U107" s="1143"/>
      <c r="V107" s="1143"/>
      <c r="W107" s="1143"/>
      <c r="X107" s="3267"/>
      <c r="Y107" s="30"/>
      <c r="Z107" s="1143"/>
      <c r="AA107" s="3273"/>
      <c r="AB107" s="1096"/>
      <c r="AC107" s="1096"/>
      <c r="AD107" s="1096"/>
      <c r="AE107" s="1096"/>
      <c r="AF107" s="1719"/>
      <c r="AG107" s="3371" t="s">
        <v>1100</v>
      </c>
      <c r="AH107" s="1093"/>
      <c r="AI107" s="1142"/>
      <c r="AJ107" s="3267" t="s">
        <v>1036</v>
      </c>
      <c r="AK107" s="1096"/>
      <c r="AL107" s="1719"/>
      <c r="AM107" s="3274" t="s">
        <v>1101</v>
      </c>
      <c r="AN107" s="3271"/>
      <c r="AO107" s="3271"/>
      <c r="AP107" s="3271"/>
      <c r="AQ107" s="3271"/>
      <c r="AR107" s="3271"/>
      <c r="AS107" s="3271"/>
      <c r="AT107" s="3271"/>
      <c r="AU107" s="3271"/>
      <c r="AV107" s="3271"/>
      <c r="AW107" s="3271"/>
      <c r="AX107" s="3271"/>
      <c r="AY107" s="3271"/>
      <c r="AZ107" s="3271"/>
      <c r="BA107" s="3271"/>
      <c r="BB107" s="3271"/>
      <c r="BC107" s="3271"/>
      <c r="BD107" s="3275"/>
      <c r="BE107" s="229"/>
      <c r="BF107" s="69"/>
      <c r="BG107" s="69"/>
      <c r="BH107" s="69"/>
      <c r="BI107" s="69"/>
      <c r="BJ107" s="69"/>
      <c r="BK107" s="69"/>
      <c r="BL107" s="69"/>
      <c r="BM107" s="69"/>
      <c r="BN107" s="69"/>
      <c r="BO107" s="69"/>
      <c r="BP107" s="69"/>
      <c r="BQ107" s="136"/>
      <c r="BR107" s="136"/>
      <c r="BU107" s="1241" t="s">
        <v>1102</v>
      </c>
      <c r="BV107" s="1241"/>
      <c r="BW107" s="1241"/>
      <c r="BX107" s="1241"/>
      <c r="BY107" s="1241"/>
      <c r="BZ107" s="1241"/>
      <c r="CA107" s="1241"/>
      <c r="CB107" s="1241"/>
      <c r="CC107" s="1241"/>
      <c r="CD107" s="1241"/>
      <c r="CE107" s="1241"/>
      <c r="CF107" s="1241"/>
      <c r="CG107" s="1241"/>
      <c r="CH107" s="1241"/>
      <c r="CI107" s="1241"/>
      <c r="CJ107" s="1241"/>
      <c r="CK107" s="1241"/>
      <c r="CL107" s="1241"/>
      <c r="CM107" s="1241"/>
      <c r="CN107" s="1241"/>
      <c r="CO107" s="1241"/>
      <c r="CP107" s="1241"/>
      <c r="CQ107" s="1241"/>
      <c r="CR107" s="1241"/>
      <c r="CS107" s="1241"/>
      <c r="EO107" s="871"/>
      <c r="EP107" s="871"/>
      <c r="EQ107" s="872"/>
      <c r="ER107" s="871"/>
      <c r="ES107" s="873"/>
      <c r="ET107" s="872"/>
      <c r="EU107" s="874"/>
      <c r="EV107" s="871"/>
      <c r="EW107" s="871"/>
      <c r="EX107" s="871"/>
      <c r="EY107" s="871"/>
      <c r="EZ107" s="871"/>
      <c r="FA107" s="871"/>
      <c r="FB107" s="871"/>
      <c r="FC107" s="871"/>
    </row>
    <row r="108" spans="1:159" s="120" customFormat="1" ht="54.75" customHeight="1">
      <c r="A108" s="229"/>
      <c r="B108" s="876">
        <f>B107+1</f>
        <v>50</v>
      </c>
      <c r="C108" s="3270" t="s">
        <v>1103</v>
      </c>
      <c r="D108" s="3271"/>
      <c r="E108" s="3271"/>
      <c r="F108" s="3271"/>
      <c r="G108" s="3271"/>
      <c r="H108" s="3271"/>
      <c r="I108" s="3271"/>
      <c r="J108" s="3271"/>
      <c r="K108" s="3271"/>
      <c r="L108" s="3271"/>
      <c r="M108" s="3271"/>
      <c r="N108" s="3271"/>
      <c r="O108" s="3271"/>
      <c r="P108" s="3271"/>
      <c r="Q108" s="3271"/>
      <c r="R108" s="3271"/>
      <c r="S108" s="3272"/>
      <c r="T108" s="3267"/>
      <c r="U108" s="1096"/>
      <c r="V108" s="1096"/>
      <c r="W108" s="1096"/>
      <c r="X108" s="3268"/>
      <c r="Y108" s="30"/>
      <c r="Z108" s="3267"/>
      <c r="AA108" s="3268"/>
      <c r="AB108" s="24"/>
      <c r="AC108" s="24"/>
      <c r="AD108" s="24"/>
      <c r="AE108" s="24"/>
      <c r="AF108" s="249"/>
      <c r="AG108" s="24"/>
      <c r="AH108" s="24"/>
      <c r="AI108" s="248"/>
      <c r="AJ108" s="24"/>
      <c r="AK108" s="24"/>
      <c r="AL108" s="249"/>
      <c r="AM108" s="3274" t="s">
        <v>1104</v>
      </c>
      <c r="AN108" s="3271"/>
      <c r="AO108" s="3271"/>
      <c r="AP108" s="3271"/>
      <c r="AQ108" s="3271"/>
      <c r="AR108" s="3271"/>
      <c r="AS108" s="3271"/>
      <c r="AT108" s="3271"/>
      <c r="AU108" s="3271"/>
      <c r="AV108" s="3271"/>
      <c r="AW108" s="3271"/>
      <c r="AX108" s="3271"/>
      <c r="AY108" s="3271"/>
      <c r="AZ108" s="3271"/>
      <c r="BA108" s="3271"/>
      <c r="BB108" s="3271"/>
      <c r="BC108" s="3271"/>
      <c r="BD108" s="3275"/>
      <c r="BE108" s="229"/>
      <c r="BF108" s="69"/>
      <c r="BG108" s="69"/>
      <c r="BH108" s="69"/>
      <c r="BI108" s="69"/>
      <c r="BJ108" s="69"/>
      <c r="BK108" s="69"/>
      <c r="BL108" s="69"/>
      <c r="BM108" s="69"/>
      <c r="BN108" s="69"/>
      <c r="BO108" s="69"/>
      <c r="BP108" s="69"/>
      <c r="BQ108" s="136"/>
      <c r="BR108" s="136"/>
      <c r="EO108" s="871"/>
      <c r="EP108" s="871"/>
      <c r="EQ108" s="872"/>
      <c r="ER108" s="871"/>
      <c r="ES108" s="873"/>
      <c r="ET108" s="872"/>
      <c r="EU108" s="874"/>
      <c r="EV108" s="871"/>
      <c r="EW108" s="871"/>
      <c r="EX108" s="871"/>
      <c r="EY108" s="871"/>
      <c r="EZ108" s="871"/>
      <c r="FA108" s="871"/>
      <c r="FB108" s="871"/>
      <c r="FC108" s="871"/>
    </row>
    <row r="109" spans="1:159" s="120" customFormat="1" ht="56.25" customHeight="1">
      <c r="A109" s="229"/>
      <c r="B109" s="876">
        <f t="shared" ref="B109:B117" si="5">B108+1</f>
        <v>51</v>
      </c>
      <c r="C109" s="3283" t="s">
        <v>1105</v>
      </c>
      <c r="D109" s="3284"/>
      <c r="E109" s="3284"/>
      <c r="F109" s="3284"/>
      <c r="G109" s="3284"/>
      <c r="H109" s="3284"/>
      <c r="I109" s="3284"/>
      <c r="J109" s="3284"/>
      <c r="K109" s="3284"/>
      <c r="L109" s="3284"/>
      <c r="M109" s="3284"/>
      <c r="N109" s="3284"/>
      <c r="O109" s="3284"/>
      <c r="P109" s="3284"/>
      <c r="Q109" s="3284"/>
      <c r="R109" s="3284"/>
      <c r="S109" s="3285"/>
      <c r="T109" s="3286"/>
      <c r="U109" s="3286"/>
      <c r="V109" s="3286"/>
      <c r="W109" s="3286"/>
      <c r="X109" s="3287"/>
      <c r="Y109" s="884"/>
      <c r="Z109" s="3286"/>
      <c r="AA109" s="3288"/>
      <c r="AB109" s="3266"/>
      <c r="AC109" s="3266"/>
      <c r="AD109" s="3266"/>
      <c r="AE109" s="3266"/>
      <c r="AF109" s="3269"/>
      <c r="AG109" s="3289"/>
      <c r="AH109" s="3266"/>
      <c r="AI109" s="3269"/>
      <c r="AJ109" s="3289"/>
      <c r="AK109" s="3266"/>
      <c r="AL109" s="3269"/>
      <c r="AM109" s="3290" t="s">
        <v>1106</v>
      </c>
      <c r="AN109" s="3284"/>
      <c r="AO109" s="3284"/>
      <c r="AP109" s="3284"/>
      <c r="AQ109" s="3284"/>
      <c r="AR109" s="3284"/>
      <c r="AS109" s="3284"/>
      <c r="AT109" s="3284"/>
      <c r="AU109" s="3284"/>
      <c r="AV109" s="3284"/>
      <c r="AW109" s="3284"/>
      <c r="AX109" s="3284"/>
      <c r="AY109" s="3284"/>
      <c r="AZ109" s="3284"/>
      <c r="BA109" s="3284"/>
      <c r="BB109" s="3284"/>
      <c r="BC109" s="3284"/>
      <c r="BD109" s="3291"/>
      <c r="BE109" s="229"/>
      <c r="BF109" s="69"/>
      <c r="BG109" s="69"/>
      <c r="BH109" s="69"/>
      <c r="BI109" s="69"/>
      <c r="BJ109" s="69"/>
      <c r="BK109" s="69"/>
      <c r="BL109" s="69"/>
      <c r="BM109" s="69"/>
      <c r="BN109" s="69"/>
      <c r="BO109" s="69"/>
      <c r="BP109" s="69"/>
      <c r="BQ109" s="136"/>
      <c r="BR109" s="136"/>
      <c r="EO109" s="871"/>
      <c r="EP109" s="871"/>
      <c r="EQ109" s="872"/>
      <c r="ER109" s="871"/>
      <c r="ES109" s="873"/>
      <c r="ET109" s="872"/>
      <c r="EU109" s="874"/>
      <c r="EV109" s="871"/>
      <c r="EW109" s="871"/>
      <c r="EX109" s="871"/>
      <c r="EY109" s="871"/>
      <c r="EZ109" s="871"/>
      <c r="FA109" s="871"/>
      <c r="FB109" s="871"/>
      <c r="FC109" s="871"/>
    </row>
    <row r="110" spans="1:159" s="120" customFormat="1" ht="81.75" customHeight="1">
      <c r="A110" s="229"/>
      <c r="B110" s="876">
        <f t="shared" si="5"/>
        <v>52</v>
      </c>
      <c r="C110" s="3283" t="s">
        <v>1107</v>
      </c>
      <c r="D110" s="3284"/>
      <c r="E110" s="3284"/>
      <c r="F110" s="3284"/>
      <c r="G110" s="3284"/>
      <c r="H110" s="3284"/>
      <c r="I110" s="3284"/>
      <c r="J110" s="3284"/>
      <c r="K110" s="3284"/>
      <c r="L110" s="3284"/>
      <c r="M110" s="3284"/>
      <c r="N110" s="3284"/>
      <c r="O110" s="3284"/>
      <c r="P110" s="3284"/>
      <c r="Q110" s="3284"/>
      <c r="R110" s="3284"/>
      <c r="S110" s="3285"/>
      <c r="T110" s="3286"/>
      <c r="U110" s="3286"/>
      <c r="V110" s="3286"/>
      <c r="W110" s="3286"/>
      <c r="X110" s="3287"/>
      <c r="Y110" s="884"/>
      <c r="Z110" s="3286"/>
      <c r="AA110" s="3288"/>
      <c r="AB110" s="3266"/>
      <c r="AC110" s="3266"/>
      <c r="AD110" s="3266"/>
      <c r="AE110" s="3266"/>
      <c r="AF110" s="3269"/>
      <c r="AG110" s="3289"/>
      <c r="AH110" s="3266"/>
      <c r="AI110" s="3269"/>
      <c r="AJ110" s="3289"/>
      <c r="AK110" s="3266"/>
      <c r="AL110" s="3269"/>
      <c r="AM110" s="3290" t="s">
        <v>1108</v>
      </c>
      <c r="AN110" s="3284"/>
      <c r="AO110" s="3284"/>
      <c r="AP110" s="3284"/>
      <c r="AQ110" s="3284"/>
      <c r="AR110" s="3284"/>
      <c r="AS110" s="3284"/>
      <c r="AT110" s="3284"/>
      <c r="AU110" s="3284"/>
      <c r="AV110" s="3284"/>
      <c r="AW110" s="3284"/>
      <c r="AX110" s="3284"/>
      <c r="AY110" s="3284"/>
      <c r="AZ110" s="3284"/>
      <c r="BA110" s="3284"/>
      <c r="BB110" s="3284"/>
      <c r="BC110" s="3284"/>
      <c r="BD110" s="3291"/>
      <c r="BE110" s="229"/>
      <c r="BF110" s="69"/>
      <c r="BG110" s="69"/>
      <c r="BH110" s="69"/>
      <c r="BI110" s="69"/>
      <c r="BJ110" s="69"/>
      <c r="BK110" s="69"/>
      <c r="BL110" s="69"/>
      <c r="BM110" s="69"/>
      <c r="BN110" s="69"/>
      <c r="BO110" s="69"/>
      <c r="BP110" s="69"/>
      <c r="BQ110" s="136"/>
      <c r="BR110" s="136"/>
      <c r="EO110" s="871"/>
      <c r="EP110" s="871"/>
      <c r="EQ110" s="872"/>
      <c r="ER110" s="871"/>
      <c r="ES110" s="873"/>
      <c r="ET110" s="872"/>
      <c r="EU110" s="874"/>
      <c r="EV110" s="871"/>
      <c r="EW110" s="871"/>
      <c r="EX110" s="871"/>
      <c r="EY110" s="871"/>
      <c r="EZ110" s="871"/>
      <c r="FA110" s="871"/>
      <c r="FB110" s="871"/>
      <c r="FC110" s="871"/>
    </row>
    <row r="111" spans="1:159" s="120" customFormat="1" ht="42" customHeight="1">
      <c r="A111" s="229"/>
      <c r="B111" s="876">
        <f t="shared" si="5"/>
        <v>53</v>
      </c>
      <c r="C111" s="3270" t="s">
        <v>1109</v>
      </c>
      <c r="D111" s="3271"/>
      <c r="E111" s="3271"/>
      <c r="F111" s="3271"/>
      <c r="G111" s="3271"/>
      <c r="H111" s="3271"/>
      <c r="I111" s="3271"/>
      <c r="J111" s="3271"/>
      <c r="K111" s="3271"/>
      <c r="L111" s="3271"/>
      <c r="M111" s="3271"/>
      <c r="N111" s="3271"/>
      <c r="O111" s="3271"/>
      <c r="P111" s="3271"/>
      <c r="Q111" s="3271"/>
      <c r="R111" s="3271"/>
      <c r="S111" s="3272"/>
      <c r="T111" s="1143"/>
      <c r="U111" s="1143"/>
      <c r="V111" s="1143"/>
      <c r="W111" s="1143"/>
      <c r="X111" s="3267"/>
      <c r="Y111" s="30"/>
      <c r="Z111" s="1143"/>
      <c r="AA111" s="3273"/>
      <c r="AB111" s="1096"/>
      <c r="AC111" s="1096"/>
      <c r="AD111" s="1096"/>
      <c r="AE111" s="1096"/>
      <c r="AF111" s="1719"/>
      <c r="AG111" s="3292"/>
      <c r="AH111" s="1096"/>
      <c r="AI111" s="3268"/>
      <c r="AJ111" s="3267"/>
      <c r="AK111" s="1096"/>
      <c r="AL111" s="1719"/>
      <c r="AM111" s="3274" t="s">
        <v>1110</v>
      </c>
      <c r="AN111" s="3271"/>
      <c r="AO111" s="3271"/>
      <c r="AP111" s="3271"/>
      <c r="AQ111" s="3271"/>
      <c r="AR111" s="3271"/>
      <c r="AS111" s="3271"/>
      <c r="AT111" s="3271"/>
      <c r="AU111" s="3271"/>
      <c r="AV111" s="3271"/>
      <c r="AW111" s="3271"/>
      <c r="AX111" s="3271"/>
      <c r="AY111" s="3271"/>
      <c r="AZ111" s="3271"/>
      <c r="BA111" s="3271"/>
      <c r="BB111" s="3271"/>
      <c r="BC111" s="3271"/>
      <c r="BD111" s="3275"/>
      <c r="BE111" s="229"/>
      <c r="BF111" s="69"/>
      <c r="BG111" s="69"/>
      <c r="BH111" s="69"/>
      <c r="BI111" s="69"/>
      <c r="BJ111" s="69"/>
      <c r="BK111" s="69"/>
      <c r="BL111" s="69"/>
      <c r="BM111" s="69"/>
      <c r="BN111" s="69"/>
      <c r="BO111" s="69"/>
      <c r="BP111" s="69"/>
      <c r="BQ111" s="136"/>
      <c r="BR111" s="136"/>
      <c r="EO111" s="871"/>
      <c r="EP111" s="871"/>
      <c r="EQ111" s="872"/>
      <c r="ER111" s="871"/>
      <c r="ES111" s="873"/>
      <c r="ET111" s="872"/>
      <c r="EU111" s="874"/>
      <c r="EV111" s="871"/>
      <c r="EW111" s="871"/>
      <c r="EX111" s="871"/>
      <c r="EY111" s="871"/>
      <c r="EZ111" s="871"/>
      <c r="FA111" s="871"/>
      <c r="FB111" s="871"/>
      <c r="FC111" s="871"/>
    </row>
    <row r="112" spans="1:159" s="120" customFormat="1" ht="49.5" customHeight="1">
      <c r="A112" s="229"/>
      <c r="B112" s="876">
        <f t="shared" si="5"/>
        <v>54</v>
      </c>
      <c r="C112" s="3270" t="s">
        <v>1111</v>
      </c>
      <c r="D112" s="3271"/>
      <c r="E112" s="3271"/>
      <c r="F112" s="3271"/>
      <c r="G112" s="3271"/>
      <c r="H112" s="3271"/>
      <c r="I112" s="3271"/>
      <c r="J112" s="3271"/>
      <c r="K112" s="3271"/>
      <c r="L112" s="3271"/>
      <c r="M112" s="3271"/>
      <c r="N112" s="3271"/>
      <c r="O112" s="3271"/>
      <c r="P112" s="3271"/>
      <c r="Q112" s="3271"/>
      <c r="R112" s="3271"/>
      <c r="S112" s="3272"/>
      <c r="T112" s="3267"/>
      <c r="U112" s="1096"/>
      <c r="V112" s="1096"/>
      <c r="W112" s="1096"/>
      <c r="X112" s="3268"/>
      <c r="Y112" s="30"/>
      <c r="Z112" s="3267"/>
      <c r="AA112" s="3268"/>
      <c r="AB112" s="24"/>
      <c r="AC112" s="24"/>
      <c r="AD112" s="24"/>
      <c r="AE112" s="24"/>
      <c r="AF112" s="249"/>
      <c r="AG112" s="24"/>
      <c r="AH112" s="24"/>
      <c r="AI112" s="248"/>
      <c r="AJ112" s="24"/>
      <c r="AK112" s="24"/>
      <c r="AL112" s="249"/>
      <c r="AM112" s="3274" t="s">
        <v>1112</v>
      </c>
      <c r="AN112" s="3271"/>
      <c r="AO112" s="3271"/>
      <c r="AP112" s="3271"/>
      <c r="AQ112" s="3271"/>
      <c r="AR112" s="3271"/>
      <c r="AS112" s="3271"/>
      <c r="AT112" s="3271"/>
      <c r="AU112" s="3271"/>
      <c r="AV112" s="3271"/>
      <c r="AW112" s="3271"/>
      <c r="AX112" s="3271"/>
      <c r="AY112" s="3271"/>
      <c r="AZ112" s="3271"/>
      <c r="BA112" s="3271"/>
      <c r="BB112" s="3271"/>
      <c r="BC112" s="3271"/>
      <c r="BD112" s="3275"/>
      <c r="BE112" s="229"/>
      <c r="BF112" s="69"/>
      <c r="BG112" s="69"/>
      <c r="BH112" s="69"/>
      <c r="BI112" s="69"/>
      <c r="BJ112" s="69"/>
      <c r="BK112" s="69"/>
      <c r="BL112" s="69"/>
      <c r="BM112" s="69"/>
      <c r="BN112" s="69"/>
      <c r="BO112" s="69"/>
      <c r="BP112" s="69"/>
      <c r="BQ112" s="136"/>
      <c r="BR112" s="136"/>
      <c r="EO112" s="871"/>
      <c r="EP112" s="871"/>
      <c r="EQ112" s="872"/>
      <c r="ER112" s="871"/>
      <c r="ES112" s="873"/>
      <c r="ET112" s="872"/>
      <c r="EU112" s="874"/>
      <c r="EV112" s="871"/>
      <c r="EW112" s="871"/>
      <c r="EX112" s="871"/>
      <c r="EY112" s="871"/>
      <c r="EZ112" s="871"/>
      <c r="FA112" s="871"/>
      <c r="FB112" s="871"/>
      <c r="FC112" s="871"/>
    </row>
    <row r="113" spans="1:159" s="120" customFormat="1" ht="73.5" customHeight="1">
      <c r="A113" s="292"/>
      <c r="B113" s="876">
        <f t="shared" si="5"/>
        <v>55</v>
      </c>
      <c r="C113" s="3270" t="s">
        <v>1113</v>
      </c>
      <c r="D113" s="3271"/>
      <c r="E113" s="3271"/>
      <c r="F113" s="3271"/>
      <c r="G113" s="3271"/>
      <c r="H113" s="3271"/>
      <c r="I113" s="3271"/>
      <c r="J113" s="3271"/>
      <c r="K113" s="3271"/>
      <c r="L113" s="3271"/>
      <c r="M113" s="3271"/>
      <c r="N113" s="3271"/>
      <c r="O113" s="3271"/>
      <c r="P113" s="3271"/>
      <c r="Q113" s="3271"/>
      <c r="R113" s="3271"/>
      <c r="S113" s="3272"/>
      <c r="T113" s="3267"/>
      <c r="U113" s="1096"/>
      <c r="V113" s="1096"/>
      <c r="W113" s="1096"/>
      <c r="X113" s="3268"/>
      <c r="Y113" s="30"/>
      <c r="Z113" s="3267"/>
      <c r="AA113" s="3268"/>
      <c r="AB113" s="24"/>
      <c r="AC113" s="24"/>
      <c r="AD113" s="24"/>
      <c r="AE113" s="24"/>
      <c r="AF113" s="249"/>
      <c r="AG113" s="24"/>
      <c r="AH113" s="24"/>
      <c r="AI113" s="248"/>
      <c r="AJ113" s="24"/>
      <c r="AK113" s="24"/>
      <c r="AL113" s="249"/>
      <c r="AM113" s="3274" t="s">
        <v>1114</v>
      </c>
      <c r="AN113" s="3271"/>
      <c r="AO113" s="3271"/>
      <c r="AP113" s="3271"/>
      <c r="AQ113" s="3271"/>
      <c r="AR113" s="3271"/>
      <c r="AS113" s="3271"/>
      <c r="AT113" s="3271"/>
      <c r="AU113" s="3271"/>
      <c r="AV113" s="3271"/>
      <c r="AW113" s="3271"/>
      <c r="AX113" s="3271"/>
      <c r="AY113" s="3271"/>
      <c r="AZ113" s="3271"/>
      <c r="BA113" s="3271"/>
      <c r="BB113" s="3271"/>
      <c r="BC113" s="3271"/>
      <c r="BD113" s="3275"/>
      <c r="BE113" s="292"/>
      <c r="BF113" s="69"/>
      <c r="BG113" s="69"/>
      <c r="BH113" s="69"/>
      <c r="BI113" s="69"/>
      <c r="BJ113" s="69"/>
      <c r="BK113" s="69"/>
      <c r="BL113" s="69"/>
      <c r="BM113" s="69"/>
      <c r="BN113" s="69"/>
      <c r="BO113" s="69"/>
      <c r="BP113" s="69"/>
      <c r="BQ113" s="72"/>
      <c r="BR113" s="72"/>
      <c r="EO113" s="871"/>
      <c r="EP113" s="871"/>
      <c r="EQ113" s="872"/>
      <c r="ER113" s="871"/>
      <c r="ES113" s="873"/>
      <c r="ET113" s="872"/>
      <c r="EU113" s="874"/>
      <c r="EV113" s="871"/>
      <c r="EW113" s="871"/>
      <c r="EX113" s="871"/>
      <c r="EY113" s="871"/>
      <c r="EZ113" s="871"/>
      <c r="FA113" s="871"/>
      <c r="FB113" s="871"/>
      <c r="FC113" s="871"/>
    </row>
    <row r="114" spans="1:159" s="120" customFormat="1" ht="42" customHeight="1">
      <c r="A114" s="229"/>
      <c r="B114" s="876">
        <f t="shared" si="5"/>
        <v>56</v>
      </c>
      <c r="C114" s="3283" t="s">
        <v>1115</v>
      </c>
      <c r="D114" s="3284"/>
      <c r="E114" s="3284"/>
      <c r="F114" s="3284"/>
      <c r="G114" s="3284"/>
      <c r="H114" s="3284"/>
      <c r="I114" s="3284"/>
      <c r="J114" s="3284"/>
      <c r="K114" s="3284"/>
      <c r="L114" s="3284"/>
      <c r="M114" s="3284"/>
      <c r="N114" s="3284"/>
      <c r="O114" s="3284"/>
      <c r="P114" s="3284"/>
      <c r="Q114" s="3284"/>
      <c r="R114" s="3284"/>
      <c r="S114" s="3285"/>
      <c r="T114" s="3286"/>
      <c r="U114" s="3286"/>
      <c r="V114" s="3286"/>
      <c r="W114" s="3286"/>
      <c r="X114" s="3287"/>
      <c r="Y114" s="884"/>
      <c r="Z114" s="3286"/>
      <c r="AA114" s="3288"/>
      <c r="AB114" s="3266"/>
      <c r="AC114" s="3266"/>
      <c r="AD114" s="3266"/>
      <c r="AE114" s="3266"/>
      <c r="AF114" s="3269"/>
      <c r="AG114" s="3289"/>
      <c r="AH114" s="3266"/>
      <c r="AI114" s="3269"/>
      <c r="AJ114" s="3289"/>
      <c r="AK114" s="3266"/>
      <c r="AL114" s="3269"/>
      <c r="AM114" s="3290" t="s">
        <v>1116</v>
      </c>
      <c r="AN114" s="3284"/>
      <c r="AO114" s="3284"/>
      <c r="AP114" s="3284"/>
      <c r="AQ114" s="3284"/>
      <c r="AR114" s="3284"/>
      <c r="AS114" s="3284"/>
      <c r="AT114" s="3284"/>
      <c r="AU114" s="3284"/>
      <c r="AV114" s="3284"/>
      <c r="AW114" s="3284"/>
      <c r="AX114" s="3284"/>
      <c r="AY114" s="3284"/>
      <c r="AZ114" s="3284"/>
      <c r="BA114" s="3284"/>
      <c r="BB114" s="3284"/>
      <c r="BC114" s="3284"/>
      <c r="BD114" s="3291"/>
      <c r="BE114" s="229"/>
      <c r="BF114" s="69"/>
      <c r="BG114" s="69"/>
      <c r="BH114" s="69"/>
      <c r="BI114" s="69"/>
      <c r="BJ114" s="69"/>
      <c r="BK114" s="69"/>
      <c r="BL114" s="69"/>
      <c r="BM114" s="69"/>
      <c r="BN114" s="69"/>
      <c r="BO114" s="69"/>
      <c r="BP114" s="69"/>
      <c r="BQ114" s="136"/>
      <c r="BR114" s="136"/>
      <c r="EO114" s="871"/>
      <c r="EP114" s="871"/>
      <c r="EQ114" s="872"/>
      <c r="ER114" s="871"/>
      <c r="ES114" s="873"/>
      <c r="ET114" s="872"/>
      <c r="EU114" s="874"/>
      <c r="EV114" s="871"/>
      <c r="EW114" s="871"/>
      <c r="EX114" s="871"/>
      <c r="EY114" s="871"/>
      <c r="EZ114" s="871"/>
      <c r="FA114" s="871"/>
      <c r="FB114" s="871"/>
      <c r="FC114" s="871"/>
    </row>
    <row r="115" spans="1:159" s="120" customFormat="1" ht="81.75" customHeight="1">
      <c r="A115" s="229"/>
      <c r="B115" s="876">
        <f t="shared" si="5"/>
        <v>57</v>
      </c>
      <c r="C115" s="3283" t="s">
        <v>1117</v>
      </c>
      <c r="D115" s="3284"/>
      <c r="E115" s="3284"/>
      <c r="F115" s="3284"/>
      <c r="G115" s="3284"/>
      <c r="H115" s="3284"/>
      <c r="I115" s="3284"/>
      <c r="J115" s="3284"/>
      <c r="K115" s="3284"/>
      <c r="L115" s="3284"/>
      <c r="M115" s="3284"/>
      <c r="N115" s="3284"/>
      <c r="O115" s="3284"/>
      <c r="P115" s="3284"/>
      <c r="Q115" s="3284"/>
      <c r="R115" s="3284"/>
      <c r="S115" s="3285"/>
      <c r="T115" s="3286"/>
      <c r="U115" s="3286"/>
      <c r="V115" s="3286"/>
      <c r="W115" s="3286"/>
      <c r="X115" s="3287"/>
      <c r="Y115" s="884"/>
      <c r="Z115" s="3286"/>
      <c r="AA115" s="3288"/>
      <c r="AB115" s="3266"/>
      <c r="AC115" s="3266"/>
      <c r="AD115" s="3266"/>
      <c r="AE115" s="3266"/>
      <c r="AF115" s="3269"/>
      <c r="AG115" s="3289"/>
      <c r="AH115" s="3266"/>
      <c r="AI115" s="3269"/>
      <c r="AJ115" s="3289"/>
      <c r="AK115" s="3266"/>
      <c r="AL115" s="3269"/>
      <c r="AM115" s="3290" t="s">
        <v>1118</v>
      </c>
      <c r="AN115" s="3284"/>
      <c r="AO115" s="3284"/>
      <c r="AP115" s="3284"/>
      <c r="AQ115" s="3284"/>
      <c r="AR115" s="3284"/>
      <c r="AS115" s="3284"/>
      <c r="AT115" s="3284"/>
      <c r="AU115" s="3284"/>
      <c r="AV115" s="3284"/>
      <c r="AW115" s="3284"/>
      <c r="AX115" s="3284"/>
      <c r="AY115" s="3284"/>
      <c r="AZ115" s="3284"/>
      <c r="BA115" s="3284"/>
      <c r="BB115" s="3284"/>
      <c r="BC115" s="3284"/>
      <c r="BD115" s="3291"/>
      <c r="BE115" s="229"/>
      <c r="BF115" s="69"/>
      <c r="BG115" s="69"/>
      <c r="BH115" s="69"/>
      <c r="BI115" s="69"/>
      <c r="BJ115" s="69"/>
      <c r="BK115" s="69"/>
      <c r="BL115" s="69"/>
      <c r="BM115" s="69"/>
      <c r="BN115" s="69"/>
      <c r="BO115" s="69"/>
      <c r="BP115" s="69"/>
      <c r="BQ115" s="136"/>
      <c r="BR115" s="136"/>
      <c r="EO115" s="871"/>
      <c r="EP115" s="871"/>
      <c r="EQ115" s="872"/>
      <c r="ER115" s="871"/>
      <c r="ES115" s="873"/>
      <c r="ET115" s="872"/>
      <c r="EU115" s="874"/>
      <c r="EV115" s="871"/>
      <c r="EW115" s="871"/>
      <c r="EX115" s="871"/>
      <c r="EY115" s="871"/>
      <c r="EZ115" s="871"/>
      <c r="FA115" s="871"/>
      <c r="FB115" s="871"/>
      <c r="FC115" s="871"/>
    </row>
    <row r="116" spans="1:159" s="120" customFormat="1" ht="42" customHeight="1">
      <c r="A116" s="229"/>
      <c r="B116" s="876">
        <f t="shared" si="5"/>
        <v>58</v>
      </c>
      <c r="C116" s="3270" t="s">
        <v>1119</v>
      </c>
      <c r="D116" s="3271"/>
      <c r="E116" s="3271"/>
      <c r="F116" s="3271"/>
      <c r="G116" s="3271"/>
      <c r="H116" s="3271"/>
      <c r="I116" s="3271"/>
      <c r="J116" s="3271"/>
      <c r="K116" s="3271"/>
      <c r="L116" s="3271"/>
      <c r="M116" s="3271"/>
      <c r="N116" s="3271"/>
      <c r="O116" s="3271"/>
      <c r="P116" s="3271"/>
      <c r="Q116" s="3271"/>
      <c r="R116" s="3271"/>
      <c r="S116" s="3272"/>
      <c r="T116" s="1143"/>
      <c r="U116" s="1143"/>
      <c r="V116" s="1143"/>
      <c r="W116" s="1143"/>
      <c r="X116" s="3267"/>
      <c r="Y116" s="30"/>
      <c r="Z116" s="1143"/>
      <c r="AA116" s="3273"/>
      <c r="AB116" s="1096"/>
      <c r="AC116" s="1096"/>
      <c r="AD116" s="1096"/>
      <c r="AE116" s="1096"/>
      <c r="AF116" s="1719"/>
      <c r="AG116" s="3292"/>
      <c r="AH116" s="1096"/>
      <c r="AI116" s="3268"/>
      <c r="AJ116" s="3267"/>
      <c r="AK116" s="1096"/>
      <c r="AL116" s="1719"/>
      <c r="AM116" s="3274" t="s">
        <v>1120</v>
      </c>
      <c r="AN116" s="3271"/>
      <c r="AO116" s="3271"/>
      <c r="AP116" s="3271"/>
      <c r="AQ116" s="3271"/>
      <c r="AR116" s="3271"/>
      <c r="AS116" s="3271"/>
      <c r="AT116" s="3271"/>
      <c r="AU116" s="3271"/>
      <c r="AV116" s="3271"/>
      <c r="AW116" s="3271"/>
      <c r="AX116" s="3271"/>
      <c r="AY116" s="3271"/>
      <c r="AZ116" s="3271"/>
      <c r="BA116" s="3271"/>
      <c r="BB116" s="3271"/>
      <c r="BC116" s="3271"/>
      <c r="BD116" s="3275"/>
      <c r="BE116" s="229"/>
      <c r="BF116" s="69"/>
      <c r="BG116" s="69"/>
      <c r="BH116" s="69"/>
      <c r="BI116" s="69"/>
      <c r="BJ116" s="69"/>
      <c r="BK116" s="69"/>
      <c r="BL116" s="69"/>
      <c r="BM116" s="69"/>
      <c r="BN116" s="69"/>
      <c r="BO116" s="69"/>
      <c r="BP116" s="69"/>
      <c r="BQ116" s="136"/>
      <c r="BR116" s="136"/>
      <c r="EO116" s="871"/>
      <c r="EP116" s="871"/>
      <c r="EQ116" s="872"/>
      <c r="ER116" s="871"/>
      <c r="ES116" s="873"/>
      <c r="ET116" s="872"/>
      <c r="EU116" s="874"/>
      <c r="EV116" s="871"/>
      <c r="EW116" s="871"/>
      <c r="EX116" s="871"/>
      <c r="EY116" s="871"/>
      <c r="EZ116" s="871"/>
      <c r="FA116" s="871"/>
      <c r="FB116" s="871"/>
      <c r="FC116" s="871"/>
    </row>
    <row r="117" spans="1:159" s="120" customFormat="1" ht="42" customHeight="1">
      <c r="A117" s="229"/>
      <c r="B117" s="876">
        <f t="shared" si="5"/>
        <v>59</v>
      </c>
      <c r="C117" s="3270" t="s">
        <v>1121</v>
      </c>
      <c r="D117" s="3271"/>
      <c r="E117" s="3271"/>
      <c r="F117" s="3271"/>
      <c r="G117" s="3271"/>
      <c r="H117" s="3271"/>
      <c r="I117" s="3271"/>
      <c r="J117" s="3271"/>
      <c r="K117" s="3271"/>
      <c r="L117" s="3271"/>
      <c r="M117" s="3271"/>
      <c r="N117" s="3271"/>
      <c r="O117" s="3271"/>
      <c r="P117" s="3271"/>
      <c r="Q117" s="3271"/>
      <c r="R117" s="3271"/>
      <c r="S117" s="3272"/>
      <c r="T117" s="3267"/>
      <c r="U117" s="1096"/>
      <c r="V117" s="1096"/>
      <c r="W117" s="1096"/>
      <c r="X117" s="3268"/>
      <c r="Y117" s="30"/>
      <c r="Z117" s="3267"/>
      <c r="AA117" s="3268"/>
      <c r="AB117" s="24"/>
      <c r="AC117" s="24"/>
      <c r="AD117" s="24"/>
      <c r="AE117" s="24"/>
      <c r="AF117" s="249"/>
      <c r="AG117" s="24"/>
      <c r="AH117" s="24"/>
      <c r="AI117" s="248"/>
      <c r="AJ117" s="24"/>
      <c r="AK117" s="24"/>
      <c r="AL117" s="249"/>
      <c r="AM117" s="3274" t="s">
        <v>1122</v>
      </c>
      <c r="AN117" s="3271"/>
      <c r="AO117" s="3271"/>
      <c r="AP117" s="3271"/>
      <c r="AQ117" s="3271"/>
      <c r="AR117" s="3271"/>
      <c r="AS117" s="3271"/>
      <c r="AT117" s="3271"/>
      <c r="AU117" s="3271"/>
      <c r="AV117" s="3271"/>
      <c r="AW117" s="3271"/>
      <c r="AX117" s="3271"/>
      <c r="AY117" s="3271"/>
      <c r="AZ117" s="3271"/>
      <c r="BA117" s="3271"/>
      <c r="BB117" s="3271"/>
      <c r="BC117" s="3271"/>
      <c r="BD117" s="3275"/>
      <c r="BE117" s="229"/>
      <c r="BF117" s="69"/>
      <c r="BG117" s="69"/>
      <c r="BH117" s="69"/>
      <c r="BI117" s="69"/>
      <c r="BJ117" s="69"/>
      <c r="BK117" s="69"/>
      <c r="BL117" s="69"/>
      <c r="BM117" s="69"/>
      <c r="BN117" s="69"/>
      <c r="BO117" s="69"/>
      <c r="BP117" s="69"/>
      <c r="BQ117" s="136"/>
      <c r="BR117" s="136"/>
      <c r="EO117" s="871"/>
      <c r="EP117" s="871"/>
      <c r="EQ117" s="872"/>
      <c r="ER117" s="871"/>
      <c r="ES117" s="873"/>
      <c r="ET117" s="872"/>
      <c r="EU117" s="874"/>
      <c r="EV117" s="871"/>
      <c r="EW117" s="871"/>
      <c r="EX117" s="871"/>
      <c r="EY117" s="871"/>
      <c r="EZ117" s="871"/>
      <c r="FA117" s="871"/>
      <c r="FB117" s="871"/>
      <c r="FC117" s="871"/>
    </row>
    <row r="118" spans="1:159" s="120" customFormat="1" ht="30" customHeight="1">
      <c r="A118" s="229"/>
      <c r="B118" s="912" t="str">
        <f>B98</f>
        <v>Additional Instructions 指南Chỉ dẫn thêm</v>
      </c>
      <c r="C118" s="913"/>
      <c r="D118" s="913"/>
      <c r="E118" s="913"/>
      <c r="F118" s="913"/>
      <c r="G118" s="913"/>
      <c r="H118" s="913"/>
      <c r="I118" s="913"/>
      <c r="J118" s="877"/>
      <c r="K118" s="877"/>
      <c r="L118" s="877"/>
      <c r="M118" s="877"/>
      <c r="N118" s="877"/>
      <c r="O118" s="877"/>
      <c r="P118" s="877"/>
      <c r="Q118" s="877"/>
      <c r="R118" s="877"/>
      <c r="S118" s="878"/>
      <c r="T118" s="875"/>
      <c r="U118" s="875"/>
      <c r="V118" s="875"/>
      <c r="W118" s="875"/>
      <c r="X118" s="875"/>
      <c r="Y118" s="875"/>
      <c r="Z118" s="875"/>
      <c r="AA118" s="810"/>
      <c r="AB118" s="875"/>
      <c r="AC118" s="875"/>
      <c r="AD118" s="875"/>
      <c r="AE118" s="875"/>
      <c r="AF118" s="875"/>
      <c r="AG118" s="875"/>
      <c r="AH118" s="875"/>
      <c r="AI118" s="875"/>
      <c r="AJ118" s="875"/>
      <c r="AK118" s="875"/>
      <c r="AL118" s="875"/>
      <c r="AM118" s="906"/>
      <c r="AN118" s="880"/>
      <c r="AO118" s="880"/>
      <c r="AP118" s="880"/>
      <c r="AQ118" s="880"/>
      <c r="AR118" s="880"/>
      <c r="AS118" s="880"/>
      <c r="AT118" s="880"/>
      <c r="AU118" s="880"/>
      <c r="AV118" s="880"/>
      <c r="AW118" s="880"/>
      <c r="AX118" s="880"/>
      <c r="AY118" s="880"/>
      <c r="AZ118" s="880"/>
      <c r="BA118" s="880"/>
      <c r="BB118" s="880"/>
      <c r="BC118" s="880"/>
      <c r="BD118" s="881"/>
      <c r="BE118" s="229"/>
      <c r="BF118" s="69"/>
      <c r="BG118" s="69"/>
      <c r="BH118" s="69"/>
      <c r="BI118" s="69"/>
      <c r="BJ118" s="69"/>
      <c r="BK118" s="69"/>
      <c r="BL118" s="69"/>
      <c r="BM118" s="69"/>
      <c r="BN118" s="69"/>
      <c r="BO118" s="69"/>
      <c r="BP118" s="69"/>
      <c r="BQ118" s="136"/>
      <c r="BR118" s="136"/>
      <c r="EO118" s="871"/>
      <c r="EP118" s="871"/>
      <c r="EQ118" s="872"/>
      <c r="ER118" s="871"/>
      <c r="ES118" s="873"/>
      <c r="ET118" s="872"/>
      <c r="EU118" s="874"/>
      <c r="EV118" s="871"/>
      <c r="EW118" s="871"/>
      <c r="EX118" s="871"/>
      <c r="EY118" s="871"/>
      <c r="EZ118" s="871"/>
      <c r="FA118" s="871"/>
      <c r="FB118" s="871"/>
      <c r="FC118" s="871"/>
    </row>
    <row r="119" spans="1:159" s="120" customFormat="1" ht="63.75" customHeight="1">
      <c r="A119" s="229"/>
      <c r="B119" s="907"/>
      <c r="C119" s="908"/>
      <c r="D119" s="908"/>
      <c r="E119" s="908"/>
      <c r="F119" s="908"/>
      <c r="G119" s="908"/>
      <c r="H119" s="908"/>
      <c r="I119" s="908"/>
      <c r="J119" s="69"/>
      <c r="K119" s="69"/>
      <c r="L119" s="69"/>
      <c r="M119" s="69"/>
      <c r="N119" s="69"/>
      <c r="O119" s="69"/>
      <c r="P119" s="69"/>
      <c r="Q119" s="69"/>
      <c r="R119" s="69"/>
      <c r="S119" s="69"/>
      <c r="T119" s="114"/>
      <c r="U119" s="114"/>
      <c r="V119" s="114"/>
      <c r="W119" s="114"/>
      <c r="X119" s="114"/>
      <c r="Y119" s="114"/>
      <c r="Z119" s="114"/>
      <c r="AA119" s="116"/>
      <c r="AB119" s="114"/>
      <c r="AC119" s="114"/>
      <c r="AD119" s="114"/>
      <c r="AE119" s="114"/>
      <c r="AF119" s="114"/>
      <c r="AG119" s="114"/>
      <c r="AH119" s="114"/>
      <c r="AI119" s="114"/>
      <c r="AJ119" s="114"/>
      <c r="AK119" s="114"/>
      <c r="AL119" s="114"/>
      <c r="AM119" s="516"/>
      <c r="AN119" s="69"/>
      <c r="AO119" s="69"/>
      <c r="AP119" s="69"/>
      <c r="AQ119" s="69"/>
      <c r="AR119" s="69"/>
      <c r="AS119" s="69"/>
      <c r="AT119" s="69"/>
      <c r="AU119" s="69"/>
      <c r="AV119" s="69"/>
      <c r="AW119" s="69"/>
      <c r="AX119" s="69"/>
      <c r="AY119" s="69"/>
      <c r="AZ119" s="69"/>
      <c r="BA119" s="69"/>
      <c r="BB119" s="69"/>
      <c r="BC119" s="69"/>
      <c r="BD119" s="136"/>
      <c r="BE119" s="3334" t="str">
        <f>BE99</f>
        <v>Total WB Processes:
使用总工段 WB
Tổng số công đoạn sử dụng WB</v>
      </c>
      <c r="BF119" s="3335"/>
      <c r="BG119" s="3335"/>
      <c r="BH119" s="3335"/>
      <c r="BI119" s="3335"/>
      <c r="BJ119" s="3335"/>
      <c r="BK119" s="3335"/>
      <c r="BL119" s="3335"/>
      <c r="BM119" s="3335"/>
      <c r="BN119" s="3335"/>
      <c r="BO119" s="3267">
        <f>COUNTIF(Z106:AA117,"WB")</f>
        <v>0</v>
      </c>
      <c r="BP119" s="1096"/>
      <c r="BQ119" s="1097"/>
      <c r="BR119" s="136"/>
      <c r="EO119" s="871"/>
      <c r="EP119" s="871"/>
      <c r="EQ119" s="872"/>
      <c r="ER119" s="871"/>
      <c r="ES119" s="873"/>
      <c r="ET119" s="872"/>
      <c r="EU119" s="874"/>
      <c r="EV119" s="871"/>
      <c r="EW119" s="871"/>
      <c r="EX119" s="871"/>
      <c r="EY119" s="871"/>
      <c r="EZ119" s="871"/>
      <c r="FA119" s="871"/>
      <c r="FB119" s="871"/>
      <c r="FC119" s="871"/>
    </row>
    <row r="120" spans="1:159" s="120" customFormat="1" ht="63.75" customHeight="1">
      <c r="A120" s="229"/>
      <c r="B120" s="909"/>
      <c r="C120" s="3336"/>
      <c r="D120" s="3337"/>
      <c r="E120" s="3337"/>
      <c r="F120" s="3337"/>
      <c r="G120" s="3337"/>
      <c r="H120" s="3337"/>
      <c r="I120" s="3337"/>
      <c r="J120" s="3337"/>
      <c r="K120" s="3337"/>
      <c r="L120" s="3337"/>
      <c r="M120" s="3337"/>
      <c r="N120" s="3337"/>
      <c r="O120" s="3337"/>
      <c r="P120" s="3337"/>
      <c r="Q120" s="3337"/>
      <c r="R120" s="3337"/>
      <c r="S120" s="3337"/>
      <c r="T120" s="1230"/>
      <c r="U120" s="1230"/>
      <c r="V120" s="1230"/>
      <c r="W120" s="1230"/>
      <c r="X120" s="1230"/>
      <c r="Y120" s="117"/>
      <c r="Z120" s="1230"/>
      <c r="AA120" s="1244"/>
      <c r="AB120" s="1230"/>
      <c r="AC120" s="1230"/>
      <c r="AD120" s="1230"/>
      <c r="AE120" s="1230"/>
      <c r="AF120" s="1230"/>
      <c r="AG120" s="1230"/>
      <c r="AH120" s="1230"/>
      <c r="AI120" s="1230"/>
      <c r="AJ120" s="1230"/>
      <c r="AK120" s="1230"/>
      <c r="AL120" s="1230"/>
      <c r="AM120" s="3336"/>
      <c r="AN120" s="3337"/>
      <c r="AO120" s="3337"/>
      <c r="AP120" s="3337"/>
      <c r="AQ120" s="3337"/>
      <c r="AR120" s="3337"/>
      <c r="AS120" s="3337"/>
      <c r="AT120" s="3337"/>
      <c r="AU120" s="3337"/>
      <c r="AV120" s="3337"/>
      <c r="AW120" s="3337"/>
      <c r="AX120" s="3337"/>
      <c r="AY120" s="3337"/>
      <c r="AZ120" s="3337"/>
      <c r="BA120" s="3337"/>
      <c r="BB120" s="3337"/>
      <c r="BC120" s="3337"/>
      <c r="BD120" s="3351"/>
      <c r="BE120" s="3338" t="str">
        <f>BE100</f>
        <v>Total SB Processes:
使用总工段 SB
Tổng số công đoạn sử dụng SB</v>
      </c>
      <c r="BF120" s="3339"/>
      <c r="BG120" s="3339"/>
      <c r="BH120" s="3339"/>
      <c r="BI120" s="3339"/>
      <c r="BJ120" s="3339"/>
      <c r="BK120" s="3339"/>
      <c r="BL120" s="3339"/>
      <c r="BM120" s="3339"/>
      <c r="BN120" s="3339"/>
      <c r="BO120" s="3267">
        <f>COUNTIF(Z106:AA117,"SB")</f>
        <v>0</v>
      </c>
      <c r="BP120" s="1096"/>
      <c r="BQ120" s="1097"/>
      <c r="BR120" s="136"/>
      <c r="EO120" s="871"/>
      <c r="EP120" s="871"/>
      <c r="EQ120" s="872"/>
      <c r="ER120" s="871"/>
      <c r="ES120" s="873"/>
      <c r="ET120" s="872"/>
      <c r="EU120" s="874"/>
      <c r="EV120" s="871"/>
      <c r="EW120" s="871"/>
      <c r="EX120" s="871"/>
      <c r="EY120" s="871"/>
      <c r="EZ120" s="871"/>
      <c r="FA120" s="871"/>
      <c r="FB120" s="871"/>
      <c r="FC120" s="871"/>
    </row>
    <row r="121" spans="1:159" s="120" customFormat="1" ht="21.75" customHeight="1">
      <c r="A121" s="128"/>
      <c r="B121" s="129" t="str">
        <f>B101</f>
        <v>PATTERN MANAGER</v>
      </c>
      <c r="C121" s="129"/>
      <c r="D121" s="129"/>
      <c r="E121" s="129"/>
      <c r="F121" s="129"/>
      <c r="G121" s="129"/>
      <c r="H121" s="129"/>
      <c r="I121" s="129"/>
      <c r="J121" s="129"/>
      <c r="K121" s="129"/>
      <c r="L121" s="129"/>
      <c r="M121" s="129"/>
      <c r="N121" s="129"/>
      <c r="O121" s="129"/>
      <c r="P121" s="129"/>
      <c r="Q121" s="129"/>
      <c r="R121" s="129"/>
      <c r="S121" s="129"/>
      <c r="T121" s="112"/>
      <c r="U121" s="112"/>
      <c r="V121" s="112"/>
      <c r="W121" s="112"/>
      <c r="X121" s="112"/>
      <c r="Y121" s="112"/>
      <c r="Z121" s="112"/>
      <c r="AA121" s="112"/>
      <c r="AB121" s="112"/>
      <c r="AC121" s="112"/>
      <c r="AD121" s="112"/>
      <c r="AE121" s="112"/>
      <c r="AF121" s="112" t="s">
        <v>64</v>
      </c>
      <c r="AG121" s="112"/>
      <c r="AH121" s="112"/>
      <c r="AI121" s="112"/>
      <c r="AJ121" s="112"/>
      <c r="AK121" s="112"/>
      <c r="AL121" s="112"/>
      <c r="AM121" s="911"/>
      <c r="AN121" s="911"/>
      <c r="AO121" s="911"/>
      <c r="AP121" s="911"/>
      <c r="AQ121" s="911"/>
      <c r="AR121" s="911"/>
      <c r="AS121" s="911"/>
      <c r="AT121" s="911"/>
      <c r="AU121" s="911"/>
      <c r="AV121" s="911"/>
      <c r="AW121" s="911"/>
      <c r="AX121" s="911"/>
      <c r="AY121" s="911"/>
      <c r="AZ121" s="911"/>
      <c r="BA121" s="911"/>
      <c r="BB121" s="911"/>
      <c r="BC121" s="911"/>
      <c r="BD121" s="911"/>
      <c r="BE121" s="1204" t="str">
        <f>BE101</f>
        <v>COMPILER: LIÊN/A-KT-WQ826</v>
      </c>
      <c r="BF121" s="1204"/>
      <c r="BG121" s="1204"/>
      <c r="BH121" s="1204"/>
      <c r="BI121" s="1204"/>
      <c r="BJ121" s="1204"/>
      <c r="BK121" s="1204"/>
      <c r="BL121" s="1204"/>
      <c r="BM121" s="1204"/>
      <c r="BN121" s="1204"/>
      <c r="BO121" s="1204"/>
      <c r="BP121" s="1204"/>
      <c r="BQ121" s="1204"/>
      <c r="BR121" s="130"/>
      <c r="EO121" s="871"/>
      <c r="EP121" s="871"/>
      <c r="EQ121" s="872"/>
      <c r="ER121" s="871"/>
      <c r="ES121" s="873"/>
      <c r="ET121" s="872"/>
      <c r="EU121" s="874"/>
      <c r="EV121" s="871"/>
      <c r="EW121" s="871"/>
      <c r="EX121" s="871"/>
      <c r="EY121" s="871"/>
      <c r="EZ121" s="871"/>
      <c r="FA121" s="871"/>
      <c r="FB121" s="871"/>
      <c r="FC121" s="871"/>
    </row>
  </sheetData>
  <mergeCells count="577">
    <mergeCell ref="BE121:BQ121"/>
    <mergeCell ref="C117:S117"/>
    <mergeCell ref="T117:X117"/>
    <mergeCell ref="Z117:AA117"/>
    <mergeCell ref="AM117:BD117"/>
    <mergeCell ref="BE119:BN119"/>
    <mergeCell ref="BO119:BQ119"/>
    <mergeCell ref="C120:S120"/>
    <mergeCell ref="T120:X120"/>
    <mergeCell ref="Z120:AA120"/>
    <mergeCell ref="AB120:AF120"/>
    <mergeCell ref="AG120:AI120"/>
    <mergeCell ref="AJ120:AL120"/>
    <mergeCell ref="AM120:BD120"/>
    <mergeCell ref="BE120:BN120"/>
    <mergeCell ref="BO120:BQ120"/>
    <mergeCell ref="C115:S115"/>
    <mergeCell ref="T115:X115"/>
    <mergeCell ref="Z115:AA115"/>
    <mergeCell ref="AB115:AF115"/>
    <mergeCell ref="AG115:AI115"/>
    <mergeCell ref="AJ115:AL115"/>
    <mergeCell ref="AM115:BD115"/>
    <mergeCell ref="C116:S116"/>
    <mergeCell ref="T116:X116"/>
    <mergeCell ref="Z116:AA116"/>
    <mergeCell ref="AB116:AF116"/>
    <mergeCell ref="AG116:AI116"/>
    <mergeCell ref="AJ116:AL116"/>
    <mergeCell ref="AM116:BD116"/>
    <mergeCell ref="C113:S113"/>
    <mergeCell ref="T113:X113"/>
    <mergeCell ref="Z113:AA113"/>
    <mergeCell ref="AM113:BD113"/>
    <mergeCell ref="C114:S114"/>
    <mergeCell ref="T114:X114"/>
    <mergeCell ref="Z114:AA114"/>
    <mergeCell ref="AB114:AF114"/>
    <mergeCell ref="AG114:AI114"/>
    <mergeCell ref="AJ114:AL114"/>
    <mergeCell ref="AM114:BD114"/>
    <mergeCell ref="C111:S111"/>
    <mergeCell ref="T111:X111"/>
    <mergeCell ref="Z111:AA111"/>
    <mergeCell ref="AB111:AF111"/>
    <mergeCell ref="AG111:AI111"/>
    <mergeCell ref="AJ111:AL111"/>
    <mergeCell ref="AM111:BD111"/>
    <mergeCell ref="C112:S112"/>
    <mergeCell ref="T112:X112"/>
    <mergeCell ref="Z112:AA112"/>
    <mergeCell ref="AM112:BD112"/>
    <mergeCell ref="C109:S109"/>
    <mergeCell ref="T109:X109"/>
    <mergeCell ref="Z109:AA109"/>
    <mergeCell ref="AB109:AF109"/>
    <mergeCell ref="AG109:AI109"/>
    <mergeCell ref="AJ109:AL109"/>
    <mergeCell ref="AM109:BD109"/>
    <mergeCell ref="C110:S110"/>
    <mergeCell ref="T110:X110"/>
    <mergeCell ref="Z110:AA110"/>
    <mergeCell ref="AB110:AF110"/>
    <mergeCell ref="AG110:AI110"/>
    <mergeCell ref="AJ110:AL110"/>
    <mergeCell ref="AM110:BD110"/>
    <mergeCell ref="C107:S107"/>
    <mergeCell ref="T107:X107"/>
    <mergeCell ref="Z107:AA107"/>
    <mergeCell ref="AB107:AF107"/>
    <mergeCell ref="AG107:AI107"/>
    <mergeCell ref="AJ107:AL107"/>
    <mergeCell ref="AM107:BD107"/>
    <mergeCell ref="BU107:CS107"/>
    <mergeCell ref="C108:S108"/>
    <mergeCell ref="T108:X108"/>
    <mergeCell ref="Z108:AA108"/>
    <mergeCell ref="AM108:BD108"/>
    <mergeCell ref="C105:S106"/>
    <mergeCell ref="T105:AL105"/>
    <mergeCell ref="AM105:BD106"/>
    <mergeCell ref="BE105:BQ106"/>
    <mergeCell ref="B105:B106"/>
    <mergeCell ref="T106:X106"/>
    <mergeCell ref="Z106:AA106"/>
    <mergeCell ref="AB106:AF106"/>
    <mergeCell ref="AG106:AI106"/>
    <mergeCell ref="AJ106:AL106"/>
    <mergeCell ref="BE101:BQ101"/>
    <mergeCell ref="B102:S102"/>
    <mergeCell ref="V102:AZ104"/>
    <mergeCell ref="BF102:BG104"/>
    <mergeCell ref="BE102:BE104"/>
    <mergeCell ref="BH102:BH104"/>
    <mergeCell ref="BL103:BN104"/>
    <mergeCell ref="BP103:BQ104"/>
    <mergeCell ref="I104:S104"/>
    <mergeCell ref="BO103:BO104"/>
    <mergeCell ref="BE99:BN99"/>
    <mergeCell ref="BO99:BQ99"/>
    <mergeCell ref="C100:S100"/>
    <mergeCell ref="T100:X100"/>
    <mergeCell ref="Z100:AA100"/>
    <mergeCell ref="AB100:AF100"/>
    <mergeCell ref="AG100:AI100"/>
    <mergeCell ref="AJ100:AL100"/>
    <mergeCell ref="AM100:BD100"/>
    <mergeCell ref="BE100:BN100"/>
    <mergeCell ref="BO100:BQ100"/>
    <mergeCell ref="C96:S96"/>
    <mergeCell ref="T96:X96"/>
    <mergeCell ref="Z96:AA96"/>
    <mergeCell ref="AB96:AF96"/>
    <mergeCell ref="AM96:BD96"/>
    <mergeCell ref="C97:S97"/>
    <mergeCell ref="T97:X97"/>
    <mergeCell ref="Z97:AA97"/>
    <mergeCell ref="AB97:AF97"/>
    <mergeCell ref="AG97:AI97"/>
    <mergeCell ref="AJ97:AL97"/>
    <mergeCell ref="AM97:BD97"/>
    <mergeCell ref="C94:S94"/>
    <mergeCell ref="T94:X94"/>
    <mergeCell ref="Z94:AA94"/>
    <mergeCell ref="AB94:AF94"/>
    <mergeCell ref="AG94:AI94"/>
    <mergeCell ref="AJ94:AL94"/>
    <mergeCell ref="AM94:BD94"/>
    <mergeCell ref="C95:S95"/>
    <mergeCell ref="T95:X95"/>
    <mergeCell ref="Z95:AA95"/>
    <mergeCell ref="AM95:BD95"/>
    <mergeCell ref="C92:S92"/>
    <mergeCell ref="T92:X92"/>
    <mergeCell ref="Z92:AA92"/>
    <mergeCell ref="AB92:AF92"/>
    <mergeCell ref="AG92:AI92"/>
    <mergeCell ref="AJ92:AL92"/>
    <mergeCell ref="AM92:BD92"/>
    <mergeCell ref="C93:S93"/>
    <mergeCell ref="T93:X93"/>
    <mergeCell ref="Z93:AA93"/>
    <mergeCell ref="AB93:AF93"/>
    <mergeCell ref="AG93:AI93"/>
    <mergeCell ref="AJ93:AL93"/>
    <mergeCell ref="AM93:BD93"/>
    <mergeCell ref="C90:S90"/>
    <mergeCell ref="T90:X90"/>
    <mergeCell ref="Z90:AA90"/>
    <mergeCell ref="AB90:AF90"/>
    <mergeCell ref="AG90:AI90"/>
    <mergeCell ref="AJ90:AL90"/>
    <mergeCell ref="AM90:BD90"/>
    <mergeCell ref="C91:S91"/>
    <mergeCell ref="T91:X91"/>
    <mergeCell ref="Z91:AA91"/>
    <mergeCell ref="AB91:AF91"/>
    <mergeCell ref="AG91:AI91"/>
    <mergeCell ref="AJ91:AL91"/>
    <mergeCell ref="AM91:BD91"/>
    <mergeCell ref="C88:S88"/>
    <mergeCell ref="T88:X88"/>
    <mergeCell ref="Z88:AA88"/>
    <mergeCell ref="AB88:AF88"/>
    <mergeCell ref="AG88:AI88"/>
    <mergeCell ref="AJ88:AL88"/>
    <mergeCell ref="AM88:BD88"/>
    <mergeCell ref="C89:S89"/>
    <mergeCell ref="T89:X89"/>
    <mergeCell ref="Z89:AA89"/>
    <mergeCell ref="AB89:AF89"/>
    <mergeCell ref="AG89:AI89"/>
    <mergeCell ref="AJ89:AL89"/>
    <mergeCell ref="AM89:BD89"/>
    <mergeCell ref="C86:S87"/>
    <mergeCell ref="T86:AL86"/>
    <mergeCell ref="AM86:BD87"/>
    <mergeCell ref="BE86:BQ87"/>
    <mergeCell ref="B86:B87"/>
    <mergeCell ref="T87:X87"/>
    <mergeCell ref="Z87:AA87"/>
    <mergeCell ref="AB87:AF87"/>
    <mergeCell ref="AG87:AI87"/>
    <mergeCell ref="AJ87:AL87"/>
    <mergeCell ref="BE82:BQ82"/>
    <mergeCell ref="B83:S83"/>
    <mergeCell ref="V83:AZ85"/>
    <mergeCell ref="BF83:BG85"/>
    <mergeCell ref="BE83:BE85"/>
    <mergeCell ref="BH83:BH85"/>
    <mergeCell ref="BL84:BN85"/>
    <mergeCell ref="BP84:BQ85"/>
    <mergeCell ref="I85:S85"/>
    <mergeCell ref="BO84:BO85"/>
    <mergeCell ref="BE80:BN80"/>
    <mergeCell ref="BO80:BQ80"/>
    <mergeCell ref="C81:S81"/>
    <mergeCell ref="T81:X81"/>
    <mergeCell ref="Z81:AA81"/>
    <mergeCell ref="AB81:AF81"/>
    <mergeCell ref="AG81:AI81"/>
    <mergeCell ref="AJ81:AL81"/>
    <mergeCell ref="AM81:BD81"/>
    <mergeCell ref="BE81:BN81"/>
    <mergeCell ref="BO81:BQ81"/>
    <mergeCell ref="C77:S77"/>
    <mergeCell ref="T77:X77"/>
    <mergeCell ref="Z77:AA77"/>
    <mergeCell ref="AB77:AF77"/>
    <mergeCell ref="AG77:AI77"/>
    <mergeCell ref="AJ77:AL77"/>
    <mergeCell ref="AM77:BD77"/>
    <mergeCell ref="C78:S78"/>
    <mergeCell ref="T78:X78"/>
    <mergeCell ref="Z78:AA78"/>
    <mergeCell ref="AB78:AF78"/>
    <mergeCell ref="AG78:AI78"/>
    <mergeCell ref="AJ78:AL78"/>
    <mergeCell ref="AM78:BD78"/>
    <mergeCell ref="C75:S75"/>
    <mergeCell ref="T75:X75"/>
    <mergeCell ref="Z75:AA75"/>
    <mergeCell ref="AB75:AF75"/>
    <mergeCell ref="AG75:AI75"/>
    <mergeCell ref="AJ75:AL75"/>
    <mergeCell ref="AM75:BD75"/>
    <mergeCell ref="C76:S76"/>
    <mergeCell ref="T76:X76"/>
    <mergeCell ref="Z76:AA76"/>
    <mergeCell ref="AB76:AF76"/>
    <mergeCell ref="AG76:AI76"/>
    <mergeCell ref="AJ76:AL76"/>
    <mergeCell ref="AM76:BD76"/>
    <mergeCell ref="C73:S73"/>
    <mergeCell ref="T73:X73"/>
    <mergeCell ref="Z73:AA73"/>
    <mergeCell ref="AB73:AF73"/>
    <mergeCell ref="AG73:AI73"/>
    <mergeCell ref="AJ73:AL73"/>
    <mergeCell ref="AM73:BD73"/>
    <mergeCell ref="C74:S74"/>
    <mergeCell ref="T74:X74"/>
    <mergeCell ref="Z74:AA74"/>
    <mergeCell ref="AB74:AF74"/>
    <mergeCell ref="AG74:AI74"/>
    <mergeCell ref="AJ74:AL74"/>
    <mergeCell ref="AM74:BD74"/>
    <mergeCell ref="C71:S71"/>
    <mergeCell ref="T71:X71"/>
    <mergeCell ref="Z71:AA71"/>
    <mergeCell ref="AM71:BD71"/>
    <mergeCell ref="C72:S72"/>
    <mergeCell ref="T72:X72"/>
    <mergeCell ref="Z72:AA72"/>
    <mergeCell ref="AB72:AF72"/>
    <mergeCell ref="AG72:AI72"/>
    <mergeCell ref="AJ72:AL72"/>
    <mergeCell ref="AM72:BD72"/>
    <mergeCell ref="C69:S70"/>
    <mergeCell ref="T69:AL69"/>
    <mergeCell ref="AM69:BD70"/>
    <mergeCell ref="BE69:BQ70"/>
    <mergeCell ref="B69:B70"/>
    <mergeCell ref="T70:X70"/>
    <mergeCell ref="Z70:AA70"/>
    <mergeCell ref="AB70:AF70"/>
    <mergeCell ref="AG70:AI70"/>
    <mergeCell ref="AJ70:AL70"/>
    <mergeCell ref="B66:S66"/>
    <mergeCell ref="V66:BA68"/>
    <mergeCell ref="BF66:BG68"/>
    <mergeCell ref="BE66:BE68"/>
    <mergeCell ref="BH66:BH68"/>
    <mergeCell ref="BL67:BN68"/>
    <mergeCell ref="BP67:BQ68"/>
    <mergeCell ref="I68:S68"/>
    <mergeCell ref="BO67:BO68"/>
    <mergeCell ref="C64:S64"/>
    <mergeCell ref="T64:X64"/>
    <mergeCell ref="Z64:AA64"/>
    <mergeCell ref="AB64:AF64"/>
    <mergeCell ref="AG64:AI64"/>
    <mergeCell ref="AJ64:AL64"/>
    <mergeCell ref="AM64:BD64"/>
    <mergeCell ref="BE64:BN64"/>
    <mergeCell ref="BO64:BQ64"/>
    <mergeCell ref="C61:S61"/>
    <mergeCell ref="T61:X61"/>
    <mergeCell ref="Z61:AA61"/>
    <mergeCell ref="AB61:AF61"/>
    <mergeCell ref="AG61:AI61"/>
    <mergeCell ref="AJ61:AL61"/>
    <mergeCell ref="AM61:BD61"/>
    <mergeCell ref="BE63:BN63"/>
    <mergeCell ref="BO63:BQ63"/>
    <mergeCell ref="C59:S59"/>
    <mergeCell ref="T59:X59"/>
    <mergeCell ref="Z59:AA59"/>
    <mergeCell ref="AB59:AF59"/>
    <mergeCell ref="AG59:AI59"/>
    <mergeCell ref="AJ59:AL59"/>
    <mergeCell ref="AM59:BD59"/>
    <mergeCell ref="C60:S60"/>
    <mergeCell ref="T60:X60"/>
    <mergeCell ref="Z60:AA60"/>
    <mergeCell ref="AB60:AF60"/>
    <mergeCell ref="AG60:AI60"/>
    <mergeCell ref="AJ60:AL60"/>
    <mergeCell ref="AM60:BD60"/>
    <mergeCell ref="C57:S57"/>
    <mergeCell ref="T57:X57"/>
    <mergeCell ref="Z57:AA57"/>
    <mergeCell ref="AM57:BD57"/>
    <mergeCell ref="C58:S58"/>
    <mergeCell ref="T58:X58"/>
    <mergeCell ref="Z58:AA58"/>
    <mergeCell ref="AB58:AF58"/>
    <mergeCell ref="AG58:AI58"/>
    <mergeCell ref="AJ58:AL58"/>
    <mergeCell ref="AM58:BD58"/>
    <mergeCell ref="C55:S55"/>
    <mergeCell ref="T55:X55"/>
    <mergeCell ref="Z55:AA55"/>
    <mergeCell ref="AB55:AF55"/>
    <mergeCell ref="AG55:AI55"/>
    <mergeCell ref="AJ55:AL55"/>
    <mergeCell ref="AM55:BD55"/>
    <mergeCell ref="C56:S56"/>
    <mergeCell ref="T56:X56"/>
    <mergeCell ref="Z56:AA56"/>
    <mergeCell ref="AB56:AF56"/>
    <mergeCell ref="AG56:AI56"/>
    <mergeCell ref="AJ56:AL56"/>
    <mergeCell ref="AM56:BD56"/>
    <mergeCell ref="C53:S53"/>
    <mergeCell ref="T53:X53"/>
    <mergeCell ref="Z53:AA53"/>
    <mergeCell ref="AB53:AF53"/>
    <mergeCell ref="AG53:AI53"/>
    <mergeCell ref="AJ53:AL53"/>
    <mergeCell ref="AM53:BD53"/>
    <mergeCell ref="C54:S54"/>
    <mergeCell ref="T54:X54"/>
    <mergeCell ref="Z54:AA54"/>
    <mergeCell ref="AB54:AF54"/>
    <mergeCell ref="AG54:AI54"/>
    <mergeCell ref="AJ54:AL54"/>
    <mergeCell ref="AM54:BD54"/>
    <mergeCell ref="C51:S52"/>
    <mergeCell ref="T51:AL51"/>
    <mergeCell ref="AM51:BD52"/>
    <mergeCell ref="BE51:BQ52"/>
    <mergeCell ref="B51:B52"/>
    <mergeCell ref="T52:X52"/>
    <mergeCell ref="Z52:AA52"/>
    <mergeCell ref="AB52:AF52"/>
    <mergeCell ref="AG52:AI52"/>
    <mergeCell ref="AJ52:AL52"/>
    <mergeCell ref="BF47:BQ47"/>
    <mergeCell ref="B48:S48"/>
    <mergeCell ref="V48:AZ50"/>
    <mergeCell ref="BF48:BG50"/>
    <mergeCell ref="BE48:BE50"/>
    <mergeCell ref="BH48:BH50"/>
    <mergeCell ref="BL49:BN50"/>
    <mergeCell ref="BP49:BQ50"/>
    <mergeCell ref="I50:S50"/>
    <mergeCell ref="BO49:BO50"/>
    <mergeCell ref="B44:S44"/>
    <mergeCell ref="BE45:BN45"/>
    <mergeCell ref="BO45:BQ45"/>
    <mergeCell ref="C46:S46"/>
    <mergeCell ref="T46:X46"/>
    <mergeCell ref="Z46:AA46"/>
    <mergeCell ref="AB46:AF46"/>
    <mergeCell ref="AG46:AI46"/>
    <mergeCell ref="AJ46:AL46"/>
    <mergeCell ref="BE46:BN46"/>
    <mergeCell ref="BO46:BQ46"/>
    <mergeCell ref="C42:S42"/>
    <mergeCell ref="T42:X42"/>
    <mergeCell ref="Z42:AA42"/>
    <mergeCell ref="AB42:AF42"/>
    <mergeCell ref="AG42:AI42"/>
    <mergeCell ref="AJ42:AL42"/>
    <mergeCell ref="AM42:BD42"/>
    <mergeCell ref="C43:S43"/>
    <mergeCell ref="T43:X43"/>
    <mergeCell ref="Z43:AA43"/>
    <mergeCell ref="AB43:AF43"/>
    <mergeCell ref="AG43:AI43"/>
    <mergeCell ref="AJ43:AL43"/>
    <mergeCell ref="AM43:BD43"/>
    <mergeCell ref="C40:S40"/>
    <mergeCell ref="T40:X40"/>
    <mergeCell ref="Z40:AA40"/>
    <mergeCell ref="AB40:AF40"/>
    <mergeCell ref="AG40:AI40"/>
    <mergeCell ref="AJ40:AL40"/>
    <mergeCell ref="AM40:BD40"/>
    <mergeCell ref="C41:S41"/>
    <mergeCell ref="T41:X41"/>
    <mergeCell ref="Z41:AA41"/>
    <mergeCell ref="AB41:AF41"/>
    <mergeCell ref="AG41:AI41"/>
    <mergeCell ref="AJ41:AL41"/>
    <mergeCell ref="AM41:BD41"/>
    <mergeCell ref="C38:S38"/>
    <mergeCell ref="Z38:AA38"/>
    <mergeCell ref="AB38:AF38"/>
    <mergeCell ref="AG38:AI38"/>
    <mergeCell ref="AJ38:AL38"/>
    <mergeCell ref="AM38:BD38"/>
    <mergeCell ref="C39:S39"/>
    <mergeCell ref="T39:X39"/>
    <mergeCell ref="Z39:AA39"/>
    <mergeCell ref="AB39:AF39"/>
    <mergeCell ref="AG39:AI39"/>
    <mergeCell ref="AJ39:AL39"/>
    <mergeCell ref="AM39:BD39"/>
    <mergeCell ref="C36:S36"/>
    <mergeCell ref="T36:X36"/>
    <mergeCell ref="Z36:AA36"/>
    <mergeCell ref="AG36:AI36"/>
    <mergeCell ref="AJ36:AL36"/>
    <mergeCell ref="AM36:BD36"/>
    <mergeCell ref="C37:S37"/>
    <mergeCell ref="T37:X37"/>
    <mergeCell ref="Z37:AA37"/>
    <mergeCell ref="AB37:AF37"/>
    <mergeCell ref="AG37:AI37"/>
    <mergeCell ref="AJ37:AL37"/>
    <mergeCell ref="AM37:BD37"/>
    <mergeCell ref="C34:S34"/>
    <mergeCell ref="T34:X34"/>
    <mergeCell ref="Z34:AA34"/>
    <mergeCell ref="AB34:AF34"/>
    <mergeCell ref="AG34:AI34"/>
    <mergeCell ref="AJ34:AL34"/>
    <mergeCell ref="AM34:BD34"/>
    <mergeCell ref="C35:S35"/>
    <mergeCell ref="T35:X35"/>
    <mergeCell ref="Z35:AA35"/>
    <mergeCell ref="AB35:AF35"/>
    <mergeCell ref="AG35:AI35"/>
    <mergeCell ref="AJ35:AL35"/>
    <mergeCell ref="AM35:BD35"/>
    <mergeCell ref="C32:S32"/>
    <mergeCell ref="T32:X32"/>
    <mergeCell ref="Z32:AA32"/>
    <mergeCell ref="AB32:AF32"/>
    <mergeCell ref="AG32:AI32"/>
    <mergeCell ref="AJ32:AL32"/>
    <mergeCell ref="AM32:BD32"/>
    <mergeCell ref="C33:S33"/>
    <mergeCell ref="T33:X33"/>
    <mergeCell ref="Z33:AA33"/>
    <mergeCell ref="AB33:AF33"/>
    <mergeCell ref="AG33:AI33"/>
    <mergeCell ref="AJ33:AL33"/>
    <mergeCell ref="AM33:BD33"/>
    <mergeCell ref="C30:S31"/>
    <mergeCell ref="T30:AL30"/>
    <mergeCell ref="AM30:BD31"/>
    <mergeCell ref="BE30:BQ31"/>
    <mergeCell ref="B30:B31"/>
    <mergeCell ref="T31:X31"/>
    <mergeCell ref="Z31:AA31"/>
    <mergeCell ref="AB31:AF31"/>
    <mergeCell ref="AG31:AI31"/>
    <mergeCell ref="AJ31:AL31"/>
    <mergeCell ref="BF26:BQ26"/>
    <mergeCell ref="B27:S27"/>
    <mergeCell ref="V27:AZ29"/>
    <mergeCell ref="BF27:BG29"/>
    <mergeCell ref="BE27:BE29"/>
    <mergeCell ref="BH27:BH29"/>
    <mergeCell ref="BL28:BN29"/>
    <mergeCell ref="BP28:BQ29"/>
    <mergeCell ref="I29:S29"/>
    <mergeCell ref="BO28:BO29"/>
    <mergeCell ref="BC19:BE19"/>
    <mergeCell ref="BC21:BQ21"/>
    <mergeCell ref="BC22:BG23"/>
    <mergeCell ref="BH22:BL23"/>
    <mergeCell ref="BM22:BQ23"/>
    <mergeCell ref="AZ24:BB24"/>
    <mergeCell ref="BC24:BG24"/>
    <mergeCell ref="BH24:BL25"/>
    <mergeCell ref="BM24:BQ24"/>
    <mergeCell ref="AZ25:BB25"/>
    <mergeCell ref="B15:S15"/>
    <mergeCell ref="T15:X15"/>
    <mergeCell ref="BC15:BQ15"/>
    <mergeCell ref="T16:X16"/>
    <mergeCell ref="T17:X17"/>
    <mergeCell ref="BC17:BQ17"/>
    <mergeCell ref="BC18:BE18"/>
    <mergeCell ref="BF18:BK18"/>
    <mergeCell ref="BL18:BQ18"/>
    <mergeCell ref="C13:S13"/>
    <mergeCell ref="T13:X13"/>
    <mergeCell ref="Z13:AA13"/>
    <mergeCell ref="AB13:AF13"/>
    <mergeCell ref="AG13:AI13"/>
    <mergeCell ref="AJ13:AL13"/>
    <mergeCell ref="AM13:BD13"/>
    <mergeCell ref="C14:S14"/>
    <mergeCell ref="T14:X14"/>
    <mergeCell ref="Z14:AA14"/>
    <mergeCell ref="AB14:AF14"/>
    <mergeCell ref="AG14:AI14"/>
    <mergeCell ref="AJ14:AL14"/>
    <mergeCell ref="AM14:BD14"/>
    <mergeCell ref="C10:S10"/>
    <mergeCell ref="T10:X10"/>
    <mergeCell ref="Z10:AA10"/>
    <mergeCell ref="AM10:BD10"/>
    <mergeCell ref="C11:S11"/>
    <mergeCell ref="T11:X11"/>
    <mergeCell ref="Z11:AA11"/>
    <mergeCell ref="AM11:BD11"/>
    <mergeCell ref="C12:S12"/>
    <mergeCell ref="T12:X12"/>
    <mergeCell ref="Z12:AA12"/>
    <mergeCell ref="AB12:AF12"/>
    <mergeCell ref="AG12:AI12"/>
    <mergeCell ref="AJ12:AL12"/>
    <mergeCell ref="AM12:BD12"/>
    <mergeCell ref="C8:S8"/>
    <mergeCell ref="T8:X8"/>
    <mergeCell ref="Z8:AA8"/>
    <mergeCell ref="AB8:AF8"/>
    <mergeCell ref="AG8:AI8"/>
    <mergeCell ref="AJ8:AL8"/>
    <mergeCell ref="AM8:BD8"/>
    <mergeCell ref="C9:S9"/>
    <mergeCell ref="T9:X9"/>
    <mergeCell ref="Z9:AA9"/>
    <mergeCell ref="AB9:AF9"/>
    <mergeCell ref="AG9:AI9"/>
    <mergeCell ref="AJ9:AL9"/>
    <mergeCell ref="AM9:BD9"/>
    <mergeCell ref="C6:S6"/>
    <mergeCell ref="T6:X6"/>
    <mergeCell ref="Z6:AA6"/>
    <mergeCell ref="AB6:AF6"/>
    <mergeCell ref="AG6:AI6"/>
    <mergeCell ref="AJ6:AL6"/>
    <mergeCell ref="AM6:BD6"/>
    <mergeCell ref="C7:S7"/>
    <mergeCell ref="T7:X7"/>
    <mergeCell ref="Z7:AA7"/>
    <mergeCell ref="AB7:AF7"/>
    <mergeCell ref="AG7:AI7"/>
    <mergeCell ref="AJ7:AL7"/>
    <mergeCell ref="AM7:BD7"/>
    <mergeCell ref="C4:S5"/>
    <mergeCell ref="T4:AL4"/>
    <mergeCell ref="AM4:BD5"/>
    <mergeCell ref="BE4:BQ5"/>
    <mergeCell ref="B4:B5"/>
    <mergeCell ref="T5:X5"/>
    <mergeCell ref="Z5:AA5"/>
    <mergeCell ref="AB5:AF5"/>
    <mergeCell ref="AG5:AI5"/>
    <mergeCell ref="AJ5:AL5"/>
    <mergeCell ref="B1:S1"/>
    <mergeCell ref="V1:AZ3"/>
    <mergeCell ref="BF1:BG3"/>
    <mergeCell ref="BD1:BD3"/>
    <mergeCell ref="BE1:BE3"/>
    <mergeCell ref="BH1:BH3"/>
    <mergeCell ref="BL2:BN3"/>
    <mergeCell ref="BP2:BQ3"/>
    <mergeCell ref="I3:S3"/>
    <mergeCell ref="BO2:BO3"/>
  </mergeCells>
  <phoneticPr fontId="60" type="noConversion"/>
  <dataValidations count="8">
    <dataValidation type="list" allowBlank="1" showInputMessage="1" showErrorMessage="1" sqref="FC10:FC26">
      <formula1>$AK$2:$AK$3</formula1>
    </dataValidation>
    <dataValidation type="list" allowBlank="1" showInputMessage="1" showErrorMessage="1" sqref="FC100:FC101">
      <formula1>$AK$2:$AK$3</formula1>
    </dataValidation>
    <dataValidation type="list" allowBlank="1" showInputMessage="1" showErrorMessage="1" sqref="FC103:FC121">
      <formula1>$AK$2:$AK$3</formula1>
    </dataValidation>
    <dataValidation type="list" allowBlank="1" showInputMessage="1" showErrorMessage="1" sqref="FC2:FC26">
      <formula1>$AK$2:$AK$3</formula1>
    </dataValidation>
    <dataValidation type="list" allowBlank="1" showInputMessage="1" showErrorMessage="1" sqref="FC28:FC47">
      <formula1>$AK$2:$AK$3</formula1>
    </dataValidation>
    <dataValidation type="list" allowBlank="1" showInputMessage="1" showErrorMessage="1" sqref="FC49:FC65">
      <formula1>$AK$2:$AK$3</formula1>
    </dataValidation>
    <dataValidation type="list" allowBlank="1" showInputMessage="1" showErrorMessage="1" sqref="FC67:FC82">
      <formula1>$AK$2:$AK$3</formula1>
    </dataValidation>
    <dataValidation type="list" allowBlank="1" showInputMessage="1" showErrorMessage="1" sqref="FC84:FC101">
      <formula1>$AK$2:$AK$3</formula1>
    </dataValidation>
  </dataValidations>
  <printOptions horizontalCentered="1" verticalCentered="1"/>
  <pageMargins left="0.19685039370078741" right="0.19685039370078741" top="0.59055118110236227" bottom="0.59055118110236227" header="0.19685039370078741" footer="0.19685039370078741"/>
  <pageSetup paperSize="9" scale="54" orientation="landscape" useFirstPageNumber="1" horizontalDpi="4294967295" verticalDpi="4294967295" r:id="rId1"/>
  <headerFooter>
    <oddHeader>&amp;L&amp;16NIKE-CONVERSE, INC. Confidential&amp;R&amp;16Ver.16.0
PB: 1-0</oddHeader>
    <oddFooter>&amp;C&amp;A &amp;P/&amp;N</oddFooter>
  </headerFooter>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A105"/>
  <sheetViews>
    <sheetView showGridLines="0" view="pageBreakPreview" zoomScale="85" zoomScaleNormal="60" workbookViewId="0">
      <selection activeCell="AI9" sqref="AI9"/>
    </sheetView>
  </sheetViews>
  <sheetFormatPr defaultColWidth="9" defaultRowHeight="15"/>
  <cols>
    <col min="1" max="4" width="3.140625" style="89" customWidth="1"/>
    <col min="5" max="5" width="3.85546875" style="89" customWidth="1"/>
    <col min="6" max="6" width="4" style="89" customWidth="1"/>
    <col min="7" max="7" width="3.5703125" style="89" customWidth="1"/>
    <col min="8" max="8" width="4.140625" style="89" customWidth="1"/>
    <col min="9" max="9" width="4.42578125" style="89" customWidth="1"/>
    <col min="10" max="11" width="3.5703125" style="89" customWidth="1"/>
    <col min="12" max="12" width="6.140625" style="89" customWidth="1"/>
    <col min="13" max="31" width="3.140625" style="89" customWidth="1"/>
    <col min="32" max="32" width="6.42578125" style="89" customWidth="1"/>
    <col min="33" max="38" width="3.140625" style="89" customWidth="1"/>
    <col min="39" max="39" width="2.140625" style="89" customWidth="1"/>
    <col min="40" max="43" width="3.140625" style="89" customWidth="1"/>
    <col min="44" max="44" width="3" style="89" customWidth="1"/>
    <col min="45" max="45" width="3.42578125" style="89" customWidth="1"/>
    <col min="46" max="47" width="4.5703125" style="89" customWidth="1"/>
    <col min="48" max="49" width="3.5703125" style="89" customWidth="1"/>
    <col min="50" max="50" width="4.140625" style="89" customWidth="1"/>
    <col min="51" max="51" width="3.5703125" style="89" customWidth="1"/>
    <col min="52" max="53" width="3.140625" style="89" customWidth="1"/>
    <col min="54" max="54" width="9" style="2" customWidth="1"/>
    <col min="55" max="16384" width="9" style="2"/>
  </cols>
  <sheetData>
    <row r="1" spans="1:53" ht="20.100000000000001" customHeight="1">
      <c r="A1" s="3372" t="s">
        <v>1123</v>
      </c>
      <c r="B1" s="3373"/>
      <c r="C1" s="3373"/>
      <c r="D1" s="3373"/>
      <c r="E1" s="3373"/>
      <c r="F1" s="3374"/>
      <c r="G1" s="3375" t="str">
        <f>Cover!G10</f>
        <v>{{ColorWayID}}</v>
      </c>
      <c r="H1" s="3376"/>
      <c r="I1" s="3376"/>
      <c r="J1" s="3376"/>
      <c r="K1" s="3376"/>
      <c r="L1" s="3376"/>
      <c r="M1" s="3377"/>
      <c r="N1" s="3378" t="s">
        <v>1124</v>
      </c>
      <c r="O1" s="3379"/>
      <c r="P1" s="3379"/>
      <c r="Q1" s="3379"/>
      <c r="R1" s="3379"/>
      <c r="S1" s="3379"/>
      <c r="T1" s="3379"/>
      <c r="U1" s="3379"/>
      <c r="V1" s="3379"/>
      <c r="W1" s="3379"/>
      <c r="X1" s="3379"/>
      <c r="Y1" s="3379"/>
      <c r="Z1" s="3379"/>
      <c r="AA1" s="3379"/>
      <c r="AB1" s="3379"/>
      <c r="AC1" s="3379"/>
      <c r="AD1" s="3379"/>
      <c r="AE1" s="3379"/>
      <c r="AF1" s="3379"/>
      <c r="AG1" s="3379"/>
      <c r="AH1" s="3379"/>
      <c r="AI1" s="3379"/>
      <c r="AJ1" s="3379"/>
      <c r="AK1" s="3379"/>
      <c r="AL1" s="3379"/>
      <c r="AM1" s="3379"/>
      <c r="AN1" s="3379"/>
      <c r="AO1" s="915"/>
      <c r="AP1" s="915"/>
      <c r="AQ1" s="915"/>
      <c r="AR1" s="915"/>
      <c r="AS1" s="915"/>
      <c r="AT1" s="915"/>
      <c r="AU1" s="915"/>
      <c r="AV1" s="915"/>
      <c r="AW1" s="3382" t="s">
        <v>122</v>
      </c>
      <c r="AX1" s="3383"/>
      <c r="AY1" s="3386">
        <f>'Assembly Process'!BO2+1</f>
        <v>33</v>
      </c>
      <c r="AZ1" s="3387"/>
      <c r="BA1" s="916"/>
    </row>
    <row r="2" spans="1:53" ht="15" customHeight="1">
      <c r="A2" s="3390" t="s">
        <v>1125</v>
      </c>
      <c r="B2" s="3391"/>
      <c r="C2" s="3391"/>
      <c r="D2" s="3391"/>
      <c r="E2" s="3391"/>
      <c r="F2" s="3392"/>
      <c r="G2" s="3393" t="s">
        <v>1126</v>
      </c>
      <c r="H2" s="3394"/>
      <c r="I2" s="3394"/>
      <c r="J2" s="3394"/>
      <c r="K2" s="3394"/>
      <c r="L2" s="3394"/>
      <c r="M2" s="3395"/>
      <c r="N2" s="3380"/>
      <c r="O2" s="3380"/>
      <c r="P2" s="3380"/>
      <c r="Q2" s="3380"/>
      <c r="R2" s="3380"/>
      <c r="S2" s="3380"/>
      <c r="T2" s="3380"/>
      <c r="U2" s="3380"/>
      <c r="V2" s="3380"/>
      <c r="W2" s="3380"/>
      <c r="X2" s="3380"/>
      <c r="Y2" s="3380"/>
      <c r="Z2" s="3380"/>
      <c r="AA2" s="3380"/>
      <c r="AB2" s="3380"/>
      <c r="AC2" s="3380"/>
      <c r="AD2" s="3380"/>
      <c r="AE2" s="3380"/>
      <c r="AF2" s="3380"/>
      <c r="AG2" s="3380"/>
      <c r="AH2" s="3380"/>
      <c r="AI2" s="3380"/>
      <c r="AJ2" s="3380"/>
      <c r="AK2" s="3380"/>
      <c r="AL2" s="3380"/>
      <c r="AM2" s="3380"/>
      <c r="AN2" s="3380"/>
      <c r="AO2" s="2"/>
      <c r="AP2" s="2"/>
      <c r="AQ2" s="2"/>
      <c r="AR2" s="2"/>
      <c r="AS2" s="2"/>
      <c r="AT2" s="2"/>
      <c r="AU2" s="2"/>
      <c r="AV2" s="2"/>
      <c r="AW2" s="3384"/>
      <c r="AX2" s="3385"/>
      <c r="AY2" s="3388"/>
      <c r="AZ2" s="3389"/>
      <c r="BA2" s="917"/>
    </row>
    <row r="3" spans="1:53" ht="15" customHeight="1">
      <c r="A3" s="3390" t="s">
        <v>1127</v>
      </c>
      <c r="B3" s="3391"/>
      <c r="C3" s="3391"/>
      <c r="D3" s="3391"/>
      <c r="E3" s="3391"/>
      <c r="F3" s="3392"/>
      <c r="G3" s="3396" t="str">
        <f>Cover!G8</f>
        <v>{{ModelName}}</v>
      </c>
      <c r="H3" s="3397"/>
      <c r="I3" s="3397"/>
      <c r="J3" s="3397"/>
      <c r="K3" s="3397"/>
      <c r="L3" s="3397"/>
      <c r="M3" s="3398"/>
      <c r="N3" s="3380"/>
      <c r="O3" s="3380"/>
      <c r="P3" s="3380"/>
      <c r="Q3" s="3380"/>
      <c r="R3" s="3380"/>
      <c r="S3" s="3380"/>
      <c r="T3" s="3380"/>
      <c r="U3" s="3380"/>
      <c r="V3" s="3380"/>
      <c r="W3" s="3380"/>
      <c r="X3" s="3380"/>
      <c r="Y3" s="3380"/>
      <c r="Z3" s="3380"/>
      <c r="AA3" s="3380"/>
      <c r="AB3" s="3380"/>
      <c r="AC3" s="3380"/>
      <c r="AD3" s="3380"/>
      <c r="AE3" s="3380"/>
      <c r="AF3" s="3380"/>
      <c r="AG3" s="3380"/>
      <c r="AH3" s="3380"/>
      <c r="AI3" s="3380"/>
      <c r="AJ3" s="3380"/>
      <c r="AK3" s="3380"/>
      <c r="AL3" s="3380"/>
      <c r="AM3" s="3380"/>
      <c r="AN3" s="3380"/>
      <c r="AO3" s="3399" t="s">
        <v>1128</v>
      </c>
      <c r="AP3" s="3400"/>
      <c r="AQ3" s="3400"/>
      <c r="AR3" s="3400"/>
      <c r="AS3" s="3401"/>
      <c r="AT3" s="3375" t="str">
        <f>Cover!G11</f>
        <v>{{MaterialNumber}}</v>
      </c>
      <c r="AU3" s="3376"/>
      <c r="AV3" s="3376"/>
      <c r="AW3" s="3376"/>
      <c r="AX3" s="3376"/>
      <c r="AY3" s="3376"/>
      <c r="AZ3" s="3402"/>
      <c r="BA3" s="917"/>
    </row>
    <row r="4" spans="1:53" ht="16.7" customHeight="1">
      <c r="A4" s="349"/>
      <c r="N4" s="3381"/>
      <c r="O4" s="3381"/>
      <c r="P4" s="3381"/>
      <c r="Q4" s="3381"/>
      <c r="R4" s="3381"/>
      <c r="S4" s="3381"/>
      <c r="T4" s="3381"/>
      <c r="U4" s="3381"/>
      <c r="V4" s="3381"/>
      <c r="W4" s="3381"/>
      <c r="X4" s="3381"/>
      <c r="Y4" s="3381"/>
      <c r="Z4" s="3381"/>
      <c r="AA4" s="3381"/>
      <c r="AB4" s="3381"/>
      <c r="AC4" s="3381"/>
      <c r="AD4" s="3381"/>
      <c r="AE4" s="3381"/>
      <c r="AF4" s="3381"/>
      <c r="AG4" s="3381"/>
      <c r="AH4" s="3381"/>
      <c r="AI4" s="3381"/>
      <c r="AJ4" s="3381"/>
      <c r="AK4" s="3381"/>
      <c r="AL4" s="3381"/>
      <c r="AM4" s="3381"/>
      <c r="AN4" s="3381"/>
      <c r="AO4" s="918" t="s">
        <v>1129</v>
      </c>
      <c r="AP4" s="918"/>
      <c r="AQ4" s="919"/>
      <c r="AR4" s="919"/>
      <c r="AS4" s="920"/>
      <c r="AT4" s="3403" t="s">
        <v>42</v>
      </c>
      <c r="AU4" s="3404"/>
      <c r="AV4" s="3404"/>
      <c r="AW4" s="3404"/>
      <c r="AX4" s="3404"/>
      <c r="AY4" s="3404"/>
      <c r="AZ4" s="3405"/>
      <c r="BA4" s="917"/>
    </row>
    <row r="5" spans="1:53" ht="16.7" customHeight="1">
      <c r="A5" s="27"/>
      <c r="B5" s="3406" t="s">
        <v>1130</v>
      </c>
      <c r="C5" s="3407"/>
      <c r="D5" s="3408"/>
      <c r="E5" s="3407"/>
      <c r="F5" s="3407"/>
      <c r="G5" s="3409"/>
      <c r="H5" s="3416" t="s">
        <v>1131</v>
      </c>
      <c r="I5" s="3407"/>
      <c r="J5" s="3407"/>
      <c r="K5" s="3407"/>
      <c r="L5" s="3407"/>
      <c r="M5" s="3407"/>
      <c r="N5" s="3407"/>
      <c r="O5" s="3407"/>
      <c r="P5" s="3408"/>
      <c r="Q5" s="3407"/>
      <c r="R5" s="3407"/>
      <c r="S5" s="3407"/>
      <c r="T5" s="3407"/>
      <c r="U5" s="3407"/>
      <c r="V5" s="3407"/>
      <c r="W5" s="3407"/>
      <c r="X5" s="3407"/>
      <c r="Y5" s="3407"/>
      <c r="Z5" s="3407"/>
      <c r="AA5" s="3407"/>
      <c r="AB5" s="3407"/>
      <c r="AC5" s="3407"/>
      <c r="AD5" s="3407"/>
      <c r="AE5" s="3407"/>
      <c r="AF5" s="3407"/>
      <c r="AG5" s="3407"/>
      <c r="AH5" s="3407"/>
      <c r="AI5" s="3407"/>
      <c r="AJ5" s="3407"/>
      <c r="AK5" s="3408"/>
      <c r="AL5" s="3407"/>
      <c r="AM5" s="3407"/>
      <c r="AN5" s="3407"/>
      <c r="AO5" s="3407"/>
      <c r="AP5" s="3407"/>
      <c r="AQ5" s="3407"/>
      <c r="AR5" s="3407"/>
      <c r="AS5" s="921"/>
      <c r="AT5" s="3418" t="s">
        <v>1132</v>
      </c>
      <c r="AU5" s="3419"/>
      <c r="AV5" s="3420"/>
      <c r="AW5" s="3421"/>
      <c r="AX5" s="3420"/>
      <c r="AY5" s="3420"/>
      <c r="AZ5" s="3422"/>
      <c r="BA5" s="917"/>
    </row>
    <row r="6" spans="1:53" ht="16.7" customHeight="1">
      <c r="A6" s="27"/>
      <c r="B6" s="3410"/>
      <c r="C6" s="3411"/>
      <c r="D6" s="3411"/>
      <c r="E6" s="3411"/>
      <c r="F6" s="3411"/>
      <c r="G6" s="3412"/>
      <c r="H6" s="3417"/>
      <c r="I6" s="3414"/>
      <c r="J6" s="3414"/>
      <c r="K6" s="3414"/>
      <c r="L6" s="3414"/>
      <c r="M6" s="3414"/>
      <c r="N6" s="3414"/>
      <c r="O6" s="3414"/>
      <c r="P6" s="3414"/>
      <c r="Q6" s="3414"/>
      <c r="R6" s="3414"/>
      <c r="S6" s="3414"/>
      <c r="T6" s="3414"/>
      <c r="U6" s="3414"/>
      <c r="V6" s="3414"/>
      <c r="W6" s="3414"/>
      <c r="X6" s="3414"/>
      <c r="Y6" s="3414"/>
      <c r="Z6" s="3414"/>
      <c r="AA6" s="3414"/>
      <c r="AB6" s="3414"/>
      <c r="AC6" s="3414"/>
      <c r="AD6" s="3414"/>
      <c r="AE6" s="3414"/>
      <c r="AF6" s="3414"/>
      <c r="AG6" s="3414"/>
      <c r="AH6" s="3414"/>
      <c r="AI6" s="3414"/>
      <c r="AJ6" s="3414"/>
      <c r="AK6" s="3414"/>
      <c r="AL6" s="3414"/>
      <c r="AM6" s="3414"/>
      <c r="AN6" s="3414"/>
      <c r="AO6" s="3414"/>
      <c r="AP6" s="3414"/>
      <c r="AQ6" s="3414"/>
      <c r="AR6" s="3414"/>
      <c r="AS6" s="926"/>
      <c r="AT6" s="3423"/>
      <c r="AU6" s="3424"/>
      <c r="AV6" s="3424"/>
      <c r="AW6" s="3424"/>
      <c r="AX6" s="3424"/>
      <c r="AY6" s="3424"/>
      <c r="AZ6" s="3425"/>
      <c r="BA6" s="917"/>
    </row>
    <row r="7" spans="1:53" ht="16.7" customHeight="1">
      <c r="A7" s="27"/>
      <c r="B7" s="3413"/>
      <c r="C7" s="3414"/>
      <c r="D7" s="3414"/>
      <c r="E7" s="3414"/>
      <c r="F7" s="3414"/>
      <c r="G7" s="3415"/>
      <c r="H7" s="3429" t="s">
        <v>1133</v>
      </c>
      <c r="I7" s="1958"/>
      <c r="J7" s="1958"/>
      <c r="K7" s="1958"/>
      <c r="L7" s="1958"/>
      <c r="M7" s="1958"/>
      <c r="N7" s="1958"/>
      <c r="O7" s="1958"/>
      <c r="P7" s="1958"/>
      <c r="Q7" s="1958"/>
      <c r="R7" s="1958"/>
      <c r="S7" s="1958"/>
      <c r="T7" s="1958"/>
      <c r="U7" s="1958"/>
      <c r="V7" s="1958"/>
      <c r="W7" s="1958"/>
      <c r="X7" s="1958"/>
      <c r="Y7" s="1958"/>
      <c r="Z7" s="1959"/>
      <c r="AA7" s="3429" t="s">
        <v>1134</v>
      </c>
      <c r="AB7" s="1958"/>
      <c r="AC7" s="1958"/>
      <c r="AD7" s="1958"/>
      <c r="AE7" s="1958"/>
      <c r="AF7" s="1958"/>
      <c r="AG7" s="1958"/>
      <c r="AH7" s="1958"/>
      <c r="AI7" s="1958"/>
      <c r="AJ7" s="1958"/>
      <c r="AK7" s="1958"/>
      <c r="AL7" s="1958"/>
      <c r="AM7" s="1958"/>
      <c r="AN7" s="1958"/>
      <c r="AO7" s="1958"/>
      <c r="AP7" s="1958"/>
      <c r="AQ7" s="1958"/>
      <c r="AR7" s="1958"/>
      <c r="AS7" s="1959"/>
      <c r="AT7" s="3426"/>
      <c r="AU7" s="3427"/>
      <c r="AV7" s="3427"/>
      <c r="AW7" s="3427"/>
      <c r="AX7" s="3427"/>
      <c r="AY7" s="3427"/>
      <c r="AZ7" s="3428"/>
      <c r="BA7" s="917"/>
    </row>
    <row r="8" spans="1:53" ht="16.7" customHeight="1">
      <c r="A8" s="27"/>
      <c r="B8" s="3430" t="s">
        <v>1135</v>
      </c>
      <c r="C8" s="3431"/>
      <c r="D8" s="3431"/>
      <c r="E8" s="3431"/>
      <c r="F8" s="3431"/>
      <c r="G8" s="3432"/>
      <c r="H8" s="928"/>
      <c r="I8" s="929"/>
      <c r="J8" s="929"/>
      <c r="K8" s="929"/>
      <c r="L8" s="929"/>
      <c r="M8" s="929"/>
      <c r="N8" s="929"/>
      <c r="O8" s="929"/>
      <c r="P8" s="929"/>
      <c r="Q8" s="929"/>
      <c r="R8" s="929"/>
      <c r="S8" s="929"/>
      <c r="T8" s="929"/>
      <c r="U8" s="929"/>
      <c r="V8" s="929"/>
      <c r="W8" s="929"/>
      <c r="X8" s="929"/>
      <c r="Y8" s="929"/>
      <c r="Z8" s="930"/>
      <c r="AA8" s="928"/>
      <c r="AB8" s="929"/>
      <c r="AC8" s="929"/>
      <c r="AD8" s="929"/>
      <c r="AE8" s="929"/>
      <c r="AF8" s="929"/>
      <c r="AG8" s="929"/>
      <c r="AH8" s="929"/>
      <c r="AI8" s="929"/>
      <c r="AJ8" s="929"/>
      <c r="AK8" s="929"/>
      <c r="AL8" s="929"/>
      <c r="AM8" s="929"/>
      <c r="AN8" s="929"/>
      <c r="AO8" s="929"/>
      <c r="AP8" s="929"/>
      <c r="AQ8" s="929"/>
      <c r="AR8" s="929"/>
      <c r="AS8" s="930"/>
      <c r="AT8" s="3439" t="s">
        <v>1136</v>
      </c>
      <c r="AU8" s="3440"/>
      <c r="AV8" s="3440"/>
      <c r="AW8" s="3440"/>
      <c r="AX8" s="3440"/>
      <c r="AY8" s="3440"/>
      <c r="AZ8" s="3441"/>
      <c r="BA8" s="917"/>
    </row>
    <row r="9" spans="1:53" ht="16.7" customHeight="1">
      <c r="A9" s="27"/>
      <c r="B9" s="3433"/>
      <c r="C9" s="3434"/>
      <c r="D9" s="3434"/>
      <c r="E9" s="3434"/>
      <c r="F9" s="3434"/>
      <c r="G9" s="3435"/>
      <c r="H9" s="931"/>
      <c r="I9" s="922"/>
      <c r="J9" s="922"/>
      <c r="K9" s="922"/>
      <c r="L9" s="922"/>
      <c r="M9" s="922"/>
      <c r="N9" s="922"/>
      <c r="O9" s="922"/>
      <c r="P9" s="922"/>
      <c r="Q9" s="922"/>
      <c r="R9" s="922"/>
      <c r="S9" s="922"/>
      <c r="T9" s="922"/>
      <c r="U9" s="922"/>
      <c r="V9" s="922"/>
      <c r="W9" s="922"/>
      <c r="X9" s="922"/>
      <c r="Y9" s="922"/>
      <c r="Z9" s="923"/>
      <c r="AA9" s="931"/>
      <c r="AB9" s="922"/>
      <c r="AC9" s="922"/>
      <c r="AD9" s="922"/>
      <c r="AE9" s="922"/>
      <c r="AF9" s="922"/>
      <c r="AG9" s="922"/>
      <c r="AH9" s="922"/>
      <c r="AI9" s="922"/>
      <c r="AJ9" s="922"/>
      <c r="AK9" s="922"/>
      <c r="AL9" s="922"/>
      <c r="AM9" s="922"/>
      <c r="AN9" s="922"/>
      <c r="AO9" s="922"/>
      <c r="AP9" s="922"/>
      <c r="AQ9" s="922"/>
      <c r="AR9" s="922"/>
      <c r="AS9" s="923"/>
      <c r="AT9" s="3442"/>
      <c r="AU9" s="3443"/>
      <c r="AV9" s="3443"/>
      <c r="AW9" s="3443"/>
      <c r="AX9" s="3443"/>
      <c r="AY9" s="3443"/>
      <c r="AZ9" s="3444"/>
      <c r="BA9" s="917"/>
    </row>
    <row r="10" spans="1:53" ht="16.7" customHeight="1">
      <c r="A10" s="27"/>
      <c r="B10" s="3433"/>
      <c r="C10" s="3434"/>
      <c r="D10" s="3434"/>
      <c r="E10" s="3434"/>
      <c r="F10" s="3434"/>
      <c r="G10" s="3435"/>
      <c r="H10" s="931"/>
      <c r="I10" s="922"/>
      <c r="J10" s="922"/>
      <c r="K10" s="922"/>
      <c r="L10" s="922"/>
      <c r="M10" s="922"/>
      <c r="N10" s="922"/>
      <c r="O10" s="922"/>
      <c r="P10" s="922"/>
      <c r="Q10" s="922"/>
      <c r="R10" s="922"/>
      <c r="S10" s="922"/>
      <c r="T10" s="922"/>
      <c r="U10" s="922"/>
      <c r="V10" s="922"/>
      <c r="W10" s="922"/>
      <c r="X10" s="922"/>
      <c r="Y10" s="922"/>
      <c r="Z10" s="923"/>
      <c r="AA10" s="931"/>
      <c r="AB10" s="922"/>
      <c r="AC10" s="922"/>
      <c r="AD10" s="922"/>
      <c r="AE10" s="922"/>
      <c r="AF10" s="922"/>
      <c r="AG10" s="922"/>
      <c r="AH10" s="922"/>
      <c r="AI10" s="922"/>
      <c r="AJ10" s="922"/>
      <c r="AK10" s="922"/>
      <c r="AL10" s="922"/>
      <c r="AM10" s="922"/>
      <c r="AN10" s="922"/>
      <c r="AO10" s="922"/>
      <c r="AP10" s="922"/>
      <c r="AQ10" s="922"/>
      <c r="AR10" s="922"/>
      <c r="AS10" s="923"/>
      <c r="AT10" s="3445" t="s">
        <v>1137</v>
      </c>
      <c r="AU10" s="3446"/>
      <c r="AV10" s="3446"/>
      <c r="AW10" s="3446"/>
      <c r="AX10" s="3446"/>
      <c r="AY10" s="3446"/>
      <c r="AZ10" s="3447"/>
      <c r="BA10" s="917"/>
    </row>
    <row r="11" spans="1:53" ht="16.7" customHeight="1">
      <c r="A11" s="27"/>
      <c r="B11" s="3433"/>
      <c r="C11" s="3434"/>
      <c r="D11" s="3434"/>
      <c r="E11" s="3434"/>
      <c r="F11" s="3434"/>
      <c r="G11" s="3435"/>
      <c r="H11" s="931"/>
      <c r="I11" s="922"/>
      <c r="J11" s="922"/>
      <c r="K11" s="922"/>
      <c r="L11" s="922"/>
      <c r="M11" s="922"/>
      <c r="N11" s="922"/>
      <c r="O11" s="922"/>
      <c r="P11" s="922"/>
      <c r="Q11" s="922"/>
      <c r="R11" s="922"/>
      <c r="S11" s="922"/>
      <c r="T11" s="922"/>
      <c r="U11" s="922"/>
      <c r="V11" s="922"/>
      <c r="W11" s="922"/>
      <c r="X11" s="922"/>
      <c r="Y11" s="922"/>
      <c r="Z11" s="923"/>
      <c r="AA11" s="931"/>
      <c r="AB11" s="922"/>
      <c r="AC11" s="922"/>
      <c r="AD11" s="922"/>
      <c r="AE11" s="922"/>
      <c r="AF11" s="922"/>
      <c r="AG11" s="922"/>
      <c r="AH11" s="922"/>
      <c r="AI11" s="922"/>
      <c r="AJ11" s="922"/>
      <c r="AK11" s="922"/>
      <c r="AL11" s="922"/>
      <c r="AM11" s="922"/>
      <c r="AN11" s="922"/>
      <c r="AO11" s="922"/>
      <c r="AP11" s="922"/>
      <c r="AQ11" s="922"/>
      <c r="AR11" s="922"/>
      <c r="AS11" s="923"/>
      <c r="AT11" s="3445"/>
      <c r="AU11" s="3446"/>
      <c r="AV11" s="3446"/>
      <c r="AW11" s="3446"/>
      <c r="AX11" s="3446"/>
      <c r="AY11" s="3446"/>
      <c r="AZ11" s="3447"/>
      <c r="BA11" s="917"/>
    </row>
    <row r="12" spans="1:53" ht="33" customHeight="1">
      <c r="A12" s="27"/>
      <c r="B12" s="3433"/>
      <c r="C12" s="3434"/>
      <c r="D12" s="3434"/>
      <c r="E12" s="3434"/>
      <c r="F12" s="3434"/>
      <c r="G12" s="3435"/>
      <c r="H12" s="931"/>
      <c r="I12" s="922"/>
      <c r="J12" s="922"/>
      <c r="K12" s="922"/>
      <c r="L12" s="922"/>
      <c r="M12" s="922"/>
      <c r="N12" s="922"/>
      <c r="O12" s="922"/>
      <c r="P12" s="922"/>
      <c r="Q12" s="922"/>
      <c r="R12" s="922"/>
      <c r="S12" s="922"/>
      <c r="T12" s="922"/>
      <c r="U12" s="922"/>
      <c r="V12" s="922"/>
      <c r="W12" s="922"/>
      <c r="X12" s="922"/>
      <c r="Y12" s="922"/>
      <c r="Z12" s="923"/>
      <c r="AA12" s="931"/>
      <c r="AB12" s="922"/>
      <c r="AC12" s="922"/>
      <c r="AD12" s="922"/>
      <c r="AE12" s="922"/>
      <c r="AF12" s="922"/>
      <c r="AG12" s="922"/>
      <c r="AH12" s="922"/>
      <c r="AI12" s="922"/>
      <c r="AJ12" s="922"/>
      <c r="AK12" s="922"/>
      <c r="AL12" s="922"/>
      <c r="AM12" s="922"/>
      <c r="AN12" s="922"/>
      <c r="AO12" s="922"/>
      <c r="AP12" s="922"/>
      <c r="AQ12" s="922"/>
      <c r="AR12" s="922"/>
      <c r="AS12" s="923"/>
      <c r="AT12" s="3445" t="s">
        <v>1138</v>
      </c>
      <c r="AU12" s="3446"/>
      <c r="AV12" s="3446"/>
      <c r="AW12" s="3446"/>
      <c r="AX12" s="3446"/>
      <c r="AY12" s="3446"/>
      <c r="AZ12" s="3447"/>
      <c r="BA12" s="917"/>
    </row>
    <row r="13" spans="1:53" ht="16.7" customHeight="1">
      <c r="A13" s="27"/>
      <c r="B13" s="3433"/>
      <c r="C13" s="3434"/>
      <c r="D13" s="3434"/>
      <c r="E13" s="3434"/>
      <c r="F13" s="3434"/>
      <c r="G13" s="3435"/>
      <c r="H13" s="931"/>
      <c r="I13" s="922"/>
      <c r="J13" s="922"/>
      <c r="K13" s="922"/>
      <c r="L13" s="922"/>
      <c r="M13" s="922"/>
      <c r="N13" s="922"/>
      <c r="O13" s="922"/>
      <c r="P13" s="922"/>
      <c r="Q13" s="922"/>
      <c r="R13" s="922"/>
      <c r="S13" s="922"/>
      <c r="T13" s="922"/>
      <c r="U13" s="922"/>
      <c r="V13" s="922"/>
      <c r="W13" s="922"/>
      <c r="X13" s="922"/>
      <c r="Y13" s="922"/>
      <c r="Z13" s="923"/>
      <c r="AA13" s="931"/>
      <c r="AB13" s="922"/>
      <c r="AC13" s="922"/>
      <c r="AD13" s="922"/>
      <c r="AE13" s="922"/>
      <c r="AF13" s="922"/>
      <c r="AG13" s="922"/>
      <c r="AH13" s="922"/>
      <c r="AI13" s="922"/>
      <c r="AJ13" s="922"/>
      <c r="AK13" s="922"/>
      <c r="AL13" s="922"/>
      <c r="AM13" s="922"/>
      <c r="AN13" s="922"/>
      <c r="AO13" s="922"/>
      <c r="AP13" s="922"/>
      <c r="AQ13" s="922"/>
      <c r="AR13" s="922"/>
      <c r="AS13" s="923"/>
      <c r="AT13" s="3439"/>
      <c r="AU13" s="3448"/>
      <c r="AV13" s="3448"/>
      <c r="AW13" s="3448"/>
      <c r="AX13" s="3448"/>
      <c r="AY13" s="3448"/>
      <c r="AZ13" s="3441"/>
      <c r="BA13" s="917"/>
    </row>
    <row r="14" spans="1:53" ht="16.7" customHeight="1">
      <c r="A14" s="27"/>
      <c r="B14" s="3433"/>
      <c r="C14" s="3434"/>
      <c r="D14" s="3434"/>
      <c r="E14" s="3434"/>
      <c r="F14" s="3434"/>
      <c r="G14" s="3435"/>
      <c r="H14" s="931"/>
      <c r="I14" s="922"/>
      <c r="J14" s="922"/>
      <c r="K14" s="922"/>
      <c r="L14" s="922"/>
      <c r="M14" s="922"/>
      <c r="N14" s="922"/>
      <c r="O14" s="922"/>
      <c r="P14" s="922"/>
      <c r="Q14" s="922"/>
      <c r="R14" s="922"/>
      <c r="S14" s="922"/>
      <c r="T14" s="922"/>
      <c r="U14" s="922"/>
      <c r="V14" s="922"/>
      <c r="W14" s="922"/>
      <c r="X14" s="922"/>
      <c r="Y14" s="922"/>
      <c r="Z14" s="923"/>
      <c r="AA14" s="931"/>
      <c r="AB14" s="922"/>
      <c r="AC14" s="922"/>
      <c r="AD14" s="922"/>
      <c r="AE14" s="922"/>
      <c r="AF14" s="922"/>
      <c r="AG14" s="922"/>
      <c r="AH14" s="922"/>
      <c r="AI14" s="922"/>
      <c r="AJ14" s="922"/>
      <c r="AK14" s="922"/>
      <c r="AL14" s="922"/>
      <c r="AM14" s="922"/>
      <c r="AN14" s="922"/>
      <c r="AO14" s="922"/>
      <c r="AP14" s="922"/>
      <c r="AQ14" s="922"/>
      <c r="AR14" s="922"/>
      <c r="AS14" s="923"/>
      <c r="AT14" s="3449"/>
      <c r="AU14" s="3443"/>
      <c r="AV14" s="3443"/>
      <c r="AW14" s="3443"/>
      <c r="AX14" s="3443"/>
      <c r="AY14" s="3443"/>
      <c r="AZ14" s="3444"/>
      <c r="BA14" s="917"/>
    </row>
    <row r="15" spans="1:53" ht="16.7" customHeight="1">
      <c r="A15" s="27"/>
      <c r="B15" s="3433"/>
      <c r="C15" s="3434"/>
      <c r="D15" s="3434"/>
      <c r="E15" s="3434"/>
      <c r="F15" s="3434"/>
      <c r="G15" s="3435"/>
      <c r="H15" s="931"/>
      <c r="I15" s="922"/>
      <c r="J15" s="922"/>
      <c r="K15" s="922"/>
      <c r="L15" s="922"/>
      <c r="M15" s="922"/>
      <c r="N15" s="922"/>
      <c r="O15" s="922"/>
      <c r="P15" s="922"/>
      <c r="Q15" s="922"/>
      <c r="R15" s="922"/>
      <c r="S15" s="922"/>
      <c r="T15" s="922"/>
      <c r="U15" s="922"/>
      <c r="V15" s="922"/>
      <c r="W15" s="922"/>
      <c r="X15" s="922"/>
      <c r="Y15" s="922"/>
      <c r="Z15" s="923"/>
      <c r="AA15" s="931"/>
      <c r="AB15" s="922"/>
      <c r="AC15" s="922"/>
      <c r="AD15" s="922"/>
      <c r="AE15" s="922"/>
      <c r="AF15" s="922"/>
      <c r="AG15" s="922"/>
      <c r="AH15" s="922"/>
      <c r="AI15" s="922"/>
      <c r="AJ15" s="922"/>
      <c r="AK15" s="922"/>
      <c r="AL15" s="922"/>
      <c r="AM15" s="922"/>
      <c r="AN15" s="922"/>
      <c r="AO15" s="922"/>
      <c r="AP15" s="922"/>
      <c r="AQ15" s="922"/>
      <c r="AR15" s="922"/>
      <c r="AS15" s="923"/>
      <c r="AT15" s="3449"/>
      <c r="AU15" s="3443"/>
      <c r="AV15" s="3443"/>
      <c r="AW15" s="3443"/>
      <c r="AX15" s="3443"/>
      <c r="AY15" s="3443"/>
      <c r="AZ15" s="3444"/>
      <c r="BA15" s="917"/>
    </row>
    <row r="16" spans="1:53" ht="16.7" customHeight="1">
      <c r="A16" s="27"/>
      <c r="B16" s="3433"/>
      <c r="C16" s="3434"/>
      <c r="D16" s="3434"/>
      <c r="E16" s="3434"/>
      <c r="F16" s="3434"/>
      <c r="G16" s="3435"/>
      <c r="H16" s="931"/>
      <c r="I16" s="922"/>
      <c r="J16" s="922"/>
      <c r="K16" s="922"/>
      <c r="L16" s="922"/>
      <c r="M16" s="922"/>
      <c r="N16" s="922"/>
      <c r="O16" s="922"/>
      <c r="P16" s="922"/>
      <c r="Q16" s="922"/>
      <c r="R16" s="922"/>
      <c r="S16" s="922"/>
      <c r="T16" s="922"/>
      <c r="U16" s="922"/>
      <c r="V16" s="922"/>
      <c r="W16" s="922"/>
      <c r="X16" s="922"/>
      <c r="Y16" s="922"/>
      <c r="Z16" s="923"/>
      <c r="AA16" s="931"/>
      <c r="AB16" s="922"/>
      <c r="AC16" s="922"/>
      <c r="AD16" s="922"/>
      <c r="AE16" s="922"/>
      <c r="AF16" s="922"/>
      <c r="AG16" s="922"/>
      <c r="AH16" s="922"/>
      <c r="AI16" s="922"/>
      <c r="AJ16" s="922"/>
      <c r="AK16" s="922"/>
      <c r="AL16" s="922"/>
      <c r="AM16" s="922"/>
      <c r="AN16" s="922"/>
      <c r="AO16" s="922"/>
      <c r="AP16" s="922"/>
      <c r="AQ16" s="922"/>
      <c r="AR16" s="922"/>
      <c r="AS16" s="923"/>
      <c r="AT16" s="3449"/>
      <c r="AU16" s="3443"/>
      <c r="AV16" s="3443"/>
      <c r="AW16" s="3443"/>
      <c r="AX16" s="3443"/>
      <c r="AY16" s="3443"/>
      <c r="AZ16" s="3444"/>
      <c r="BA16" s="917"/>
    </row>
    <row r="17" spans="1:53" ht="16.7" customHeight="1">
      <c r="A17" s="27"/>
      <c r="B17" s="3433"/>
      <c r="C17" s="3434"/>
      <c r="D17" s="3434"/>
      <c r="E17" s="3434"/>
      <c r="F17" s="3434"/>
      <c r="G17" s="3435"/>
      <c r="H17" s="931"/>
      <c r="I17" s="922"/>
      <c r="J17" s="922"/>
      <c r="K17" s="922"/>
      <c r="L17" s="922"/>
      <c r="M17" s="922"/>
      <c r="N17" s="922"/>
      <c r="O17" s="922"/>
      <c r="P17" s="922"/>
      <c r="Q17" s="922"/>
      <c r="R17" s="922"/>
      <c r="S17" s="922"/>
      <c r="T17" s="922"/>
      <c r="U17" s="922"/>
      <c r="V17" s="922"/>
      <c r="W17" s="922"/>
      <c r="X17" s="922"/>
      <c r="Y17" s="922"/>
      <c r="Z17" s="923"/>
      <c r="AA17" s="931"/>
      <c r="AB17" s="922"/>
      <c r="AC17" s="922"/>
      <c r="AD17" s="922"/>
      <c r="AE17" s="922"/>
      <c r="AF17" s="922"/>
      <c r="AG17" s="922"/>
      <c r="AH17" s="922"/>
      <c r="AI17" s="922"/>
      <c r="AJ17" s="922"/>
      <c r="AK17" s="922"/>
      <c r="AL17" s="922"/>
      <c r="AM17" s="922"/>
      <c r="AN17" s="922"/>
      <c r="AO17" s="922"/>
      <c r="AP17" s="922"/>
      <c r="AQ17" s="922"/>
      <c r="AR17" s="922"/>
      <c r="AS17" s="923"/>
      <c r="AT17" s="3449"/>
      <c r="AU17" s="3443"/>
      <c r="AV17" s="3443"/>
      <c r="AW17" s="3443"/>
      <c r="AX17" s="3443"/>
      <c r="AY17" s="3443"/>
      <c r="AZ17" s="3444"/>
      <c r="BA17" s="917"/>
    </row>
    <row r="18" spans="1:53" ht="16.7" customHeight="1">
      <c r="A18" s="27"/>
      <c r="B18" s="3433"/>
      <c r="C18" s="3434"/>
      <c r="D18" s="3434"/>
      <c r="E18" s="3434"/>
      <c r="F18" s="3434"/>
      <c r="G18" s="3435"/>
      <c r="H18" s="931"/>
      <c r="I18" s="922"/>
      <c r="J18" s="922"/>
      <c r="K18" s="922"/>
      <c r="L18" s="922"/>
      <c r="M18" s="922"/>
      <c r="N18" s="922"/>
      <c r="O18" s="922"/>
      <c r="P18" s="922"/>
      <c r="Q18" s="922"/>
      <c r="R18" s="922"/>
      <c r="S18" s="922"/>
      <c r="T18" s="922"/>
      <c r="U18" s="922"/>
      <c r="V18" s="922"/>
      <c r="W18" s="922"/>
      <c r="X18" s="922"/>
      <c r="Y18" s="922"/>
      <c r="Z18" s="923"/>
      <c r="AA18" s="931"/>
      <c r="AB18" s="922"/>
      <c r="AC18" s="922"/>
      <c r="AD18" s="922"/>
      <c r="AE18" s="922"/>
      <c r="AF18" s="922"/>
      <c r="AG18" s="922"/>
      <c r="AH18" s="922"/>
      <c r="AI18" s="922"/>
      <c r="AJ18" s="922"/>
      <c r="AK18" s="922"/>
      <c r="AL18" s="922"/>
      <c r="AM18" s="922"/>
      <c r="AN18" s="922"/>
      <c r="AO18" s="922"/>
      <c r="AP18" s="922"/>
      <c r="AQ18" s="922"/>
      <c r="AR18" s="922"/>
      <c r="AS18" s="923"/>
      <c r="AT18" s="3449"/>
      <c r="AU18" s="3443"/>
      <c r="AV18" s="3443"/>
      <c r="AW18" s="3443"/>
      <c r="AX18" s="3443"/>
      <c r="AY18" s="3443"/>
      <c r="AZ18" s="3444"/>
      <c r="BA18" s="917"/>
    </row>
    <row r="19" spans="1:53" ht="16.7" customHeight="1">
      <c r="A19" s="27"/>
      <c r="B19" s="3433"/>
      <c r="C19" s="3434"/>
      <c r="D19" s="3434"/>
      <c r="E19" s="3434"/>
      <c r="F19" s="3434"/>
      <c r="G19" s="3435"/>
      <c r="H19" s="931"/>
      <c r="I19" s="922"/>
      <c r="J19" s="922"/>
      <c r="K19" s="922"/>
      <c r="L19" s="922"/>
      <c r="M19" s="922"/>
      <c r="N19" s="922"/>
      <c r="O19" s="922"/>
      <c r="P19" s="922"/>
      <c r="Q19" s="922"/>
      <c r="R19" s="922"/>
      <c r="S19" s="922"/>
      <c r="T19" s="922"/>
      <c r="U19" s="922"/>
      <c r="V19" s="922"/>
      <c r="W19" s="922"/>
      <c r="X19" s="922"/>
      <c r="Y19" s="922"/>
      <c r="Z19" s="923"/>
      <c r="AA19" s="931"/>
      <c r="AB19" s="922"/>
      <c r="AC19" s="922"/>
      <c r="AD19" s="922"/>
      <c r="AE19" s="922"/>
      <c r="AF19" s="922"/>
      <c r="AG19" s="922"/>
      <c r="AH19" s="922"/>
      <c r="AI19" s="922"/>
      <c r="AJ19" s="922"/>
      <c r="AK19" s="922"/>
      <c r="AL19" s="922"/>
      <c r="AM19" s="922"/>
      <c r="AN19" s="922"/>
      <c r="AO19" s="922"/>
      <c r="AP19" s="922"/>
      <c r="AQ19" s="922"/>
      <c r="AR19" s="922"/>
      <c r="AS19" s="923"/>
      <c r="AT19" s="3442"/>
      <c r="AU19" s="3443"/>
      <c r="AV19" s="3443"/>
      <c r="AW19" s="3443"/>
      <c r="AX19" s="3443"/>
      <c r="AY19" s="3443"/>
      <c r="AZ19" s="3444"/>
      <c r="BA19" s="917"/>
    </row>
    <row r="20" spans="1:53" ht="16.7" customHeight="1">
      <c r="A20" s="27"/>
      <c r="B20" s="3436"/>
      <c r="C20" s="3437"/>
      <c r="D20" s="3437"/>
      <c r="E20" s="3437"/>
      <c r="F20" s="3437"/>
      <c r="G20" s="3438"/>
      <c r="H20" s="924"/>
      <c r="I20" s="925"/>
      <c r="J20" s="925"/>
      <c r="K20" s="925"/>
      <c r="L20" s="925"/>
      <c r="M20" s="925"/>
      <c r="N20" s="925"/>
      <c r="O20" s="925"/>
      <c r="P20" s="925"/>
      <c r="Q20" s="925"/>
      <c r="R20" s="925"/>
      <c r="S20" s="925"/>
      <c r="T20" s="925"/>
      <c r="U20" s="925"/>
      <c r="V20" s="925"/>
      <c r="W20" s="925"/>
      <c r="X20" s="925"/>
      <c r="Y20" s="925"/>
      <c r="Z20" s="927"/>
      <c r="AA20" s="924"/>
      <c r="AB20" s="925"/>
      <c r="AC20" s="925"/>
      <c r="AD20" s="925"/>
      <c r="AE20" s="925"/>
      <c r="AF20" s="925"/>
      <c r="AG20" s="925"/>
      <c r="AH20" s="925"/>
      <c r="AI20" s="925"/>
      <c r="AJ20" s="925"/>
      <c r="AK20" s="925"/>
      <c r="AL20" s="925"/>
      <c r="AM20" s="925"/>
      <c r="AN20" s="925"/>
      <c r="AO20" s="925"/>
      <c r="AP20" s="925"/>
      <c r="AQ20" s="925"/>
      <c r="AR20" s="925"/>
      <c r="AS20" s="927"/>
      <c r="AT20" s="3442"/>
      <c r="AU20" s="3443"/>
      <c r="AV20" s="3443"/>
      <c r="AW20" s="3443"/>
      <c r="AX20" s="3443"/>
      <c r="AY20" s="3443"/>
      <c r="AZ20" s="3444"/>
      <c r="BA20" s="917"/>
    </row>
    <row r="21" spans="1:53" ht="16.7" customHeight="1">
      <c r="A21" s="27"/>
      <c r="B21" s="3430" t="s">
        <v>1139</v>
      </c>
      <c r="C21" s="3431"/>
      <c r="D21" s="3431"/>
      <c r="E21" s="3431"/>
      <c r="F21" s="3431"/>
      <c r="G21" s="3432"/>
      <c r="H21" s="931"/>
      <c r="I21" s="922"/>
      <c r="J21" s="922"/>
      <c r="K21" s="922"/>
      <c r="L21" s="922"/>
      <c r="M21" s="922"/>
      <c r="N21" s="922"/>
      <c r="O21" s="922"/>
      <c r="P21" s="922"/>
      <c r="Q21" s="922"/>
      <c r="R21" s="922"/>
      <c r="S21" s="922"/>
      <c r="T21" s="922"/>
      <c r="U21" s="922"/>
      <c r="V21" s="922"/>
      <c r="W21" s="922"/>
      <c r="X21" s="922"/>
      <c r="Y21" s="922"/>
      <c r="Z21" s="923"/>
      <c r="AA21" s="931"/>
      <c r="AB21" s="922"/>
      <c r="AC21" s="922"/>
      <c r="AD21" s="922"/>
      <c r="AE21" s="922"/>
      <c r="AF21" s="922"/>
      <c r="AG21" s="922"/>
      <c r="AH21" s="922"/>
      <c r="AI21" s="922"/>
      <c r="AJ21" s="922"/>
      <c r="AK21" s="922"/>
      <c r="AL21" s="922"/>
      <c r="AM21" s="922"/>
      <c r="AN21" s="922"/>
      <c r="AO21" s="922"/>
      <c r="AP21" s="922"/>
      <c r="AQ21" s="922"/>
      <c r="AR21" s="922"/>
      <c r="AS21" s="923"/>
      <c r="AT21" s="3439" t="s">
        <v>1140</v>
      </c>
      <c r="AU21" s="3440"/>
      <c r="AV21" s="3440"/>
      <c r="AW21" s="3440"/>
      <c r="AX21" s="3440"/>
      <c r="AY21" s="3440"/>
      <c r="AZ21" s="3441"/>
      <c r="BA21" s="917"/>
    </row>
    <row r="22" spans="1:53" ht="16.7" customHeight="1">
      <c r="A22" s="27"/>
      <c r="B22" s="3433"/>
      <c r="C22" s="3434"/>
      <c r="D22" s="3434"/>
      <c r="E22" s="3434"/>
      <c r="F22" s="3434"/>
      <c r="G22" s="3435"/>
      <c r="H22" s="931"/>
      <c r="I22" s="922"/>
      <c r="J22" s="922"/>
      <c r="K22" s="922"/>
      <c r="L22" s="922"/>
      <c r="M22" s="922"/>
      <c r="N22" s="922"/>
      <c r="O22" s="922"/>
      <c r="P22" s="922"/>
      <c r="Q22" s="922"/>
      <c r="R22" s="922"/>
      <c r="S22" s="922"/>
      <c r="T22" s="922"/>
      <c r="U22" s="922"/>
      <c r="V22" s="922"/>
      <c r="W22" s="922"/>
      <c r="X22" s="922"/>
      <c r="Y22" s="922"/>
      <c r="Z22" s="923"/>
      <c r="AA22" s="931"/>
      <c r="AB22" s="922"/>
      <c r="AC22" s="922"/>
      <c r="AD22" s="922"/>
      <c r="AE22" s="922"/>
      <c r="AF22" s="922"/>
      <c r="AG22" s="922"/>
      <c r="AH22" s="922"/>
      <c r="AI22" s="922"/>
      <c r="AJ22" s="922"/>
      <c r="AK22" s="922"/>
      <c r="AL22" s="922"/>
      <c r="AM22" s="922"/>
      <c r="AN22" s="922"/>
      <c r="AO22" s="922"/>
      <c r="AP22" s="922"/>
      <c r="AQ22" s="922"/>
      <c r="AR22" s="922"/>
      <c r="AS22" s="923"/>
      <c r="AT22" s="3442"/>
      <c r="AU22" s="3443"/>
      <c r="AV22" s="3443"/>
      <c r="AW22" s="3443"/>
      <c r="AX22" s="3443"/>
      <c r="AY22" s="3443"/>
      <c r="AZ22" s="3444"/>
      <c r="BA22" s="917"/>
    </row>
    <row r="23" spans="1:53" ht="16.7" customHeight="1">
      <c r="A23" s="27"/>
      <c r="B23" s="3433"/>
      <c r="C23" s="3434"/>
      <c r="D23" s="3434"/>
      <c r="E23" s="3434"/>
      <c r="F23" s="3434"/>
      <c r="G23" s="3435"/>
      <c r="H23" s="931"/>
      <c r="I23" s="922"/>
      <c r="J23" s="922"/>
      <c r="K23" s="922"/>
      <c r="L23" s="922"/>
      <c r="M23" s="922"/>
      <c r="N23" s="922"/>
      <c r="O23" s="922"/>
      <c r="P23" s="922"/>
      <c r="Q23" s="922"/>
      <c r="R23" s="922"/>
      <c r="S23" s="922"/>
      <c r="T23" s="922"/>
      <c r="U23" s="922"/>
      <c r="V23" s="922"/>
      <c r="W23" s="922"/>
      <c r="X23" s="922"/>
      <c r="Y23" s="922"/>
      <c r="Z23" s="923"/>
      <c r="AA23" s="931"/>
      <c r="AB23" s="922"/>
      <c r="AC23" s="922"/>
      <c r="AD23" s="922"/>
      <c r="AE23" s="922"/>
      <c r="AF23" s="922"/>
      <c r="AG23" s="922"/>
      <c r="AH23" s="922"/>
      <c r="AI23" s="922"/>
      <c r="AJ23" s="922"/>
      <c r="AK23" s="922"/>
      <c r="AL23" s="922"/>
      <c r="AM23" s="922"/>
      <c r="AN23" s="922"/>
      <c r="AO23" s="922"/>
      <c r="AP23" s="922"/>
      <c r="AQ23" s="922"/>
      <c r="AR23" s="922"/>
      <c r="AS23" s="923"/>
      <c r="AT23" s="3450"/>
      <c r="AU23" s="3451"/>
      <c r="AV23" s="3451"/>
      <c r="AW23" s="3451"/>
      <c r="AX23" s="3451"/>
      <c r="AY23" s="3451"/>
      <c r="AZ23" s="3452"/>
      <c r="BA23" s="917"/>
    </row>
    <row r="24" spans="1:53" ht="16.7" customHeight="1">
      <c r="A24" s="27"/>
      <c r="B24" s="3433"/>
      <c r="C24" s="3434"/>
      <c r="D24" s="3434"/>
      <c r="E24" s="3434"/>
      <c r="F24" s="3434"/>
      <c r="G24" s="3435"/>
      <c r="H24" s="931"/>
      <c r="I24" s="922"/>
      <c r="J24" s="922"/>
      <c r="K24" s="922"/>
      <c r="L24" s="922"/>
      <c r="M24" s="922"/>
      <c r="N24" s="922"/>
      <c r="O24" s="922"/>
      <c r="P24" s="922"/>
      <c r="Q24" s="922"/>
      <c r="R24" s="922"/>
      <c r="S24" s="922"/>
      <c r="T24" s="922"/>
      <c r="U24" s="922"/>
      <c r="V24" s="922"/>
      <c r="W24" s="922"/>
      <c r="X24" s="922"/>
      <c r="Y24" s="922"/>
      <c r="Z24" s="923"/>
      <c r="AA24" s="931"/>
      <c r="AB24" s="922"/>
      <c r="AC24" s="922"/>
      <c r="AD24" s="922"/>
      <c r="AE24" s="922"/>
      <c r="AF24" s="922"/>
      <c r="AG24" s="922"/>
      <c r="AH24" s="922"/>
      <c r="AI24" s="922"/>
      <c r="AJ24" s="922"/>
      <c r="AK24" s="922"/>
      <c r="AL24" s="922"/>
      <c r="AM24" s="922"/>
      <c r="AN24" s="922"/>
      <c r="AO24" s="922"/>
      <c r="AP24" s="922"/>
      <c r="AQ24" s="922"/>
      <c r="AR24" s="922"/>
      <c r="AS24" s="923"/>
      <c r="AT24" s="3439" t="s">
        <v>1141</v>
      </c>
      <c r="AU24" s="3440"/>
      <c r="AV24" s="3453"/>
      <c r="AW24" s="3454"/>
      <c r="AX24" s="3453"/>
      <c r="AY24" s="3453"/>
      <c r="AZ24" s="3455"/>
      <c r="BA24" s="917"/>
    </row>
    <row r="25" spans="1:53" ht="16.7" customHeight="1">
      <c r="A25" s="27"/>
      <c r="B25" s="3433"/>
      <c r="C25" s="3434"/>
      <c r="D25" s="3434"/>
      <c r="E25" s="3434"/>
      <c r="F25" s="3434"/>
      <c r="G25" s="3435"/>
      <c r="H25" s="931"/>
      <c r="I25" s="922"/>
      <c r="J25" s="922"/>
      <c r="K25" s="922"/>
      <c r="L25" s="922"/>
      <c r="M25" s="922"/>
      <c r="N25" s="922"/>
      <c r="O25" s="922"/>
      <c r="P25" s="922"/>
      <c r="Q25" s="922"/>
      <c r="R25" s="922"/>
      <c r="S25" s="922"/>
      <c r="T25" s="922"/>
      <c r="U25" s="922"/>
      <c r="V25" s="922"/>
      <c r="W25" s="922"/>
      <c r="X25" s="922"/>
      <c r="Y25" s="922"/>
      <c r="Z25" s="923"/>
      <c r="AA25" s="931"/>
      <c r="AB25" s="922"/>
      <c r="AC25" s="922"/>
      <c r="AD25" s="922"/>
      <c r="AE25" s="922"/>
      <c r="AF25" s="922"/>
      <c r="AG25" s="922"/>
      <c r="AH25" s="922"/>
      <c r="AI25" s="922"/>
      <c r="AJ25" s="922"/>
      <c r="AK25" s="922"/>
      <c r="AL25" s="922"/>
      <c r="AM25" s="922"/>
      <c r="AN25" s="922"/>
      <c r="AO25" s="922"/>
      <c r="AP25" s="922"/>
      <c r="AQ25" s="922"/>
      <c r="AR25" s="922"/>
      <c r="AS25" s="923"/>
      <c r="AT25" s="3449"/>
      <c r="AU25" s="3443"/>
      <c r="AV25" s="3424"/>
      <c r="AW25" s="3424"/>
      <c r="AX25" s="3424"/>
      <c r="AY25" s="3424"/>
      <c r="AZ25" s="3425"/>
      <c r="BA25" s="917"/>
    </row>
    <row r="26" spans="1:53" ht="16.7" customHeight="1">
      <c r="A26" s="27"/>
      <c r="B26" s="3433"/>
      <c r="C26" s="3434"/>
      <c r="D26" s="3434"/>
      <c r="E26" s="3434"/>
      <c r="F26" s="3434"/>
      <c r="G26" s="3435"/>
      <c r="H26" s="931"/>
      <c r="I26" s="922"/>
      <c r="J26" s="922"/>
      <c r="K26" s="922"/>
      <c r="L26" s="922"/>
      <c r="M26" s="922"/>
      <c r="N26" s="922"/>
      <c r="O26" s="922"/>
      <c r="P26" s="922"/>
      <c r="Q26" s="922"/>
      <c r="R26" s="922"/>
      <c r="S26" s="922"/>
      <c r="T26" s="922"/>
      <c r="U26" s="922"/>
      <c r="V26" s="922"/>
      <c r="W26" s="922"/>
      <c r="X26" s="922"/>
      <c r="Y26" s="922"/>
      <c r="Z26" s="923"/>
      <c r="AA26" s="931"/>
      <c r="AB26" s="922"/>
      <c r="AC26" s="922"/>
      <c r="AD26" s="922"/>
      <c r="AE26" s="922"/>
      <c r="AF26" s="922"/>
      <c r="AG26" s="922"/>
      <c r="AH26" s="922"/>
      <c r="AI26" s="922"/>
      <c r="AJ26" s="922"/>
      <c r="AK26" s="922"/>
      <c r="AL26" s="922"/>
      <c r="AM26" s="922"/>
      <c r="AN26" s="922"/>
      <c r="AO26" s="922"/>
      <c r="AP26" s="922"/>
      <c r="AQ26" s="922"/>
      <c r="AR26" s="922"/>
      <c r="AS26" s="923"/>
      <c r="AT26" s="3449"/>
      <c r="AU26" s="3443"/>
      <c r="AV26" s="3424"/>
      <c r="AW26" s="3424"/>
      <c r="AX26" s="3424"/>
      <c r="AY26" s="3424"/>
      <c r="AZ26" s="3425"/>
      <c r="BA26" s="917"/>
    </row>
    <row r="27" spans="1:53" ht="16.7" customHeight="1">
      <c r="A27" s="27"/>
      <c r="B27" s="3433"/>
      <c r="C27" s="3434"/>
      <c r="D27" s="3434"/>
      <c r="E27" s="3434"/>
      <c r="F27" s="3434"/>
      <c r="G27" s="3435"/>
      <c r="H27" s="931"/>
      <c r="I27" s="922"/>
      <c r="J27" s="922"/>
      <c r="K27" s="922"/>
      <c r="L27" s="922"/>
      <c r="M27" s="922"/>
      <c r="N27" s="922"/>
      <c r="O27" s="922"/>
      <c r="P27" s="922"/>
      <c r="Q27" s="922"/>
      <c r="R27" s="922"/>
      <c r="S27" s="922"/>
      <c r="T27" s="922"/>
      <c r="U27" s="922"/>
      <c r="V27" s="922"/>
      <c r="W27" s="922"/>
      <c r="X27" s="922"/>
      <c r="Y27" s="922"/>
      <c r="Z27" s="923"/>
      <c r="AA27" s="931"/>
      <c r="AB27" s="922"/>
      <c r="AC27" s="922"/>
      <c r="AD27" s="922"/>
      <c r="AE27" s="922"/>
      <c r="AF27" s="922"/>
      <c r="AG27" s="922"/>
      <c r="AH27" s="922"/>
      <c r="AI27" s="922"/>
      <c r="AJ27" s="922"/>
      <c r="AK27" s="922"/>
      <c r="AL27" s="922"/>
      <c r="AM27" s="922"/>
      <c r="AN27" s="922"/>
      <c r="AO27" s="922"/>
      <c r="AP27" s="922"/>
      <c r="AQ27" s="922"/>
      <c r="AR27" s="922"/>
      <c r="AS27" s="923"/>
      <c r="AT27" s="3423"/>
      <c r="AU27" s="3424"/>
      <c r="AV27" s="3424"/>
      <c r="AW27" s="3424"/>
      <c r="AX27" s="3424"/>
      <c r="AY27" s="3424"/>
      <c r="AZ27" s="3425"/>
      <c r="BA27" s="917"/>
    </row>
    <row r="28" spans="1:53" ht="16.7" customHeight="1">
      <c r="A28" s="27"/>
      <c r="B28" s="3433"/>
      <c r="C28" s="3434"/>
      <c r="D28" s="3434"/>
      <c r="E28" s="3434"/>
      <c r="F28" s="3434"/>
      <c r="G28" s="3435"/>
      <c r="H28" s="931"/>
      <c r="I28" s="922"/>
      <c r="J28" s="922"/>
      <c r="K28" s="922"/>
      <c r="L28" s="922"/>
      <c r="M28" s="922"/>
      <c r="N28" s="922"/>
      <c r="O28" s="922"/>
      <c r="P28" s="922"/>
      <c r="Q28" s="922"/>
      <c r="R28" s="922"/>
      <c r="S28" s="922"/>
      <c r="T28" s="922"/>
      <c r="U28" s="922"/>
      <c r="V28" s="922"/>
      <c r="W28" s="922"/>
      <c r="X28" s="922"/>
      <c r="Y28" s="922"/>
      <c r="Z28" s="923"/>
      <c r="AA28" s="931"/>
      <c r="AB28" s="922"/>
      <c r="AC28" s="922"/>
      <c r="AD28" s="922"/>
      <c r="AE28" s="922"/>
      <c r="AF28" s="922"/>
      <c r="AG28" s="922"/>
      <c r="AH28" s="922"/>
      <c r="AI28" s="922"/>
      <c r="AJ28" s="922"/>
      <c r="AK28" s="922"/>
      <c r="AL28" s="922"/>
      <c r="AM28" s="922"/>
      <c r="AN28" s="922"/>
      <c r="AO28" s="922"/>
      <c r="AP28" s="922"/>
      <c r="AQ28" s="922"/>
      <c r="AR28" s="922"/>
      <c r="AS28" s="923"/>
      <c r="AT28" s="3456" t="s">
        <v>1142</v>
      </c>
      <c r="AU28" s="3457"/>
      <c r="AV28" s="3458"/>
      <c r="AW28" s="3459"/>
      <c r="AX28" s="3458"/>
      <c r="AY28" s="3458"/>
      <c r="AZ28" s="3460"/>
      <c r="BA28" s="917"/>
    </row>
    <row r="29" spans="1:53" ht="16.7" customHeight="1">
      <c r="A29" s="27"/>
      <c r="B29" s="3433"/>
      <c r="C29" s="3434"/>
      <c r="D29" s="3434"/>
      <c r="E29" s="3434"/>
      <c r="F29" s="3434"/>
      <c r="G29" s="3435"/>
      <c r="H29" s="931"/>
      <c r="I29" s="922"/>
      <c r="J29" s="922"/>
      <c r="K29" s="922"/>
      <c r="L29" s="922"/>
      <c r="M29" s="922"/>
      <c r="N29" s="922"/>
      <c r="O29" s="922"/>
      <c r="P29" s="922"/>
      <c r="Q29" s="922"/>
      <c r="R29" s="922"/>
      <c r="S29" s="922"/>
      <c r="T29" s="922"/>
      <c r="U29" s="922"/>
      <c r="V29" s="922"/>
      <c r="W29" s="922"/>
      <c r="X29" s="922"/>
      <c r="Y29" s="922"/>
      <c r="Z29" s="923"/>
      <c r="AA29" s="931"/>
      <c r="AB29" s="922"/>
      <c r="AC29" s="922"/>
      <c r="AD29" s="922"/>
      <c r="AE29" s="922"/>
      <c r="AF29" s="922"/>
      <c r="AG29" s="922"/>
      <c r="AH29" s="922"/>
      <c r="AI29" s="922"/>
      <c r="AJ29" s="922"/>
      <c r="AK29" s="922"/>
      <c r="AL29" s="922"/>
      <c r="AM29" s="922"/>
      <c r="AN29" s="922"/>
      <c r="AO29" s="922"/>
      <c r="AP29" s="922"/>
      <c r="AQ29" s="922"/>
      <c r="AR29" s="922"/>
      <c r="AS29" s="923"/>
      <c r="AT29" s="3461"/>
      <c r="AU29" s="3462"/>
      <c r="AV29" s="3462"/>
      <c r="AW29" s="3462"/>
      <c r="AX29" s="3462"/>
      <c r="AY29" s="3462"/>
      <c r="AZ29" s="3463"/>
      <c r="BA29" s="917"/>
    </row>
    <row r="30" spans="1:53" ht="16.7" customHeight="1">
      <c r="A30" s="27"/>
      <c r="B30" s="3436"/>
      <c r="C30" s="3437"/>
      <c r="D30" s="3437"/>
      <c r="E30" s="3437"/>
      <c r="F30" s="3437"/>
      <c r="G30" s="3438"/>
      <c r="H30" s="924"/>
      <c r="I30" s="925"/>
      <c r="J30" s="925"/>
      <c r="K30" s="925"/>
      <c r="L30" s="925"/>
      <c r="M30" s="925"/>
      <c r="N30" s="925"/>
      <c r="O30" s="925"/>
      <c r="P30" s="925"/>
      <c r="Q30" s="925"/>
      <c r="R30" s="925"/>
      <c r="S30" s="925"/>
      <c r="T30" s="925"/>
      <c r="U30" s="925"/>
      <c r="V30" s="925"/>
      <c r="W30" s="925"/>
      <c r="X30" s="925"/>
      <c r="Y30" s="925"/>
      <c r="Z30" s="927"/>
      <c r="AA30" s="924"/>
      <c r="AB30" s="925"/>
      <c r="AC30" s="925"/>
      <c r="AD30" s="925"/>
      <c r="AE30" s="925"/>
      <c r="AF30" s="925"/>
      <c r="AG30" s="925"/>
      <c r="AH30" s="925"/>
      <c r="AI30" s="925"/>
      <c r="AJ30" s="925"/>
      <c r="AK30" s="925"/>
      <c r="AL30" s="925"/>
      <c r="AM30" s="925"/>
      <c r="AN30" s="925"/>
      <c r="AO30" s="925"/>
      <c r="AP30" s="925"/>
      <c r="AQ30" s="925"/>
      <c r="AR30" s="925"/>
      <c r="AS30" s="927"/>
      <c r="AT30" s="3464"/>
      <c r="AU30" s="3465"/>
      <c r="AV30" s="3465"/>
      <c r="AW30" s="3465"/>
      <c r="AX30" s="3465"/>
      <c r="AY30" s="3465"/>
      <c r="AZ30" s="3466"/>
      <c r="BA30" s="917"/>
    </row>
    <row r="31" spans="1:53" ht="16.7" customHeight="1">
      <c r="A31" s="27"/>
      <c r="B31" s="3467" t="s">
        <v>1143</v>
      </c>
      <c r="C31" s="3468"/>
      <c r="D31" s="3468"/>
      <c r="E31" s="3468"/>
      <c r="F31" s="3468"/>
      <c r="G31" s="3469"/>
      <c r="H31" s="928"/>
      <c r="I31" s="929"/>
      <c r="J31" s="929"/>
      <c r="K31" s="929"/>
      <c r="L31" s="929"/>
      <c r="M31" s="929"/>
      <c r="N31" s="929"/>
      <c r="O31" s="929"/>
      <c r="P31" s="929"/>
      <c r="Q31" s="929"/>
      <c r="R31" s="929"/>
      <c r="S31" s="929"/>
      <c r="T31" s="929"/>
      <c r="U31" s="929"/>
      <c r="V31" s="929"/>
      <c r="W31" s="929"/>
      <c r="X31" s="929"/>
      <c r="Y31" s="929"/>
      <c r="Z31" s="930"/>
      <c r="AA31" s="928"/>
      <c r="AB31" s="929"/>
      <c r="AC31" s="929"/>
      <c r="AD31" s="929"/>
      <c r="AE31" s="929"/>
      <c r="AF31" s="929"/>
      <c r="AG31" s="929"/>
      <c r="AH31" s="929"/>
      <c r="AI31" s="929"/>
      <c r="AJ31" s="929"/>
      <c r="AK31" s="929"/>
      <c r="AL31" s="929"/>
      <c r="AM31" s="929"/>
      <c r="AN31" s="929"/>
      <c r="AO31" s="929"/>
      <c r="AP31" s="929"/>
      <c r="AQ31" s="929"/>
      <c r="AR31" s="929"/>
      <c r="AS31" s="930"/>
      <c r="AT31" s="3439" t="s">
        <v>1144</v>
      </c>
      <c r="AU31" s="3440"/>
      <c r="AV31" s="3453"/>
      <c r="AW31" s="3453"/>
      <c r="AX31" s="3453"/>
      <c r="AY31" s="3453"/>
      <c r="AZ31" s="3474"/>
      <c r="BA31" s="917"/>
    </row>
    <row r="32" spans="1:53" ht="16.7" customHeight="1">
      <c r="A32" s="27"/>
      <c r="B32" s="3410"/>
      <c r="C32" s="3411"/>
      <c r="D32" s="3411"/>
      <c r="E32" s="3411"/>
      <c r="F32" s="3411"/>
      <c r="G32" s="3470"/>
      <c r="H32" s="931"/>
      <c r="I32" s="922"/>
      <c r="J32" s="922"/>
      <c r="K32" s="922"/>
      <c r="L32" s="922"/>
      <c r="M32" s="922"/>
      <c r="N32" s="922"/>
      <c r="O32" s="922"/>
      <c r="P32" s="922"/>
      <c r="Q32" s="922"/>
      <c r="R32" s="922"/>
      <c r="S32" s="922"/>
      <c r="T32" s="922"/>
      <c r="U32" s="922"/>
      <c r="V32" s="922"/>
      <c r="W32" s="922"/>
      <c r="X32" s="922"/>
      <c r="Y32" s="922"/>
      <c r="Z32" s="932"/>
      <c r="AA32" s="931"/>
      <c r="AB32" s="922"/>
      <c r="AC32" s="922"/>
      <c r="AD32" s="922"/>
      <c r="AE32" s="922"/>
      <c r="AF32" s="922"/>
      <c r="AG32" s="922"/>
      <c r="AH32" s="922"/>
      <c r="AI32" s="922"/>
      <c r="AJ32" s="922"/>
      <c r="AK32" s="922"/>
      <c r="AL32" s="922"/>
      <c r="AM32" s="922"/>
      <c r="AN32" s="922"/>
      <c r="AO32" s="922"/>
      <c r="AP32" s="922"/>
      <c r="AQ32" s="922"/>
      <c r="AR32" s="922"/>
      <c r="AS32" s="932"/>
      <c r="AT32" s="3423"/>
      <c r="AU32" s="3424"/>
      <c r="AV32" s="3424"/>
      <c r="AW32" s="3424"/>
      <c r="AX32" s="3424"/>
      <c r="AY32" s="3424"/>
      <c r="AZ32" s="3475"/>
      <c r="BA32" s="917"/>
    </row>
    <row r="33" spans="1:53" ht="16.7" customHeight="1">
      <c r="A33" s="27"/>
      <c r="B33" s="3410"/>
      <c r="C33" s="3411"/>
      <c r="D33" s="3411"/>
      <c r="E33" s="3411"/>
      <c r="F33" s="3411"/>
      <c r="G33" s="3470"/>
      <c r="H33" s="931"/>
      <c r="I33" s="922"/>
      <c r="J33" s="922"/>
      <c r="K33" s="922"/>
      <c r="L33" s="922"/>
      <c r="M33" s="922"/>
      <c r="N33" s="922"/>
      <c r="O33" s="922"/>
      <c r="P33" s="922"/>
      <c r="Q33" s="922"/>
      <c r="R33" s="922"/>
      <c r="S33" s="922"/>
      <c r="T33" s="922"/>
      <c r="U33" s="922"/>
      <c r="V33" s="922"/>
      <c r="W33" s="922"/>
      <c r="X33" s="922"/>
      <c r="Y33" s="922"/>
      <c r="Z33" s="932"/>
      <c r="AA33" s="931"/>
      <c r="AB33" s="922"/>
      <c r="AC33" s="922"/>
      <c r="AD33" s="922"/>
      <c r="AE33" s="922"/>
      <c r="AF33" s="922"/>
      <c r="AG33" s="922"/>
      <c r="AH33" s="922"/>
      <c r="AI33" s="922"/>
      <c r="AJ33" s="922"/>
      <c r="AK33" s="922"/>
      <c r="AL33" s="922"/>
      <c r="AM33" s="922"/>
      <c r="AN33" s="922"/>
      <c r="AO33" s="922"/>
      <c r="AP33" s="922"/>
      <c r="AQ33" s="922"/>
      <c r="AR33" s="922"/>
      <c r="AS33" s="932"/>
      <c r="AT33" s="3423"/>
      <c r="AU33" s="3424"/>
      <c r="AV33" s="3424"/>
      <c r="AW33" s="3424"/>
      <c r="AX33" s="3424"/>
      <c r="AY33" s="3424"/>
      <c r="AZ33" s="3475"/>
      <c r="BA33" s="917"/>
    </row>
    <row r="34" spans="1:53" ht="16.7" customHeight="1">
      <c r="A34" s="27"/>
      <c r="B34" s="3410"/>
      <c r="C34" s="3411"/>
      <c r="D34" s="3411"/>
      <c r="E34" s="3411"/>
      <c r="F34" s="3411"/>
      <c r="G34" s="3470"/>
      <c r="H34" s="931"/>
      <c r="I34" s="922"/>
      <c r="J34" s="922"/>
      <c r="K34" s="922"/>
      <c r="L34" s="922"/>
      <c r="M34" s="922"/>
      <c r="N34" s="922"/>
      <c r="O34" s="922"/>
      <c r="P34" s="922"/>
      <c r="Q34" s="922"/>
      <c r="R34" s="922"/>
      <c r="S34" s="922"/>
      <c r="T34" s="922"/>
      <c r="U34" s="922"/>
      <c r="V34" s="922"/>
      <c r="W34" s="922"/>
      <c r="X34" s="922"/>
      <c r="Y34" s="922"/>
      <c r="Z34" s="932"/>
      <c r="AA34" s="931"/>
      <c r="AB34" s="922"/>
      <c r="AC34" s="922"/>
      <c r="AD34" s="922"/>
      <c r="AE34" s="922"/>
      <c r="AF34" s="922"/>
      <c r="AG34" s="922"/>
      <c r="AH34" s="922"/>
      <c r="AI34" s="922"/>
      <c r="AJ34" s="922"/>
      <c r="AK34" s="922"/>
      <c r="AL34" s="922"/>
      <c r="AM34" s="922"/>
      <c r="AN34" s="922"/>
      <c r="AO34" s="922"/>
      <c r="AP34" s="922"/>
      <c r="AQ34" s="922"/>
      <c r="AR34" s="922"/>
      <c r="AS34" s="932"/>
      <c r="AT34" s="3426"/>
      <c r="AU34" s="3427"/>
      <c r="AV34" s="3427"/>
      <c r="AW34" s="3427"/>
      <c r="AX34" s="3427"/>
      <c r="AY34" s="3427"/>
      <c r="AZ34" s="3428"/>
      <c r="BA34" s="917"/>
    </row>
    <row r="35" spans="1:53" ht="16.7" customHeight="1">
      <c r="A35" s="27"/>
      <c r="B35" s="3410"/>
      <c r="C35" s="3411"/>
      <c r="D35" s="3411"/>
      <c r="E35" s="3411"/>
      <c r="F35" s="3411"/>
      <c r="G35" s="3470"/>
      <c r="H35" s="931"/>
      <c r="I35" s="922"/>
      <c r="J35" s="922"/>
      <c r="K35" s="922"/>
      <c r="L35" s="922"/>
      <c r="M35" s="922"/>
      <c r="N35" s="922"/>
      <c r="O35" s="922"/>
      <c r="P35" s="922"/>
      <c r="Q35" s="922"/>
      <c r="R35" s="922"/>
      <c r="S35" s="922"/>
      <c r="T35" s="922"/>
      <c r="U35" s="922"/>
      <c r="V35" s="922"/>
      <c r="W35" s="922"/>
      <c r="X35" s="922"/>
      <c r="Y35" s="922"/>
      <c r="Z35" s="932"/>
      <c r="AA35" s="931"/>
      <c r="AB35" s="922"/>
      <c r="AC35" s="922"/>
      <c r="AD35" s="922"/>
      <c r="AE35" s="922"/>
      <c r="AF35" s="922"/>
      <c r="AG35" s="922"/>
      <c r="AH35" s="922"/>
      <c r="AI35" s="922"/>
      <c r="AJ35" s="922"/>
      <c r="AK35" s="922"/>
      <c r="AL35" s="922"/>
      <c r="AM35" s="922"/>
      <c r="AN35" s="922"/>
      <c r="AO35" s="922"/>
      <c r="AP35" s="922"/>
      <c r="AQ35" s="922"/>
      <c r="AR35" s="922"/>
      <c r="AS35" s="932"/>
      <c r="AT35" s="3439" t="s">
        <v>1141</v>
      </c>
      <c r="AU35" s="3440"/>
      <c r="AV35" s="3453"/>
      <c r="AW35" s="3453"/>
      <c r="AX35" s="3453"/>
      <c r="AY35" s="3453"/>
      <c r="AZ35" s="3474"/>
      <c r="BA35" s="917"/>
    </row>
    <row r="36" spans="1:53" ht="16.7" customHeight="1">
      <c r="A36" s="27"/>
      <c r="B36" s="3410"/>
      <c r="C36" s="3411"/>
      <c r="D36" s="3411"/>
      <c r="E36" s="3411"/>
      <c r="F36" s="3411"/>
      <c r="G36" s="3470"/>
      <c r="H36" s="931"/>
      <c r="I36" s="922"/>
      <c r="J36" s="922"/>
      <c r="K36" s="922"/>
      <c r="L36" s="922"/>
      <c r="M36" s="922"/>
      <c r="N36" s="922"/>
      <c r="O36" s="922"/>
      <c r="P36" s="922"/>
      <c r="Q36" s="922"/>
      <c r="R36" s="922"/>
      <c r="S36" s="922"/>
      <c r="T36" s="922"/>
      <c r="U36" s="922"/>
      <c r="V36" s="922"/>
      <c r="W36" s="922"/>
      <c r="X36" s="922"/>
      <c r="Y36" s="922"/>
      <c r="Z36" s="932"/>
      <c r="AA36" s="931"/>
      <c r="AB36" s="922"/>
      <c r="AC36" s="922"/>
      <c r="AD36" s="922"/>
      <c r="AE36" s="922"/>
      <c r="AF36" s="922"/>
      <c r="AG36" s="922"/>
      <c r="AH36" s="922"/>
      <c r="AI36" s="922"/>
      <c r="AJ36" s="922"/>
      <c r="AK36" s="922"/>
      <c r="AL36" s="922"/>
      <c r="AM36" s="922"/>
      <c r="AN36" s="922"/>
      <c r="AO36" s="922"/>
      <c r="AP36" s="922"/>
      <c r="AQ36" s="922"/>
      <c r="AR36" s="922"/>
      <c r="AS36" s="932"/>
      <c r="AT36" s="3449"/>
      <c r="AU36" s="3443"/>
      <c r="AV36" s="3424"/>
      <c r="AW36" s="3424"/>
      <c r="AX36" s="3424"/>
      <c r="AY36" s="3424"/>
      <c r="AZ36" s="3475"/>
      <c r="BA36" s="917"/>
    </row>
    <row r="37" spans="1:53" ht="16.7" customHeight="1">
      <c r="A37" s="27"/>
      <c r="B37" s="3410"/>
      <c r="C37" s="3411"/>
      <c r="D37" s="3411"/>
      <c r="E37" s="3411"/>
      <c r="F37" s="3411"/>
      <c r="G37" s="3470"/>
      <c r="H37" s="931"/>
      <c r="I37" s="922"/>
      <c r="J37" s="922"/>
      <c r="K37" s="922"/>
      <c r="L37" s="922"/>
      <c r="M37" s="922"/>
      <c r="N37" s="922"/>
      <c r="O37" s="922"/>
      <c r="P37" s="922"/>
      <c r="Q37" s="922"/>
      <c r="R37" s="922"/>
      <c r="S37" s="922"/>
      <c r="T37" s="922"/>
      <c r="U37" s="922"/>
      <c r="V37" s="922"/>
      <c r="W37" s="922"/>
      <c r="X37" s="922"/>
      <c r="Y37" s="922"/>
      <c r="Z37" s="932"/>
      <c r="AA37" s="931"/>
      <c r="AB37" s="922"/>
      <c r="AC37" s="922"/>
      <c r="AD37" s="922"/>
      <c r="AE37" s="922"/>
      <c r="AF37" s="922"/>
      <c r="AG37" s="922"/>
      <c r="AH37" s="922"/>
      <c r="AI37" s="922"/>
      <c r="AJ37" s="922"/>
      <c r="AK37" s="922"/>
      <c r="AL37" s="922"/>
      <c r="AM37" s="922"/>
      <c r="AN37" s="922"/>
      <c r="AO37" s="922"/>
      <c r="AP37" s="922"/>
      <c r="AQ37" s="922"/>
      <c r="AR37" s="922"/>
      <c r="AS37" s="932"/>
      <c r="AT37" s="3423"/>
      <c r="AU37" s="3424"/>
      <c r="AV37" s="3424"/>
      <c r="AW37" s="3424"/>
      <c r="AX37" s="3424"/>
      <c r="AY37" s="3424"/>
      <c r="AZ37" s="3475"/>
      <c r="BA37" s="917"/>
    </row>
    <row r="38" spans="1:53" ht="16.7" customHeight="1">
      <c r="A38" s="27"/>
      <c r="B38" s="3410"/>
      <c r="C38" s="3411"/>
      <c r="D38" s="3411"/>
      <c r="E38" s="3411"/>
      <c r="F38" s="3411"/>
      <c r="G38" s="3470"/>
      <c r="H38" s="931"/>
      <c r="I38" s="922"/>
      <c r="J38" s="922"/>
      <c r="K38" s="922"/>
      <c r="L38" s="922"/>
      <c r="M38" s="922"/>
      <c r="N38" s="922"/>
      <c r="O38" s="922"/>
      <c r="P38" s="922"/>
      <c r="Q38" s="922"/>
      <c r="R38" s="922"/>
      <c r="S38" s="922"/>
      <c r="T38" s="922"/>
      <c r="U38" s="922"/>
      <c r="V38" s="922"/>
      <c r="W38" s="922"/>
      <c r="X38" s="922"/>
      <c r="Y38" s="922"/>
      <c r="Z38" s="932"/>
      <c r="AA38" s="931"/>
      <c r="AB38" s="922"/>
      <c r="AC38" s="922"/>
      <c r="AD38" s="922"/>
      <c r="AE38" s="922"/>
      <c r="AF38" s="922"/>
      <c r="AG38" s="922"/>
      <c r="AH38" s="922"/>
      <c r="AI38" s="922"/>
      <c r="AJ38" s="922"/>
      <c r="AK38" s="922"/>
      <c r="AL38" s="922"/>
      <c r="AM38" s="922"/>
      <c r="AN38" s="922"/>
      <c r="AO38" s="922"/>
      <c r="AP38" s="922"/>
      <c r="AQ38" s="922"/>
      <c r="AR38" s="922"/>
      <c r="AS38" s="932"/>
      <c r="AT38" s="3456" t="s">
        <v>1145</v>
      </c>
      <c r="AU38" s="3457"/>
      <c r="AV38" s="3458"/>
      <c r="AW38" s="3458"/>
      <c r="AX38" s="3458"/>
      <c r="AY38" s="3458"/>
      <c r="AZ38" s="3476"/>
      <c r="BA38" s="917"/>
    </row>
    <row r="39" spans="1:53" ht="16.7" customHeight="1">
      <c r="A39" s="27"/>
      <c r="B39" s="3410"/>
      <c r="C39" s="3411"/>
      <c r="D39" s="3411"/>
      <c r="E39" s="3411"/>
      <c r="F39" s="3411"/>
      <c r="G39" s="3470"/>
      <c r="H39" s="931"/>
      <c r="I39" s="922"/>
      <c r="J39" s="922"/>
      <c r="K39" s="922"/>
      <c r="L39" s="922"/>
      <c r="M39" s="922"/>
      <c r="N39" s="922"/>
      <c r="O39" s="922"/>
      <c r="P39" s="922"/>
      <c r="Q39" s="922"/>
      <c r="R39" s="922"/>
      <c r="S39" s="922"/>
      <c r="T39" s="922"/>
      <c r="U39" s="922"/>
      <c r="V39" s="922"/>
      <c r="W39" s="922"/>
      <c r="X39" s="922"/>
      <c r="Y39" s="922"/>
      <c r="Z39" s="932"/>
      <c r="AA39" s="931"/>
      <c r="AB39" s="922"/>
      <c r="AC39" s="922"/>
      <c r="AD39" s="922"/>
      <c r="AE39" s="922"/>
      <c r="AF39" s="922"/>
      <c r="AG39" s="922"/>
      <c r="AH39" s="922"/>
      <c r="AI39" s="922"/>
      <c r="AJ39" s="922"/>
      <c r="AK39" s="922"/>
      <c r="AL39" s="922"/>
      <c r="AM39" s="922"/>
      <c r="AN39" s="922"/>
      <c r="AO39" s="922"/>
      <c r="AP39" s="922"/>
      <c r="AQ39" s="922"/>
      <c r="AR39" s="922"/>
      <c r="AS39" s="932"/>
      <c r="AT39" s="3461"/>
      <c r="AU39" s="3462"/>
      <c r="AV39" s="3462"/>
      <c r="AW39" s="3462"/>
      <c r="AX39" s="3462"/>
      <c r="AY39" s="3462"/>
      <c r="AZ39" s="3477"/>
      <c r="BA39" s="917"/>
    </row>
    <row r="40" spans="1:53" ht="16.7" customHeight="1">
      <c r="A40" s="27"/>
      <c r="B40" s="3410"/>
      <c r="C40" s="3411"/>
      <c r="D40" s="3411"/>
      <c r="E40" s="3411"/>
      <c r="F40" s="3411"/>
      <c r="G40" s="3470"/>
      <c r="H40" s="931"/>
      <c r="I40" s="922"/>
      <c r="J40" s="922"/>
      <c r="K40" s="922"/>
      <c r="L40" s="922"/>
      <c r="M40" s="922"/>
      <c r="N40" s="922"/>
      <c r="O40" s="922"/>
      <c r="P40" s="922"/>
      <c r="Q40" s="922"/>
      <c r="R40" s="922"/>
      <c r="S40" s="922"/>
      <c r="T40" s="922"/>
      <c r="U40" s="922"/>
      <c r="V40" s="922"/>
      <c r="W40" s="922"/>
      <c r="X40" s="922"/>
      <c r="Y40" s="922"/>
      <c r="Z40" s="932"/>
      <c r="AA40" s="931"/>
      <c r="AB40" s="922"/>
      <c r="AC40" s="922"/>
      <c r="AD40" s="922"/>
      <c r="AE40" s="922"/>
      <c r="AF40" s="922"/>
      <c r="AG40" s="922"/>
      <c r="AH40" s="922"/>
      <c r="AI40" s="922"/>
      <c r="AJ40" s="922"/>
      <c r="AK40" s="922"/>
      <c r="AL40" s="922"/>
      <c r="AM40" s="922"/>
      <c r="AN40" s="922"/>
      <c r="AO40" s="922"/>
      <c r="AP40" s="922"/>
      <c r="AQ40" s="922"/>
      <c r="AR40" s="922"/>
      <c r="AS40" s="932"/>
      <c r="AT40" s="3461"/>
      <c r="AU40" s="3462"/>
      <c r="AV40" s="3462"/>
      <c r="AW40" s="3462"/>
      <c r="AX40" s="3462"/>
      <c r="AY40" s="3462"/>
      <c r="AZ40" s="3477"/>
      <c r="BA40" s="917"/>
    </row>
    <row r="41" spans="1:53" ht="16.7" customHeight="1">
      <c r="A41" s="27"/>
      <c r="B41" s="3410"/>
      <c r="C41" s="3411"/>
      <c r="D41" s="3411"/>
      <c r="E41" s="3411"/>
      <c r="F41" s="3411"/>
      <c r="G41" s="3470"/>
      <c r="H41" s="931"/>
      <c r="I41" s="922"/>
      <c r="J41" s="922"/>
      <c r="K41" s="922"/>
      <c r="L41" s="922"/>
      <c r="M41" s="922"/>
      <c r="N41" s="922"/>
      <c r="O41" s="922"/>
      <c r="P41" s="922"/>
      <c r="Q41" s="922"/>
      <c r="R41" s="922"/>
      <c r="S41" s="922"/>
      <c r="T41" s="922"/>
      <c r="U41" s="922"/>
      <c r="V41" s="922"/>
      <c r="W41" s="922"/>
      <c r="X41" s="922"/>
      <c r="Y41" s="922"/>
      <c r="Z41" s="932"/>
      <c r="AA41" s="931"/>
      <c r="AB41" s="922"/>
      <c r="AC41" s="922"/>
      <c r="AD41" s="922"/>
      <c r="AE41" s="922"/>
      <c r="AF41" s="922"/>
      <c r="AG41" s="922"/>
      <c r="AH41" s="922"/>
      <c r="AI41" s="922"/>
      <c r="AJ41" s="922"/>
      <c r="AK41" s="922"/>
      <c r="AL41" s="922"/>
      <c r="AM41" s="922"/>
      <c r="AN41" s="922"/>
      <c r="AO41" s="922"/>
      <c r="AP41" s="922"/>
      <c r="AQ41" s="922"/>
      <c r="AR41" s="922"/>
      <c r="AS41" s="932"/>
      <c r="AT41" s="3461"/>
      <c r="AU41" s="3462"/>
      <c r="AV41" s="3462"/>
      <c r="AW41" s="3462"/>
      <c r="AX41" s="3462"/>
      <c r="AY41" s="3462"/>
      <c r="AZ41" s="3477"/>
      <c r="BA41" s="917"/>
    </row>
    <row r="42" spans="1:53" ht="16.7" customHeight="1">
      <c r="A42" s="27"/>
      <c r="B42" s="3410"/>
      <c r="C42" s="3411"/>
      <c r="D42" s="3411"/>
      <c r="E42" s="3411"/>
      <c r="F42" s="3411"/>
      <c r="G42" s="3470"/>
      <c r="H42" s="931"/>
      <c r="I42" s="922"/>
      <c r="J42" s="922"/>
      <c r="K42" s="922"/>
      <c r="L42" s="922"/>
      <c r="M42" s="922"/>
      <c r="N42" s="922"/>
      <c r="O42" s="922"/>
      <c r="P42" s="922"/>
      <c r="Q42" s="922"/>
      <c r="R42" s="922"/>
      <c r="S42" s="922"/>
      <c r="T42" s="922"/>
      <c r="U42" s="922"/>
      <c r="V42" s="922"/>
      <c r="W42" s="922"/>
      <c r="X42" s="922"/>
      <c r="Y42" s="922"/>
      <c r="Z42" s="932"/>
      <c r="AA42" s="931"/>
      <c r="AB42" s="922"/>
      <c r="AC42" s="922"/>
      <c r="AD42" s="922"/>
      <c r="AE42" s="922"/>
      <c r="AF42" s="922"/>
      <c r="AG42" s="922"/>
      <c r="AH42" s="922"/>
      <c r="AI42" s="922"/>
      <c r="AJ42" s="922"/>
      <c r="AK42" s="922"/>
      <c r="AL42" s="922"/>
      <c r="AM42" s="922"/>
      <c r="AN42" s="922"/>
      <c r="AO42" s="922"/>
      <c r="AP42" s="922"/>
      <c r="AQ42" s="922"/>
      <c r="AR42" s="922"/>
      <c r="AS42" s="932"/>
      <c r="AT42" s="3461"/>
      <c r="AU42" s="3462"/>
      <c r="AV42" s="3462"/>
      <c r="AW42" s="3462"/>
      <c r="AX42" s="3462"/>
      <c r="AY42" s="3462"/>
      <c r="AZ42" s="3477"/>
      <c r="BA42" s="917"/>
    </row>
    <row r="43" spans="1:53" ht="16.7" customHeight="1">
      <c r="A43" s="27"/>
      <c r="B43" s="3471"/>
      <c r="C43" s="3472"/>
      <c r="D43" s="3472"/>
      <c r="E43" s="3472"/>
      <c r="F43" s="3472"/>
      <c r="G43" s="3473"/>
      <c r="H43" s="935"/>
      <c r="I43" s="933"/>
      <c r="J43" s="933"/>
      <c r="K43" s="933"/>
      <c r="L43" s="933"/>
      <c r="M43" s="933"/>
      <c r="N43" s="933"/>
      <c r="O43" s="933"/>
      <c r="P43" s="933"/>
      <c r="Q43" s="933"/>
      <c r="R43" s="933"/>
      <c r="S43" s="933"/>
      <c r="T43" s="933"/>
      <c r="U43" s="933"/>
      <c r="V43" s="933"/>
      <c r="W43" s="933"/>
      <c r="X43" s="933"/>
      <c r="Y43" s="933"/>
      <c r="Z43" s="934"/>
      <c r="AA43" s="935"/>
      <c r="AB43" s="933"/>
      <c r="AC43" s="933"/>
      <c r="AD43" s="933"/>
      <c r="AE43" s="933"/>
      <c r="AF43" s="933"/>
      <c r="AG43" s="933"/>
      <c r="AH43" s="933"/>
      <c r="AI43" s="933"/>
      <c r="AJ43" s="933"/>
      <c r="AK43" s="933"/>
      <c r="AL43" s="933"/>
      <c r="AM43" s="933"/>
      <c r="AN43" s="933"/>
      <c r="AO43" s="933"/>
      <c r="AP43" s="933"/>
      <c r="AQ43" s="933"/>
      <c r="AR43" s="933"/>
      <c r="AS43" s="934"/>
      <c r="AT43" s="3478"/>
      <c r="AU43" s="3479"/>
      <c r="AV43" s="3479"/>
      <c r="AW43" s="3479"/>
      <c r="AX43" s="3479"/>
      <c r="AY43" s="3479"/>
      <c r="AZ43" s="3480"/>
      <c r="BA43" s="917"/>
    </row>
    <row r="44" spans="1:53" s="936" customFormat="1" ht="16.7" customHeight="1">
      <c r="A44" s="937"/>
      <c r="B44" s="938" t="s">
        <v>118</v>
      </c>
      <c r="C44" s="939"/>
      <c r="D44" s="939"/>
      <c r="E44" s="939"/>
      <c r="F44" s="939"/>
      <c r="G44" s="939"/>
      <c r="H44" s="939"/>
      <c r="I44" s="939"/>
      <c r="J44" s="939"/>
      <c r="K44" s="939"/>
      <c r="L44" s="939"/>
      <c r="M44" s="939"/>
      <c r="N44" s="939"/>
      <c r="O44" s="939"/>
      <c r="P44" s="939"/>
      <c r="Q44" s="939"/>
      <c r="R44" s="939"/>
      <c r="S44" s="939"/>
      <c r="T44" s="939"/>
      <c r="U44" s="939"/>
      <c r="V44" s="939"/>
      <c r="W44" s="939"/>
      <c r="X44" s="939"/>
      <c r="Y44" s="939"/>
      <c r="Z44" s="939"/>
      <c r="AA44" s="151" t="s">
        <v>64</v>
      </c>
      <c r="AB44" s="939"/>
      <c r="AC44" s="939"/>
      <c r="AD44" s="939"/>
      <c r="AE44" s="939"/>
      <c r="AF44" s="939"/>
      <c r="AG44" s="939"/>
      <c r="AH44" s="939"/>
      <c r="AI44" s="939"/>
      <c r="AJ44" s="939"/>
      <c r="AK44" s="939"/>
      <c r="AL44" s="939"/>
      <c r="AM44" s="939"/>
      <c r="AN44" s="939"/>
      <c r="AO44" s="939"/>
      <c r="AP44" s="939"/>
      <c r="AQ44" s="939"/>
      <c r="AR44" s="939"/>
      <c r="AS44" s="939"/>
      <c r="AT44" s="940"/>
      <c r="AU44" s="940" t="str">
        <f>Index!BE44</f>
        <v>COMPILER: LIÊN/A-KT-WQ826</v>
      </c>
      <c r="AV44" s="938"/>
      <c r="AW44" s="940"/>
      <c r="AX44" s="940"/>
      <c r="AY44" s="940"/>
      <c r="AZ44" s="940"/>
      <c r="BA44" s="941"/>
    </row>
    <row r="45" spans="1:53" ht="16.7" customHeight="1"/>
    <row r="46" spans="1:53" ht="16.7" customHeight="1"/>
    <row r="47" spans="1:53" ht="16.7" customHeight="1"/>
    <row r="48" spans="1:53" ht="16.7" customHeight="1"/>
    <row r="49" ht="16.7" customHeight="1"/>
    <row r="50" ht="16.7" customHeight="1"/>
    <row r="51" ht="16.7" customHeight="1"/>
    <row r="52" ht="16.7" customHeight="1"/>
    <row r="53" ht="16.7" customHeight="1"/>
    <row r="54" ht="16.7" customHeight="1"/>
    <row r="55" ht="16.7" customHeight="1"/>
    <row r="56" ht="16.7" customHeight="1"/>
    <row r="57" ht="16.7" customHeight="1"/>
    <row r="58" ht="16.7" customHeight="1"/>
    <row r="59" ht="16.7" customHeight="1"/>
    <row r="60" ht="16.7" customHeight="1"/>
    <row r="61" ht="16.7" customHeight="1"/>
    <row r="62" ht="16.7" customHeight="1"/>
    <row r="63" ht="16.7" customHeight="1"/>
    <row r="64" ht="16.7" customHeight="1"/>
    <row r="65" ht="16.7" customHeight="1"/>
    <row r="66" ht="16.7" customHeight="1"/>
    <row r="67" ht="16.7" customHeight="1"/>
    <row r="68" ht="16.7" customHeight="1"/>
    <row r="69" ht="16.7" customHeight="1"/>
    <row r="70" ht="16.7" customHeight="1"/>
    <row r="71" ht="16.7" customHeight="1"/>
    <row r="72" ht="16.7" customHeight="1"/>
    <row r="73" ht="16.7" customHeight="1"/>
    <row r="74" ht="16.7" customHeight="1"/>
    <row r="75" ht="16.7" customHeight="1"/>
    <row r="76" ht="16.7" customHeight="1"/>
    <row r="77" ht="16.7" customHeight="1"/>
    <row r="78" ht="16.7" customHeight="1"/>
    <row r="79" ht="16.7" customHeight="1"/>
    <row r="80" ht="16.7" customHeight="1"/>
    <row r="81" ht="16.7" customHeight="1"/>
    <row r="82" ht="16.7" customHeight="1"/>
    <row r="83" ht="16.7" customHeight="1"/>
    <row r="84" ht="16.7" customHeight="1"/>
    <row r="85" ht="16.7" customHeight="1"/>
    <row r="86" ht="16.7" customHeight="1"/>
    <row r="87" ht="16.7" customHeight="1"/>
    <row r="88" ht="16.7" customHeight="1"/>
    <row r="89" ht="16.7" customHeight="1"/>
    <row r="90" ht="16.7" customHeight="1"/>
    <row r="91" ht="16.7" customHeight="1"/>
    <row r="92" ht="16.7" customHeight="1"/>
    <row r="93" ht="16.7" customHeight="1"/>
    <row r="94" ht="16.7" customHeight="1"/>
    <row r="95" ht="16.7" customHeight="1"/>
    <row r="96" ht="16.7" customHeight="1"/>
    <row r="97" ht="16.7" customHeight="1"/>
    <row r="98" ht="16.7" customHeight="1"/>
    <row r="99" ht="16.7" customHeight="1"/>
    <row r="100" ht="16.7" customHeight="1"/>
    <row r="101" ht="16.7" customHeight="1"/>
    <row r="102" ht="16.7" customHeight="1"/>
    <row r="103" ht="16.7" customHeight="1"/>
    <row r="104" ht="16.7" customHeight="1"/>
    <row r="105" ht="16.7" customHeight="1"/>
  </sheetData>
  <mergeCells count="32">
    <mergeCell ref="B21:G30"/>
    <mergeCell ref="AT21:AZ23"/>
    <mergeCell ref="AT24:AZ27"/>
    <mergeCell ref="AT28:AZ30"/>
    <mergeCell ref="B31:G43"/>
    <mergeCell ref="AT31:AZ34"/>
    <mergeCell ref="AT35:AZ37"/>
    <mergeCell ref="AT38:AZ43"/>
    <mergeCell ref="B8:G20"/>
    <mergeCell ref="AT8:AZ9"/>
    <mergeCell ref="AT10:AZ11"/>
    <mergeCell ref="AT12:AZ13"/>
    <mergeCell ref="AT14:AZ15"/>
    <mergeCell ref="AT16:AZ17"/>
    <mergeCell ref="AT18:AZ20"/>
    <mergeCell ref="B5:G7"/>
    <mergeCell ref="H5:AR6"/>
    <mergeCell ref="AT5:AZ7"/>
    <mergeCell ref="H7:Z7"/>
    <mergeCell ref="AA7:AS7"/>
    <mergeCell ref="A1:F1"/>
    <mergeCell ref="G1:M1"/>
    <mergeCell ref="N1:AN4"/>
    <mergeCell ref="AW1:AX2"/>
    <mergeCell ref="AY1:AZ2"/>
    <mergeCell ref="A2:F2"/>
    <mergeCell ref="G2:M2"/>
    <mergeCell ref="A3:F3"/>
    <mergeCell ref="G3:M3"/>
    <mergeCell ref="AO3:AS3"/>
    <mergeCell ref="AT3:AZ3"/>
    <mergeCell ref="AT4:AZ4"/>
  </mergeCells>
  <phoneticPr fontId="60" type="noConversion"/>
  <printOptions horizontalCentered="1" verticalCentered="1"/>
  <pageMargins left="0.196850393700787" right="0.196850393700787" top="0.59055118110236204" bottom="0.39370078740157499" header="0.196850393700787" footer="0.196850393700787"/>
  <pageSetup paperSize="9" scale="70" orientation="landscape" useFirstPageNumber="1" horizontalDpi="4294967295" verticalDpi="4294967295" r:id="rId1"/>
  <headerFooter>
    <oddHeader>&amp;L&amp;12NIKE-CONVERSE, INC. Confidential&amp;RVer.16.0
PB:1-0</oddHeader>
    <oddFooter>&amp;C&amp;"Arial,굵게"&amp;A</oddFooter>
  </headerFooter>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CL39"/>
  <sheetViews>
    <sheetView showGridLines="0" view="pageBreakPreview" zoomScale="95" zoomScaleNormal="60" workbookViewId="0">
      <selection activeCell="AH15" sqref="AH15"/>
    </sheetView>
  </sheetViews>
  <sheetFormatPr defaultColWidth="2.5703125" defaultRowHeight="14.25" customHeight="1"/>
  <cols>
    <col min="1" max="1" width="2.5703125" customWidth="1"/>
    <col min="2" max="4" width="2.140625" customWidth="1"/>
    <col min="5" max="7" width="2.140625" style="1" customWidth="1"/>
    <col min="8" max="19" width="2.140625" customWidth="1"/>
    <col min="20" max="22" width="2.140625" style="1" customWidth="1"/>
    <col min="23" max="27" width="2.140625" customWidth="1"/>
    <col min="28" max="29" width="3.140625" customWidth="1"/>
    <col min="30" max="34" width="2.5703125" customWidth="1"/>
    <col min="35" max="35" width="2.5703125" style="1" customWidth="1"/>
    <col min="36" max="36" width="2.5703125" customWidth="1"/>
    <col min="37" max="37" width="3.140625" customWidth="1"/>
    <col min="38" max="38" width="2.5703125" customWidth="1"/>
    <col min="39" max="40" width="2.5703125" style="1" customWidth="1"/>
    <col min="41" max="41" width="2.5703125" customWidth="1"/>
    <col min="42" max="42" width="3.140625" customWidth="1"/>
    <col min="43" max="43" width="5.140625" customWidth="1"/>
    <col min="44" max="44" width="2.5703125" customWidth="1"/>
    <col min="45" max="45" width="3.85546875" customWidth="1"/>
    <col min="46" max="46" width="2.5703125" customWidth="1"/>
    <col min="47" max="47" width="2.5703125" style="1" customWidth="1"/>
    <col min="48" max="48" width="2" customWidth="1"/>
    <col min="49" max="49" width="3.85546875" customWidth="1"/>
    <col min="55" max="57" width="4.140625" customWidth="1"/>
    <col min="58" max="58" width="4.140625" style="1" customWidth="1"/>
    <col min="59" max="61" width="4.140625" customWidth="1"/>
    <col min="62" max="62" width="3" style="1" customWidth="1"/>
    <col min="64" max="64" width="2.5703125" style="1" customWidth="1"/>
    <col min="67" max="67" width="2.140625" customWidth="1"/>
    <col min="68" max="68" width="1.85546875" customWidth="1"/>
    <col min="72" max="72" width="4" customWidth="1"/>
    <col min="78" max="78" width="1.85546875" customWidth="1"/>
    <col min="79" max="79" width="2.5703125" hidden="1" customWidth="1"/>
  </cols>
  <sheetData>
    <row r="1" spans="1:90" s="2" customFormat="1" ht="20.100000000000001" customHeight="1">
      <c r="A1" s="260"/>
      <c r="B1" s="1778" t="str">
        <f>Index!B1</f>
        <v>{{ModelType}}</v>
      </c>
      <c r="C1" s="2735"/>
      <c r="D1" s="2735"/>
      <c r="E1" s="2735"/>
      <c r="F1" s="2735"/>
      <c r="G1" s="2735"/>
      <c r="H1" s="2735"/>
      <c r="I1" s="2735"/>
      <c r="J1" s="2735"/>
      <c r="K1" s="2735"/>
      <c r="L1" s="2735"/>
      <c r="M1" s="2735"/>
      <c r="N1" s="2735"/>
      <c r="O1" s="2735"/>
      <c r="P1" s="2735"/>
      <c r="Q1" s="2735"/>
      <c r="R1" s="2735"/>
      <c r="S1" s="2736"/>
      <c r="T1" s="283"/>
      <c r="U1" s="283"/>
      <c r="V1" s="283"/>
      <c r="W1" s="261"/>
      <c r="X1" s="1454" t="s">
        <v>1146</v>
      </c>
      <c r="Y1" s="1454"/>
      <c r="Z1" s="1454"/>
      <c r="AA1" s="1454"/>
      <c r="AB1" s="1454"/>
      <c r="AC1" s="1454"/>
      <c r="AD1" s="1454"/>
      <c r="AE1" s="1454"/>
      <c r="AF1" s="1454"/>
      <c r="AG1" s="1454"/>
      <c r="AH1" s="1454"/>
      <c r="AI1" s="1454"/>
      <c r="AJ1" s="1454"/>
      <c r="AK1" s="1454"/>
      <c r="AL1" s="1454"/>
      <c r="AM1" s="1454"/>
      <c r="AN1" s="1454"/>
      <c r="AO1" s="1454"/>
      <c r="AP1" s="1454"/>
      <c r="AQ1" s="1454"/>
      <c r="AR1" s="1454"/>
      <c r="AS1" s="1454"/>
      <c r="AT1" s="1454"/>
      <c r="AU1" s="1454"/>
      <c r="AV1" s="1454"/>
      <c r="AW1" s="1454"/>
      <c r="AX1" s="1454"/>
      <c r="AY1" s="1454"/>
      <c r="AZ1" s="1454"/>
      <c r="BA1" s="261"/>
      <c r="BB1" s="261"/>
      <c r="BC1" s="261"/>
      <c r="BD1" s="261"/>
      <c r="BE1" s="261"/>
      <c r="BF1" s="261"/>
      <c r="BG1" s="261"/>
      <c r="BH1" s="261"/>
      <c r="BI1" s="261"/>
      <c r="BJ1" s="101"/>
      <c r="BK1" s="261"/>
      <c r="BL1" s="101"/>
      <c r="BM1" s="261"/>
      <c r="BN1" s="261"/>
      <c r="BO1" s="261"/>
      <c r="BP1" s="261"/>
      <c r="BQ1" s="262"/>
    </row>
    <row r="2" spans="1:90" s="2" customFormat="1" ht="15.95" customHeight="1">
      <c r="A2" s="33"/>
      <c r="B2" s="942" t="s">
        <v>69</v>
      </c>
      <c r="C2" s="943"/>
      <c r="D2" s="943"/>
      <c r="E2" s="943"/>
      <c r="F2" s="943"/>
      <c r="G2" s="944"/>
      <c r="H2" s="943"/>
      <c r="I2" s="943" t="str">
        <f>Index!G2</f>
        <v>{{ModelName}}</v>
      </c>
      <c r="J2" s="943"/>
      <c r="K2" s="339"/>
      <c r="L2" s="339"/>
      <c r="M2" s="339"/>
      <c r="N2" s="339"/>
      <c r="O2" s="339"/>
      <c r="P2" s="339"/>
      <c r="Q2" s="339"/>
      <c r="R2" s="339"/>
      <c r="S2" s="665"/>
      <c r="T2" s="107"/>
      <c r="U2" s="107"/>
      <c r="V2" s="107"/>
      <c r="W2" s="22"/>
      <c r="X2" s="1692"/>
      <c r="Y2" s="1692"/>
      <c r="Z2" s="1692"/>
      <c r="AA2" s="1692"/>
      <c r="AB2" s="1692"/>
      <c r="AC2" s="1692"/>
      <c r="AD2" s="1692"/>
      <c r="AE2" s="1692"/>
      <c r="AF2" s="1692"/>
      <c r="AG2" s="1692"/>
      <c r="AH2" s="1692"/>
      <c r="AI2" s="1692"/>
      <c r="AJ2" s="1692"/>
      <c r="AK2" s="1692"/>
      <c r="AL2" s="1692"/>
      <c r="AM2" s="1692"/>
      <c r="AN2" s="1692"/>
      <c r="AO2" s="1692"/>
      <c r="AP2" s="1692"/>
      <c r="AQ2" s="1692"/>
      <c r="AR2" s="1692"/>
      <c r="AS2" s="1692"/>
      <c r="AT2" s="1692"/>
      <c r="AU2" s="1692"/>
      <c r="AV2" s="1692"/>
      <c r="AW2" s="1692"/>
      <c r="AX2" s="1692"/>
      <c r="AY2" s="1692"/>
      <c r="AZ2" s="1692"/>
      <c r="BA2" s="22"/>
      <c r="BB2" s="22"/>
      <c r="BC2" s="22"/>
      <c r="BD2" s="22"/>
      <c r="BE2" s="107"/>
      <c r="BF2" s="107"/>
      <c r="BG2" s="107"/>
      <c r="BH2" s="107"/>
      <c r="BI2" s="71"/>
      <c r="BJ2" s="299"/>
      <c r="BK2" s="1419" t="s">
        <v>122</v>
      </c>
      <c r="BL2" s="1419"/>
      <c r="BM2" s="1419"/>
      <c r="BN2" s="1322">
        <f>'Pressing Pad Specification'!AY1+1</f>
        <v>34</v>
      </c>
      <c r="BO2" s="1322"/>
      <c r="BP2" s="1466"/>
      <c r="BQ2" s="143"/>
    </row>
    <row r="3" spans="1:90" s="2" customFormat="1" ht="15.95" customHeight="1">
      <c r="A3" s="33"/>
      <c r="B3" s="497" t="s">
        <v>70</v>
      </c>
      <c r="C3" s="498"/>
      <c r="D3" s="498"/>
      <c r="E3" s="498"/>
      <c r="F3" s="498"/>
      <c r="G3" s="498"/>
      <c r="H3" s="498"/>
      <c r="I3" s="498"/>
      <c r="J3" s="498"/>
      <c r="K3" s="498"/>
      <c r="L3" s="498" t="str">
        <f>Index!I3</f>
        <v>{{MaterialNumber}}</v>
      </c>
      <c r="M3" s="498"/>
      <c r="N3" s="498"/>
      <c r="O3" s="498"/>
      <c r="P3" s="498"/>
      <c r="Q3" s="498"/>
      <c r="R3" s="498"/>
      <c r="S3" s="945"/>
      <c r="T3" s="107"/>
      <c r="U3" s="107"/>
      <c r="V3" s="107"/>
      <c r="W3" s="22"/>
      <c r="X3" s="3481"/>
      <c r="Y3" s="3481"/>
      <c r="Z3" s="3481"/>
      <c r="AA3" s="3481"/>
      <c r="AB3" s="3481"/>
      <c r="AC3" s="3481"/>
      <c r="AD3" s="3481"/>
      <c r="AE3" s="3481"/>
      <c r="AF3" s="3481"/>
      <c r="AG3" s="3481"/>
      <c r="AH3" s="3481"/>
      <c r="AI3" s="3481"/>
      <c r="AJ3" s="3481"/>
      <c r="AK3" s="3481"/>
      <c r="AL3" s="3481"/>
      <c r="AM3" s="3481"/>
      <c r="AN3" s="3481"/>
      <c r="AO3" s="3481"/>
      <c r="AP3" s="3481"/>
      <c r="AQ3" s="3481"/>
      <c r="AR3" s="3481"/>
      <c r="AS3" s="3481"/>
      <c r="AT3" s="3481"/>
      <c r="AU3" s="3481"/>
      <c r="AV3" s="3481"/>
      <c r="AW3" s="3481"/>
      <c r="AX3" s="3481"/>
      <c r="AY3" s="3481"/>
      <c r="AZ3" s="3481"/>
      <c r="BA3" s="22"/>
      <c r="BB3" s="22"/>
      <c r="BC3" s="22"/>
      <c r="BD3" s="22"/>
      <c r="BE3" s="22"/>
      <c r="BF3" s="22"/>
      <c r="BG3" s="22"/>
      <c r="BH3" s="22"/>
      <c r="BI3" s="946"/>
      <c r="BJ3" s="947"/>
      <c r="BK3" s="2565"/>
      <c r="BL3" s="2565"/>
      <c r="BM3" s="2565"/>
      <c r="BN3" s="2953"/>
      <c r="BO3" s="2953"/>
      <c r="BP3" s="2954"/>
      <c r="BQ3" s="143"/>
    </row>
    <row r="4" spans="1:90" s="2" customFormat="1" ht="20.100000000000001" customHeight="1">
      <c r="A4" s="33"/>
      <c r="B4" s="1778" t="s">
        <v>1147</v>
      </c>
      <c r="C4" s="2735"/>
      <c r="D4" s="2735"/>
      <c r="E4" s="2735"/>
      <c r="F4" s="2735"/>
      <c r="G4" s="2011"/>
      <c r="H4" s="2735"/>
      <c r="I4" s="2735"/>
      <c r="J4" s="2735"/>
      <c r="K4" s="2735"/>
      <c r="L4" s="2735"/>
      <c r="M4" s="2735"/>
      <c r="N4" s="2735"/>
      <c r="O4" s="2735"/>
      <c r="P4" s="2735"/>
      <c r="Q4" s="2735"/>
      <c r="R4" s="2735"/>
      <c r="S4" s="2735"/>
      <c r="T4" s="2735"/>
      <c r="U4" s="2011"/>
      <c r="V4" s="2735"/>
      <c r="W4" s="2735"/>
      <c r="X4" s="2735"/>
      <c r="Y4" s="2735"/>
      <c r="Z4" s="2735"/>
      <c r="AA4" s="2736"/>
      <c r="AB4" s="3482" t="s">
        <v>1148</v>
      </c>
      <c r="AC4" s="1924"/>
      <c r="AD4" s="1924"/>
      <c r="AE4" s="1924"/>
      <c r="AF4" s="1924"/>
      <c r="AG4" s="1924"/>
      <c r="AH4" s="1924"/>
      <c r="AI4" s="3483"/>
      <c r="AJ4" s="1924"/>
      <c r="AK4" s="1924"/>
      <c r="AL4" s="1924"/>
      <c r="AM4" s="3483"/>
      <c r="AN4" s="3483"/>
      <c r="AO4" s="1924"/>
      <c r="AP4" s="1924"/>
      <c r="AQ4" s="1924"/>
      <c r="AR4" s="1924"/>
      <c r="AS4" s="1924"/>
      <c r="AT4" s="1924"/>
      <c r="AU4" s="3483"/>
      <c r="AV4" s="1924"/>
      <c r="AW4" s="1924"/>
      <c r="AX4" s="460"/>
      <c r="AY4" s="460"/>
      <c r="AZ4" s="460"/>
      <c r="BA4" s="460"/>
      <c r="BB4" s="460"/>
      <c r="BC4" s="460"/>
      <c r="BD4" s="460"/>
      <c r="BE4" s="460"/>
      <c r="BF4" s="460"/>
      <c r="BG4" s="460"/>
      <c r="BH4" s="460"/>
      <c r="BI4" s="94"/>
      <c r="BJ4" s="94"/>
      <c r="BK4" s="94"/>
      <c r="BL4" s="94"/>
      <c r="BM4" s="94"/>
      <c r="BN4" s="94"/>
      <c r="BO4" s="94"/>
      <c r="BP4" s="84"/>
      <c r="BQ4" s="242"/>
    </row>
    <row r="5" spans="1:90" s="2" customFormat="1" ht="69.95" customHeight="1">
      <c r="A5" s="33"/>
      <c r="B5" s="2337" t="s">
        <v>1149</v>
      </c>
      <c r="C5" s="1452"/>
      <c r="D5" s="1452"/>
      <c r="E5" s="1452"/>
      <c r="F5" s="1452"/>
      <c r="G5" s="1452"/>
      <c r="H5" s="1452"/>
      <c r="I5" s="1452"/>
      <c r="J5" s="1452"/>
      <c r="K5" s="1452"/>
      <c r="L5" s="1452"/>
      <c r="M5" s="1452"/>
      <c r="N5" s="1944"/>
      <c r="O5" s="3484" t="s">
        <v>1150</v>
      </c>
      <c r="P5" s="1452"/>
      <c r="Q5" s="1452"/>
      <c r="R5" s="1452"/>
      <c r="S5" s="1452"/>
      <c r="T5" s="1452"/>
      <c r="U5" s="1452"/>
      <c r="V5" s="1452"/>
      <c r="W5" s="1452"/>
      <c r="X5" s="1452"/>
      <c r="Y5" s="1452"/>
      <c r="Z5" s="1452"/>
      <c r="AA5" s="1944"/>
      <c r="AB5" s="3485" t="s">
        <v>171</v>
      </c>
      <c r="AC5" s="3486"/>
      <c r="AD5" s="3487" t="s">
        <v>1151</v>
      </c>
      <c r="AE5" s="2902"/>
      <c r="AF5" s="2901" t="s">
        <v>1152</v>
      </c>
      <c r="AG5" s="2902"/>
      <c r="AH5" s="3488" t="s">
        <v>1153</v>
      </c>
      <c r="AI5" s="3489"/>
      <c r="AJ5" s="3490"/>
      <c r="AK5" s="2902"/>
      <c r="AL5" s="3488" t="s">
        <v>1154</v>
      </c>
      <c r="AM5" s="3489"/>
      <c r="AN5" s="3487"/>
      <c r="AO5" s="3490"/>
      <c r="AP5" s="2902"/>
      <c r="AQ5" s="3488" t="s">
        <v>1155</v>
      </c>
      <c r="AR5" s="3490"/>
      <c r="AS5" s="2902"/>
      <c r="AT5" s="3488" t="s">
        <v>1156</v>
      </c>
      <c r="AU5" s="3487"/>
      <c r="AV5" s="3490"/>
      <c r="AW5" s="2903"/>
      <c r="AX5" s="3491" t="s">
        <v>1157</v>
      </c>
      <c r="AY5" s="2735"/>
      <c r="AZ5" s="2735"/>
      <c r="BA5" s="2735"/>
      <c r="BB5" s="2735"/>
      <c r="BC5" s="2735"/>
      <c r="BD5" s="2735"/>
      <c r="BE5" s="2735"/>
      <c r="BF5" s="2735"/>
      <c r="BG5" s="2735"/>
      <c r="BH5" s="2735"/>
      <c r="BI5" s="2735"/>
      <c r="BJ5" s="2011"/>
      <c r="BK5" s="2735"/>
      <c r="BL5" s="2011"/>
      <c r="BM5" s="2735"/>
      <c r="BN5" s="2735"/>
      <c r="BO5" s="2735"/>
      <c r="BP5" s="2736"/>
      <c r="BQ5" s="242"/>
    </row>
    <row r="6" spans="1:90" s="2" customFormat="1" ht="15.95" customHeight="1">
      <c r="A6" s="33"/>
      <c r="B6" s="948"/>
      <c r="C6" s="811"/>
      <c r="D6" s="811"/>
      <c r="E6" s="811"/>
      <c r="F6" s="811"/>
      <c r="G6" s="811"/>
      <c r="H6" s="811"/>
      <c r="I6" s="811"/>
      <c r="J6" s="811"/>
      <c r="K6" s="811"/>
      <c r="L6" s="811"/>
      <c r="M6" s="811"/>
      <c r="N6" s="811"/>
      <c r="O6" s="948"/>
      <c r="P6" s="811"/>
      <c r="Q6" s="811"/>
      <c r="R6" s="811"/>
      <c r="S6" s="811"/>
      <c r="T6" s="811"/>
      <c r="U6" s="811"/>
      <c r="V6" s="811"/>
      <c r="W6" s="811"/>
      <c r="X6" s="811"/>
      <c r="Y6" s="811"/>
      <c r="Z6" s="811"/>
      <c r="AA6" s="949"/>
      <c r="AB6" s="2745" t="s">
        <v>14</v>
      </c>
      <c r="AC6" s="3492"/>
      <c r="AD6" s="1711"/>
      <c r="AE6" s="2347"/>
      <c r="AF6" s="1440"/>
      <c r="AG6" s="2347"/>
      <c r="AH6" s="425"/>
      <c r="AI6" s="425"/>
      <c r="AJ6" s="425"/>
      <c r="AK6" s="425"/>
      <c r="AL6" s="448"/>
      <c r="AM6" s="425"/>
      <c r="AN6" s="425"/>
      <c r="AO6" s="425"/>
      <c r="AP6" s="950"/>
      <c r="AQ6" s="2942"/>
      <c r="AR6" s="1711"/>
      <c r="AS6" s="2347"/>
      <c r="AT6" s="1440"/>
      <c r="AU6" s="1711"/>
      <c r="AV6" s="1711"/>
      <c r="AW6" s="1712"/>
      <c r="AX6" s="2344" t="s">
        <v>1158</v>
      </c>
      <c r="AY6" s="1189"/>
      <c r="AZ6" s="1189"/>
      <c r="BA6" s="1189"/>
      <c r="BB6" s="1189"/>
      <c r="BC6" s="2337" t="s">
        <v>1159</v>
      </c>
      <c r="BD6" s="1452"/>
      <c r="BE6" s="1452"/>
      <c r="BF6" s="1181"/>
      <c r="BG6" s="1452"/>
      <c r="BH6" s="1452"/>
      <c r="BI6" s="1452"/>
      <c r="BJ6" s="1452"/>
      <c r="BK6" s="1452"/>
      <c r="BL6" s="1452"/>
      <c r="BM6" s="1452"/>
      <c r="BN6" s="1452"/>
      <c r="BO6" s="1452"/>
      <c r="BP6" s="1944"/>
      <c r="BQ6" s="242"/>
    </row>
    <row r="7" spans="1:90" s="2" customFormat="1" ht="15.95" customHeight="1">
      <c r="A7" s="33"/>
      <c r="B7" s="243"/>
      <c r="C7" s="94"/>
      <c r="D7" s="94"/>
      <c r="E7" s="94"/>
      <c r="F7" s="94"/>
      <c r="G7" s="94"/>
      <c r="H7" s="94"/>
      <c r="I7" s="94"/>
      <c r="J7" s="951"/>
      <c r="K7" s="94"/>
      <c r="L7" s="94"/>
      <c r="M7" s="94"/>
      <c r="N7" s="94"/>
      <c r="O7" s="243"/>
      <c r="P7" s="94"/>
      <c r="Q7" s="94"/>
      <c r="R7" s="94"/>
      <c r="S7" s="94"/>
      <c r="T7" s="94"/>
      <c r="U7" s="94"/>
      <c r="V7" s="94"/>
      <c r="W7" s="94"/>
      <c r="X7" s="94"/>
      <c r="Y7" s="94"/>
      <c r="Z7" s="94"/>
      <c r="AA7" s="84"/>
      <c r="AB7" s="1607">
        <v>11</v>
      </c>
      <c r="AC7" s="1984"/>
      <c r="AD7" s="1640"/>
      <c r="AE7" s="1609"/>
      <c r="AF7" s="2352"/>
      <c r="AG7" s="1609"/>
      <c r="AH7" s="320"/>
      <c r="AI7" s="320"/>
      <c r="AJ7" s="320"/>
      <c r="AK7" s="320"/>
      <c r="AL7" s="774"/>
      <c r="AM7" s="320"/>
      <c r="AN7" s="320"/>
      <c r="AO7" s="320"/>
      <c r="AP7" s="785"/>
      <c r="AQ7" s="2462"/>
      <c r="AR7" s="1640"/>
      <c r="AS7" s="1609"/>
      <c r="AT7" s="2352"/>
      <c r="AU7" s="1640"/>
      <c r="AV7" s="1640"/>
      <c r="AW7" s="1641"/>
      <c r="AX7" s="3493" t="s">
        <v>1160</v>
      </c>
      <c r="AY7" s="1631"/>
      <c r="AZ7" s="1631"/>
      <c r="BA7" s="1631"/>
      <c r="BB7" s="1632"/>
      <c r="BC7" s="2774" t="s">
        <v>1161</v>
      </c>
      <c r="BD7" s="1711"/>
      <c r="BE7" s="1711"/>
      <c r="BF7" s="1711"/>
      <c r="BG7" s="1711"/>
      <c r="BH7" s="1711"/>
      <c r="BI7" s="1711"/>
      <c r="BJ7" s="1711"/>
      <c r="BK7" s="1711"/>
      <c r="BL7" s="1711"/>
      <c r="BM7" s="1711"/>
      <c r="BN7" s="1711"/>
      <c r="BO7" s="1711"/>
      <c r="BP7" s="1712"/>
      <c r="BQ7" s="242"/>
      <c r="BT7" s="3493" t="s">
        <v>1162</v>
      </c>
      <c r="BU7" s="1631"/>
      <c r="BV7" s="1631"/>
      <c r="BW7" s="1631"/>
      <c r="BX7" s="1632"/>
      <c r="BY7" s="2774" t="s">
        <v>1163</v>
      </c>
      <c r="BZ7" s="1711"/>
      <c r="CA7" s="1711"/>
      <c r="CB7" s="1711"/>
      <c r="CC7" s="1711"/>
      <c r="CD7" s="1711"/>
      <c r="CE7" s="1711"/>
      <c r="CF7" s="1711"/>
      <c r="CG7" s="1711"/>
      <c r="CH7" s="1711"/>
      <c r="CI7" s="1711"/>
      <c r="CJ7" s="1711"/>
      <c r="CK7" s="1711"/>
      <c r="CL7" s="1712"/>
    </row>
    <row r="8" spans="1:90" s="2" customFormat="1" ht="15.95" customHeight="1">
      <c r="A8" s="33"/>
      <c r="B8" s="243"/>
      <c r="C8" s="94"/>
      <c r="D8" s="94"/>
      <c r="E8" s="94"/>
      <c r="F8" s="94"/>
      <c r="G8" s="94"/>
      <c r="H8" s="94"/>
      <c r="I8" s="94"/>
      <c r="J8" s="94"/>
      <c r="K8" s="94"/>
      <c r="L8" s="94"/>
      <c r="M8" s="94"/>
      <c r="N8" s="94"/>
      <c r="O8" s="243"/>
      <c r="P8" s="94"/>
      <c r="Q8" s="94"/>
      <c r="R8" s="94"/>
      <c r="S8" s="94"/>
      <c r="T8" s="94"/>
      <c r="U8" s="94"/>
      <c r="V8" s="94"/>
      <c r="W8" s="94"/>
      <c r="X8" s="94"/>
      <c r="Y8" s="94"/>
      <c r="Z8" s="94"/>
      <c r="AA8" s="94"/>
      <c r="AB8" s="1607" t="s">
        <v>20</v>
      </c>
      <c r="AC8" s="1984"/>
      <c r="AD8" s="1640"/>
      <c r="AE8" s="1609"/>
      <c r="AF8" s="2352"/>
      <c r="AG8" s="1609"/>
      <c r="AH8" s="320"/>
      <c r="AI8" s="320"/>
      <c r="AJ8" s="320"/>
      <c r="AK8" s="320"/>
      <c r="AL8" s="774"/>
      <c r="AM8" s="320"/>
      <c r="AN8" s="320"/>
      <c r="AO8" s="320"/>
      <c r="AP8" s="785"/>
      <c r="AQ8" s="2462"/>
      <c r="AR8" s="1640"/>
      <c r="AS8" s="1609"/>
      <c r="AT8" s="2352"/>
      <c r="AU8" s="1640"/>
      <c r="AV8" s="1640"/>
      <c r="AW8" s="1641"/>
      <c r="AX8" s="2356" t="s">
        <v>1164</v>
      </c>
      <c r="AY8" s="1191"/>
      <c r="AZ8" s="1191"/>
      <c r="BA8" s="1191"/>
      <c r="BB8" s="1191"/>
      <c r="BC8" s="3494" t="s">
        <v>1165</v>
      </c>
      <c r="BD8" s="2420"/>
      <c r="BE8" s="2420"/>
      <c r="BF8" s="2420"/>
      <c r="BG8" s="2420"/>
      <c r="BH8" s="2420"/>
      <c r="BI8" s="2420"/>
      <c r="BJ8" s="2420"/>
      <c r="BK8" s="2420"/>
      <c r="BL8" s="2420"/>
      <c r="BM8" s="2420"/>
      <c r="BN8" s="2420"/>
      <c r="BO8" s="2420"/>
      <c r="BP8" s="3495"/>
      <c r="BQ8" s="952"/>
      <c r="BT8" s="2356" t="s">
        <v>1166</v>
      </c>
      <c r="BU8" s="1191"/>
      <c r="BV8" s="1191"/>
      <c r="BW8" s="1191"/>
      <c r="BX8" s="1191"/>
      <c r="BY8" s="3494" t="s">
        <v>1167</v>
      </c>
      <c r="BZ8" s="2420"/>
      <c r="CA8" s="2420"/>
      <c r="CB8" s="2420"/>
      <c r="CC8" s="2420"/>
      <c r="CD8" s="2420"/>
      <c r="CE8" s="2420"/>
      <c r="CF8" s="2420"/>
      <c r="CG8" s="2420"/>
      <c r="CH8" s="2420"/>
      <c r="CI8" s="2420"/>
      <c r="CJ8" s="2420"/>
      <c r="CK8" s="2420"/>
      <c r="CL8" s="3495"/>
    </row>
    <row r="9" spans="1:90" s="2" customFormat="1" ht="15.95" customHeight="1">
      <c r="A9" s="33"/>
      <c r="B9" s="243"/>
      <c r="C9" s="94"/>
      <c r="D9" s="94"/>
      <c r="E9" s="94"/>
      <c r="F9" s="94"/>
      <c r="G9" s="94"/>
      <c r="H9" s="94"/>
      <c r="I9" s="94"/>
      <c r="J9" s="94"/>
      <c r="K9" s="94"/>
      <c r="L9" s="94"/>
      <c r="M9" s="94"/>
      <c r="N9" s="94"/>
      <c r="O9" s="243"/>
      <c r="P9" s="94"/>
      <c r="Q9" s="94"/>
      <c r="R9" s="94"/>
      <c r="S9" s="94"/>
      <c r="T9" s="94"/>
      <c r="U9" s="94"/>
      <c r="V9" s="94"/>
      <c r="W9" s="94"/>
      <c r="X9" s="94"/>
      <c r="Y9" s="94"/>
      <c r="Z9" s="94"/>
      <c r="AA9" s="94"/>
      <c r="AB9" s="1607">
        <v>12</v>
      </c>
      <c r="AC9" s="1984"/>
      <c r="AD9" s="1640"/>
      <c r="AE9" s="1609"/>
      <c r="AF9" s="2352"/>
      <c r="AG9" s="1609"/>
      <c r="AH9" s="320"/>
      <c r="AI9" s="320"/>
      <c r="AJ9" s="320"/>
      <c r="AK9" s="320"/>
      <c r="AL9" s="774"/>
      <c r="AM9" s="320"/>
      <c r="AN9" s="320"/>
      <c r="AO9" s="320"/>
      <c r="AP9" s="785"/>
      <c r="AQ9" s="2462"/>
      <c r="AR9" s="1640"/>
      <c r="AS9" s="1609"/>
      <c r="AT9" s="2352"/>
      <c r="AU9" s="1640"/>
      <c r="AV9" s="1640"/>
      <c r="AW9" s="1641"/>
      <c r="AX9" s="2354" t="s">
        <v>1168</v>
      </c>
      <c r="AY9" s="1640"/>
      <c r="AZ9" s="1640"/>
      <c r="BA9" s="1640"/>
      <c r="BB9" s="2404"/>
      <c r="BC9" s="1607" t="s">
        <v>1169</v>
      </c>
      <c r="BD9" s="1640"/>
      <c r="BE9" s="1640"/>
      <c r="BF9" s="1640"/>
      <c r="BG9" s="1640"/>
      <c r="BH9" s="1640"/>
      <c r="BI9" s="1640"/>
      <c r="BJ9" s="1640"/>
      <c r="BK9" s="1640"/>
      <c r="BL9" s="1640"/>
      <c r="BM9" s="1640"/>
      <c r="BN9" s="1640"/>
      <c r="BO9" s="1640"/>
      <c r="BP9" s="1641"/>
      <c r="BQ9" s="242"/>
    </row>
    <row r="10" spans="1:90" s="2" customFormat="1" ht="15.95" customHeight="1">
      <c r="A10" s="33"/>
      <c r="B10" s="243"/>
      <c r="C10" s="94"/>
      <c r="D10" s="94"/>
      <c r="E10" s="94"/>
      <c r="F10" s="94"/>
      <c r="G10" s="94"/>
      <c r="H10" s="94"/>
      <c r="I10" s="94"/>
      <c r="J10" s="94"/>
      <c r="K10" s="94"/>
      <c r="L10" s="94"/>
      <c r="M10" s="94"/>
      <c r="N10" s="94"/>
      <c r="O10" s="243"/>
      <c r="P10" s="94"/>
      <c r="Q10" s="94"/>
      <c r="R10" s="94"/>
      <c r="S10" s="94"/>
      <c r="T10" s="94"/>
      <c r="U10" s="94"/>
      <c r="V10" s="94"/>
      <c r="W10" s="94"/>
      <c r="X10" s="94"/>
      <c r="Y10" s="94"/>
      <c r="Z10" s="94"/>
      <c r="AA10" s="94"/>
      <c r="AB10" s="1607" t="s">
        <v>25</v>
      </c>
      <c r="AC10" s="1984"/>
      <c r="AD10" s="1640"/>
      <c r="AE10" s="1609"/>
      <c r="AF10" s="2352"/>
      <c r="AG10" s="1609"/>
      <c r="AH10" s="2352"/>
      <c r="AI10" s="1640"/>
      <c r="AJ10" s="1640"/>
      <c r="AK10" s="1984"/>
      <c r="AL10" s="2462"/>
      <c r="AM10" s="1640"/>
      <c r="AN10" s="1640"/>
      <c r="AO10" s="1640"/>
      <c r="AP10" s="1984"/>
      <c r="AQ10" s="2462"/>
      <c r="AR10" s="1640"/>
      <c r="AS10" s="1609"/>
      <c r="AT10" s="2352"/>
      <c r="AU10" s="1640"/>
      <c r="AV10" s="1640"/>
      <c r="AW10" s="1641"/>
      <c r="AX10" s="2354"/>
      <c r="AY10" s="1640"/>
      <c r="AZ10" s="1640"/>
      <c r="BA10" s="1640"/>
      <c r="BB10" s="2404"/>
      <c r="BC10" s="424"/>
      <c r="BD10" s="425"/>
      <c r="BE10" s="425"/>
      <c r="BF10" s="425"/>
      <c r="BG10" s="1640"/>
      <c r="BH10" s="1640"/>
      <c r="BI10" s="1640"/>
      <c r="BJ10" s="1640"/>
      <c r="BK10" s="1640"/>
      <c r="BL10" s="1640"/>
      <c r="BM10" s="1640"/>
      <c r="BN10" s="1640"/>
      <c r="BO10" s="1640"/>
      <c r="BP10" s="1641"/>
      <c r="BQ10" s="242"/>
    </row>
    <row r="11" spans="1:90" s="2" customFormat="1" ht="15.95" customHeight="1">
      <c r="A11" s="33"/>
      <c r="B11" s="243"/>
      <c r="C11" s="94"/>
      <c r="D11" s="94"/>
      <c r="E11" s="94"/>
      <c r="F11" s="94"/>
      <c r="G11" s="94"/>
      <c r="H11" s="94"/>
      <c r="I11" s="94"/>
      <c r="J11" s="94"/>
      <c r="K11" s="94"/>
      <c r="L11" s="94"/>
      <c r="M11" s="94"/>
      <c r="N11" s="94"/>
      <c r="O11" s="243"/>
      <c r="P11" s="94"/>
      <c r="Q11" s="94"/>
      <c r="R11" s="94"/>
      <c r="S11" s="94"/>
      <c r="T11" s="94"/>
      <c r="U11" s="94"/>
      <c r="V11" s="94"/>
      <c r="W11" s="94"/>
      <c r="X11" s="94"/>
      <c r="Y11" s="94"/>
      <c r="Z11" s="94"/>
      <c r="AA11" s="94"/>
      <c r="AB11" s="1607">
        <v>13</v>
      </c>
      <c r="AC11" s="1984"/>
      <c r="AD11" s="1640"/>
      <c r="AE11" s="1609"/>
      <c r="AF11" s="2352"/>
      <c r="AG11" s="1609"/>
      <c r="AH11" s="2352"/>
      <c r="AI11" s="1640"/>
      <c r="AJ11" s="1640"/>
      <c r="AK11" s="3496"/>
      <c r="AL11" s="2462"/>
      <c r="AM11" s="1640"/>
      <c r="AN11" s="1640"/>
      <c r="AO11" s="1640"/>
      <c r="AP11" s="3496"/>
      <c r="AQ11" s="2462"/>
      <c r="AR11" s="1640"/>
      <c r="AS11" s="3496"/>
      <c r="AT11" s="2462"/>
      <c r="AU11" s="1640"/>
      <c r="AV11" s="1640"/>
      <c r="AW11" s="1641"/>
      <c r="AX11" s="2357"/>
      <c r="AY11" s="1200"/>
      <c r="AZ11" s="1200"/>
      <c r="BA11" s="1200"/>
      <c r="BB11" s="1200"/>
      <c r="BC11" s="953"/>
      <c r="BD11" s="398"/>
      <c r="BE11" s="398"/>
      <c r="BF11" s="398"/>
      <c r="BG11" s="2359"/>
      <c r="BH11" s="2359"/>
      <c r="BI11" s="2359"/>
      <c r="BJ11" s="2359"/>
      <c r="BK11" s="2359"/>
      <c r="BL11" s="2359"/>
      <c r="BM11" s="2359"/>
      <c r="BN11" s="2359"/>
      <c r="BO11" s="2359"/>
      <c r="BP11" s="2362"/>
      <c r="BQ11" s="242"/>
    </row>
    <row r="12" spans="1:90" s="2" customFormat="1" ht="15.95" customHeight="1">
      <c r="A12" s="33"/>
      <c r="B12" s="243"/>
      <c r="C12" s="94"/>
      <c r="D12" s="94"/>
      <c r="E12" s="94"/>
      <c r="F12" s="94"/>
      <c r="G12" s="94"/>
      <c r="H12" s="94"/>
      <c r="I12" s="94"/>
      <c r="J12" s="94"/>
      <c r="K12" s="94"/>
      <c r="L12" s="94"/>
      <c r="M12" s="94"/>
      <c r="N12" s="94"/>
      <c r="O12" s="243"/>
      <c r="P12" s="94"/>
      <c r="Q12" s="94"/>
      <c r="R12" s="94"/>
      <c r="S12" s="94"/>
      <c r="T12" s="94"/>
      <c r="U12" s="94"/>
      <c r="V12" s="94"/>
      <c r="W12" s="94"/>
      <c r="X12" s="94"/>
      <c r="Y12" s="94"/>
      <c r="Z12" s="94"/>
      <c r="AA12" s="94"/>
      <c r="AB12" s="1607" t="s">
        <v>31</v>
      </c>
      <c r="AC12" s="1984"/>
      <c r="AD12" s="1640"/>
      <c r="AE12" s="1609"/>
      <c r="AF12" s="2352"/>
      <c r="AG12" s="1609"/>
      <c r="AH12" s="2352"/>
      <c r="AI12" s="1640"/>
      <c r="AJ12" s="1640"/>
      <c r="AK12" s="1609"/>
      <c r="AL12" s="2352"/>
      <c r="AM12" s="1640"/>
      <c r="AN12" s="1640"/>
      <c r="AO12" s="1640"/>
      <c r="AP12" s="1609"/>
      <c r="AQ12" s="2352"/>
      <c r="AR12" s="1640"/>
      <c r="AS12" s="1609"/>
      <c r="AT12" s="2352"/>
      <c r="AU12" s="1640"/>
      <c r="AV12" s="1640"/>
      <c r="AW12" s="1641"/>
      <c r="AX12" s="3497" t="s">
        <v>1170</v>
      </c>
      <c r="AY12" s="2735"/>
      <c r="AZ12" s="2735"/>
      <c r="BA12" s="2735"/>
      <c r="BB12" s="2735"/>
      <c r="BC12" s="2735"/>
      <c r="BD12" s="2735"/>
      <c r="BE12" s="2735"/>
      <c r="BF12" s="2735"/>
      <c r="BG12" s="2735"/>
      <c r="BH12" s="2735"/>
      <c r="BI12" s="2735"/>
      <c r="BJ12" s="2011"/>
      <c r="BK12" s="2735"/>
      <c r="BL12" s="2011"/>
      <c r="BM12" s="2735"/>
      <c r="BN12" s="2735"/>
      <c r="BO12" s="2735"/>
      <c r="BP12" s="2736"/>
      <c r="BQ12" s="242"/>
    </row>
    <row r="13" spans="1:90" s="2" customFormat="1" ht="15.95" customHeight="1">
      <c r="A13" s="33"/>
      <c r="B13" s="243"/>
      <c r="C13" s="94"/>
      <c r="D13" s="94"/>
      <c r="E13" s="94"/>
      <c r="F13" s="94"/>
      <c r="G13" s="94"/>
      <c r="H13" s="94"/>
      <c r="I13" s="94"/>
      <c r="J13" s="94"/>
      <c r="K13" s="94"/>
      <c r="L13" s="94"/>
      <c r="M13" s="94"/>
      <c r="N13" s="94"/>
      <c r="O13" s="243"/>
      <c r="P13" s="94"/>
      <c r="Q13" s="94"/>
      <c r="R13" s="94"/>
      <c r="S13" s="94"/>
      <c r="T13" s="94"/>
      <c r="U13" s="94"/>
      <c r="V13" s="94"/>
      <c r="W13" s="94"/>
      <c r="X13" s="94"/>
      <c r="Y13" s="94"/>
      <c r="Z13" s="94"/>
      <c r="AA13" s="94"/>
      <c r="AB13" s="1607">
        <v>1</v>
      </c>
      <c r="AC13" s="1984"/>
      <c r="AD13" s="1640"/>
      <c r="AE13" s="1609"/>
      <c r="AF13" s="2352"/>
      <c r="AG13" s="1609"/>
      <c r="AH13" s="320"/>
      <c r="AI13" s="320"/>
      <c r="AJ13" s="320"/>
      <c r="AK13" s="320"/>
      <c r="AL13" s="774"/>
      <c r="AM13" s="320"/>
      <c r="AN13" s="320"/>
      <c r="AO13" s="320"/>
      <c r="AP13" s="785"/>
      <c r="AQ13" s="2462"/>
      <c r="AR13" s="1640"/>
      <c r="AS13" s="1609"/>
      <c r="AT13" s="2352"/>
      <c r="AU13" s="1640"/>
      <c r="AV13" s="1640"/>
      <c r="AW13" s="1641"/>
      <c r="AX13" s="3484" t="s">
        <v>1158</v>
      </c>
      <c r="AY13" s="1452"/>
      <c r="AZ13" s="1452"/>
      <c r="BA13" s="1452"/>
      <c r="BB13" s="3498"/>
      <c r="BC13" s="954"/>
      <c r="BD13" s="759"/>
      <c r="BE13" s="759"/>
      <c r="BF13" s="96"/>
      <c r="BG13" s="1452" t="s">
        <v>1171</v>
      </c>
      <c r="BH13" s="1181"/>
      <c r="BI13" s="1181"/>
      <c r="BJ13" s="1452"/>
      <c r="BK13" s="1181"/>
      <c r="BL13" s="1452"/>
      <c r="BM13" s="1181"/>
      <c r="BN13" s="1181"/>
      <c r="BO13" s="1181"/>
      <c r="BP13" s="1944"/>
      <c r="BQ13" s="242"/>
    </row>
    <row r="14" spans="1:90" s="2" customFormat="1" ht="15.95" customHeight="1">
      <c r="A14" s="33"/>
      <c r="B14" s="243"/>
      <c r="C14" s="94"/>
      <c r="D14" s="94"/>
      <c r="E14" s="94"/>
      <c r="F14" s="94"/>
      <c r="G14" s="94"/>
      <c r="H14" s="94"/>
      <c r="I14" s="94"/>
      <c r="J14" s="94"/>
      <c r="K14" s="94"/>
      <c r="L14" s="94"/>
      <c r="M14" s="94"/>
      <c r="N14" s="94"/>
      <c r="O14" s="243"/>
      <c r="P14" s="94"/>
      <c r="Q14" s="94"/>
      <c r="R14" s="94"/>
      <c r="S14" s="94"/>
      <c r="T14" s="94"/>
      <c r="U14" s="94"/>
      <c r="V14" s="94"/>
      <c r="W14" s="94"/>
      <c r="X14" s="94"/>
      <c r="Y14" s="94"/>
      <c r="Z14" s="94"/>
      <c r="AA14" s="94"/>
      <c r="AB14" s="1607" t="s">
        <v>36</v>
      </c>
      <c r="AC14" s="1984"/>
      <c r="AD14" s="1640"/>
      <c r="AE14" s="1609"/>
      <c r="AF14" s="2352"/>
      <c r="AG14" s="1609"/>
      <c r="AH14" s="320"/>
      <c r="AI14" s="320"/>
      <c r="AJ14" s="320"/>
      <c r="AK14" s="320"/>
      <c r="AL14" s="774"/>
      <c r="AM14" s="320"/>
      <c r="AN14" s="320"/>
      <c r="AO14" s="320"/>
      <c r="AP14" s="785"/>
      <c r="AQ14" s="2462"/>
      <c r="AR14" s="1640"/>
      <c r="AS14" s="1609"/>
      <c r="AT14" s="2352"/>
      <c r="AU14" s="1640"/>
      <c r="AV14" s="1640"/>
      <c r="AW14" s="1641"/>
      <c r="AX14" s="2774"/>
      <c r="AY14" s="1711"/>
      <c r="AZ14" s="1711"/>
      <c r="BA14" s="1711"/>
      <c r="BB14" s="3499"/>
      <c r="BC14" s="3500"/>
      <c r="BD14" s="1711"/>
      <c r="BE14" s="1711"/>
      <c r="BF14" s="1711"/>
      <c r="BG14" s="1711"/>
      <c r="BH14" s="1711"/>
      <c r="BI14" s="1711"/>
      <c r="BJ14" s="1711"/>
      <c r="BK14" s="1711"/>
      <c r="BL14" s="1711"/>
      <c r="BM14" s="1711"/>
      <c r="BN14" s="1711"/>
      <c r="BO14" s="1711"/>
      <c r="BP14" s="3499"/>
      <c r="BQ14" s="242"/>
    </row>
    <row r="15" spans="1:90" s="2" customFormat="1" ht="15.95" customHeight="1">
      <c r="A15" s="33"/>
      <c r="B15" s="243"/>
      <c r="C15" s="94"/>
      <c r="D15" s="94"/>
      <c r="E15" s="94"/>
      <c r="F15" s="94"/>
      <c r="G15" s="94"/>
      <c r="H15" s="94"/>
      <c r="I15" s="94"/>
      <c r="J15" s="94"/>
      <c r="K15" s="94"/>
      <c r="L15" s="94"/>
      <c r="M15" s="94"/>
      <c r="N15" s="94"/>
      <c r="O15" s="243"/>
      <c r="P15" s="94"/>
      <c r="Q15" s="94"/>
      <c r="R15" s="94"/>
      <c r="S15" s="94"/>
      <c r="T15" s="94"/>
      <c r="U15" s="94"/>
      <c r="V15" s="94"/>
      <c r="W15" s="94"/>
      <c r="X15" s="94"/>
      <c r="Y15" s="94"/>
      <c r="Z15" s="94"/>
      <c r="AA15" s="94"/>
      <c r="AB15" s="1607">
        <v>2</v>
      </c>
      <c r="AC15" s="1984"/>
      <c r="AD15" s="1640"/>
      <c r="AE15" s="1609"/>
      <c r="AF15" s="2352"/>
      <c r="AG15" s="1609"/>
      <c r="AH15" s="320"/>
      <c r="AI15" s="320"/>
      <c r="AJ15" s="320"/>
      <c r="AK15" s="320"/>
      <c r="AL15" s="774"/>
      <c r="AM15" s="320"/>
      <c r="AN15" s="320"/>
      <c r="AO15" s="320"/>
      <c r="AP15" s="785"/>
      <c r="AQ15" s="2462"/>
      <c r="AR15" s="1640"/>
      <c r="AS15" s="1609"/>
      <c r="AT15" s="2352"/>
      <c r="AU15" s="1640"/>
      <c r="AV15" s="1640"/>
      <c r="AW15" s="1641"/>
      <c r="AX15" s="2345"/>
      <c r="AY15" s="1674"/>
      <c r="AZ15" s="1674"/>
      <c r="BA15" s="1674"/>
      <c r="BB15" s="1920"/>
      <c r="BC15" s="1607"/>
      <c r="BD15" s="1640"/>
      <c r="BE15" s="1640"/>
      <c r="BF15" s="1640"/>
      <c r="BG15" s="1640"/>
      <c r="BH15" s="1640"/>
      <c r="BI15" s="1640"/>
      <c r="BJ15" s="1640"/>
      <c r="BK15" s="1640"/>
      <c r="BL15" s="1640"/>
      <c r="BM15" s="1640"/>
      <c r="BN15" s="1640"/>
      <c r="BO15" s="1640"/>
      <c r="BP15" s="2404"/>
      <c r="BQ15" s="242"/>
    </row>
    <row r="16" spans="1:90" s="2" customFormat="1" ht="15.95" customHeight="1">
      <c r="A16" s="33"/>
      <c r="B16" s="243"/>
      <c r="C16" s="94"/>
      <c r="D16" s="94"/>
      <c r="E16" s="94"/>
      <c r="F16" s="94"/>
      <c r="G16" s="94"/>
      <c r="H16" s="94"/>
      <c r="I16" s="94"/>
      <c r="J16" s="94"/>
      <c r="K16" s="94"/>
      <c r="L16" s="94"/>
      <c r="M16" s="94"/>
      <c r="N16" s="94"/>
      <c r="O16" s="243"/>
      <c r="P16" s="94"/>
      <c r="Q16" s="94"/>
      <c r="R16" s="94"/>
      <c r="S16" s="94"/>
      <c r="T16" s="94"/>
      <c r="U16" s="94"/>
      <c r="V16" s="94"/>
      <c r="W16" s="94"/>
      <c r="X16" s="94"/>
      <c r="Y16" s="94"/>
      <c r="Z16" s="94"/>
      <c r="AA16" s="94"/>
      <c r="AB16" s="1607" t="s">
        <v>43</v>
      </c>
      <c r="AC16" s="1984"/>
      <c r="AD16" s="1640"/>
      <c r="AE16" s="1609"/>
      <c r="AF16" s="2352"/>
      <c r="AG16" s="1609"/>
      <c r="AH16" s="320"/>
      <c r="AI16" s="320"/>
      <c r="AJ16" s="320"/>
      <c r="AK16" s="320"/>
      <c r="AL16" s="774"/>
      <c r="AM16" s="320"/>
      <c r="AN16" s="320"/>
      <c r="AO16" s="320"/>
      <c r="AP16" s="785"/>
      <c r="AQ16" s="2462"/>
      <c r="AR16" s="1640"/>
      <c r="AS16" s="1609"/>
      <c r="AT16" s="2352"/>
      <c r="AU16" s="1640"/>
      <c r="AV16" s="1640"/>
      <c r="AW16" s="1641"/>
      <c r="AX16" s="244"/>
      <c r="AY16" s="244"/>
      <c r="AZ16" s="244"/>
      <c r="BA16" s="244"/>
      <c r="BB16" s="244"/>
      <c r="BC16" s="247"/>
      <c r="BD16" s="244"/>
      <c r="BE16" s="244"/>
      <c r="BF16" s="244"/>
      <c r="BG16" s="244"/>
      <c r="BH16" s="244"/>
      <c r="BI16" s="244"/>
      <c r="BJ16" s="244"/>
      <c r="BK16" s="244"/>
      <c r="BL16" s="244"/>
      <c r="BM16" s="244"/>
      <c r="BN16" s="244"/>
      <c r="BO16" s="244"/>
      <c r="BP16" s="670"/>
      <c r="BQ16" s="242"/>
    </row>
    <row r="17" spans="1:80" s="2" customFormat="1" ht="15.95" customHeight="1">
      <c r="A17" s="33"/>
      <c r="B17" s="243"/>
      <c r="C17" s="94"/>
      <c r="D17" s="94"/>
      <c r="E17" s="94"/>
      <c r="F17" s="94"/>
      <c r="G17" s="94"/>
      <c r="H17" s="94"/>
      <c r="I17" s="94"/>
      <c r="J17" s="94"/>
      <c r="K17" s="94"/>
      <c r="L17" s="94"/>
      <c r="M17" s="94"/>
      <c r="N17" s="94"/>
      <c r="O17" s="243"/>
      <c r="P17" s="94"/>
      <c r="Q17" s="94"/>
      <c r="R17" s="94"/>
      <c r="S17" s="94"/>
      <c r="T17" s="94"/>
      <c r="U17" s="94"/>
      <c r="V17" s="94"/>
      <c r="W17" s="94"/>
      <c r="X17" s="94"/>
      <c r="Y17" s="94"/>
      <c r="Z17" s="94"/>
      <c r="AA17" s="94"/>
      <c r="AB17" s="1607">
        <v>3</v>
      </c>
      <c r="AC17" s="1984"/>
      <c r="AD17" s="1640"/>
      <c r="AE17" s="1609"/>
      <c r="AF17" s="2352"/>
      <c r="AG17" s="1609"/>
      <c r="AH17" s="320"/>
      <c r="AI17" s="320"/>
      <c r="AJ17" s="320"/>
      <c r="AK17" s="320"/>
      <c r="AL17" s="774"/>
      <c r="AM17" s="320"/>
      <c r="AN17" s="320"/>
      <c r="AO17" s="320"/>
      <c r="AP17" s="785"/>
      <c r="AQ17" s="2462"/>
      <c r="AR17" s="1640"/>
      <c r="AS17" s="1609"/>
      <c r="AT17" s="2352"/>
      <c r="AU17" s="1640"/>
      <c r="AV17" s="1640"/>
      <c r="AW17" s="1641"/>
      <c r="AX17" s="244"/>
      <c r="AY17" s="244"/>
      <c r="AZ17" s="244"/>
      <c r="BA17" s="244"/>
      <c r="BB17" s="244"/>
      <c r="BC17" s="756"/>
      <c r="BD17" s="92"/>
      <c r="BE17" s="92"/>
      <c r="BF17" s="81"/>
      <c r="BG17" s="244"/>
      <c r="BH17" s="244"/>
      <c r="BI17" s="244"/>
      <c r="BJ17" s="244"/>
      <c r="BK17" s="244"/>
      <c r="BL17" s="244"/>
      <c r="BM17" s="244"/>
      <c r="BN17" s="244"/>
      <c r="BO17" s="244"/>
      <c r="BP17" s="670"/>
      <c r="BQ17" s="242"/>
    </row>
    <row r="18" spans="1:80" s="2" customFormat="1" ht="15.95" customHeight="1">
      <c r="A18" s="33"/>
      <c r="B18" s="243"/>
      <c r="C18" s="94"/>
      <c r="D18" s="94"/>
      <c r="E18" s="94"/>
      <c r="F18" s="94"/>
      <c r="G18" s="94"/>
      <c r="H18" s="94"/>
      <c r="I18" s="94"/>
      <c r="J18" s="94"/>
      <c r="K18" s="94"/>
      <c r="L18" s="94"/>
      <c r="M18" s="94"/>
      <c r="N18" s="94"/>
      <c r="O18" s="243"/>
      <c r="P18" s="94"/>
      <c r="Q18" s="94"/>
      <c r="R18" s="94"/>
      <c r="S18" s="94"/>
      <c r="T18" s="94"/>
      <c r="U18" s="94"/>
      <c r="V18" s="94"/>
      <c r="W18" s="94"/>
      <c r="X18" s="94"/>
      <c r="Y18" s="94"/>
      <c r="Z18" s="94"/>
      <c r="AA18" s="94"/>
      <c r="AB18" s="3501" t="s">
        <v>46</v>
      </c>
      <c r="AC18" s="3502"/>
      <c r="AD18" s="3503"/>
      <c r="AE18" s="2907"/>
      <c r="AF18" s="2908"/>
      <c r="AG18" s="2907"/>
      <c r="AH18" s="956"/>
      <c r="AI18" s="956"/>
      <c r="AJ18" s="956"/>
      <c r="AK18" s="956"/>
      <c r="AL18" s="957"/>
      <c r="AM18" s="956"/>
      <c r="AN18" s="956"/>
      <c r="AO18" s="956"/>
      <c r="AP18" s="958"/>
      <c r="AQ18" s="3504"/>
      <c r="AR18" s="3503"/>
      <c r="AS18" s="2907"/>
      <c r="AT18" s="2908"/>
      <c r="AU18" s="3503"/>
      <c r="AV18" s="3503"/>
      <c r="AW18" s="2909"/>
      <c r="AX18" s="3497" t="s">
        <v>1172</v>
      </c>
      <c r="AY18" s="2735"/>
      <c r="AZ18" s="2735"/>
      <c r="BA18" s="2735"/>
      <c r="BB18" s="2735"/>
      <c r="BC18" s="2735"/>
      <c r="BD18" s="2735"/>
      <c r="BE18" s="2735"/>
      <c r="BF18" s="2735"/>
      <c r="BG18" s="2735"/>
      <c r="BH18" s="2735"/>
      <c r="BI18" s="2735"/>
      <c r="BJ18" s="2011"/>
      <c r="BK18" s="2735"/>
      <c r="BL18" s="2011"/>
      <c r="BM18" s="2735"/>
      <c r="BN18" s="2735"/>
      <c r="BO18" s="2735"/>
      <c r="BP18" s="2736"/>
      <c r="BQ18" s="242"/>
    </row>
    <row r="19" spans="1:80" s="2" customFormat="1" ht="15.95" customHeight="1">
      <c r="A19" s="33"/>
      <c r="B19" s="243"/>
      <c r="C19" s="94"/>
      <c r="D19" s="94"/>
      <c r="E19" s="94"/>
      <c r="F19" s="94"/>
      <c r="G19" s="94"/>
      <c r="H19" s="94"/>
      <c r="I19" s="94"/>
      <c r="J19" s="94"/>
      <c r="K19" s="94"/>
      <c r="L19" s="94"/>
      <c r="M19" s="94"/>
      <c r="N19" s="94"/>
      <c r="O19" s="150"/>
      <c r="P19" s="93"/>
      <c r="Q19" s="94"/>
      <c r="R19" s="94"/>
      <c r="S19" s="94"/>
      <c r="T19" s="94"/>
      <c r="U19" s="94"/>
      <c r="V19" s="94"/>
      <c r="W19" s="94"/>
      <c r="X19" s="94"/>
      <c r="Y19" s="94"/>
      <c r="Z19" s="94"/>
      <c r="AA19" s="94"/>
      <c r="AB19" s="3501">
        <v>4</v>
      </c>
      <c r="AC19" s="3502"/>
      <c r="AD19" s="3503"/>
      <c r="AE19" s="2907"/>
      <c r="AF19" s="2908"/>
      <c r="AG19" s="2907"/>
      <c r="AH19" s="956"/>
      <c r="AI19" s="956"/>
      <c r="AJ19" s="956"/>
      <c r="AK19" s="956"/>
      <c r="AL19" s="957"/>
      <c r="AM19" s="956"/>
      <c r="AN19" s="956"/>
      <c r="AO19" s="956"/>
      <c r="AP19" s="958"/>
      <c r="AQ19" s="3504"/>
      <c r="AR19" s="3503"/>
      <c r="AS19" s="2907"/>
      <c r="AT19" s="2908"/>
      <c r="AU19" s="3503"/>
      <c r="AV19" s="3503"/>
      <c r="AW19" s="2909"/>
      <c r="AX19" s="3482" t="s">
        <v>171</v>
      </c>
      <c r="AY19" s="1924"/>
      <c r="AZ19" s="1924"/>
      <c r="BA19" s="1924"/>
      <c r="BB19" s="3505"/>
      <c r="BC19" s="3482" t="s">
        <v>1173</v>
      </c>
      <c r="BD19" s="1924"/>
      <c r="BE19" s="1924"/>
      <c r="BF19" s="1924"/>
      <c r="BG19" s="1924"/>
      <c r="BH19" s="1924"/>
      <c r="BI19" s="1924"/>
      <c r="BJ19" s="3483"/>
      <c r="BK19" s="1924"/>
      <c r="BL19" s="3483"/>
      <c r="BM19" s="1924"/>
      <c r="BN19" s="1924"/>
      <c r="BO19" s="1924"/>
      <c r="BP19" s="3505"/>
      <c r="BQ19" s="242"/>
    </row>
    <row r="20" spans="1:80" s="2" customFormat="1" ht="15.95" customHeight="1">
      <c r="A20" s="33"/>
      <c r="B20" s="1778" t="s">
        <v>1174</v>
      </c>
      <c r="C20" s="2011"/>
      <c r="D20" s="2011"/>
      <c r="E20" s="2011"/>
      <c r="F20" s="2011"/>
      <c r="G20" s="2011"/>
      <c r="H20" s="2011"/>
      <c r="I20" s="2011"/>
      <c r="J20" s="2011"/>
      <c r="K20" s="2011"/>
      <c r="L20" s="2011"/>
      <c r="M20" s="2011"/>
      <c r="N20" s="2011"/>
      <c r="O20" s="2011"/>
      <c r="P20" s="2011"/>
      <c r="Q20" s="2011"/>
      <c r="R20" s="2011"/>
      <c r="S20" s="2011"/>
      <c r="T20" s="2011"/>
      <c r="U20" s="2011"/>
      <c r="V20" s="2011"/>
      <c r="W20" s="2011"/>
      <c r="X20" s="2011"/>
      <c r="Y20" s="2011"/>
      <c r="Z20" s="2011"/>
      <c r="AA20" s="2736"/>
      <c r="AB20" s="3506" t="s">
        <v>51</v>
      </c>
      <c r="AC20" s="3502"/>
      <c r="AD20" s="3503"/>
      <c r="AE20" s="2907"/>
      <c r="AF20" s="2908"/>
      <c r="AG20" s="2907"/>
      <c r="AH20" s="956"/>
      <c r="AI20" s="956"/>
      <c r="AJ20" s="956"/>
      <c r="AK20" s="956"/>
      <c r="AL20" s="957"/>
      <c r="AM20" s="956"/>
      <c r="AN20" s="956"/>
      <c r="AO20" s="956"/>
      <c r="AP20" s="958"/>
      <c r="AQ20" s="3504"/>
      <c r="AR20" s="3503"/>
      <c r="AS20" s="2907"/>
      <c r="AT20" s="2908"/>
      <c r="AU20" s="3503"/>
      <c r="AV20" s="3503"/>
      <c r="AW20" s="2909"/>
      <c r="AX20" s="3493" t="s">
        <v>1160</v>
      </c>
      <c r="AY20" s="1631"/>
      <c r="AZ20" s="1631"/>
      <c r="BA20" s="1631"/>
      <c r="BB20" s="1632"/>
      <c r="BC20" s="3493" t="s">
        <v>1175</v>
      </c>
      <c r="BD20" s="1631"/>
      <c r="BE20" s="1631"/>
      <c r="BF20" s="1631"/>
      <c r="BG20" s="1631"/>
      <c r="BH20" s="1631"/>
      <c r="BI20" s="1631"/>
      <c r="BJ20" s="1631"/>
      <c r="BK20" s="1631"/>
      <c r="BL20" s="1631"/>
      <c r="BM20" s="1631"/>
      <c r="BN20" s="1631"/>
      <c r="BO20" s="1631"/>
      <c r="BP20" s="1632"/>
      <c r="BQ20" s="242"/>
    </row>
    <row r="21" spans="1:80" s="2" customFormat="1" ht="15.95" customHeight="1">
      <c r="A21" s="33"/>
      <c r="B21" s="2337" t="s">
        <v>1176</v>
      </c>
      <c r="C21" s="1452"/>
      <c r="D21" s="1452"/>
      <c r="E21" s="1452"/>
      <c r="F21" s="1452"/>
      <c r="G21" s="1452"/>
      <c r="H21" s="1452"/>
      <c r="I21" s="1944"/>
      <c r="J21" s="3484" t="s">
        <v>1177</v>
      </c>
      <c r="K21" s="1452"/>
      <c r="L21" s="1452"/>
      <c r="M21" s="1452"/>
      <c r="N21" s="1452"/>
      <c r="O21" s="1452"/>
      <c r="P21" s="1452"/>
      <c r="Q21" s="1452"/>
      <c r="R21" s="3498"/>
      <c r="S21" s="2337" t="s">
        <v>1178</v>
      </c>
      <c r="T21" s="1452"/>
      <c r="U21" s="1452"/>
      <c r="V21" s="1452"/>
      <c r="W21" s="1452"/>
      <c r="X21" s="1452"/>
      <c r="Y21" s="1452"/>
      <c r="Z21" s="1452"/>
      <c r="AA21" s="1944"/>
      <c r="AB21" s="3506">
        <v>5</v>
      </c>
      <c r="AC21" s="3502"/>
      <c r="AD21" s="3503"/>
      <c r="AE21" s="2907"/>
      <c r="AF21" s="2908"/>
      <c r="AG21" s="2907"/>
      <c r="AH21" s="956"/>
      <c r="AI21" s="956"/>
      <c r="AJ21" s="956"/>
      <c r="AK21" s="956"/>
      <c r="AL21" s="957"/>
      <c r="AM21" s="956"/>
      <c r="AN21" s="956"/>
      <c r="AO21" s="956"/>
      <c r="AP21" s="958"/>
      <c r="AQ21" s="3504"/>
      <c r="AR21" s="3503"/>
      <c r="AS21" s="2907"/>
      <c r="AT21" s="2908"/>
      <c r="AU21" s="3503"/>
      <c r="AV21" s="3503"/>
      <c r="AW21" s="2909"/>
      <c r="AX21" s="2356" t="s">
        <v>1179</v>
      </c>
      <c r="AY21" s="1191"/>
      <c r="AZ21" s="1191"/>
      <c r="BA21" s="1191"/>
      <c r="BB21" s="1191"/>
      <c r="BC21" s="3507" t="s">
        <v>1180</v>
      </c>
      <c r="BD21" s="2529"/>
      <c r="BE21" s="2529"/>
      <c r="BF21" s="2529"/>
      <c r="BG21" s="2529"/>
      <c r="BH21" s="2529"/>
      <c r="BI21" s="2529"/>
      <c r="BJ21" s="2529"/>
      <c r="BK21" s="2529"/>
      <c r="BL21" s="2529"/>
      <c r="BM21" s="2529"/>
      <c r="BN21" s="2529"/>
      <c r="BO21" s="2529"/>
      <c r="BP21" s="3508"/>
      <c r="BQ21" s="242"/>
      <c r="CB21" s="1"/>
    </row>
    <row r="22" spans="1:80" s="2" customFormat="1" ht="15.95" customHeight="1">
      <c r="A22" s="33"/>
      <c r="B22" s="1627"/>
      <c r="C22" s="1189"/>
      <c r="D22" s="1189"/>
      <c r="E22" s="1189"/>
      <c r="F22" s="1189"/>
      <c r="G22" s="1189"/>
      <c r="H22" s="1189"/>
      <c r="I22" s="1588"/>
      <c r="J22" s="94"/>
      <c r="K22" s="94"/>
      <c r="L22" s="94"/>
      <c r="M22" s="94"/>
      <c r="N22" s="94"/>
      <c r="O22" s="94"/>
      <c r="P22" s="94"/>
      <c r="Q22" s="94"/>
      <c r="R22" s="94"/>
      <c r="S22" s="243"/>
      <c r="T22" s="94"/>
      <c r="U22" s="94"/>
      <c r="V22" s="94"/>
      <c r="W22" s="94"/>
      <c r="X22" s="94"/>
      <c r="Y22" s="94"/>
      <c r="Z22" s="94"/>
      <c r="AA22" s="84"/>
      <c r="AB22" s="3509" t="s">
        <v>54</v>
      </c>
      <c r="AC22" s="3502"/>
      <c r="AD22" s="3503"/>
      <c r="AE22" s="2907"/>
      <c r="AF22" s="2908"/>
      <c r="AG22" s="2907"/>
      <c r="AH22" s="956"/>
      <c r="AI22" s="956"/>
      <c r="AJ22" s="956"/>
      <c r="AK22" s="956"/>
      <c r="AL22" s="957"/>
      <c r="AM22" s="956"/>
      <c r="AN22" s="956"/>
      <c r="AO22" s="956"/>
      <c r="AP22" s="958"/>
      <c r="AQ22" s="3504"/>
      <c r="AR22" s="3503"/>
      <c r="AS22" s="2907"/>
      <c r="AT22" s="2908"/>
      <c r="AU22" s="3503"/>
      <c r="AV22" s="3503"/>
      <c r="AW22" s="2909"/>
      <c r="AX22" s="3510" t="s">
        <v>1181</v>
      </c>
      <c r="AY22" s="3511"/>
      <c r="AZ22" s="3511"/>
      <c r="BA22" s="3511"/>
      <c r="BB22" s="3511"/>
      <c r="BC22" s="3511"/>
      <c r="BD22" s="3511"/>
      <c r="BE22" s="3511"/>
      <c r="BF22" s="3511"/>
      <c r="BG22" s="3511"/>
      <c r="BH22" s="3511"/>
      <c r="BI22" s="3511"/>
      <c r="BJ22" s="3511"/>
      <c r="BK22" s="3511"/>
      <c r="BL22" s="3511"/>
      <c r="BM22" s="3511"/>
      <c r="BN22" s="3511"/>
      <c r="BO22" s="3511"/>
      <c r="BP22" s="3512"/>
      <c r="BQ22" s="242"/>
    </row>
    <row r="23" spans="1:80" s="2" customFormat="1" ht="15.95" customHeight="1">
      <c r="A23" s="33"/>
      <c r="B23" s="1629"/>
      <c r="C23" s="1191"/>
      <c r="D23" s="1191"/>
      <c r="E23" s="1191"/>
      <c r="F23" s="1191"/>
      <c r="G23" s="1191"/>
      <c r="H23" s="1191"/>
      <c r="I23" s="1196"/>
      <c r="J23" s="94"/>
      <c r="K23" s="94"/>
      <c r="L23" s="94"/>
      <c r="M23" s="94"/>
      <c r="N23" s="94"/>
      <c r="O23" s="94"/>
      <c r="P23" s="94"/>
      <c r="Q23" s="94"/>
      <c r="R23" s="94"/>
      <c r="S23" s="243"/>
      <c r="T23" s="94"/>
      <c r="U23" s="94"/>
      <c r="V23" s="94"/>
      <c r="W23" s="94"/>
      <c r="X23" s="94"/>
      <c r="Y23" s="94"/>
      <c r="Z23" s="94"/>
      <c r="AA23" s="84"/>
      <c r="AB23" s="3509">
        <v>6</v>
      </c>
      <c r="AC23" s="3502"/>
      <c r="AD23" s="3503"/>
      <c r="AE23" s="2907"/>
      <c r="AF23" s="2908"/>
      <c r="AG23" s="2907"/>
      <c r="AH23" s="956"/>
      <c r="AI23" s="956"/>
      <c r="AJ23" s="956"/>
      <c r="AK23" s="956"/>
      <c r="AL23" s="957"/>
      <c r="AM23" s="956"/>
      <c r="AN23" s="956"/>
      <c r="AO23" s="956"/>
      <c r="AP23" s="958"/>
      <c r="AQ23" s="3504"/>
      <c r="AR23" s="3503"/>
      <c r="AS23" s="2907"/>
      <c r="AT23" s="2908"/>
      <c r="AU23" s="3503"/>
      <c r="AV23" s="3503"/>
      <c r="AW23" s="2909"/>
      <c r="AX23" s="3513"/>
      <c r="AY23" s="2520"/>
      <c r="AZ23" s="2520"/>
      <c r="BA23" s="2520"/>
      <c r="BB23" s="2520"/>
      <c r="BC23" s="2520"/>
      <c r="BD23" s="2520"/>
      <c r="BE23" s="2520"/>
      <c r="BF23" s="2520"/>
      <c r="BG23" s="2520"/>
      <c r="BH23" s="2520"/>
      <c r="BI23" s="2520"/>
      <c r="BJ23" s="2520"/>
      <c r="BK23" s="2520"/>
      <c r="BL23" s="2520"/>
      <c r="BM23" s="2520"/>
      <c r="BN23" s="2520"/>
      <c r="BO23" s="2520"/>
      <c r="BP23" s="3514"/>
      <c r="BQ23" s="242"/>
    </row>
    <row r="24" spans="1:80" s="2" customFormat="1" ht="15.95" customHeight="1">
      <c r="A24" s="33"/>
      <c r="B24" s="1629"/>
      <c r="C24" s="1191"/>
      <c r="D24" s="1191"/>
      <c r="E24" s="1191"/>
      <c r="F24" s="1191"/>
      <c r="G24" s="1191"/>
      <c r="H24" s="1191"/>
      <c r="I24" s="1196"/>
      <c r="J24" s="94"/>
      <c r="K24" s="94"/>
      <c r="L24" s="94"/>
      <c r="M24" s="94"/>
      <c r="N24" s="94"/>
      <c r="O24" s="94"/>
      <c r="P24" s="94"/>
      <c r="Q24" s="94"/>
      <c r="R24" s="94"/>
      <c r="S24" s="243"/>
      <c r="T24" s="94"/>
      <c r="U24" s="94"/>
      <c r="V24" s="94"/>
      <c r="W24" s="94"/>
      <c r="X24" s="94"/>
      <c r="Y24" s="94"/>
      <c r="Z24" s="94"/>
      <c r="AA24" s="84"/>
      <c r="AB24" s="3509"/>
      <c r="AC24" s="3502"/>
      <c r="AD24" s="3503"/>
      <c r="AE24" s="2907"/>
      <c r="AF24" s="2908"/>
      <c r="AG24" s="2907"/>
      <c r="AH24" s="956"/>
      <c r="AI24" s="956"/>
      <c r="AJ24" s="956"/>
      <c r="AK24" s="956"/>
      <c r="AL24" s="957"/>
      <c r="AM24" s="956"/>
      <c r="AN24" s="956"/>
      <c r="AO24" s="956"/>
      <c r="AP24" s="958"/>
      <c r="AQ24" s="3504"/>
      <c r="AR24" s="3503"/>
      <c r="AS24" s="2907"/>
      <c r="AT24" s="2908"/>
      <c r="AU24" s="3503"/>
      <c r="AV24" s="3503"/>
      <c r="AW24" s="2909"/>
      <c r="AX24" s="3515"/>
      <c r="AY24" s="2995"/>
      <c r="AZ24" s="2995"/>
      <c r="BA24" s="2995"/>
      <c r="BB24" s="2995"/>
      <c r="BC24" s="2995"/>
      <c r="BD24" s="2995"/>
      <c r="BE24" s="2995"/>
      <c r="BF24" s="2995"/>
      <c r="BG24" s="2995"/>
      <c r="BH24" s="2995"/>
      <c r="BI24" s="2995"/>
      <c r="BJ24" s="2995"/>
      <c r="BK24" s="2995"/>
      <c r="BL24" s="2995"/>
      <c r="BM24" s="2995"/>
      <c r="BN24" s="2995"/>
      <c r="BO24" s="2995"/>
      <c r="BP24" s="3516"/>
      <c r="BQ24" s="242"/>
    </row>
    <row r="25" spans="1:80" s="2" customFormat="1" ht="15.95" customHeight="1">
      <c r="A25" s="33"/>
      <c r="B25" s="1629"/>
      <c r="C25" s="1191"/>
      <c r="D25" s="1191"/>
      <c r="E25" s="1191"/>
      <c r="F25" s="1191"/>
      <c r="G25" s="1191"/>
      <c r="H25" s="1191"/>
      <c r="I25" s="1196"/>
      <c r="J25" s="94"/>
      <c r="K25" s="94"/>
      <c r="L25" s="94"/>
      <c r="M25" s="94"/>
      <c r="N25" s="94"/>
      <c r="O25" s="94"/>
      <c r="P25" s="94"/>
      <c r="Q25" s="94"/>
      <c r="R25" s="94"/>
      <c r="S25" s="243"/>
      <c r="T25" s="94"/>
      <c r="U25" s="94"/>
      <c r="V25" s="94"/>
      <c r="W25" s="94"/>
      <c r="X25" s="94"/>
      <c r="Y25" s="94"/>
      <c r="Z25" s="94"/>
      <c r="AA25" s="84"/>
      <c r="AB25" s="3509"/>
      <c r="AC25" s="3502"/>
      <c r="AD25" s="3503"/>
      <c r="AE25" s="2907"/>
      <c r="AF25" s="956"/>
      <c r="AG25" s="958"/>
      <c r="AH25" s="956"/>
      <c r="AI25" s="956"/>
      <c r="AJ25" s="956"/>
      <c r="AK25" s="956"/>
      <c r="AL25" s="957"/>
      <c r="AM25" s="956"/>
      <c r="AN25" s="956"/>
      <c r="AO25" s="956"/>
      <c r="AP25" s="958"/>
      <c r="AQ25" s="956"/>
      <c r="AR25" s="956"/>
      <c r="AS25" s="958"/>
      <c r="AT25" s="3504"/>
      <c r="AU25" s="3503"/>
      <c r="AV25" s="3503"/>
      <c r="AW25" s="2909"/>
      <c r="AX25" s="3517"/>
      <c r="AY25" s="2277"/>
      <c r="AZ25" s="2277"/>
      <c r="BA25" s="2277"/>
      <c r="BB25" s="2277"/>
      <c r="BC25" s="2277"/>
      <c r="BD25" s="2277"/>
      <c r="BE25" s="2277"/>
      <c r="BF25" s="2277"/>
      <c r="BG25" s="2277"/>
      <c r="BH25" s="2277"/>
      <c r="BI25" s="2277"/>
      <c r="BJ25" s="2277"/>
      <c r="BK25" s="2277"/>
      <c r="BL25" s="2277"/>
      <c r="BM25" s="2277"/>
      <c r="BN25" s="2277"/>
      <c r="BO25" s="2277"/>
      <c r="BP25" s="3518"/>
      <c r="BQ25" s="242"/>
    </row>
    <row r="26" spans="1:80" s="2" customFormat="1" ht="15.95" customHeight="1">
      <c r="A26" s="33"/>
      <c r="B26" s="2761"/>
      <c r="C26" s="1200"/>
      <c r="D26" s="1200"/>
      <c r="E26" s="1200"/>
      <c r="F26" s="1200"/>
      <c r="G26" s="1200"/>
      <c r="H26" s="1200"/>
      <c r="I26" s="1202"/>
      <c r="J26" s="94"/>
      <c r="K26" s="94"/>
      <c r="L26" s="94"/>
      <c r="M26" s="94"/>
      <c r="N26" s="94"/>
      <c r="O26" s="94"/>
      <c r="P26" s="94"/>
      <c r="Q26" s="94"/>
      <c r="R26" s="94"/>
      <c r="S26" s="243"/>
      <c r="T26" s="94"/>
      <c r="U26" s="94"/>
      <c r="V26" s="94"/>
      <c r="W26" s="94"/>
      <c r="X26" s="94"/>
      <c r="Y26" s="94"/>
      <c r="Z26" s="94"/>
      <c r="AA26" s="84"/>
      <c r="AB26" s="3509"/>
      <c r="AC26" s="3519"/>
      <c r="AD26" s="956"/>
      <c r="AE26" s="958"/>
      <c r="AF26" s="956"/>
      <c r="AG26" s="958"/>
      <c r="AH26" s="956"/>
      <c r="AI26" s="956"/>
      <c r="AJ26" s="956"/>
      <c r="AK26" s="956"/>
      <c r="AL26" s="957"/>
      <c r="AM26" s="956"/>
      <c r="AN26" s="956"/>
      <c r="AO26" s="956"/>
      <c r="AP26" s="958"/>
      <c r="AQ26" s="956"/>
      <c r="AR26" s="956"/>
      <c r="AS26" s="958"/>
      <c r="AT26" s="956"/>
      <c r="AU26" s="956"/>
      <c r="AV26" s="956"/>
      <c r="AW26" s="959"/>
      <c r="AX26" s="1778" t="s">
        <v>1182</v>
      </c>
      <c r="AY26" s="2735"/>
      <c r="AZ26" s="2735"/>
      <c r="BA26" s="2735"/>
      <c r="BB26" s="2735"/>
      <c r="BC26" s="2735"/>
      <c r="BD26" s="2735"/>
      <c r="BE26" s="2735"/>
      <c r="BF26" s="2735"/>
      <c r="BG26" s="2735"/>
      <c r="BH26" s="2735"/>
      <c r="BI26" s="2735"/>
      <c r="BJ26" s="2011"/>
      <c r="BK26" s="2735"/>
      <c r="BL26" s="2011"/>
      <c r="BM26" s="2735"/>
      <c r="BN26" s="2735"/>
      <c r="BO26" s="2735"/>
      <c r="BP26" s="2736"/>
      <c r="BQ26" s="242"/>
    </row>
    <row r="27" spans="1:80" s="2" customFormat="1" ht="15.95" customHeight="1">
      <c r="A27" s="33"/>
      <c r="B27" s="1627"/>
      <c r="C27" s="1189"/>
      <c r="D27" s="1189"/>
      <c r="E27" s="1189"/>
      <c r="F27" s="1189"/>
      <c r="G27" s="1189"/>
      <c r="H27" s="1189"/>
      <c r="I27" s="1588"/>
      <c r="J27" s="960"/>
      <c r="K27" s="960"/>
      <c r="L27" s="960"/>
      <c r="M27" s="960"/>
      <c r="N27" s="960"/>
      <c r="O27" s="960"/>
      <c r="P27" s="960"/>
      <c r="Q27" s="960"/>
      <c r="R27" s="960"/>
      <c r="S27" s="961"/>
      <c r="T27" s="960"/>
      <c r="U27" s="960"/>
      <c r="V27" s="960"/>
      <c r="W27" s="960"/>
      <c r="X27" s="960"/>
      <c r="Y27" s="960"/>
      <c r="Z27" s="960"/>
      <c r="AA27" s="463"/>
      <c r="AB27" s="3509"/>
      <c r="AC27" s="3502"/>
      <c r="AD27" s="3503"/>
      <c r="AE27" s="2907"/>
      <c r="AF27" s="956"/>
      <c r="AG27" s="958"/>
      <c r="AH27" s="956"/>
      <c r="AI27" s="956"/>
      <c r="AJ27" s="956"/>
      <c r="AK27" s="956"/>
      <c r="AL27" s="957"/>
      <c r="AM27" s="956"/>
      <c r="AN27" s="956"/>
      <c r="AO27" s="956"/>
      <c r="AP27" s="958"/>
      <c r="AQ27" s="956"/>
      <c r="AR27" s="956"/>
      <c r="AS27" s="958"/>
      <c r="AT27" s="3504"/>
      <c r="AU27" s="3503"/>
      <c r="AV27" s="3503"/>
      <c r="AW27" s="2909"/>
      <c r="AX27" s="3484" t="s">
        <v>1158</v>
      </c>
      <c r="AY27" s="1181"/>
      <c r="AZ27" s="1181"/>
      <c r="BA27" s="1181"/>
      <c r="BB27" s="1181"/>
      <c r="BC27" s="1181"/>
      <c r="BD27" s="1181"/>
      <c r="BE27" s="1181"/>
      <c r="BF27" s="1944"/>
      <c r="BG27" s="3484" t="s">
        <v>1183</v>
      </c>
      <c r="BH27" s="1181"/>
      <c r="BI27" s="1181"/>
      <c r="BJ27" s="1452"/>
      <c r="BK27" s="1181"/>
      <c r="BL27" s="1452"/>
      <c r="BM27" s="1181"/>
      <c r="BN27" s="1181"/>
      <c r="BO27" s="1181"/>
      <c r="BP27" s="1944"/>
      <c r="BQ27" s="341"/>
    </row>
    <row r="28" spans="1:80" s="2" customFormat="1" ht="15.95" customHeight="1">
      <c r="A28" s="33"/>
      <c r="B28" s="1629"/>
      <c r="C28" s="1191"/>
      <c r="D28" s="1191"/>
      <c r="E28" s="1191"/>
      <c r="F28" s="1191"/>
      <c r="G28" s="1191"/>
      <c r="H28" s="1191"/>
      <c r="I28" s="1196"/>
      <c r="J28" s="94"/>
      <c r="K28" s="94"/>
      <c r="L28" s="94"/>
      <c r="M28" s="94"/>
      <c r="N28" s="94"/>
      <c r="O28" s="94"/>
      <c r="P28" s="94"/>
      <c r="Q28" s="94"/>
      <c r="R28" s="94"/>
      <c r="S28" s="243"/>
      <c r="T28" s="94"/>
      <c r="U28" s="94"/>
      <c r="V28" s="94"/>
      <c r="W28" s="94"/>
      <c r="X28" s="94"/>
      <c r="Y28" s="94"/>
      <c r="Z28" s="94"/>
      <c r="AA28" s="84"/>
      <c r="AB28" s="3509"/>
      <c r="AC28" s="3502"/>
      <c r="AD28" s="3503"/>
      <c r="AE28" s="2907"/>
      <c r="AF28" s="956"/>
      <c r="AG28" s="958"/>
      <c r="AH28" s="956"/>
      <c r="AI28" s="956"/>
      <c r="AJ28" s="956"/>
      <c r="AK28" s="956"/>
      <c r="AL28" s="957"/>
      <c r="AM28" s="956"/>
      <c r="AN28" s="956"/>
      <c r="AO28" s="956"/>
      <c r="AP28" s="958"/>
      <c r="AQ28" s="956"/>
      <c r="AR28" s="956"/>
      <c r="AS28" s="958"/>
      <c r="AT28" s="3504"/>
      <c r="AU28" s="3503"/>
      <c r="AV28" s="3503"/>
      <c r="AW28" s="2909"/>
      <c r="AX28" s="2774"/>
      <c r="AY28" s="1711"/>
      <c r="AZ28" s="1711"/>
      <c r="BA28" s="1711"/>
      <c r="BB28" s="1711"/>
      <c r="BC28" s="1711"/>
      <c r="BD28" s="1711"/>
      <c r="BE28" s="1711"/>
      <c r="BF28" s="1712"/>
      <c r="BG28" s="2774"/>
      <c r="BH28" s="1711"/>
      <c r="BI28" s="1711"/>
      <c r="BJ28" s="1711"/>
      <c r="BK28" s="1711"/>
      <c r="BL28" s="1711"/>
      <c r="BM28" s="1711"/>
      <c r="BN28" s="1711"/>
      <c r="BO28" s="1711"/>
      <c r="BP28" s="1712"/>
      <c r="BQ28" s="341"/>
    </row>
    <row r="29" spans="1:80" s="2" customFormat="1" ht="15.95" customHeight="1">
      <c r="A29" s="33"/>
      <c r="B29" s="1629"/>
      <c r="C29" s="1191"/>
      <c r="D29" s="1191"/>
      <c r="E29" s="1191"/>
      <c r="F29" s="1191"/>
      <c r="G29" s="1191"/>
      <c r="H29" s="1191"/>
      <c r="I29" s="1196"/>
      <c r="J29" s="94"/>
      <c r="K29" s="94"/>
      <c r="L29" s="94"/>
      <c r="M29" s="94"/>
      <c r="N29" s="94"/>
      <c r="O29" s="94"/>
      <c r="P29" s="94"/>
      <c r="Q29" s="94"/>
      <c r="R29" s="94"/>
      <c r="S29" s="243"/>
      <c r="T29" s="94"/>
      <c r="U29" s="94"/>
      <c r="V29" s="94"/>
      <c r="W29" s="94"/>
      <c r="X29" s="94"/>
      <c r="Y29" s="94"/>
      <c r="Z29" s="94"/>
      <c r="AA29" s="84"/>
      <c r="AB29" s="3509"/>
      <c r="AC29" s="3502"/>
      <c r="AD29" s="3503"/>
      <c r="AE29" s="2907"/>
      <c r="AF29" s="956"/>
      <c r="AG29" s="958"/>
      <c r="AH29" s="956"/>
      <c r="AI29" s="956"/>
      <c r="AJ29" s="956"/>
      <c r="AK29" s="956"/>
      <c r="AL29" s="957"/>
      <c r="AM29" s="956"/>
      <c r="AN29" s="956"/>
      <c r="AO29" s="956"/>
      <c r="AP29" s="958"/>
      <c r="AQ29" s="956"/>
      <c r="AR29" s="956"/>
      <c r="AS29" s="958"/>
      <c r="AT29" s="3504"/>
      <c r="AU29" s="3503"/>
      <c r="AV29" s="3503"/>
      <c r="AW29" s="2909"/>
      <c r="AX29" s="2354"/>
      <c r="AY29" s="1640"/>
      <c r="AZ29" s="1640"/>
      <c r="BA29" s="1640"/>
      <c r="BB29" s="1640"/>
      <c r="BC29" s="1640"/>
      <c r="BD29" s="1640"/>
      <c r="BE29" s="1640"/>
      <c r="BF29" s="245"/>
      <c r="BG29" s="2354"/>
      <c r="BH29" s="1640"/>
      <c r="BI29" s="1640"/>
      <c r="BJ29" s="1640"/>
      <c r="BK29" s="1640"/>
      <c r="BL29" s="1640"/>
      <c r="BM29" s="1640"/>
      <c r="BN29" s="1640"/>
      <c r="BO29" s="1640"/>
      <c r="BP29" s="1641"/>
      <c r="BQ29" s="341"/>
    </row>
    <row r="30" spans="1:80" s="2" customFormat="1" ht="15.95" customHeight="1">
      <c r="A30" s="33"/>
      <c r="B30" s="1629"/>
      <c r="C30" s="1191"/>
      <c r="D30" s="1191"/>
      <c r="E30" s="1191"/>
      <c r="F30" s="1191"/>
      <c r="G30" s="1191"/>
      <c r="H30" s="1191"/>
      <c r="I30" s="1196"/>
      <c r="J30" s="89"/>
      <c r="K30" s="89"/>
      <c r="L30" s="89"/>
      <c r="M30" s="89"/>
      <c r="N30" s="89"/>
      <c r="O30" s="89"/>
      <c r="P30" s="89"/>
      <c r="Q30" s="89"/>
      <c r="R30" s="89"/>
      <c r="S30" s="349"/>
      <c r="T30" s="89"/>
      <c r="U30" s="89"/>
      <c r="V30" s="89"/>
      <c r="W30" s="89"/>
      <c r="X30" s="89"/>
      <c r="Y30" s="89"/>
      <c r="Z30" s="89"/>
      <c r="AA30" s="350"/>
      <c r="AB30" s="956"/>
      <c r="AC30" s="958"/>
      <c r="AD30" s="956"/>
      <c r="AE30" s="956"/>
      <c r="AF30" s="957"/>
      <c r="AG30" s="958"/>
      <c r="AH30" s="956"/>
      <c r="AI30" s="956"/>
      <c r="AJ30" s="956"/>
      <c r="AK30" s="956"/>
      <c r="AL30" s="957"/>
      <c r="AM30" s="956"/>
      <c r="AN30" s="956"/>
      <c r="AO30" s="956"/>
      <c r="AP30" s="958"/>
      <c r="AQ30" s="956"/>
      <c r="AR30" s="956"/>
      <c r="AS30" s="958"/>
      <c r="AT30" s="3504"/>
      <c r="AU30" s="3503"/>
      <c r="AV30" s="3503"/>
      <c r="AW30" s="2909"/>
      <c r="AX30" s="2354"/>
      <c r="AY30" s="1640"/>
      <c r="AZ30" s="1640"/>
      <c r="BA30" s="1640"/>
      <c r="BB30" s="1640"/>
      <c r="BC30" s="1640"/>
      <c r="BD30" s="1640"/>
      <c r="BE30" s="1640"/>
      <c r="BF30" s="245"/>
      <c r="BG30" s="2354"/>
      <c r="BH30" s="1640"/>
      <c r="BI30" s="1640"/>
      <c r="BJ30" s="1640"/>
      <c r="BK30" s="1640"/>
      <c r="BL30" s="1640"/>
      <c r="BM30" s="1640"/>
      <c r="BN30" s="1640"/>
      <c r="BO30" s="1640"/>
      <c r="BP30" s="1641"/>
      <c r="BQ30" s="341"/>
    </row>
    <row r="31" spans="1:80" s="2" customFormat="1" ht="15.95" customHeight="1">
      <c r="A31" s="33"/>
      <c r="B31" s="2761"/>
      <c r="C31" s="1200"/>
      <c r="D31" s="1200"/>
      <c r="E31" s="1200"/>
      <c r="F31" s="1200"/>
      <c r="G31" s="1200"/>
      <c r="H31" s="1200"/>
      <c r="I31" s="1202"/>
      <c r="J31" s="363"/>
      <c r="K31" s="363"/>
      <c r="L31" s="363"/>
      <c r="M31" s="363"/>
      <c r="N31" s="363"/>
      <c r="O31" s="363"/>
      <c r="P31" s="363"/>
      <c r="Q31" s="363"/>
      <c r="R31" s="363"/>
      <c r="S31" s="962"/>
      <c r="T31" s="363"/>
      <c r="U31" s="363"/>
      <c r="V31" s="363"/>
      <c r="W31" s="363"/>
      <c r="X31" s="363"/>
      <c r="Y31" s="363"/>
      <c r="Z31" s="363"/>
      <c r="AA31" s="364"/>
      <c r="AB31" s="363"/>
      <c r="AC31" s="709"/>
      <c r="AD31" s="89"/>
      <c r="AE31" s="89"/>
      <c r="AF31" s="963"/>
      <c r="AG31" s="964"/>
      <c r="AH31" s="89"/>
      <c r="AI31" s="89"/>
      <c r="AJ31" s="89"/>
      <c r="AK31" s="89"/>
      <c r="AL31" s="963"/>
      <c r="AM31" s="89"/>
      <c r="AN31" s="89"/>
      <c r="AO31" s="89"/>
      <c r="AP31" s="964"/>
      <c r="AQ31" s="89"/>
      <c r="AR31" s="89"/>
      <c r="AS31" s="964"/>
      <c r="AT31" s="1623"/>
      <c r="AU31" s="1624"/>
      <c r="AV31" s="1624"/>
      <c r="AW31" s="1625"/>
      <c r="AX31" s="2910"/>
      <c r="AY31" s="2359"/>
      <c r="AZ31" s="2359"/>
      <c r="BA31" s="2359"/>
      <c r="BB31" s="2359"/>
      <c r="BC31" s="2359"/>
      <c r="BD31" s="2359"/>
      <c r="BE31" s="2359"/>
      <c r="BF31" s="250"/>
      <c r="BG31" s="2910"/>
      <c r="BH31" s="2359"/>
      <c r="BI31" s="2359"/>
      <c r="BJ31" s="2359"/>
      <c r="BK31" s="2359"/>
      <c r="BL31" s="2359"/>
      <c r="BM31" s="2359"/>
      <c r="BN31" s="2359"/>
      <c r="BO31" s="2359"/>
      <c r="BP31" s="2362"/>
      <c r="BQ31" s="341"/>
    </row>
    <row r="32" spans="1:80" s="2" customFormat="1" ht="21" customHeight="1">
      <c r="A32" s="33"/>
      <c r="B32" s="1828" t="s">
        <v>1184</v>
      </c>
      <c r="C32" s="2735"/>
      <c r="D32" s="2735"/>
      <c r="E32" s="2735"/>
      <c r="F32" s="2735"/>
      <c r="G32" s="2735"/>
      <c r="H32" s="2735"/>
      <c r="I32" s="2735"/>
      <c r="J32" s="2735"/>
      <c r="K32" s="2735"/>
      <c r="L32" s="2735"/>
      <c r="M32" s="2735"/>
      <c r="N32" s="2735"/>
      <c r="O32" s="2735"/>
      <c r="P32" s="2735"/>
      <c r="Q32" s="2735"/>
      <c r="R32" s="2735"/>
      <c r="S32" s="2735"/>
      <c r="T32" s="2735"/>
      <c r="U32" s="2735"/>
      <c r="V32" s="2735"/>
      <c r="W32" s="2735"/>
      <c r="X32" s="2735"/>
      <c r="Y32" s="2735"/>
      <c r="Z32" s="2735"/>
      <c r="AA32" s="2735"/>
      <c r="AB32" s="2735"/>
      <c r="AC32" s="2735"/>
      <c r="AD32" s="2735"/>
      <c r="AE32" s="2735"/>
      <c r="AF32" s="2735"/>
      <c r="AG32" s="2735"/>
      <c r="AH32" s="2735"/>
      <c r="AI32" s="2735"/>
      <c r="AJ32" s="2735"/>
      <c r="AK32" s="2735"/>
      <c r="AL32" s="2735"/>
      <c r="AM32" s="2735"/>
      <c r="AN32" s="2735"/>
      <c r="AO32" s="2735"/>
      <c r="AP32" s="2735"/>
      <c r="AQ32" s="2735"/>
      <c r="AR32" s="2735"/>
      <c r="AS32" s="2735"/>
      <c r="AT32" s="2735"/>
      <c r="AU32" s="2735"/>
      <c r="AV32" s="2735"/>
      <c r="AW32" s="2735"/>
      <c r="AX32" s="2735"/>
      <c r="AY32" s="2735"/>
      <c r="AZ32" s="2735"/>
      <c r="BA32" s="2735"/>
      <c r="BB32" s="2735"/>
      <c r="BC32" s="2735"/>
      <c r="BD32" s="2735"/>
      <c r="BE32" s="2735"/>
      <c r="BF32" s="2735"/>
      <c r="BG32" s="2735"/>
      <c r="BH32" s="2735"/>
      <c r="BI32" s="2735"/>
      <c r="BJ32" s="2735"/>
      <c r="BK32" s="2735"/>
      <c r="BL32" s="2735"/>
      <c r="BM32" s="2735"/>
      <c r="BN32" s="2735"/>
      <c r="BO32" s="2735"/>
      <c r="BP32" s="2736"/>
      <c r="BQ32" s="341"/>
    </row>
    <row r="33" spans="1:69" s="965" customFormat="1" ht="23.25" customHeight="1">
      <c r="A33" s="966"/>
      <c r="B33" s="3520" t="s">
        <v>1185</v>
      </c>
      <c r="C33" s="1924"/>
      <c r="D33" s="1924"/>
      <c r="E33" s="1924"/>
      <c r="F33" s="1924"/>
      <c r="G33" s="3483"/>
      <c r="H33" s="1924"/>
      <c r="I33" s="1924"/>
      <c r="J33" s="1924"/>
      <c r="K33" s="1924"/>
      <c r="L33" s="1924"/>
      <c r="M33" s="1924"/>
      <c r="N33" s="1924"/>
      <c r="O33" s="1924"/>
      <c r="P33" s="1924"/>
      <c r="Q33" s="1924"/>
      <c r="R33" s="1924"/>
      <c r="S33" s="1924"/>
      <c r="T33" s="1924"/>
      <c r="U33" s="3483"/>
      <c r="V33" s="1924"/>
      <c r="W33" s="1924"/>
      <c r="X33" s="3521"/>
      <c r="Y33" s="3522" t="s">
        <v>1186</v>
      </c>
      <c r="Z33" s="1924"/>
      <c r="AA33" s="1924"/>
      <c r="AB33" s="1924"/>
      <c r="AC33" s="1924"/>
      <c r="AD33" s="1924"/>
      <c r="AE33" s="1924"/>
      <c r="AF33" s="1924"/>
      <c r="AG33" s="1924"/>
      <c r="AH33" s="1924"/>
      <c r="AI33" s="3483"/>
      <c r="AJ33" s="1924"/>
      <c r="AK33" s="1924"/>
      <c r="AL33" s="1924"/>
      <c r="AM33" s="3483"/>
      <c r="AN33" s="3483"/>
      <c r="AO33" s="1924"/>
      <c r="AP33" s="1924"/>
      <c r="AQ33" s="1924"/>
      <c r="AR33" s="3521"/>
      <c r="AS33" s="3522" t="s">
        <v>1187</v>
      </c>
      <c r="AT33" s="1924"/>
      <c r="AU33" s="1924"/>
      <c r="AV33" s="1924"/>
      <c r="AW33" s="1924"/>
      <c r="AX33" s="1924"/>
      <c r="AY33" s="1924"/>
      <c r="AZ33" s="1924"/>
      <c r="BA33" s="1924"/>
      <c r="BB33" s="1924"/>
      <c r="BC33" s="1924"/>
      <c r="BD33" s="1924"/>
      <c r="BE33" s="1924"/>
      <c r="BF33" s="1924"/>
      <c r="BG33" s="1924"/>
      <c r="BH33" s="1924"/>
      <c r="BI33" s="1924"/>
      <c r="BJ33" s="1924"/>
      <c r="BK33" s="1924"/>
      <c r="BL33" s="1924"/>
      <c r="BM33" s="1924"/>
      <c r="BN33" s="1924"/>
      <c r="BO33" s="1924"/>
      <c r="BP33" s="3505"/>
      <c r="BQ33" s="665"/>
    </row>
    <row r="34" spans="1:69" s="2" customFormat="1" ht="39.950000000000003" customHeight="1">
      <c r="A34" s="33"/>
      <c r="B34" s="3523" t="s">
        <v>171</v>
      </c>
      <c r="C34" s="3490"/>
      <c r="D34" s="3490"/>
      <c r="E34" s="3490"/>
      <c r="F34" s="3490"/>
      <c r="G34" s="3487"/>
      <c r="H34" s="3490"/>
      <c r="I34" s="3490"/>
      <c r="J34" s="3490"/>
      <c r="K34" s="3490"/>
      <c r="L34" s="2902"/>
      <c r="M34" s="2901" t="s">
        <v>1188</v>
      </c>
      <c r="N34" s="3490"/>
      <c r="O34" s="3490"/>
      <c r="P34" s="3490"/>
      <c r="Q34" s="3490"/>
      <c r="R34" s="3490"/>
      <c r="S34" s="3490"/>
      <c r="T34" s="3490"/>
      <c r="U34" s="3487"/>
      <c r="V34" s="3490"/>
      <c r="W34" s="3490"/>
      <c r="X34" s="3524"/>
      <c r="Y34" s="3525" t="s">
        <v>1189</v>
      </c>
      <c r="Z34" s="3490"/>
      <c r="AA34" s="3490"/>
      <c r="AB34" s="3490"/>
      <c r="AC34" s="3490"/>
      <c r="AD34" s="2903"/>
      <c r="AE34" s="3490"/>
      <c r="AF34" s="3490"/>
      <c r="AG34" s="3490"/>
      <c r="AH34" s="3490"/>
      <c r="AI34" s="3487"/>
      <c r="AJ34" s="2902"/>
      <c r="AK34" s="2901" t="s">
        <v>1188</v>
      </c>
      <c r="AL34" s="3490"/>
      <c r="AM34" s="3487"/>
      <c r="AN34" s="3487"/>
      <c r="AO34" s="3490"/>
      <c r="AP34" s="3490"/>
      <c r="AQ34" s="3490"/>
      <c r="AR34" s="3524"/>
      <c r="AS34" s="3525" t="s">
        <v>1190</v>
      </c>
      <c r="AT34" s="3490"/>
      <c r="AU34" s="3490"/>
      <c r="AV34" s="3490"/>
      <c r="AW34" s="3490"/>
      <c r="AX34" s="3490"/>
      <c r="AY34" s="2902"/>
      <c r="AZ34" s="3488" t="s">
        <v>1191</v>
      </c>
      <c r="BA34" s="3490"/>
      <c r="BB34" s="3490"/>
      <c r="BC34" s="3490"/>
      <c r="BD34" s="3490"/>
      <c r="BE34" s="3490"/>
      <c r="BF34" s="777"/>
      <c r="BG34" s="3488" t="s">
        <v>1192</v>
      </c>
      <c r="BH34" s="3490"/>
      <c r="BI34" s="3490"/>
      <c r="BJ34" s="3487"/>
      <c r="BK34" s="3490"/>
      <c r="BL34" s="3487"/>
      <c r="BM34" s="3490"/>
      <c r="BN34" s="3490"/>
      <c r="BO34" s="3490"/>
      <c r="BP34" s="2903"/>
      <c r="BQ34" s="341"/>
    </row>
    <row r="35" spans="1:69" s="2" customFormat="1" ht="15.95" customHeight="1">
      <c r="A35" s="33"/>
      <c r="B35" s="3526"/>
      <c r="C35" s="1631"/>
      <c r="D35" s="1631"/>
      <c r="E35" s="1631"/>
      <c r="F35" s="1631"/>
      <c r="G35" s="1631"/>
      <c r="H35" s="1631"/>
      <c r="I35" s="1631"/>
      <c r="J35" s="1631"/>
      <c r="K35" s="1631"/>
      <c r="L35" s="3527"/>
      <c r="M35" s="1630"/>
      <c r="N35" s="1631"/>
      <c r="O35" s="1631"/>
      <c r="P35" s="1631"/>
      <c r="Q35" s="1631"/>
      <c r="R35" s="1631"/>
      <c r="S35" s="1631"/>
      <c r="T35" s="1631"/>
      <c r="U35" s="1631"/>
      <c r="V35" s="1631"/>
      <c r="W35" s="1631"/>
      <c r="X35" s="3528"/>
      <c r="Y35" s="3529"/>
      <c r="Z35" s="3530"/>
      <c r="AA35" s="3530"/>
      <c r="AB35" s="3530"/>
      <c r="AC35" s="3530"/>
      <c r="AD35" s="3531"/>
      <c r="AE35" s="1631"/>
      <c r="AF35" s="1631"/>
      <c r="AG35" s="1631"/>
      <c r="AH35" s="1631"/>
      <c r="AI35" s="1631"/>
      <c r="AJ35" s="3527"/>
      <c r="AK35" s="1630"/>
      <c r="AL35" s="1631"/>
      <c r="AM35" s="1631"/>
      <c r="AN35" s="1631"/>
      <c r="AO35" s="1631"/>
      <c r="AP35" s="1631"/>
      <c r="AQ35" s="1631"/>
      <c r="AR35" s="3528"/>
      <c r="AS35" s="968"/>
      <c r="AT35" s="305"/>
      <c r="AU35" s="305"/>
      <c r="AV35" s="305"/>
      <c r="AW35" s="305"/>
      <c r="AX35" s="305"/>
      <c r="AY35" s="967"/>
      <c r="AZ35" s="1630"/>
      <c r="BA35" s="1631"/>
      <c r="BB35" s="1631"/>
      <c r="BC35" s="1631"/>
      <c r="BD35" s="1631"/>
      <c r="BE35" s="1631"/>
      <c r="BF35" s="967"/>
      <c r="BG35" s="1630"/>
      <c r="BH35" s="1631"/>
      <c r="BI35" s="1631"/>
      <c r="BJ35" s="1631"/>
      <c r="BK35" s="1631"/>
      <c r="BL35" s="1631"/>
      <c r="BM35" s="1631"/>
      <c r="BN35" s="1631"/>
      <c r="BO35" s="1631"/>
      <c r="BP35" s="1632"/>
      <c r="BQ35" s="341"/>
    </row>
    <row r="36" spans="1:69" s="2" customFormat="1" ht="15.95" customHeight="1">
      <c r="A36" s="33"/>
      <c r="B36" s="3509"/>
      <c r="C36" s="3503"/>
      <c r="D36" s="3503"/>
      <c r="E36" s="3503"/>
      <c r="F36" s="3503"/>
      <c r="G36" s="3503"/>
      <c r="H36" s="3503"/>
      <c r="I36" s="3503"/>
      <c r="J36" s="3503"/>
      <c r="K36" s="3503"/>
      <c r="L36" s="2907"/>
      <c r="M36" s="2908"/>
      <c r="N36" s="3503"/>
      <c r="O36" s="3503"/>
      <c r="P36" s="3503"/>
      <c r="Q36" s="3503"/>
      <c r="R36" s="3503"/>
      <c r="S36" s="3503"/>
      <c r="T36" s="3503"/>
      <c r="U36" s="3503"/>
      <c r="V36" s="3503"/>
      <c r="W36" s="3503"/>
      <c r="X36" s="3537"/>
      <c r="Y36" s="3532"/>
      <c r="Z36" s="2517"/>
      <c r="AA36" s="2517"/>
      <c r="AB36" s="2517"/>
      <c r="AC36" s="2517"/>
      <c r="AD36" s="3533"/>
      <c r="AE36" s="3503"/>
      <c r="AF36" s="3503"/>
      <c r="AG36" s="3503"/>
      <c r="AH36" s="3503"/>
      <c r="AI36" s="3503"/>
      <c r="AJ36" s="2907"/>
      <c r="AK36" s="2908"/>
      <c r="AL36" s="3503"/>
      <c r="AM36" s="3503"/>
      <c r="AN36" s="3503"/>
      <c r="AO36" s="3503"/>
      <c r="AP36" s="3503"/>
      <c r="AQ36" s="3503"/>
      <c r="AR36" s="3537"/>
      <c r="AS36" s="969"/>
      <c r="AT36" s="955"/>
      <c r="AU36" s="955"/>
      <c r="AV36" s="955"/>
      <c r="AW36" s="955"/>
      <c r="AX36" s="955"/>
      <c r="AY36" s="778"/>
      <c r="AZ36" s="3541"/>
      <c r="BA36" s="3542"/>
      <c r="BB36" s="3542"/>
      <c r="BC36" s="3542"/>
      <c r="BD36" s="3542"/>
      <c r="BE36" s="3542"/>
      <c r="BF36" s="970"/>
      <c r="BG36" s="3541"/>
      <c r="BH36" s="3542"/>
      <c r="BI36" s="3542"/>
      <c r="BJ36" s="3542"/>
      <c r="BK36" s="3542"/>
      <c r="BL36" s="3542"/>
      <c r="BM36" s="3542"/>
      <c r="BN36" s="3542"/>
      <c r="BO36" s="3542"/>
      <c r="BP36" s="3514"/>
      <c r="BQ36" s="341"/>
    </row>
    <row r="37" spans="1:69" s="2" customFormat="1" ht="15.95" customHeight="1">
      <c r="A37" s="33"/>
      <c r="B37" s="3509"/>
      <c r="C37" s="3503"/>
      <c r="D37" s="3503"/>
      <c r="E37" s="3503"/>
      <c r="F37" s="3503"/>
      <c r="G37" s="3503"/>
      <c r="H37" s="3503"/>
      <c r="I37" s="3503"/>
      <c r="J37" s="3503"/>
      <c r="K37" s="3503"/>
      <c r="L37" s="2907"/>
      <c r="M37" s="2908"/>
      <c r="N37" s="3503"/>
      <c r="O37" s="3503"/>
      <c r="P37" s="3503"/>
      <c r="Q37" s="3503"/>
      <c r="R37" s="3503"/>
      <c r="S37" s="3503"/>
      <c r="T37" s="3503"/>
      <c r="U37" s="3503"/>
      <c r="V37" s="3503"/>
      <c r="W37" s="3503"/>
      <c r="X37" s="3537"/>
      <c r="Y37" s="3532"/>
      <c r="Z37" s="2517"/>
      <c r="AA37" s="2517"/>
      <c r="AB37" s="2517"/>
      <c r="AC37" s="2517"/>
      <c r="AD37" s="3533"/>
      <c r="AE37" s="3503"/>
      <c r="AF37" s="3503"/>
      <c r="AG37" s="3503"/>
      <c r="AH37" s="3503"/>
      <c r="AI37" s="3503"/>
      <c r="AJ37" s="2907"/>
      <c r="AK37" s="2908"/>
      <c r="AL37" s="3503"/>
      <c r="AM37" s="3503"/>
      <c r="AN37" s="3503"/>
      <c r="AO37" s="3503"/>
      <c r="AP37" s="3503"/>
      <c r="AQ37" s="3503"/>
      <c r="AR37" s="3537"/>
      <c r="AS37" s="969"/>
      <c r="AT37" s="955"/>
      <c r="AU37" s="955"/>
      <c r="AV37" s="955"/>
      <c r="AW37" s="955"/>
      <c r="AX37" s="955"/>
      <c r="AY37" s="778"/>
      <c r="AZ37" s="2908"/>
      <c r="BA37" s="3503"/>
      <c r="BB37" s="3503"/>
      <c r="BC37" s="3503"/>
      <c r="BD37" s="3503"/>
      <c r="BE37" s="3503"/>
      <c r="BF37" s="778"/>
      <c r="BG37" s="2908"/>
      <c r="BH37" s="3503"/>
      <c r="BI37" s="3503"/>
      <c r="BJ37" s="3503"/>
      <c r="BK37" s="3503"/>
      <c r="BL37" s="3503"/>
      <c r="BM37" s="3503"/>
      <c r="BN37" s="3503"/>
      <c r="BO37" s="3503"/>
      <c r="BP37" s="2909"/>
      <c r="BQ37" s="341"/>
    </row>
    <row r="38" spans="1:69" s="2" customFormat="1" ht="15.95" customHeight="1">
      <c r="A38" s="255"/>
      <c r="B38" s="3538"/>
      <c r="C38" s="1624"/>
      <c r="D38" s="1624"/>
      <c r="E38" s="1624"/>
      <c r="F38" s="1624"/>
      <c r="G38" s="1624"/>
      <c r="H38" s="1624"/>
      <c r="I38" s="1624"/>
      <c r="J38" s="1624"/>
      <c r="K38" s="1624"/>
      <c r="L38" s="3539"/>
      <c r="M38" s="1730"/>
      <c r="N38" s="1624"/>
      <c r="O38" s="1624"/>
      <c r="P38" s="1624"/>
      <c r="Q38" s="1624"/>
      <c r="R38" s="1624"/>
      <c r="S38" s="1624"/>
      <c r="T38" s="1624"/>
      <c r="U38" s="1624"/>
      <c r="V38" s="1624"/>
      <c r="W38" s="1624"/>
      <c r="X38" s="3540"/>
      <c r="Y38" s="3534"/>
      <c r="Z38" s="3535"/>
      <c r="AA38" s="3535"/>
      <c r="AB38" s="3535"/>
      <c r="AC38" s="3535"/>
      <c r="AD38" s="3536"/>
      <c r="AE38" s="1624"/>
      <c r="AF38" s="1624"/>
      <c r="AG38" s="1624"/>
      <c r="AH38" s="1624"/>
      <c r="AI38" s="1624"/>
      <c r="AJ38" s="3539"/>
      <c r="AK38" s="1730"/>
      <c r="AL38" s="1624"/>
      <c r="AM38" s="1624"/>
      <c r="AN38" s="1624"/>
      <c r="AO38" s="1624"/>
      <c r="AP38" s="1624"/>
      <c r="AQ38" s="1624"/>
      <c r="AR38" s="3540"/>
      <c r="AS38" s="972"/>
      <c r="AT38" s="302"/>
      <c r="AU38" s="302"/>
      <c r="AV38" s="302"/>
      <c r="AW38" s="302"/>
      <c r="AX38" s="302"/>
      <c r="AY38" s="971"/>
      <c r="AZ38" s="1730"/>
      <c r="BA38" s="1624"/>
      <c r="BB38" s="1624"/>
      <c r="BC38" s="1624"/>
      <c r="BD38" s="1624"/>
      <c r="BE38" s="1624"/>
      <c r="BF38" s="971"/>
      <c r="BG38" s="1730"/>
      <c r="BH38" s="1624"/>
      <c r="BI38" s="1624"/>
      <c r="BJ38" s="1624"/>
      <c r="BK38" s="1624"/>
      <c r="BL38" s="1624"/>
      <c r="BM38" s="1624"/>
      <c r="BN38" s="1624"/>
      <c r="BO38" s="1624"/>
      <c r="BP38" s="1625"/>
      <c r="BQ38" s="341"/>
    </row>
    <row r="39" spans="1:69" s="256" customFormat="1" ht="15.95" customHeight="1">
      <c r="A39" s="257"/>
      <c r="B39" s="367" t="s">
        <v>118</v>
      </c>
      <c r="C39" s="367"/>
      <c r="D39" s="367"/>
      <c r="E39" s="367"/>
      <c r="F39" s="367"/>
      <c r="G39" s="308"/>
      <c r="H39" s="367"/>
      <c r="I39" s="367"/>
      <c r="J39" s="367"/>
      <c r="K39" s="367"/>
      <c r="L39" s="367"/>
      <c r="M39" s="367"/>
      <c r="N39" s="367"/>
      <c r="O39" s="367"/>
      <c r="P39" s="367"/>
      <c r="Q39" s="367"/>
      <c r="R39" s="367"/>
      <c r="S39" s="367"/>
      <c r="T39" s="367"/>
      <c r="U39" s="308"/>
      <c r="V39" s="367"/>
      <c r="W39" s="367"/>
      <c r="X39" s="367"/>
      <c r="Y39" s="367"/>
      <c r="Z39" s="367"/>
      <c r="AA39" s="367"/>
      <c r="AB39" s="367"/>
      <c r="AC39" s="366"/>
      <c r="AD39" s="366"/>
      <c r="AE39" s="366"/>
      <c r="AF39" s="367"/>
      <c r="AG39" s="366"/>
      <c r="AH39" s="367"/>
      <c r="AI39" s="308" t="s">
        <v>119</v>
      </c>
      <c r="AJ39" s="367"/>
      <c r="AK39" s="367"/>
      <c r="AL39" s="367"/>
      <c r="AM39" s="308"/>
      <c r="AN39" s="308"/>
      <c r="AO39" s="367"/>
      <c r="AP39" s="367"/>
      <c r="AQ39" s="367"/>
      <c r="AR39" s="367"/>
      <c r="AS39" s="367"/>
      <c r="AT39" s="367"/>
      <c r="AU39" s="308"/>
      <c r="AV39" s="367"/>
      <c r="AW39" s="367"/>
      <c r="AX39" s="367"/>
      <c r="AY39" s="367"/>
      <c r="AZ39" s="367"/>
      <c r="BA39" s="367"/>
      <c r="BB39" s="367"/>
      <c r="BC39" s="366"/>
      <c r="BD39" s="367"/>
      <c r="BE39" s="366"/>
      <c r="BF39" s="542"/>
      <c r="BG39" s="151"/>
      <c r="BH39" s="151" t="str">
        <f>Index!BE44</f>
        <v>COMPILER: LIÊN/A-KT-WQ826</v>
      </c>
      <c r="BI39" s="151"/>
      <c r="BJ39" s="151"/>
      <c r="BK39" s="151"/>
      <c r="BL39" s="151"/>
      <c r="BM39" s="151"/>
      <c r="BN39" s="151"/>
      <c r="BO39" s="151"/>
      <c r="BP39" s="151"/>
      <c r="BQ39" s="259"/>
    </row>
  </sheetData>
  <mergeCells count="218">
    <mergeCell ref="B35:L35"/>
    <mergeCell ref="M35:X35"/>
    <mergeCell ref="Y35:AD38"/>
    <mergeCell ref="AE35:AJ35"/>
    <mergeCell ref="AK35:AR35"/>
    <mergeCell ref="AZ35:BE35"/>
    <mergeCell ref="BG35:BP35"/>
    <mergeCell ref="B36:L36"/>
    <mergeCell ref="M36:X36"/>
    <mergeCell ref="AE36:AJ36"/>
    <mergeCell ref="B38:L38"/>
    <mergeCell ref="M38:X38"/>
    <mergeCell ref="AE38:AJ38"/>
    <mergeCell ref="AK38:AR38"/>
    <mergeCell ref="AK36:AR36"/>
    <mergeCell ref="AZ36:BE36"/>
    <mergeCell ref="BG36:BP36"/>
    <mergeCell ref="B37:L37"/>
    <mergeCell ref="M37:X37"/>
    <mergeCell ref="AE37:AJ37"/>
    <mergeCell ref="AK37:AR37"/>
    <mergeCell ref="AZ37:BE37"/>
    <mergeCell ref="BG37:BP37"/>
    <mergeCell ref="AZ38:BE38"/>
    <mergeCell ref="B33:X33"/>
    <mergeCell ref="Y33:AR33"/>
    <mergeCell ref="AS33:BP33"/>
    <mergeCell ref="B34:L34"/>
    <mergeCell ref="M34:X34"/>
    <mergeCell ref="Y34:AD34"/>
    <mergeCell ref="AE34:AJ34"/>
    <mergeCell ref="AK34:AR34"/>
    <mergeCell ref="AS34:AY34"/>
    <mergeCell ref="AZ34:BE34"/>
    <mergeCell ref="BG34:BP34"/>
    <mergeCell ref="BG38:BP38"/>
    <mergeCell ref="B27:I31"/>
    <mergeCell ref="AB27:AC27"/>
    <mergeCell ref="AD27:AE27"/>
    <mergeCell ref="AT27:AW27"/>
    <mergeCell ref="AX27:BF27"/>
    <mergeCell ref="BG27:BP27"/>
    <mergeCell ref="AB28:AC28"/>
    <mergeCell ref="AD28:AE28"/>
    <mergeCell ref="AT28:AW28"/>
    <mergeCell ref="AX28:BF28"/>
    <mergeCell ref="BG28:BP28"/>
    <mergeCell ref="AB29:AC29"/>
    <mergeCell ref="AD29:AE29"/>
    <mergeCell ref="AT29:AW29"/>
    <mergeCell ref="AX29:BE29"/>
    <mergeCell ref="BG29:BP29"/>
    <mergeCell ref="AT30:AW30"/>
    <mergeCell ref="AX30:BE30"/>
    <mergeCell ref="BG30:BP30"/>
    <mergeCell ref="AT31:AW31"/>
    <mergeCell ref="AX31:BE31"/>
    <mergeCell ref="BG31:BP31"/>
    <mergeCell ref="B32:BP32"/>
    <mergeCell ref="B22:I26"/>
    <mergeCell ref="AB22:AC22"/>
    <mergeCell ref="AD22:AE22"/>
    <mergeCell ref="AF22:AG22"/>
    <mergeCell ref="AQ22:AS22"/>
    <mergeCell ref="AT22:AW22"/>
    <mergeCell ref="AX22:BP23"/>
    <mergeCell ref="AB23:AC23"/>
    <mergeCell ref="AD23:AE23"/>
    <mergeCell ref="AF23:AG23"/>
    <mergeCell ref="AQ23:AS23"/>
    <mergeCell ref="AT23:AW23"/>
    <mergeCell ref="AB24:AC24"/>
    <mergeCell ref="AD24:AE24"/>
    <mergeCell ref="AF24:AG24"/>
    <mergeCell ref="AQ24:AS24"/>
    <mergeCell ref="AT24:AW24"/>
    <mergeCell ref="AX24:BP25"/>
    <mergeCell ref="AB25:AC25"/>
    <mergeCell ref="AD25:AE25"/>
    <mergeCell ref="AT25:AW25"/>
    <mergeCell ref="AB26:AC26"/>
    <mergeCell ref="AX26:BP26"/>
    <mergeCell ref="B20:AA20"/>
    <mergeCell ref="AB20:AC20"/>
    <mergeCell ref="AD20:AE20"/>
    <mergeCell ref="AF20:AG20"/>
    <mergeCell ref="AQ20:AS20"/>
    <mergeCell ref="AT20:AW20"/>
    <mergeCell ref="AX20:BB20"/>
    <mergeCell ref="BC20:BP20"/>
    <mergeCell ref="B21:I21"/>
    <mergeCell ref="J21:R21"/>
    <mergeCell ref="S21:AA21"/>
    <mergeCell ref="AB21:AC21"/>
    <mergeCell ref="AD21:AE21"/>
    <mergeCell ref="AF21:AG21"/>
    <mergeCell ref="AQ21:AS21"/>
    <mergeCell ref="AT21:AW21"/>
    <mergeCell ref="AX21:BB21"/>
    <mergeCell ref="BC21:BP21"/>
    <mergeCell ref="AB18:AC18"/>
    <mergeCell ref="AD18:AE18"/>
    <mergeCell ref="AF18:AG18"/>
    <mergeCell ref="AQ18:AS18"/>
    <mergeCell ref="AT18:AW18"/>
    <mergeCell ref="AX18:BP18"/>
    <mergeCell ref="AB19:AC19"/>
    <mergeCell ref="AD19:AE19"/>
    <mergeCell ref="AF19:AG19"/>
    <mergeCell ref="AQ19:AS19"/>
    <mergeCell ref="AT19:AW19"/>
    <mergeCell ref="AX19:BB19"/>
    <mergeCell ref="BC19:BP19"/>
    <mergeCell ref="AB16:AC16"/>
    <mergeCell ref="AD16:AE16"/>
    <mergeCell ref="AF16:AG16"/>
    <mergeCell ref="AQ16:AS16"/>
    <mergeCell ref="AT16:AW16"/>
    <mergeCell ref="AB17:AC17"/>
    <mergeCell ref="AD17:AE17"/>
    <mergeCell ref="AF17:AG17"/>
    <mergeCell ref="AQ17:AS17"/>
    <mergeCell ref="AT17:AW17"/>
    <mergeCell ref="AB14:AC14"/>
    <mergeCell ref="AD14:AE14"/>
    <mergeCell ref="AF14:AG14"/>
    <mergeCell ref="AQ14:AS14"/>
    <mergeCell ref="AT14:AW14"/>
    <mergeCell ref="AX14:BB14"/>
    <mergeCell ref="BC14:BP14"/>
    <mergeCell ref="AB15:AC15"/>
    <mergeCell ref="AD15:AE15"/>
    <mergeCell ref="AF15:AG15"/>
    <mergeCell ref="AQ15:AS15"/>
    <mergeCell ref="AT15:AW15"/>
    <mergeCell ref="AX15:BB15"/>
    <mergeCell ref="BC15:BP15"/>
    <mergeCell ref="AB12:AC12"/>
    <mergeCell ref="AD12:AE12"/>
    <mergeCell ref="AF12:AG12"/>
    <mergeCell ref="AH12:AK12"/>
    <mergeCell ref="AL12:AP12"/>
    <mergeCell ref="AQ12:AS12"/>
    <mergeCell ref="AT12:AW12"/>
    <mergeCell ref="AX12:BP12"/>
    <mergeCell ref="AB13:AC13"/>
    <mergeCell ref="AD13:AE13"/>
    <mergeCell ref="AF13:AG13"/>
    <mergeCell ref="AQ13:AS13"/>
    <mergeCell ref="AT13:AW13"/>
    <mergeCell ref="AX13:BB13"/>
    <mergeCell ref="BG13:BP13"/>
    <mergeCell ref="AB11:AC11"/>
    <mergeCell ref="AD11:AE11"/>
    <mergeCell ref="AF11:AG11"/>
    <mergeCell ref="AH11:AK11"/>
    <mergeCell ref="AL11:AP11"/>
    <mergeCell ref="AQ11:AS11"/>
    <mergeCell ref="AT11:AW11"/>
    <mergeCell ref="AX11:BB11"/>
    <mergeCell ref="BG11:BP11"/>
    <mergeCell ref="AB9:AC9"/>
    <mergeCell ref="AD9:AE9"/>
    <mergeCell ref="AF9:AG9"/>
    <mergeCell ref="AQ9:AS9"/>
    <mergeCell ref="AT9:AW9"/>
    <mergeCell ref="AX9:BB9"/>
    <mergeCell ref="BC9:BP9"/>
    <mergeCell ref="AB10:AC10"/>
    <mergeCell ref="AD10:AE10"/>
    <mergeCell ref="AF10:AG10"/>
    <mergeCell ref="AH10:AK10"/>
    <mergeCell ref="AL10:AP10"/>
    <mergeCell ref="AQ10:AS10"/>
    <mergeCell ref="AT10:AW10"/>
    <mergeCell ref="AX10:BB10"/>
    <mergeCell ref="BG10:BP10"/>
    <mergeCell ref="BT7:BX7"/>
    <mergeCell ref="BY7:CL7"/>
    <mergeCell ref="AB8:AC8"/>
    <mergeCell ref="AD8:AE8"/>
    <mergeCell ref="AF8:AG8"/>
    <mergeCell ref="AQ8:AS8"/>
    <mergeCell ref="AT8:AW8"/>
    <mergeCell ref="AX8:BB8"/>
    <mergeCell ref="BC8:BP8"/>
    <mergeCell ref="BT8:BX8"/>
    <mergeCell ref="BY8:CL8"/>
    <mergeCell ref="AB6:AC6"/>
    <mergeCell ref="AD6:AE6"/>
    <mergeCell ref="AF6:AG6"/>
    <mergeCell ref="AQ6:AS6"/>
    <mergeCell ref="AT6:AW6"/>
    <mergeCell ref="AX6:BB6"/>
    <mergeCell ref="BC6:BP6"/>
    <mergeCell ref="AB7:AC7"/>
    <mergeCell ref="AD7:AE7"/>
    <mergeCell ref="AF7:AG7"/>
    <mergeCell ref="AQ7:AS7"/>
    <mergeCell ref="AT7:AW7"/>
    <mergeCell ref="AX7:BB7"/>
    <mergeCell ref="BC7:BP7"/>
    <mergeCell ref="B1:S1"/>
    <mergeCell ref="X1:AZ3"/>
    <mergeCell ref="BK2:BM3"/>
    <mergeCell ref="BN2:BP3"/>
    <mergeCell ref="B4:AA4"/>
    <mergeCell ref="AB4:AW4"/>
    <mergeCell ref="B5:N5"/>
    <mergeCell ref="O5:AA5"/>
    <mergeCell ref="AB5:AC5"/>
    <mergeCell ref="AD5:AE5"/>
    <mergeCell ref="AF5:AG5"/>
    <mergeCell ref="AH5:AK5"/>
    <mergeCell ref="AL5:AP5"/>
    <mergeCell ref="AQ5:AS5"/>
    <mergeCell ref="AT5:AW5"/>
    <mergeCell ref="AX5:BP5"/>
  </mergeCells>
  <phoneticPr fontId="60" type="noConversion"/>
  <printOptions horizontalCentered="1" verticalCentered="1"/>
  <pageMargins left="0.196850393700787" right="0.196850393700787" top="0.59055118110236204" bottom="0.39370078740157499" header="0.196850393700787" footer="0.196850393700787"/>
  <pageSetup paperSize="9" scale="72" orientation="landscape" useFirstPageNumber="1" horizontalDpi="4294967295" verticalDpi="4294967295" r:id="rId1"/>
  <headerFooter>
    <oddHeader>&amp;L&amp;12NIKE-CONVERSE, INC. Confidential&amp;RVer.16.0
PB:1-0</oddHeader>
    <oddFooter>&amp;C&amp;"Arial,??"&amp;A</oddFooter>
  </headerFooter>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R31"/>
  <sheetViews>
    <sheetView showGridLines="0" view="pageBreakPreview" zoomScale="82" zoomScaleNormal="40" workbookViewId="0">
      <selection activeCell="W21" sqref="W21"/>
    </sheetView>
  </sheetViews>
  <sheetFormatPr defaultColWidth="2.5703125" defaultRowHeight="14.25" customHeight="1"/>
  <cols>
    <col min="1" max="1" width="2.42578125" customWidth="1"/>
    <col min="2" max="12" width="2.5703125" customWidth="1"/>
    <col min="13" max="15" width="2.5703125" style="1" customWidth="1"/>
    <col min="16" max="19" width="2.5703125" customWidth="1"/>
    <col min="20" max="20" width="6.85546875" customWidth="1"/>
    <col min="21" max="21" width="2.5703125" customWidth="1"/>
    <col min="22" max="22" width="2.5703125" style="1" customWidth="1"/>
    <col min="23" max="24" width="3.42578125" customWidth="1"/>
    <col min="25" max="28" width="2.5703125" customWidth="1"/>
    <col min="29" max="29" width="2.5703125" style="1" customWidth="1"/>
    <col min="30" max="33" width="2.5703125" customWidth="1"/>
    <col min="34" max="34" width="2.5703125" style="1" customWidth="1"/>
    <col min="35" max="50" width="2.5703125" customWidth="1"/>
    <col min="51" max="54" width="2.5703125" style="1" customWidth="1"/>
    <col min="55" max="59" width="2.5703125" customWidth="1"/>
    <col min="60" max="60" width="2.5703125" style="1" customWidth="1"/>
    <col min="61" max="68" width="2.5703125" customWidth="1"/>
    <col min="69" max="70" width="2.42578125" customWidth="1"/>
  </cols>
  <sheetData>
    <row r="1" spans="1:70" s="120" customFormat="1" ht="19.5" customHeight="1">
      <c r="A1" s="224"/>
      <c r="B1" s="1056" t="str">
        <f>Index!B1</f>
        <v>{{ModelType}}</v>
      </c>
      <c r="C1" s="1317"/>
      <c r="D1" s="1317"/>
      <c r="E1" s="1317"/>
      <c r="F1" s="1317"/>
      <c r="G1" s="1317"/>
      <c r="H1" s="1317"/>
      <c r="I1" s="1317"/>
      <c r="J1" s="1317"/>
      <c r="K1" s="1317"/>
      <c r="L1" s="1317"/>
      <c r="M1" s="1317"/>
      <c r="N1" s="1317"/>
      <c r="O1" s="1317"/>
      <c r="P1" s="973"/>
      <c r="Q1" s="974"/>
      <c r="R1" s="974"/>
      <c r="S1" s="974"/>
      <c r="T1" s="409"/>
      <c r="U1" s="1896" t="s">
        <v>1193</v>
      </c>
      <c r="V1" s="1896"/>
      <c r="W1" s="1896"/>
      <c r="X1" s="1896"/>
      <c r="Y1" s="1896"/>
      <c r="Z1" s="1896"/>
      <c r="AA1" s="1896"/>
      <c r="AB1" s="1896"/>
      <c r="AC1" s="1896"/>
      <c r="AD1" s="1896"/>
      <c r="AE1" s="1896"/>
      <c r="AF1" s="1896"/>
      <c r="AG1" s="1896"/>
      <c r="AH1" s="1896"/>
      <c r="AI1" s="1896"/>
      <c r="AJ1" s="1896"/>
      <c r="AK1" s="1896"/>
      <c r="AL1" s="1896"/>
      <c r="AM1" s="1896"/>
      <c r="AN1" s="1896"/>
      <c r="AO1" s="1896"/>
      <c r="AP1" s="1896"/>
      <c r="AQ1" s="1896"/>
      <c r="AR1" s="1896"/>
      <c r="AS1" s="1896"/>
      <c r="AT1" s="1896"/>
      <c r="AU1" s="1896"/>
      <c r="AV1" s="1896"/>
      <c r="AW1" s="1896"/>
      <c r="AX1" s="1896"/>
      <c r="AY1" s="409"/>
      <c r="AZ1" s="712"/>
      <c r="BA1" s="712"/>
      <c r="BB1" s="712"/>
      <c r="BC1" s="712"/>
      <c r="BD1" s="712"/>
      <c r="BE1" s="712"/>
      <c r="BF1" s="712"/>
      <c r="BG1" s="712"/>
      <c r="BH1" s="712"/>
      <c r="BI1" s="712"/>
      <c r="BJ1" s="712"/>
      <c r="BK1" s="226"/>
      <c r="BL1" s="226"/>
      <c r="BM1" s="226"/>
      <c r="BN1" s="226"/>
      <c r="BO1" s="226"/>
      <c r="BP1" s="226"/>
      <c r="BQ1" s="226"/>
      <c r="BR1" s="228"/>
    </row>
    <row r="2" spans="1:70" s="120" customFormat="1" ht="19.5" customHeight="1">
      <c r="A2" s="229"/>
      <c r="B2" s="65" t="s">
        <v>69</v>
      </c>
      <c r="C2" s="66"/>
      <c r="D2" s="66"/>
      <c r="E2" s="66"/>
      <c r="F2" s="66"/>
      <c r="G2" s="66"/>
      <c r="H2" s="67" t="str">
        <f>Index!G2</f>
        <v>{{ModelName}}</v>
      </c>
      <c r="J2" s="67"/>
      <c r="K2" s="67"/>
      <c r="L2" s="67"/>
      <c r="M2" s="67"/>
      <c r="N2" s="67"/>
      <c r="O2" s="67"/>
      <c r="P2" s="975"/>
      <c r="Q2" s="976"/>
      <c r="R2" s="976"/>
      <c r="S2" s="976"/>
      <c r="T2" s="300"/>
      <c r="U2" s="1319"/>
      <c r="V2" s="1319"/>
      <c r="W2" s="1319"/>
      <c r="X2" s="1319"/>
      <c r="Y2" s="1319"/>
      <c r="Z2" s="1319"/>
      <c r="AA2" s="1319"/>
      <c r="AB2" s="1319"/>
      <c r="AC2" s="1319"/>
      <c r="AD2" s="1319"/>
      <c r="AE2" s="1319"/>
      <c r="AF2" s="1319"/>
      <c r="AG2" s="1319"/>
      <c r="AH2" s="1319"/>
      <c r="AI2" s="1319"/>
      <c r="AJ2" s="1319"/>
      <c r="AK2" s="1319"/>
      <c r="AL2" s="1319"/>
      <c r="AM2" s="1319"/>
      <c r="AN2" s="1319"/>
      <c r="AO2" s="1319"/>
      <c r="AP2" s="1319"/>
      <c r="AQ2" s="1319"/>
      <c r="AR2" s="1319"/>
      <c r="AS2" s="1319"/>
      <c r="AT2" s="1319"/>
      <c r="AU2" s="1319"/>
      <c r="AV2" s="1319"/>
      <c r="AW2" s="1319"/>
      <c r="AX2" s="1319"/>
      <c r="AY2" s="300"/>
      <c r="AZ2" s="713"/>
      <c r="BA2" s="713"/>
      <c r="BB2" s="713"/>
      <c r="BC2" s="713"/>
      <c r="BD2" s="713"/>
      <c r="BE2" s="713"/>
      <c r="BF2" s="713"/>
      <c r="BG2" s="713"/>
      <c r="BH2" s="713"/>
      <c r="BI2" s="713"/>
      <c r="BJ2" s="713"/>
      <c r="BK2" s="299"/>
      <c r="BL2" s="1321" t="s">
        <v>122</v>
      </c>
      <c r="BM2" s="1465"/>
      <c r="BN2" s="1465"/>
      <c r="BO2" s="1322">
        <f>'Production Checklist'!BN2+1</f>
        <v>35</v>
      </c>
      <c r="BP2" s="1322"/>
      <c r="BQ2" s="1466"/>
      <c r="BR2" s="136"/>
    </row>
    <row r="3" spans="1:70" s="120" customFormat="1" ht="19.5" customHeight="1">
      <c r="A3" s="229"/>
      <c r="B3" s="137" t="s">
        <v>70</v>
      </c>
      <c r="C3" s="74"/>
      <c r="D3" s="74"/>
      <c r="E3" s="74"/>
      <c r="F3" s="74"/>
      <c r="G3" s="74"/>
      <c r="H3" s="74"/>
      <c r="I3" s="74"/>
      <c r="J3" s="74" t="str">
        <f>Index!I3</f>
        <v>{{MaterialNumber}}</v>
      </c>
      <c r="K3" s="74"/>
      <c r="L3" s="74"/>
      <c r="M3" s="74"/>
      <c r="N3" s="74"/>
      <c r="O3" s="74"/>
      <c r="P3" s="977"/>
      <c r="Q3" s="978"/>
      <c r="R3" s="978"/>
      <c r="S3" s="978"/>
      <c r="T3" s="415"/>
      <c r="U3" s="1320"/>
      <c r="V3" s="1320"/>
      <c r="W3" s="1320"/>
      <c r="X3" s="1320"/>
      <c r="Y3" s="1320"/>
      <c r="Z3" s="1320"/>
      <c r="AA3" s="1320"/>
      <c r="AB3" s="1320"/>
      <c r="AC3" s="1320"/>
      <c r="AD3" s="1320"/>
      <c r="AE3" s="1320"/>
      <c r="AF3" s="1320"/>
      <c r="AG3" s="1320"/>
      <c r="AH3" s="1320"/>
      <c r="AI3" s="1320"/>
      <c r="AJ3" s="1320"/>
      <c r="AK3" s="1320"/>
      <c r="AL3" s="1320"/>
      <c r="AM3" s="1320"/>
      <c r="AN3" s="1320"/>
      <c r="AO3" s="1320"/>
      <c r="AP3" s="1320"/>
      <c r="AQ3" s="1320"/>
      <c r="AR3" s="1320"/>
      <c r="AS3" s="1320"/>
      <c r="AT3" s="1320"/>
      <c r="AU3" s="1320"/>
      <c r="AV3" s="1320"/>
      <c r="AW3" s="1320"/>
      <c r="AX3" s="1320"/>
      <c r="AY3" s="415"/>
      <c r="AZ3" s="979"/>
      <c r="BA3" s="979"/>
      <c r="BB3" s="979"/>
      <c r="BC3" s="979"/>
      <c r="BD3" s="979"/>
      <c r="BE3" s="979"/>
      <c r="BF3" s="979"/>
      <c r="BG3" s="979"/>
      <c r="BH3" s="979"/>
      <c r="BI3" s="979"/>
      <c r="BJ3" s="979"/>
      <c r="BK3" s="136"/>
      <c r="BL3" s="2952"/>
      <c r="BM3" s="2953"/>
      <c r="BN3" s="2953"/>
      <c r="BO3" s="2953"/>
      <c r="BP3" s="2953"/>
      <c r="BQ3" s="2954"/>
      <c r="BR3" s="136"/>
    </row>
    <row r="4" spans="1:70" s="2" customFormat="1" ht="24.95" customHeight="1">
      <c r="A4" s="33"/>
      <c r="B4" s="33"/>
      <c r="C4" s="22"/>
      <c r="D4" s="22"/>
      <c r="E4" s="22"/>
      <c r="F4" s="22"/>
      <c r="G4" s="22"/>
      <c r="H4" s="22"/>
      <c r="I4" s="22"/>
      <c r="J4" s="22"/>
      <c r="K4" s="22"/>
      <c r="L4" s="22"/>
      <c r="M4" s="22"/>
      <c r="N4" s="22"/>
      <c r="O4" s="22"/>
      <c r="P4" s="22"/>
      <c r="Q4" s="22"/>
      <c r="R4" s="22"/>
      <c r="S4" s="22"/>
      <c r="T4" s="261"/>
      <c r="U4" s="261"/>
      <c r="V4" s="101"/>
      <c r="W4" s="261"/>
      <c r="X4" s="261"/>
      <c r="Y4" s="261"/>
      <c r="Z4" s="261"/>
      <c r="AA4" s="261"/>
      <c r="AB4" s="261"/>
      <c r="AC4" s="101"/>
      <c r="AD4" s="261"/>
      <c r="AE4" s="261"/>
      <c r="AF4" s="261"/>
      <c r="AG4" s="261"/>
      <c r="AH4" s="101"/>
      <c r="AI4" s="261"/>
      <c r="AJ4" s="261"/>
      <c r="AK4" s="261"/>
      <c r="AL4" s="261"/>
      <c r="AM4" s="261"/>
      <c r="AN4" s="261"/>
      <c r="AO4" s="261"/>
      <c r="AP4" s="261"/>
      <c r="AQ4" s="261"/>
      <c r="AR4" s="261"/>
      <c r="AS4" s="261"/>
      <c r="AT4" s="261"/>
      <c r="AU4" s="261"/>
      <c r="AV4" s="261"/>
      <c r="AW4" s="261"/>
      <c r="AX4" s="261"/>
      <c r="AY4" s="101"/>
      <c r="AZ4" s="101"/>
      <c r="BA4" s="101"/>
      <c r="BB4" s="101"/>
      <c r="BC4" s="261"/>
      <c r="BD4" s="261"/>
      <c r="BE4" s="261"/>
      <c r="BF4" s="261"/>
      <c r="BG4" s="261"/>
      <c r="BH4" s="101"/>
      <c r="BI4" s="261"/>
      <c r="BJ4" s="261"/>
      <c r="BK4" s="261"/>
      <c r="BL4" s="22"/>
      <c r="BM4" s="22"/>
      <c r="BN4" s="22"/>
      <c r="BO4" s="22"/>
      <c r="BP4" s="22"/>
      <c r="BQ4" s="143"/>
      <c r="BR4" s="143"/>
    </row>
    <row r="5" spans="1:70" s="2" customFormat="1" ht="24.95" customHeight="1">
      <c r="A5" s="33"/>
      <c r="B5" s="33"/>
      <c r="C5" s="22"/>
      <c r="D5" s="22"/>
      <c r="E5" s="22"/>
      <c r="F5" s="22"/>
      <c r="G5" s="22"/>
      <c r="H5" s="22"/>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c r="AJ5" s="22"/>
      <c r="AK5" s="22"/>
      <c r="AL5" s="22"/>
      <c r="AM5" s="22"/>
      <c r="AN5" s="22"/>
      <c r="AO5" s="22"/>
      <c r="AP5" s="22"/>
      <c r="AQ5" s="22"/>
      <c r="AR5" s="22"/>
      <c r="AS5" s="22"/>
      <c r="AT5" s="22"/>
      <c r="AU5" s="22"/>
      <c r="AV5" s="22"/>
      <c r="AW5" s="22"/>
      <c r="AX5" s="22"/>
      <c r="AY5" s="22"/>
      <c r="AZ5" s="22"/>
      <c r="BA5" s="22"/>
      <c r="BB5" s="22"/>
      <c r="BC5" s="22"/>
      <c r="BD5" s="22"/>
      <c r="BE5" s="22"/>
      <c r="BF5" s="22"/>
      <c r="BG5" s="22"/>
      <c r="BH5" s="22"/>
      <c r="BI5" s="22"/>
      <c r="BJ5" s="22"/>
      <c r="BK5" s="22"/>
      <c r="BL5" s="22"/>
      <c r="BM5" s="22"/>
      <c r="BN5" s="22"/>
      <c r="BO5" s="22"/>
      <c r="BP5" s="22"/>
      <c r="BQ5" s="143"/>
      <c r="BR5" s="143"/>
    </row>
    <row r="6" spans="1:70" s="2" customFormat="1" ht="24.95" customHeight="1">
      <c r="A6" s="33"/>
      <c r="B6" s="33"/>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2"/>
      <c r="AO6" s="22"/>
      <c r="AP6" s="22"/>
      <c r="AQ6" s="22"/>
      <c r="AR6" s="22"/>
      <c r="AS6" s="22"/>
      <c r="AT6" s="22"/>
      <c r="AU6" s="22"/>
      <c r="AV6" s="22"/>
      <c r="AW6" s="22"/>
      <c r="AX6" s="22"/>
      <c r="AY6" s="22"/>
      <c r="AZ6" s="22"/>
      <c r="BA6" s="22"/>
      <c r="BB6" s="22"/>
      <c r="BC6" s="22"/>
      <c r="BD6" s="22"/>
      <c r="BE6" s="22"/>
      <c r="BF6" s="22"/>
      <c r="BG6" s="22"/>
      <c r="BH6" s="22"/>
      <c r="BI6" s="22"/>
      <c r="BJ6" s="22"/>
      <c r="BK6" s="22"/>
      <c r="BL6" s="22"/>
      <c r="BM6" s="22"/>
      <c r="BN6" s="22"/>
      <c r="BO6" s="22"/>
      <c r="BP6" s="22"/>
      <c r="BQ6" s="143"/>
      <c r="BR6" s="143"/>
    </row>
    <row r="7" spans="1:70" s="2" customFormat="1" ht="24.95" customHeight="1">
      <c r="A7" s="33"/>
      <c r="B7" s="33"/>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2"/>
      <c r="AR7" s="22"/>
      <c r="AS7" s="22"/>
      <c r="AT7" s="22"/>
      <c r="AU7" s="22"/>
      <c r="AV7" s="22"/>
      <c r="AW7" s="22"/>
      <c r="AX7" s="22"/>
      <c r="AY7" s="22"/>
      <c r="AZ7" s="22"/>
      <c r="BA7" s="22"/>
      <c r="BB7" s="22"/>
      <c r="BC7" s="22"/>
      <c r="BD7" s="22"/>
      <c r="BE7" s="22"/>
      <c r="BF7" s="22"/>
      <c r="BG7" s="22"/>
      <c r="BH7" s="22"/>
      <c r="BI7" s="22"/>
      <c r="BJ7" s="22"/>
      <c r="BK7" s="22"/>
      <c r="BL7" s="22"/>
      <c r="BM7" s="22"/>
      <c r="BN7" s="22"/>
      <c r="BO7" s="22"/>
      <c r="BP7" s="22"/>
      <c r="BQ7" s="143"/>
      <c r="BR7" s="143"/>
    </row>
    <row r="8" spans="1:70" s="2" customFormat="1" ht="24.95" customHeight="1">
      <c r="A8" s="33"/>
      <c r="B8" s="33"/>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c r="AO8" s="22"/>
      <c r="AP8" s="22"/>
      <c r="AQ8" s="22"/>
      <c r="AR8" s="22"/>
      <c r="AS8" s="22"/>
      <c r="AT8" s="22"/>
      <c r="AU8" s="22"/>
      <c r="AV8" s="22"/>
      <c r="AW8" s="22"/>
      <c r="AX8" s="22"/>
      <c r="AY8" s="22"/>
      <c r="AZ8" s="22"/>
      <c r="BA8" s="22"/>
      <c r="BB8" s="22"/>
      <c r="BC8" s="22"/>
      <c r="BD8" s="22"/>
      <c r="BE8" s="22"/>
      <c r="BF8" s="22"/>
      <c r="BG8" s="22"/>
      <c r="BH8" s="22"/>
      <c r="BI8" s="22"/>
      <c r="BJ8" s="22"/>
      <c r="BK8" s="22"/>
      <c r="BL8" s="22"/>
      <c r="BM8" s="22"/>
      <c r="BN8" s="22"/>
      <c r="BO8" s="22"/>
      <c r="BP8" s="22"/>
      <c r="BQ8" s="143"/>
      <c r="BR8" s="143"/>
    </row>
    <row r="9" spans="1:70" s="2" customFormat="1" ht="24.95" customHeight="1">
      <c r="A9" s="33"/>
      <c r="B9" s="33"/>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c r="BA9" s="22"/>
      <c r="BB9" s="22"/>
      <c r="BC9" s="22"/>
      <c r="BD9" s="22"/>
      <c r="BE9" s="22"/>
      <c r="BF9" s="22"/>
      <c r="BG9" s="22"/>
      <c r="BH9" s="22"/>
      <c r="BI9" s="22"/>
      <c r="BJ9" s="22"/>
      <c r="BK9" s="22"/>
      <c r="BL9" s="22"/>
      <c r="BM9" s="22"/>
      <c r="BN9" s="22"/>
      <c r="BO9" s="22"/>
      <c r="BP9" s="22"/>
      <c r="BQ9" s="143"/>
      <c r="BR9" s="143"/>
    </row>
    <row r="10" spans="1:70" s="2" customFormat="1" ht="24.95" customHeight="1">
      <c r="A10" s="33"/>
      <c r="B10" s="33"/>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c r="AD10" s="22"/>
      <c r="AE10" s="22"/>
      <c r="AF10" s="22"/>
      <c r="AG10" s="22"/>
      <c r="AH10" s="22"/>
      <c r="AI10" s="22"/>
      <c r="AJ10" s="22"/>
      <c r="AK10" s="22"/>
      <c r="AL10" s="22"/>
      <c r="AM10" s="22"/>
      <c r="AN10" s="22"/>
      <c r="AO10" s="22"/>
      <c r="AP10" s="22"/>
      <c r="AQ10" s="22"/>
      <c r="AR10" s="22"/>
      <c r="AS10" s="22"/>
      <c r="AT10" s="22"/>
      <c r="AU10" s="22"/>
      <c r="AV10" s="22"/>
      <c r="AW10" s="22"/>
      <c r="AX10" s="22"/>
      <c r="AY10" s="22"/>
      <c r="AZ10" s="22"/>
      <c r="BA10" s="22"/>
      <c r="BB10" s="22"/>
      <c r="BC10" s="22"/>
      <c r="BD10" s="22"/>
      <c r="BE10" s="22"/>
      <c r="BF10" s="22"/>
      <c r="BG10" s="22"/>
      <c r="BH10" s="22"/>
      <c r="BI10" s="22"/>
      <c r="BJ10" s="22"/>
      <c r="BK10" s="22"/>
      <c r="BL10" s="22"/>
      <c r="BM10" s="22"/>
      <c r="BN10" s="22"/>
      <c r="BO10" s="22"/>
      <c r="BP10" s="22"/>
      <c r="BQ10" s="143"/>
      <c r="BR10" s="143"/>
    </row>
    <row r="11" spans="1:70" s="2" customFormat="1" ht="24.95" customHeight="1">
      <c r="A11" s="33"/>
      <c r="B11" s="33"/>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c r="AF11" s="22"/>
      <c r="AG11" s="22"/>
      <c r="AH11" s="22"/>
      <c r="AI11" s="22"/>
      <c r="AJ11" s="22"/>
      <c r="AK11" s="22"/>
      <c r="AL11" s="22"/>
      <c r="AM11" s="22"/>
      <c r="AN11" s="22"/>
      <c r="AO11" s="22"/>
      <c r="AP11" s="22"/>
      <c r="AQ11" s="22"/>
      <c r="AR11" s="22"/>
      <c r="AS11" s="22"/>
      <c r="AT11" s="22"/>
      <c r="AU11" s="22"/>
      <c r="AV11" s="22"/>
      <c r="AW11" s="22"/>
      <c r="AX11" s="22"/>
      <c r="AY11" s="22"/>
      <c r="AZ11" s="22"/>
      <c r="BA11" s="22"/>
      <c r="BB11" s="22"/>
      <c r="BC11" s="22"/>
      <c r="BD11" s="22"/>
      <c r="BE11" s="22"/>
      <c r="BF11" s="22"/>
      <c r="BG11" s="22"/>
      <c r="BH11" s="22"/>
      <c r="BI11" s="22"/>
      <c r="BJ11" s="22"/>
      <c r="BK11" s="22"/>
      <c r="BL11" s="22"/>
      <c r="BM11" s="22"/>
      <c r="BN11" s="22"/>
      <c r="BO11" s="22"/>
      <c r="BP11" s="22"/>
      <c r="BQ11" s="143"/>
      <c r="BR11" s="143"/>
    </row>
    <row r="12" spans="1:70" s="2" customFormat="1" ht="24.95" customHeight="1">
      <c r="A12" s="33"/>
      <c r="B12" s="33"/>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c r="AG12" s="22"/>
      <c r="AH12" s="22"/>
      <c r="AI12" s="22"/>
      <c r="AJ12" s="22"/>
      <c r="AK12" s="22"/>
      <c r="AL12" s="22"/>
      <c r="AM12" s="22"/>
      <c r="AN12" s="22"/>
      <c r="AO12" s="22"/>
      <c r="AP12" s="22"/>
      <c r="AQ12" s="22"/>
      <c r="AR12" s="22"/>
      <c r="AS12" s="22"/>
      <c r="AT12" s="22"/>
      <c r="AU12" s="22"/>
      <c r="AV12" s="22"/>
      <c r="AW12" s="22"/>
      <c r="AX12" s="22"/>
      <c r="AY12" s="22"/>
      <c r="AZ12" s="22"/>
      <c r="BA12" s="22"/>
      <c r="BB12" s="22"/>
      <c r="BC12" s="22"/>
      <c r="BD12" s="22"/>
      <c r="BE12" s="22"/>
      <c r="BF12" s="22"/>
      <c r="BG12" s="22"/>
      <c r="BH12" s="22"/>
      <c r="BI12" s="22"/>
      <c r="BJ12" s="22"/>
      <c r="BK12" s="22"/>
      <c r="BL12" s="22"/>
      <c r="BM12" s="22"/>
      <c r="BN12" s="22"/>
      <c r="BO12" s="22"/>
      <c r="BP12" s="22"/>
      <c r="BQ12" s="109"/>
      <c r="BR12" s="109"/>
    </row>
    <row r="13" spans="1:70" s="2" customFormat="1" ht="24.95" customHeight="1">
      <c r="A13" s="33"/>
      <c r="B13" s="33"/>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c r="AM13" s="22"/>
      <c r="AN13" s="22"/>
      <c r="AO13" s="22"/>
      <c r="AP13" s="22"/>
      <c r="AQ13" s="22"/>
      <c r="AR13" s="22"/>
      <c r="AS13" s="22"/>
      <c r="AT13" s="22"/>
      <c r="AU13" s="22"/>
      <c r="AV13" s="22"/>
      <c r="AW13" s="22"/>
      <c r="AX13" s="22"/>
      <c r="AY13" s="22"/>
      <c r="AZ13" s="22"/>
      <c r="BA13" s="22"/>
      <c r="BB13" s="22"/>
      <c r="BC13" s="22"/>
      <c r="BD13" s="22"/>
      <c r="BE13" s="22"/>
      <c r="BF13" s="22"/>
      <c r="BG13" s="22"/>
      <c r="BH13" s="22"/>
      <c r="BI13" s="22"/>
      <c r="BJ13" s="22"/>
      <c r="BK13" s="22"/>
      <c r="BL13" s="22"/>
      <c r="BM13" s="22"/>
      <c r="BN13" s="22"/>
      <c r="BO13" s="22"/>
      <c r="BP13" s="22"/>
      <c r="BQ13" s="109"/>
      <c r="BR13" s="109"/>
    </row>
    <row r="14" spans="1:70" s="2" customFormat="1" ht="24.95" customHeight="1">
      <c r="A14" s="33"/>
      <c r="B14" s="33"/>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2"/>
      <c r="AX14" s="22"/>
      <c r="AY14" s="22"/>
      <c r="AZ14" s="22"/>
      <c r="BA14" s="22"/>
      <c r="BB14" s="22"/>
      <c r="BC14" s="22"/>
      <c r="BD14" s="22"/>
      <c r="BE14" s="22"/>
      <c r="BF14" s="22"/>
      <c r="BG14" s="22"/>
      <c r="BH14" s="22"/>
      <c r="BI14" s="22"/>
      <c r="BJ14" s="22"/>
      <c r="BK14" s="22"/>
      <c r="BL14" s="22"/>
      <c r="BM14" s="22"/>
      <c r="BN14" s="22"/>
      <c r="BO14" s="22"/>
      <c r="BP14" s="22"/>
      <c r="BQ14" s="109"/>
      <c r="BR14" s="109"/>
    </row>
    <row r="15" spans="1:70" s="2" customFormat="1" ht="24.95" customHeight="1">
      <c r="A15" s="33"/>
      <c r="B15" s="33"/>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c r="BA15" s="22"/>
      <c r="BB15" s="22"/>
      <c r="BC15" s="22"/>
      <c r="BD15" s="22"/>
      <c r="BE15" s="22"/>
      <c r="BF15" s="22"/>
      <c r="BG15" s="22"/>
      <c r="BH15" s="22"/>
      <c r="BI15" s="22"/>
      <c r="BJ15" s="22"/>
      <c r="BK15" s="22"/>
      <c r="BL15" s="22"/>
      <c r="BM15" s="22"/>
      <c r="BN15" s="22"/>
      <c r="BO15" s="22"/>
      <c r="BP15" s="22"/>
      <c r="BQ15" s="143"/>
      <c r="BR15" s="143"/>
    </row>
    <row r="16" spans="1:70" s="2" customFormat="1" ht="24.95" customHeight="1">
      <c r="A16" s="33"/>
      <c r="B16" s="33"/>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c r="AD16" s="22"/>
      <c r="AF16" s="22"/>
      <c r="AG16" s="22"/>
      <c r="AH16" s="22"/>
      <c r="AI16" s="22"/>
      <c r="AJ16" s="22"/>
      <c r="AK16" s="22"/>
      <c r="AL16" s="22"/>
      <c r="AM16" s="22"/>
      <c r="AN16" s="22"/>
      <c r="AO16" s="22"/>
      <c r="AP16" s="22"/>
      <c r="AQ16" s="22"/>
      <c r="AR16" s="22"/>
      <c r="AS16" s="22"/>
      <c r="AT16" s="22"/>
      <c r="AU16" s="22"/>
      <c r="AV16" s="22"/>
      <c r="AW16" s="22"/>
      <c r="AX16" s="22"/>
      <c r="AY16" s="22"/>
      <c r="AZ16" s="22"/>
      <c r="BA16" s="22"/>
      <c r="BB16" s="22"/>
      <c r="BC16" s="22"/>
      <c r="BD16" s="22"/>
      <c r="BE16" s="22"/>
      <c r="BF16" s="22"/>
      <c r="BG16" s="22"/>
      <c r="BH16" s="22"/>
      <c r="BI16" s="22"/>
      <c r="BJ16" s="22"/>
      <c r="BK16" s="22"/>
      <c r="BL16" s="22"/>
      <c r="BM16" s="22"/>
      <c r="BN16" s="22"/>
      <c r="BO16" s="22"/>
      <c r="BP16" s="22"/>
      <c r="BQ16" s="143"/>
      <c r="BR16" s="143"/>
    </row>
    <row r="17" spans="1:70" s="2" customFormat="1" ht="24.75" customHeight="1">
      <c r="A17" s="33"/>
      <c r="B17" s="33"/>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22"/>
      <c r="BN17" s="22"/>
      <c r="BO17" s="22"/>
      <c r="BP17" s="22"/>
      <c r="BQ17" s="143"/>
      <c r="BR17" s="143"/>
    </row>
    <row r="18" spans="1:70" s="2" customFormat="1" ht="24.75" customHeight="1">
      <c r="A18" s="33"/>
      <c r="B18" s="33"/>
      <c r="AU18" s="22"/>
      <c r="AV18" s="22"/>
      <c r="AW18" s="22"/>
      <c r="AX18" s="22"/>
      <c r="AY18" s="22"/>
      <c r="AZ18" s="22"/>
      <c r="BA18" s="22"/>
      <c r="BB18" s="22"/>
      <c r="BC18" s="22"/>
      <c r="BD18" s="22"/>
      <c r="BE18" s="22"/>
      <c r="BF18" s="22"/>
      <c r="BG18" s="22"/>
      <c r="BH18" s="22"/>
      <c r="BI18" s="22"/>
      <c r="BJ18" s="22"/>
      <c r="BK18" s="22"/>
      <c r="BL18" s="22"/>
      <c r="BM18" s="22"/>
      <c r="BN18" s="22"/>
      <c r="BO18" s="22"/>
      <c r="BP18" s="22"/>
      <c r="BQ18" s="143"/>
      <c r="BR18" s="143"/>
    </row>
    <row r="19" spans="1:70" s="2" customFormat="1" ht="24.95" customHeight="1">
      <c r="A19" s="33"/>
      <c r="B19" s="33"/>
      <c r="AU19" s="22"/>
      <c r="AV19" s="22"/>
      <c r="AW19" s="22"/>
      <c r="AX19" s="22"/>
      <c r="AY19" s="22"/>
      <c r="AZ19" s="22"/>
      <c r="BA19" s="22"/>
      <c r="BB19" s="22"/>
      <c r="BC19" s="22"/>
      <c r="BD19" s="22"/>
      <c r="BE19" s="22"/>
      <c r="BF19" s="22"/>
      <c r="BG19" s="22"/>
      <c r="BH19" s="22"/>
      <c r="BI19" s="22"/>
      <c r="BJ19" s="22"/>
      <c r="BK19" s="22"/>
      <c r="BL19" s="22"/>
      <c r="BM19" s="22"/>
      <c r="BN19" s="22"/>
      <c r="BO19" s="22"/>
      <c r="BP19" s="22"/>
      <c r="BQ19" s="143"/>
      <c r="BR19" s="143"/>
    </row>
    <row r="20" spans="1:70" s="2" customFormat="1" ht="24.95" customHeight="1">
      <c r="A20" s="33"/>
      <c r="B20" s="33"/>
      <c r="C20" s="1962"/>
      <c r="D20" s="1962"/>
      <c r="E20" s="1962"/>
      <c r="F20" s="1962"/>
      <c r="G20" s="1962"/>
      <c r="H20" s="1962"/>
      <c r="I20" s="1962"/>
      <c r="J20" s="1962"/>
      <c r="K20" s="1962"/>
      <c r="L20" s="1962"/>
      <c r="M20" s="1962"/>
      <c r="N20" s="1962"/>
      <c r="O20" s="1962"/>
      <c r="P20" s="1962"/>
      <c r="Q20" s="1962"/>
      <c r="R20" s="1962"/>
      <c r="S20" s="1962"/>
      <c r="T20" s="1962"/>
      <c r="U20" s="334"/>
      <c r="V20" s="334"/>
      <c r="W20" s="1962"/>
      <c r="X20" s="1962"/>
      <c r="Y20" s="1962"/>
      <c r="Z20" s="1962"/>
      <c r="AA20" s="1962"/>
      <c r="AB20" s="1962"/>
      <c r="AC20" s="1962"/>
      <c r="AD20" s="1962"/>
      <c r="AE20" s="1962"/>
      <c r="AF20" s="1962"/>
      <c r="AG20" s="1962"/>
      <c r="AH20" s="1962"/>
      <c r="AI20" s="1962"/>
      <c r="AJ20" s="1962"/>
      <c r="AK20" s="1962"/>
      <c r="AL20" s="1962"/>
      <c r="AM20" s="1962"/>
      <c r="AN20" s="1962"/>
      <c r="AO20" s="1962"/>
      <c r="AP20" s="1962"/>
      <c r="AQ20" s="1962"/>
      <c r="AR20" s="1962"/>
      <c r="AS20" s="1962"/>
      <c r="AT20" s="1962"/>
      <c r="AU20" s="22"/>
      <c r="AV20" s="22"/>
      <c r="AW20" s="22"/>
      <c r="AX20" s="22"/>
      <c r="AY20" s="22"/>
      <c r="AZ20" s="22"/>
      <c r="BA20" s="22"/>
      <c r="BB20" s="22"/>
      <c r="BC20" s="22"/>
      <c r="BD20" s="22"/>
      <c r="BE20" s="22"/>
      <c r="BF20" s="22"/>
      <c r="BG20" s="22"/>
      <c r="BH20" s="22"/>
      <c r="BI20" s="22"/>
      <c r="BJ20" s="22"/>
      <c r="BK20" s="22"/>
      <c r="BL20" s="22"/>
      <c r="BM20" s="22"/>
      <c r="BN20" s="22"/>
      <c r="BO20" s="22"/>
      <c r="BP20" s="22"/>
      <c r="BQ20" s="143"/>
      <c r="BR20" s="143"/>
    </row>
    <row r="21" spans="1:70" s="2" customFormat="1" ht="24.95" customHeight="1">
      <c r="A21" s="33"/>
      <c r="B21" s="33"/>
      <c r="C21" s="1962"/>
      <c r="D21" s="1962"/>
      <c r="E21" s="1962"/>
      <c r="F21" s="1962"/>
      <c r="G21" s="1962"/>
      <c r="H21" s="1962"/>
      <c r="I21" s="1962"/>
      <c r="J21" s="1962"/>
      <c r="K21" s="1962"/>
      <c r="L21" s="1962"/>
      <c r="M21" s="1962"/>
      <c r="N21" s="1962"/>
      <c r="O21" s="1962"/>
      <c r="P21" s="1962"/>
      <c r="Q21" s="1962"/>
      <c r="R21" s="1962"/>
      <c r="S21" s="1962"/>
      <c r="T21" s="1962"/>
      <c r="U21" s="334"/>
      <c r="V21" s="334"/>
      <c r="W21" s="1962"/>
      <c r="X21" s="1962"/>
      <c r="Y21" s="1962"/>
      <c r="Z21" s="1962"/>
      <c r="AA21" s="1962"/>
      <c r="AB21" s="1962"/>
      <c r="AC21" s="1962"/>
      <c r="AD21" s="1962"/>
      <c r="AE21" s="1962"/>
      <c r="AF21" s="1962"/>
      <c r="AG21" s="1962"/>
      <c r="AH21" s="1962"/>
      <c r="AI21" s="1962"/>
      <c r="AJ21" s="1962"/>
      <c r="AK21" s="1962"/>
      <c r="AL21" s="1962"/>
      <c r="AM21" s="1962"/>
      <c r="AN21" s="1962"/>
      <c r="AO21" s="1962"/>
      <c r="AP21" s="1962"/>
      <c r="AQ21" s="1962"/>
      <c r="AR21" s="1962"/>
      <c r="AS21" s="1962"/>
      <c r="AT21" s="1962"/>
      <c r="AU21" s="334"/>
      <c r="AV21" s="334"/>
      <c r="AW21" s="334"/>
      <c r="AX21" s="334"/>
      <c r="AY21" s="334"/>
      <c r="AZ21" s="334"/>
      <c r="BA21" s="334"/>
      <c r="BB21" s="334"/>
      <c r="BC21" s="334"/>
      <c r="BD21" s="334"/>
      <c r="BE21" s="334"/>
      <c r="BF21" s="334"/>
      <c r="BG21" s="334"/>
      <c r="BH21" s="334"/>
      <c r="BI21" s="334"/>
      <c r="BJ21" s="334"/>
      <c r="BK21" s="1962"/>
      <c r="BL21" s="1962"/>
      <c r="BM21" s="1962"/>
      <c r="BN21" s="1962"/>
      <c r="BO21" s="22"/>
      <c r="BP21" s="22"/>
      <c r="BQ21" s="143"/>
      <c r="BR21" s="143"/>
    </row>
    <row r="22" spans="1:70" s="2" customFormat="1" ht="24.95" customHeight="1">
      <c r="A22" s="33"/>
      <c r="B22" s="33"/>
      <c r="C22" s="3543"/>
      <c r="D22" s="3543"/>
      <c r="E22" s="3543"/>
      <c r="F22" s="3543"/>
      <c r="G22" s="3543"/>
      <c r="H22" s="3543"/>
      <c r="I22" s="3543"/>
      <c r="J22" s="3543"/>
      <c r="K22" s="3543"/>
      <c r="L22" s="3543"/>
      <c r="M22" s="3543"/>
      <c r="N22" s="3543"/>
      <c r="O22" s="3543"/>
      <c r="P22" s="3543"/>
      <c r="Q22" s="3543"/>
      <c r="R22" s="3543"/>
      <c r="S22" s="3543"/>
      <c r="T22" s="3543"/>
      <c r="U22" s="3544"/>
      <c r="V22" s="3544"/>
      <c r="W22" s="3544"/>
      <c r="X22" s="3544"/>
      <c r="Y22" s="3544"/>
      <c r="Z22" s="3544"/>
      <c r="AA22" s="3544"/>
      <c r="AB22" s="3544"/>
      <c r="AC22" s="3544"/>
      <c r="AD22" s="3544"/>
      <c r="AE22" s="3544"/>
      <c r="AF22" s="3544"/>
      <c r="AG22" s="3544"/>
      <c r="AH22" s="3544"/>
      <c r="AI22" s="3544"/>
      <c r="AJ22" s="3544"/>
      <c r="AK22" s="3544"/>
      <c r="AL22" s="3544"/>
      <c r="AM22" s="3544"/>
      <c r="AN22" s="3544"/>
      <c r="AO22" s="3544"/>
      <c r="AP22" s="3544"/>
      <c r="AQ22" s="3544"/>
      <c r="AR22" s="3544"/>
      <c r="AS22" s="3544"/>
      <c r="AT22" s="3544"/>
      <c r="AU22" s="334"/>
      <c r="AV22" s="334"/>
      <c r="AW22" s="334"/>
      <c r="AX22" s="334"/>
      <c r="AY22" s="334"/>
      <c r="AZ22" s="334"/>
      <c r="BA22" s="334"/>
      <c r="BB22" s="334"/>
      <c r="BC22" s="334"/>
      <c r="BD22" s="334"/>
      <c r="BE22" s="334"/>
      <c r="BF22" s="334"/>
      <c r="BG22" s="334"/>
      <c r="BH22" s="334"/>
      <c r="BI22" s="334"/>
      <c r="BJ22" s="334"/>
      <c r="BK22" s="1962"/>
      <c r="BL22" s="1962"/>
      <c r="BM22" s="1962"/>
      <c r="BN22" s="1962"/>
      <c r="BO22" s="22"/>
      <c r="BP22" s="22"/>
      <c r="BQ22" s="143"/>
      <c r="BR22" s="143"/>
    </row>
    <row r="23" spans="1:70" s="2" customFormat="1" ht="24.95" customHeight="1">
      <c r="A23" s="33"/>
      <c r="B23" s="33"/>
      <c r="C23" s="2877" t="s">
        <v>1194</v>
      </c>
      <c r="D23" s="2878"/>
      <c r="E23" s="2878"/>
      <c r="F23" s="2878"/>
      <c r="G23" s="2878"/>
      <c r="H23" s="2878"/>
      <c r="I23" s="2878"/>
      <c r="J23" s="2878"/>
      <c r="K23" s="2878"/>
      <c r="L23" s="2878"/>
      <c r="M23" s="2878"/>
      <c r="N23" s="2878"/>
      <c r="O23" s="2878"/>
      <c r="P23" s="2878"/>
      <c r="Q23" s="2879"/>
      <c r="R23" s="2877" t="s">
        <v>149</v>
      </c>
      <c r="S23" s="2878"/>
      <c r="T23" s="2879"/>
      <c r="U23" s="1637" t="s">
        <v>14</v>
      </c>
      <c r="V23" s="1636"/>
      <c r="W23" s="1637">
        <v>11</v>
      </c>
      <c r="X23" s="1636"/>
      <c r="Y23" s="3545">
        <v>11</v>
      </c>
      <c r="Z23" s="3546"/>
      <c r="AA23" s="1637">
        <v>12</v>
      </c>
      <c r="AB23" s="1636"/>
      <c r="AC23" s="3545">
        <v>12</v>
      </c>
      <c r="AD23" s="3546"/>
      <c r="AE23" s="1637">
        <v>13</v>
      </c>
      <c r="AF23" s="1636"/>
      <c r="AG23" s="3545">
        <v>13</v>
      </c>
      <c r="AH23" s="3546"/>
      <c r="AI23" s="1637">
        <v>1</v>
      </c>
      <c r="AJ23" s="1636"/>
      <c r="AK23" s="3545">
        <v>1</v>
      </c>
      <c r="AL23" s="3546"/>
      <c r="AM23" s="1637">
        <v>2</v>
      </c>
      <c r="AN23" s="1636"/>
      <c r="AO23" s="3545">
        <v>2</v>
      </c>
      <c r="AP23" s="3546"/>
      <c r="AQ23" s="1637">
        <v>3</v>
      </c>
      <c r="AR23" s="1636"/>
      <c r="AS23" s="3545">
        <v>3</v>
      </c>
      <c r="AT23" s="3546"/>
      <c r="AU23" s="1637">
        <v>4</v>
      </c>
      <c r="AV23" s="1636"/>
      <c r="AW23" s="3545">
        <v>4</v>
      </c>
      <c r="AX23" s="3546"/>
      <c r="AY23" s="1637">
        <v>5</v>
      </c>
      <c r="AZ23" s="1636"/>
      <c r="BA23" s="3545">
        <v>5</v>
      </c>
      <c r="BB23" s="3546"/>
      <c r="BC23" s="1637">
        <v>6</v>
      </c>
      <c r="BD23" s="1636"/>
      <c r="BE23" s="334"/>
      <c r="BF23" s="334"/>
      <c r="BG23" s="334"/>
      <c r="BH23" s="334"/>
      <c r="BI23" s="334"/>
      <c r="BJ23" s="334"/>
      <c r="BK23" s="1962"/>
      <c r="BL23" s="1962"/>
      <c r="BM23" s="1962"/>
      <c r="BN23" s="1962"/>
      <c r="BO23" s="22"/>
      <c r="BP23" s="22"/>
      <c r="BQ23" s="143"/>
      <c r="BR23" s="143"/>
    </row>
    <row r="24" spans="1:70" s="2" customFormat="1" ht="24.95" customHeight="1">
      <c r="A24" s="33"/>
      <c r="B24" s="33"/>
      <c r="C24" s="3547"/>
      <c r="D24" s="3544"/>
      <c r="E24" s="3544"/>
      <c r="F24" s="3544"/>
      <c r="G24" s="3544"/>
      <c r="H24" s="3544"/>
      <c r="I24" s="3544"/>
      <c r="J24" s="3544"/>
      <c r="K24" s="3544"/>
      <c r="L24" s="3544"/>
      <c r="M24" s="3544"/>
      <c r="N24" s="3544"/>
      <c r="O24" s="3544"/>
      <c r="P24" s="3544"/>
      <c r="Q24" s="2783"/>
      <c r="R24" s="3547"/>
      <c r="S24" s="3544"/>
      <c r="T24" s="2783"/>
      <c r="U24" s="1637"/>
      <c r="V24" s="1636"/>
      <c r="W24" s="1637"/>
      <c r="X24" s="1636"/>
      <c r="Y24" s="1637"/>
      <c r="Z24" s="1636"/>
      <c r="AA24" s="1637"/>
      <c r="AB24" s="1636"/>
      <c r="AC24" s="1637"/>
      <c r="AD24" s="1636"/>
      <c r="AE24" s="1637"/>
      <c r="AF24" s="1636"/>
      <c r="AG24" s="1637"/>
      <c r="AH24" s="1636"/>
      <c r="AI24" s="1637"/>
      <c r="AJ24" s="1636"/>
      <c r="AK24" s="1637"/>
      <c r="AL24" s="1636"/>
      <c r="AM24" s="1637"/>
      <c r="AN24" s="1636"/>
      <c r="AO24" s="1637"/>
      <c r="AP24" s="1636"/>
      <c r="AQ24" s="1637"/>
      <c r="AR24" s="1636"/>
      <c r="AS24" s="1637"/>
      <c r="AT24" s="1636"/>
      <c r="AU24" s="1637"/>
      <c r="AV24" s="1636"/>
      <c r="AW24" s="1637"/>
      <c r="AX24" s="1636"/>
      <c r="AY24" s="1637"/>
      <c r="AZ24" s="1636"/>
      <c r="BA24" s="1637"/>
      <c r="BB24" s="1636"/>
      <c r="BC24" s="1637"/>
      <c r="BD24" s="1636"/>
      <c r="BE24" s="240"/>
      <c r="BF24" s="240"/>
      <c r="BG24" s="240"/>
      <c r="BH24" s="240"/>
      <c r="BI24" s="240"/>
      <c r="BJ24" s="240"/>
      <c r="BK24" s="240"/>
      <c r="BL24" s="240"/>
      <c r="BM24" s="240"/>
      <c r="BN24" s="240"/>
      <c r="BO24" s="22"/>
      <c r="BP24" s="22"/>
      <c r="BQ24" s="143"/>
      <c r="BR24" s="143"/>
    </row>
    <row r="25" spans="1:70" s="2" customFormat="1" ht="24.95" customHeight="1">
      <c r="A25" s="33"/>
      <c r="B25" s="33"/>
      <c r="C25" s="448" t="s">
        <v>1195</v>
      </c>
      <c r="D25" s="980"/>
      <c r="E25" s="980"/>
      <c r="F25" s="980"/>
      <c r="G25" s="980"/>
      <c r="H25" s="980"/>
      <c r="I25" s="980"/>
      <c r="J25" s="980"/>
      <c r="K25" s="980"/>
      <c r="L25" s="980"/>
      <c r="M25" s="980"/>
      <c r="N25" s="980"/>
      <c r="O25" s="980"/>
      <c r="P25" s="980"/>
      <c r="Q25" s="980"/>
      <c r="R25" s="1637"/>
      <c r="S25" s="1742"/>
      <c r="T25" s="1636"/>
      <c r="U25" s="1637">
        <v>67</v>
      </c>
      <c r="V25" s="1636"/>
      <c r="W25" s="1637">
        <v>68</v>
      </c>
      <c r="X25" s="1636"/>
      <c r="Y25" s="1637">
        <v>69</v>
      </c>
      <c r="Z25" s="1636"/>
      <c r="AA25" s="1637">
        <v>70</v>
      </c>
      <c r="AB25" s="1636"/>
      <c r="AC25" s="1637">
        <v>71</v>
      </c>
      <c r="AD25" s="1636"/>
      <c r="AE25" s="1637">
        <v>72</v>
      </c>
      <c r="AF25" s="1636"/>
      <c r="AG25" s="1637">
        <v>73</v>
      </c>
      <c r="AH25" s="1636"/>
      <c r="AI25" s="1637">
        <v>74</v>
      </c>
      <c r="AJ25" s="1636"/>
      <c r="AK25" s="1637">
        <v>75</v>
      </c>
      <c r="AL25" s="1636"/>
      <c r="AM25" s="1637">
        <v>76</v>
      </c>
      <c r="AN25" s="1636"/>
      <c r="AO25" s="1637">
        <v>77</v>
      </c>
      <c r="AP25" s="1636"/>
      <c r="AQ25" s="1637">
        <v>78</v>
      </c>
      <c r="AR25" s="1636"/>
      <c r="AS25" s="1637">
        <v>79</v>
      </c>
      <c r="AT25" s="1636"/>
      <c r="AU25" s="1637">
        <v>80</v>
      </c>
      <c r="AV25" s="1636"/>
      <c r="AW25" s="1637">
        <v>81</v>
      </c>
      <c r="AX25" s="1636"/>
      <c r="AY25" s="1637">
        <v>82</v>
      </c>
      <c r="AZ25" s="1636"/>
      <c r="BA25" s="1637">
        <v>83</v>
      </c>
      <c r="BB25" s="1636"/>
      <c r="BC25" s="1637">
        <v>84</v>
      </c>
      <c r="BD25" s="1636"/>
      <c r="BE25" s="240"/>
      <c r="BF25" s="240"/>
      <c r="BG25" s="240"/>
      <c r="BH25" s="240"/>
      <c r="BI25" s="240"/>
      <c r="BJ25" s="240"/>
      <c r="BK25" s="240"/>
      <c r="BL25" s="240"/>
      <c r="BM25" s="240"/>
      <c r="BN25" s="240"/>
      <c r="BO25" s="22"/>
      <c r="BP25" s="22"/>
      <c r="BQ25" s="143"/>
      <c r="BR25" s="143"/>
    </row>
    <row r="26" spans="1:70" s="2" customFormat="1" ht="24.95" customHeight="1">
      <c r="A26" s="33"/>
      <c r="B26" s="33"/>
      <c r="C26" s="448" t="s">
        <v>1196</v>
      </c>
      <c r="D26" s="981"/>
      <c r="E26" s="981"/>
      <c r="F26" s="981"/>
      <c r="G26" s="981"/>
      <c r="H26" s="981"/>
      <c r="I26" s="981"/>
      <c r="J26" s="981"/>
      <c r="K26" s="981"/>
      <c r="L26" s="981"/>
      <c r="M26" s="981"/>
      <c r="N26" s="981"/>
      <c r="O26" s="981"/>
      <c r="P26" s="981"/>
      <c r="Q26" s="981"/>
      <c r="R26" s="2462"/>
      <c r="S26" s="1744"/>
      <c r="T26" s="1984"/>
      <c r="U26" s="1637">
        <v>51</v>
      </c>
      <c r="V26" s="1636"/>
      <c r="W26" s="1637">
        <v>52</v>
      </c>
      <c r="X26" s="1636"/>
      <c r="Y26" s="1637">
        <v>53</v>
      </c>
      <c r="Z26" s="1636"/>
      <c r="AA26" s="1637">
        <v>53.5</v>
      </c>
      <c r="AB26" s="1636"/>
      <c r="AC26" s="1637">
        <v>54</v>
      </c>
      <c r="AD26" s="1636"/>
      <c r="AE26" s="1637">
        <v>55</v>
      </c>
      <c r="AF26" s="1636"/>
      <c r="AG26" s="1637">
        <v>56</v>
      </c>
      <c r="AH26" s="1636"/>
      <c r="AI26" s="1637">
        <v>56.5</v>
      </c>
      <c r="AJ26" s="1636"/>
      <c r="AK26" s="1637">
        <v>57</v>
      </c>
      <c r="AL26" s="1636"/>
      <c r="AM26" s="1637">
        <v>58</v>
      </c>
      <c r="AN26" s="1636"/>
      <c r="AO26" s="1637">
        <v>59</v>
      </c>
      <c r="AP26" s="1636"/>
      <c r="AQ26" s="1637">
        <v>59.5</v>
      </c>
      <c r="AR26" s="1636"/>
      <c r="AS26" s="1637">
        <v>60</v>
      </c>
      <c r="AT26" s="1636"/>
      <c r="AU26" s="1637">
        <v>61</v>
      </c>
      <c r="AV26" s="1636"/>
      <c r="AW26" s="1637">
        <v>62</v>
      </c>
      <c r="AX26" s="1636"/>
      <c r="AY26" s="1637">
        <v>62.5</v>
      </c>
      <c r="AZ26" s="1636"/>
      <c r="BA26" s="1637">
        <v>63</v>
      </c>
      <c r="BB26" s="1636"/>
      <c r="BC26" s="1637">
        <v>64</v>
      </c>
      <c r="BD26" s="1636"/>
      <c r="BE26" s="240"/>
      <c r="BF26" s="240"/>
      <c r="BG26" s="240"/>
      <c r="BH26" s="240"/>
      <c r="BI26" s="240"/>
      <c r="BJ26" s="240"/>
      <c r="BK26" s="240"/>
      <c r="BL26" s="240"/>
      <c r="BM26" s="240"/>
      <c r="BN26" s="240"/>
      <c r="BO26" s="22"/>
      <c r="BP26" s="22"/>
      <c r="BQ26" s="143"/>
      <c r="BR26" s="143"/>
    </row>
    <row r="27" spans="1:70" s="2" customFormat="1" ht="24.95" customHeight="1">
      <c r="A27" s="33"/>
      <c r="B27" s="33"/>
      <c r="C27" s="1854" t="s">
        <v>1197</v>
      </c>
      <c r="D27" s="3548"/>
      <c r="E27" s="3548"/>
      <c r="F27" s="3548"/>
      <c r="G27" s="3548"/>
      <c r="H27" s="3548"/>
      <c r="I27" s="3548"/>
      <c r="J27" s="3548"/>
      <c r="K27" s="3548"/>
      <c r="L27" s="3548"/>
      <c r="M27" s="3548"/>
      <c r="N27" s="3548"/>
      <c r="O27" s="3548"/>
      <c r="P27" s="3548"/>
      <c r="Q27" s="2335"/>
      <c r="R27" s="2462"/>
      <c r="S27" s="1744"/>
      <c r="T27" s="1984"/>
      <c r="U27" s="1637">
        <v>49</v>
      </c>
      <c r="V27" s="1636"/>
      <c r="W27" s="1637">
        <v>50</v>
      </c>
      <c r="X27" s="1636"/>
      <c r="Y27" s="1637">
        <v>51</v>
      </c>
      <c r="Z27" s="1636"/>
      <c r="AA27" s="1637">
        <v>51.5</v>
      </c>
      <c r="AB27" s="1636"/>
      <c r="AC27" s="1637">
        <v>52</v>
      </c>
      <c r="AD27" s="1636"/>
      <c r="AE27" s="1637">
        <v>53</v>
      </c>
      <c r="AF27" s="1636"/>
      <c r="AG27" s="1637">
        <v>54</v>
      </c>
      <c r="AH27" s="1636"/>
      <c r="AI27" s="1637">
        <v>54.5</v>
      </c>
      <c r="AJ27" s="1636"/>
      <c r="AK27" s="1637">
        <v>55</v>
      </c>
      <c r="AL27" s="1636"/>
      <c r="AM27" s="1637">
        <v>56</v>
      </c>
      <c r="AN27" s="1636"/>
      <c r="AO27" s="1637">
        <v>57</v>
      </c>
      <c r="AP27" s="1636"/>
      <c r="AQ27" s="1637">
        <v>57.5</v>
      </c>
      <c r="AR27" s="1636"/>
      <c r="AS27" s="1637">
        <v>58</v>
      </c>
      <c r="AT27" s="1636"/>
      <c r="AU27" s="1637">
        <v>59</v>
      </c>
      <c r="AV27" s="1636"/>
      <c r="AW27" s="1637">
        <v>60</v>
      </c>
      <c r="AX27" s="1636"/>
      <c r="AY27" s="1637">
        <v>60.5</v>
      </c>
      <c r="AZ27" s="1636"/>
      <c r="BA27" s="1637">
        <v>61</v>
      </c>
      <c r="BB27" s="1636"/>
      <c r="BC27" s="1637">
        <v>62</v>
      </c>
      <c r="BD27" s="1636"/>
      <c r="BE27" s="240"/>
      <c r="BF27" s="240"/>
      <c r="BG27" s="240"/>
      <c r="BH27" s="982"/>
      <c r="BI27" s="240"/>
      <c r="BJ27" s="240"/>
      <c r="BK27" s="3549"/>
      <c r="BL27" s="3549"/>
      <c r="BM27" s="240"/>
      <c r="BN27" s="240"/>
      <c r="BO27" s="22"/>
      <c r="BP27" s="22"/>
      <c r="BQ27" s="143"/>
      <c r="BR27" s="143"/>
    </row>
    <row r="28" spans="1:70" s="2" customFormat="1" ht="24.95" customHeight="1">
      <c r="A28" s="33"/>
      <c r="B28" s="33"/>
      <c r="C28" s="1854" t="s">
        <v>1198</v>
      </c>
      <c r="D28" s="3548"/>
      <c r="E28" s="3548"/>
      <c r="F28" s="3548"/>
      <c r="G28" s="3548"/>
      <c r="H28" s="3548"/>
      <c r="I28" s="3548"/>
      <c r="J28" s="3548"/>
      <c r="K28" s="3548"/>
      <c r="L28" s="3548"/>
      <c r="M28" s="3548"/>
      <c r="N28" s="3548"/>
      <c r="O28" s="3548"/>
      <c r="P28" s="3548"/>
      <c r="Q28" s="2335"/>
      <c r="R28" s="2462"/>
      <c r="S28" s="1744"/>
      <c r="T28" s="1984"/>
      <c r="U28" s="1637">
        <v>121</v>
      </c>
      <c r="V28" s="1636"/>
      <c r="W28" s="1637">
        <v>126</v>
      </c>
      <c r="X28" s="1742"/>
      <c r="Y28" s="1742"/>
      <c r="Z28" s="1636"/>
      <c r="AA28" s="1637">
        <v>130</v>
      </c>
      <c r="AB28" s="1742"/>
      <c r="AC28" s="1742"/>
      <c r="AD28" s="1636"/>
      <c r="AE28" s="1637">
        <v>135</v>
      </c>
      <c r="AF28" s="1742"/>
      <c r="AG28" s="1742"/>
      <c r="AH28" s="1636"/>
      <c r="AI28" s="1637">
        <v>139.5</v>
      </c>
      <c r="AJ28" s="1742"/>
      <c r="AK28" s="1742"/>
      <c r="AL28" s="1636"/>
      <c r="AM28" s="1637">
        <v>144</v>
      </c>
      <c r="AN28" s="1742"/>
      <c r="AO28" s="1742"/>
      <c r="AP28" s="1636"/>
      <c r="AQ28" s="1637">
        <v>148.5</v>
      </c>
      <c r="AR28" s="1742"/>
      <c r="AS28" s="1742"/>
      <c r="AT28" s="1636"/>
      <c r="AU28" s="1637">
        <v>153</v>
      </c>
      <c r="AV28" s="1742"/>
      <c r="AW28" s="1742"/>
      <c r="AX28" s="1636"/>
      <c r="AY28" s="1637">
        <v>158</v>
      </c>
      <c r="AZ28" s="1742"/>
      <c r="BA28" s="1742"/>
      <c r="BB28" s="1636"/>
      <c r="BC28" s="1637">
        <v>162</v>
      </c>
      <c r="BD28" s="1636"/>
      <c r="BE28" s="240"/>
      <c r="BF28" s="240"/>
      <c r="BG28" s="240"/>
      <c r="BH28" s="982"/>
      <c r="BI28" s="240"/>
      <c r="BJ28" s="240"/>
      <c r="BK28" s="3549"/>
      <c r="BL28" s="3549"/>
      <c r="BM28" s="240"/>
      <c r="BN28" s="240"/>
      <c r="BP28" s="22"/>
      <c r="BQ28" s="143"/>
      <c r="BR28" s="143"/>
    </row>
    <row r="29" spans="1:70" s="2" customFormat="1" ht="24.95" customHeight="1">
      <c r="A29" s="33"/>
      <c r="B29" s="33"/>
      <c r="C29" s="1854" t="s">
        <v>1199</v>
      </c>
      <c r="D29" s="3548"/>
      <c r="E29" s="3548"/>
      <c r="F29" s="3548"/>
      <c r="G29" s="3548"/>
      <c r="H29" s="3548"/>
      <c r="I29" s="3548"/>
      <c r="J29" s="3548"/>
      <c r="K29" s="3548"/>
      <c r="L29" s="3548"/>
      <c r="M29" s="3548"/>
      <c r="N29" s="3548"/>
      <c r="O29" s="3548"/>
      <c r="P29" s="3548"/>
      <c r="Q29" s="2335"/>
      <c r="R29" s="2462"/>
      <c r="S29" s="1744"/>
      <c r="T29" s="1984"/>
      <c r="U29" s="1637">
        <v>30</v>
      </c>
      <c r="V29" s="1636"/>
      <c r="W29" s="1637">
        <v>31</v>
      </c>
      <c r="X29" s="1742"/>
      <c r="Y29" s="1742"/>
      <c r="Z29" s="1636"/>
      <c r="AA29" s="1637">
        <v>32</v>
      </c>
      <c r="AB29" s="1742"/>
      <c r="AC29" s="1742"/>
      <c r="AD29" s="1636"/>
      <c r="AE29" s="1637">
        <v>33</v>
      </c>
      <c r="AF29" s="1742"/>
      <c r="AG29" s="1742"/>
      <c r="AH29" s="1636"/>
      <c r="AI29" s="1637">
        <v>34</v>
      </c>
      <c r="AJ29" s="1742"/>
      <c r="AK29" s="1742"/>
      <c r="AL29" s="1636"/>
      <c r="AM29" s="1637">
        <v>35</v>
      </c>
      <c r="AN29" s="1742"/>
      <c r="AO29" s="1742"/>
      <c r="AP29" s="1636"/>
      <c r="AQ29" s="1637">
        <v>36</v>
      </c>
      <c r="AR29" s="1636"/>
      <c r="AS29" s="1637">
        <v>32</v>
      </c>
      <c r="AT29" s="1636"/>
      <c r="AU29" s="1637">
        <v>33</v>
      </c>
      <c r="AV29" s="1742"/>
      <c r="AW29" s="1742"/>
      <c r="AX29" s="1636"/>
      <c r="AY29" s="1637">
        <v>34</v>
      </c>
      <c r="AZ29" s="1742"/>
      <c r="BA29" s="1742"/>
      <c r="BB29" s="1636"/>
      <c r="BC29" s="1637">
        <v>35</v>
      </c>
      <c r="BD29" s="1636"/>
      <c r="BE29" s="22"/>
      <c r="BF29" s="22"/>
      <c r="BG29" s="22"/>
      <c r="BH29" s="22"/>
      <c r="BI29" s="22"/>
      <c r="BJ29" s="22"/>
      <c r="BK29" s="22"/>
      <c r="BL29" s="22"/>
      <c r="BM29" s="22"/>
      <c r="BN29" s="22"/>
      <c r="BO29" s="22"/>
      <c r="BP29" s="22"/>
      <c r="BQ29" s="143"/>
      <c r="BR29" s="143"/>
    </row>
    <row r="30" spans="1:70" s="2" customFormat="1" ht="40.5" customHeight="1">
      <c r="A30" s="255"/>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22"/>
      <c r="AI30" s="22"/>
      <c r="AJ30" s="22"/>
      <c r="AK30" s="22"/>
      <c r="AL30" s="22"/>
      <c r="AM30" s="22"/>
      <c r="AN30" s="22"/>
      <c r="AO30" s="22"/>
      <c r="AP30" s="22"/>
      <c r="AQ30" s="22"/>
      <c r="AR30" s="22"/>
      <c r="AS30" s="22"/>
      <c r="AT30" s="22"/>
      <c r="AU30" s="22"/>
      <c r="AV30" s="22"/>
      <c r="AW30" s="22"/>
      <c r="AX30" s="22"/>
      <c r="AY30" s="22"/>
      <c r="AZ30" s="22"/>
      <c r="BA30" s="22"/>
      <c r="BB30" s="22"/>
      <c r="BC30" s="22"/>
      <c r="BD30" s="22"/>
      <c r="BE30" s="22"/>
      <c r="BF30" s="22"/>
      <c r="BG30" s="22"/>
      <c r="BH30" s="22"/>
      <c r="BI30" s="22"/>
      <c r="BJ30" s="22"/>
      <c r="BK30" s="22"/>
      <c r="BL30" s="22"/>
      <c r="BM30" s="22"/>
      <c r="BN30" s="22"/>
      <c r="BO30" s="22"/>
      <c r="BP30" s="126"/>
      <c r="BQ30" s="127"/>
      <c r="BR30" s="143"/>
    </row>
    <row r="31" spans="1:70" s="256" customFormat="1" ht="15.95" customHeight="1">
      <c r="A31" s="257"/>
      <c r="B31" s="367" t="s">
        <v>118</v>
      </c>
      <c r="C31" s="367"/>
      <c r="D31" s="367"/>
      <c r="E31" s="367"/>
      <c r="F31" s="367"/>
      <c r="G31" s="367"/>
      <c r="H31" s="367"/>
      <c r="I31" s="367"/>
      <c r="J31" s="367"/>
      <c r="K31" s="367"/>
      <c r="L31" s="367"/>
      <c r="M31" s="367"/>
      <c r="N31" s="367"/>
      <c r="O31" s="367"/>
      <c r="P31" s="367"/>
      <c r="Q31" s="367"/>
      <c r="R31" s="367"/>
      <c r="S31" s="367"/>
      <c r="T31" s="367"/>
      <c r="U31" s="367"/>
      <c r="V31" s="308"/>
      <c r="W31" s="367"/>
      <c r="X31" s="367"/>
      <c r="Y31" s="367"/>
      <c r="Z31" s="367"/>
      <c r="AA31" s="367"/>
      <c r="AB31" s="367"/>
      <c r="AC31" s="308"/>
      <c r="AD31" s="366"/>
      <c r="AE31" s="366"/>
      <c r="AF31" s="367" t="s">
        <v>119</v>
      </c>
      <c r="AG31" s="366"/>
      <c r="AH31" s="309"/>
      <c r="AI31" s="367"/>
      <c r="AJ31" s="367"/>
      <c r="AK31" s="366"/>
      <c r="AL31" s="367"/>
      <c r="AM31" s="367"/>
      <c r="AN31" s="367"/>
      <c r="AO31" s="367"/>
      <c r="AP31" s="367"/>
      <c r="AQ31" s="367"/>
      <c r="AR31" s="367"/>
      <c r="AS31" s="367"/>
      <c r="AT31" s="367"/>
      <c r="AU31" s="367"/>
      <c r="AV31" s="367"/>
      <c r="AW31" s="367"/>
      <c r="AX31" s="367"/>
      <c r="AY31" s="367"/>
      <c r="AZ31" s="367"/>
      <c r="BA31" s="308"/>
      <c r="BB31" s="367"/>
      <c r="BC31" s="367"/>
      <c r="BD31" s="366"/>
      <c r="BE31" s="367"/>
      <c r="BF31" s="366"/>
      <c r="BG31" s="367"/>
      <c r="BH31" s="308" t="str">
        <f>Index!BE44</f>
        <v>COMPILER: LIÊN/A-KT-WQ826</v>
      </c>
      <c r="BI31" s="367"/>
      <c r="BJ31" s="367"/>
      <c r="BK31" s="367"/>
      <c r="BL31" s="367"/>
      <c r="BM31" s="367"/>
      <c r="BN31" s="367"/>
      <c r="BO31" s="367"/>
      <c r="BP31" s="151"/>
      <c r="BQ31" s="151"/>
      <c r="BR31" s="259"/>
    </row>
  </sheetData>
  <mergeCells count="173">
    <mergeCell ref="AS29:AT29"/>
    <mergeCell ref="AU29:AX29"/>
    <mergeCell ref="AY29:BB29"/>
    <mergeCell ref="BC29:BD29"/>
    <mergeCell ref="C29:Q29"/>
    <mergeCell ref="R29:T29"/>
    <mergeCell ref="U29:V29"/>
    <mergeCell ref="W29:Z29"/>
    <mergeCell ref="AA29:AD29"/>
    <mergeCell ref="AE29:AH29"/>
    <mergeCell ref="AI29:AL29"/>
    <mergeCell ref="AM29:AP29"/>
    <mergeCell ref="AQ29:AR29"/>
    <mergeCell ref="BA27:BB27"/>
    <mergeCell ref="BC27:BD27"/>
    <mergeCell ref="BK27:BL27"/>
    <mergeCell ref="C28:Q28"/>
    <mergeCell ref="R28:T28"/>
    <mergeCell ref="U28:V28"/>
    <mergeCell ref="W28:Z28"/>
    <mergeCell ref="AA28:AD28"/>
    <mergeCell ref="AE28:AH28"/>
    <mergeCell ref="AI28:AL28"/>
    <mergeCell ref="AM28:AP28"/>
    <mergeCell ref="AQ28:AT28"/>
    <mergeCell ref="AU28:AX28"/>
    <mergeCell ref="AY28:BB28"/>
    <mergeCell ref="BC28:BD28"/>
    <mergeCell ref="BK28:BL28"/>
    <mergeCell ref="AI27:AJ27"/>
    <mergeCell ref="AK27:AL27"/>
    <mergeCell ref="AM27:AN27"/>
    <mergeCell ref="AO27:AP27"/>
    <mergeCell ref="AQ27:AR27"/>
    <mergeCell ref="AS27:AT27"/>
    <mergeCell ref="AU27:AV27"/>
    <mergeCell ref="AW27:AX27"/>
    <mergeCell ref="AY27:AZ27"/>
    <mergeCell ref="C27:Q27"/>
    <mergeCell ref="R27:T27"/>
    <mergeCell ref="U27:V27"/>
    <mergeCell ref="W27:X27"/>
    <mergeCell ref="Y27:Z27"/>
    <mergeCell ref="AA27:AB27"/>
    <mergeCell ref="AC27:AD27"/>
    <mergeCell ref="AE27:AF27"/>
    <mergeCell ref="AG27:AH27"/>
    <mergeCell ref="BC25:BD25"/>
    <mergeCell ref="R26:T26"/>
    <mergeCell ref="U26:V26"/>
    <mergeCell ref="W26:X26"/>
    <mergeCell ref="Y26:Z26"/>
    <mergeCell ref="AA26:AB26"/>
    <mergeCell ref="AC26:AD26"/>
    <mergeCell ref="AE26:AF26"/>
    <mergeCell ref="AG26:AH26"/>
    <mergeCell ref="AI26:AJ26"/>
    <mergeCell ref="AK26:AL26"/>
    <mergeCell ref="AM26:AN26"/>
    <mergeCell ref="AO26:AP26"/>
    <mergeCell ref="AQ26:AR26"/>
    <mergeCell ref="AS26:AT26"/>
    <mergeCell ref="AU26:AV26"/>
    <mergeCell ref="AW26:AX26"/>
    <mergeCell ref="AY26:AZ26"/>
    <mergeCell ref="BA26:BB26"/>
    <mergeCell ref="BC26:BD26"/>
    <mergeCell ref="AK25:AL25"/>
    <mergeCell ref="AM25:AN25"/>
    <mergeCell ref="AO25:AP25"/>
    <mergeCell ref="AQ25:AR25"/>
    <mergeCell ref="AS25:AT25"/>
    <mergeCell ref="AU25:AV25"/>
    <mergeCell ref="AW25:AX25"/>
    <mergeCell ref="AY25:AZ25"/>
    <mergeCell ref="BA25:BB25"/>
    <mergeCell ref="R25:T25"/>
    <mergeCell ref="U25:V25"/>
    <mergeCell ref="W25:X25"/>
    <mergeCell ref="Y25:Z25"/>
    <mergeCell ref="AA25:AB25"/>
    <mergeCell ref="AC25:AD25"/>
    <mergeCell ref="AE25:AF25"/>
    <mergeCell ref="AG25:AH25"/>
    <mergeCell ref="AI25:AJ25"/>
    <mergeCell ref="BA23:BB23"/>
    <mergeCell ref="BC23:BD23"/>
    <mergeCell ref="BK23:BL23"/>
    <mergeCell ref="BM23:BN23"/>
    <mergeCell ref="U24:V24"/>
    <mergeCell ref="W24:X24"/>
    <mergeCell ref="Y24:Z24"/>
    <mergeCell ref="AA24:AB24"/>
    <mergeCell ref="AC24:AD24"/>
    <mergeCell ref="AE24:AF24"/>
    <mergeCell ref="AG24:AH24"/>
    <mergeCell ref="AI24:AJ24"/>
    <mergeCell ref="AK24:AL24"/>
    <mergeCell ref="AM24:AN24"/>
    <mergeCell ref="AO24:AP24"/>
    <mergeCell ref="AQ24:AR24"/>
    <mergeCell ref="AS24:AT24"/>
    <mergeCell ref="AU24:AV24"/>
    <mergeCell ref="AW24:AX24"/>
    <mergeCell ref="AY24:AZ24"/>
    <mergeCell ref="BA24:BB24"/>
    <mergeCell ref="BC24:BD24"/>
    <mergeCell ref="AI23:AJ23"/>
    <mergeCell ref="AK23:AL23"/>
    <mergeCell ref="AM23:AN23"/>
    <mergeCell ref="AO23:AP23"/>
    <mergeCell ref="AQ23:AR23"/>
    <mergeCell ref="AS23:AT23"/>
    <mergeCell ref="AU23:AV23"/>
    <mergeCell ref="AW23:AX23"/>
    <mergeCell ref="AY23:AZ23"/>
    <mergeCell ref="C23:Q24"/>
    <mergeCell ref="R23:T24"/>
    <mergeCell ref="U23:V23"/>
    <mergeCell ref="W23:X23"/>
    <mergeCell ref="Y23:Z23"/>
    <mergeCell ref="AA23:AB23"/>
    <mergeCell ref="AC23:AD23"/>
    <mergeCell ref="AE23:AF23"/>
    <mergeCell ref="AG23:AH23"/>
    <mergeCell ref="AI21:AJ21"/>
    <mergeCell ref="AK21:AL21"/>
    <mergeCell ref="AM21:AN21"/>
    <mergeCell ref="AO21:AP21"/>
    <mergeCell ref="AQ21:AR21"/>
    <mergeCell ref="AS21:AT21"/>
    <mergeCell ref="BK21:BL21"/>
    <mergeCell ref="BM21:BN21"/>
    <mergeCell ref="C22:T22"/>
    <mergeCell ref="U22:V22"/>
    <mergeCell ref="W22:X22"/>
    <mergeCell ref="Y22:Z22"/>
    <mergeCell ref="AA22:AB22"/>
    <mergeCell ref="AC22:AD22"/>
    <mergeCell ref="AE22:AF22"/>
    <mergeCell ref="AG22:AH22"/>
    <mergeCell ref="AI22:AJ22"/>
    <mergeCell ref="AK22:AL22"/>
    <mergeCell ref="AM22:AN22"/>
    <mergeCell ref="AO22:AP22"/>
    <mergeCell ref="AQ22:AR22"/>
    <mergeCell ref="AS22:AT22"/>
    <mergeCell ref="BK22:BL22"/>
    <mergeCell ref="BM22:BN22"/>
    <mergeCell ref="B1:O1"/>
    <mergeCell ref="U1:AX3"/>
    <mergeCell ref="BL2:BN3"/>
    <mergeCell ref="BO2:BQ3"/>
    <mergeCell ref="C20:Q21"/>
    <mergeCell ref="R20:T21"/>
    <mergeCell ref="W20:X20"/>
    <mergeCell ref="Y20:Z20"/>
    <mergeCell ref="AA20:AB20"/>
    <mergeCell ref="AC20:AD20"/>
    <mergeCell ref="AE20:AF20"/>
    <mergeCell ref="AG20:AH20"/>
    <mergeCell ref="AI20:AJ20"/>
    <mergeCell ref="AK20:AL20"/>
    <mergeCell ref="AM20:AN20"/>
    <mergeCell ref="AO20:AP20"/>
    <mergeCell ref="AQ20:AR20"/>
    <mergeCell ref="AS20:AT20"/>
    <mergeCell ref="W21:X21"/>
    <mergeCell ref="Y21:Z21"/>
    <mergeCell ref="AA21:AB21"/>
    <mergeCell ref="AC21:AD21"/>
    <mergeCell ref="AE21:AF21"/>
    <mergeCell ref="AG21:AH21"/>
  </mergeCells>
  <phoneticPr fontId="60" type="noConversion"/>
  <printOptions horizontalCentered="1" verticalCentered="1"/>
  <pageMargins left="0.19685039370078741" right="0.19685039370078741" top="0.59055118110236227" bottom="0.47244094488188981" header="0.19685039370078741" footer="0.19685039370078741"/>
  <pageSetup paperSize="9" scale="70" orientation="landscape" useFirstPageNumber="1" horizontalDpi="4294967295" verticalDpi="4294967295" r:id="rId1"/>
  <headerFooter>
    <oddHeader>&amp;L&amp;12NIKE-CONVERSE, INC. Confidential&amp;RVer.16.0
PB:1-0</oddHeader>
    <oddFooter>&amp;C&amp;"Arial,??"&amp;A</oddFooter>
  </headerFooter>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Q42"/>
  <sheetViews>
    <sheetView showGridLines="0" view="pageBreakPreview" zoomScale="85" zoomScaleNormal="60" workbookViewId="0">
      <selection activeCell="AC7" sqref="AC7"/>
    </sheetView>
  </sheetViews>
  <sheetFormatPr defaultColWidth="2.5703125" defaultRowHeight="14.25" customHeight="1"/>
  <cols>
    <col min="1" max="1" width="2.5703125" style="1" customWidth="1"/>
    <col min="2" max="16384" width="2.5703125" style="1"/>
  </cols>
  <sheetData>
    <row r="1" spans="1:69" s="2" customFormat="1" ht="19.5" customHeight="1">
      <c r="A1" s="260"/>
      <c r="B1" s="1056" t="str">
        <f>Index!B1</f>
        <v>{{ModelType}}</v>
      </c>
      <c r="C1" s="1317"/>
      <c r="D1" s="1317"/>
      <c r="E1" s="1317"/>
      <c r="F1" s="1317"/>
      <c r="G1" s="1317"/>
      <c r="H1" s="1317"/>
      <c r="I1" s="1317"/>
      <c r="J1" s="1317"/>
      <c r="K1" s="1317"/>
      <c r="L1" s="1317"/>
      <c r="M1" s="1317"/>
      <c r="N1" s="1317"/>
      <c r="O1" s="1317"/>
      <c r="P1" s="1317"/>
      <c r="Q1" s="835"/>
      <c r="R1" s="409"/>
      <c r="S1" s="409"/>
      <c r="T1" s="3188" t="s">
        <v>1200</v>
      </c>
      <c r="U1" s="3188"/>
      <c r="V1" s="3188"/>
      <c r="W1" s="3188"/>
      <c r="X1" s="3188"/>
      <c r="Y1" s="3188"/>
      <c r="Z1" s="3188"/>
      <c r="AA1" s="3188"/>
      <c r="AB1" s="3188"/>
      <c r="AC1" s="3188"/>
      <c r="AD1" s="3188"/>
      <c r="AE1" s="3188"/>
      <c r="AF1" s="3188"/>
      <c r="AG1" s="3188"/>
      <c r="AH1" s="3188"/>
      <c r="AI1" s="3188"/>
      <c r="AJ1" s="3188"/>
      <c r="AK1" s="3188"/>
      <c r="AL1" s="3188"/>
      <c r="AM1" s="3188"/>
      <c r="AN1" s="3188"/>
      <c r="AO1" s="3188"/>
      <c r="AP1" s="3188"/>
      <c r="AQ1" s="3188"/>
      <c r="AR1" s="3188"/>
      <c r="AS1" s="3188"/>
      <c r="AT1" s="3188"/>
      <c r="AU1" s="3188"/>
      <c r="AV1" s="3188"/>
      <c r="AW1" s="3188"/>
      <c r="AX1" s="3188"/>
      <c r="AY1" s="3188"/>
      <c r="AZ1" s="3188"/>
      <c r="BA1" s="409"/>
      <c r="BB1" s="298"/>
      <c r="BC1" s="225"/>
      <c r="BD1" s="225"/>
      <c r="BE1" s="225"/>
      <c r="BF1" s="225"/>
      <c r="BG1" s="225"/>
      <c r="BH1" s="225"/>
      <c r="BI1" s="225"/>
      <c r="BJ1" s="225"/>
      <c r="BK1" s="261"/>
      <c r="BL1" s="261"/>
      <c r="BM1" s="261"/>
      <c r="BN1" s="261"/>
      <c r="BO1" s="261"/>
      <c r="BP1" s="261"/>
      <c r="BQ1" s="262"/>
    </row>
    <row r="2" spans="1:69" s="2" customFormat="1" ht="21" customHeight="1">
      <c r="A2" s="33"/>
      <c r="B2" s="65" t="s">
        <v>69</v>
      </c>
      <c r="C2" s="66"/>
      <c r="D2" s="66"/>
      <c r="E2" s="66"/>
      <c r="F2" s="66"/>
      <c r="G2" s="311"/>
      <c r="H2" s="66" t="str">
        <f>Index!G2</f>
        <v>{{ModelName}}</v>
      </c>
      <c r="I2" s="67"/>
      <c r="J2" s="67"/>
      <c r="K2" s="67"/>
      <c r="L2" s="67"/>
      <c r="M2" s="67"/>
      <c r="N2" s="67"/>
      <c r="O2" s="67"/>
      <c r="P2" s="67"/>
      <c r="Q2" s="411"/>
      <c r="R2" s="300"/>
      <c r="S2" s="300"/>
      <c r="T2" s="1692"/>
      <c r="U2" s="1692"/>
      <c r="V2" s="1692"/>
      <c r="W2" s="1692"/>
      <c r="X2" s="1692"/>
      <c r="Y2" s="1692"/>
      <c r="Z2" s="1692"/>
      <c r="AA2" s="1692"/>
      <c r="AB2" s="1692"/>
      <c r="AC2" s="1692"/>
      <c r="AD2" s="1692"/>
      <c r="AE2" s="1692"/>
      <c r="AF2" s="1692"/>
      <c r="AG2" s="1692"/>
      <c r="AH2" s="1692"/>
      <c r="AI2" s="1692"/>
      <c r="AJ2" s="1692"/>
      <c r="AK2" s="1692"/>
      <c r="AL2" s="1692"/>
      <c r="AM2" s="1692"/>
      <c r="AN2" s="1692"/>
      <c r="AO2" s="1692"/>
      <c r="AP2" s="1692"/>
      <c r="AQ2" s="1692"/>
      <c r="AR2" s="1692"/>
      <c r="AS2" s="1692"/>
      <c r="AT2" s="1692"/>
      <c r="AU2" s="1692"/>
      <c r="AV2" s="1692"/>
      <c r="AW2" s="1692"/>
      <c r="AX2" s="1692"/>
      <c r="AY2" s="1692"/>
      <c r="AZ2" s="1692"/>
      <c r="BA2" s="300"/>
      <c r="BB2" s="300"/>
      <c r="BC2" s="232"/>
      <c r="BD2" s="232"/>
      <c r="BE2" s="232"/>
      <c r="BF2" s="232"/>
      <c r="BG2" s="232"/>
      <c r="BH2" s="232"/>
      <c r="BI2" s="232"/>
      <c r="BJ2" s="232"/>
      <c r="BK2" s="1321" t="s">
        <v>122</v>
      </c>
      <c r="BL2" s="1465"/>
      <c r="BM2" s="1465"/>
      <c r="BN2" s="1322">
        <f>'Upper Measurement Spec.'!BO2+1</f>
        <v>36</v>
      </c>
      <c r="BO2" s="1322"/>
      <c r="BP2" s="1466"/>
      <c r="BQ2" s="143"/>
    </row>
    <row r="3" spans="1:69" s="2" customFormat="1" ht="15.95" customHeight="1">
      <c r="A3" s="33"/>
      <c r="B3" s="137" t="s">
        <v>70</v>
      </c>
      <c r="C3" s="74"/>
      <c r="D3" s="74"/>
      <c r="E3" s="74"/>
      <c r="F3" s="74"/>
      <c r="G3" s="74"/>
      <c r="H3" s="74"/>
      <c r="I3" s="74"/>
      <c r="J3" s="74" t="str">
        <f>Index!I3</f>
        <v>{{MaterialNumber}}</v>
      </c>
      <c r="K3" s="74"/>
      <c r="L3" s="74"/>
      <c r="M3" s="74"/>
      <c r="N3" s="74"/>
      <c r="O3" s="67"/>
      <c r="P3" s="67"/>
      <c r="Q3" s="983"/>
      <c r="R3" s="415"/>
      <c r="S3" s="415"/>
      <c r="T3" s="1876"/>
      <c r="U3" s="1876"/>
      <c r="V3" s="1876"/>
      <c r="W3" s="1876"/>
      <c r="X3" s="1876"/>
      <c r="Y3" s="1876"/>
      <c r="Z3" s="1876"/>
      <c r="AA3" s="1876"/>
      <c r="AB3" s="1876"/>
      <c r="AC3" s="1876"/>
      <c r="AD3" s="1876"/>
      <c r="AE3" s="1876"/>
      <c r="AF3" s="1876"/>
      <c r="AG3" s="1876"/>
      <c r="AH3" s="1876"/>
      <c r="AI3" s="1876"/>
      <c r="AJ3" s="1876"/>
      <c r="AK3" s="1876"/>
      <c r="AL3" s="1876"/>
      <c r="AM3" s="1876"/>
      <c r="AN3" s="1876"/>
      <c r="AO3" s="1876"/>
      <c r="AP3" s="1876"/>
      <c r="AQ3" s="1876"/>
      <c r="AR3" s="1876"/>
      <c r="AS3" s="1876"/>
      <c r="AT3" s="1876"/>
      <c r="AU3" s="1876"/>
      <c r="AV3" s="1876"/>
      <c r="AW3" s="1876"/>
      <c r="AX3" s="1876"/>
      <c r="AY3" s="1876"/>
      <c r="AZ3" s="1876"/>
      <c r="BA3" s="415"/>
      <c r="BB3" s="415"/>
      <c r="BC3" s="237"/>
      <c r="BD3" s="237"/>
      <c r="BE3" s="237"/>
      <c r="BF3" s="237"/>
      <c r="BG3" s="237"/>
      <c r="BH3" s="237"/>
      <c r="BI3" s="237"/>
      <c r="BJ3" s="237"/>
      <c r="BK3" s="2013"/>
      <c r="BL3" s="1324"/>
      <c r="BM3" s="1324"/>
      <c r="BN3" s="1324"/>
      <c r="BO3" s="1324"/>
      <c r="BP3" s="1467"/>
      <c r="BQ3" s="143"/>
    </row>
    <row r="4" spans="1:69" s="2" customFormat="1" ht="24.95" customHeight="1">
      <c r="A4" s="33"/>
      <c r="B4" s="3550" t="s">
        <v>1201</v>
      </c>
      <c r="C4" s="3190"/>
      <c r="D4" s="3190"/>
      <c r="E4" s="3190"/>
      <c r="F4" s="3190"/>
      <c r="G4" s="1697"/>
      <c r="H4" s="3190"/>
      <c r="I4" s="3190"/>
      <c r="J4" s="3190"/>
      <c r="K4" s="3190"/>
      <c r="L4" s="3190"/>
      <c r="M4" s="3190"/>
      <c r="N4" s="3551"/>
      <c r="O4" s="3555"/>
      <c r="P4" s="3556"/>
      <c r="Q4" s="3556"/>
      <c r="R4" s="3556"/>
      <c r="S4" s="3556"/>
      <c r="T4" s="3556"/>
      <c r="U4" s="1428"/>
      <c r="V4" s="3556"/>
      <c r="W4" s="1428"/>
      <c r="X4" s="3556"/>
      <c r="Y4" s="1428"/>
      <c r="Z4" s="3556"/>
      <c r="AA4" s="3556"/>
      <c r="AB4" s="3556"/>
      <c r="AC4" s="3556"/>
      <c r="AD4" s="3556"/>
      <c r="AE4" s="3556"/>
      <c r="AF4" s="3556"/>
      <c r="AG4" s="3556"/>
      <c r="AH4" s="3556"/>
      <c r="AI4" s="3556"/>
      <c r="AJ4" s="3556"/>
      <c r="AK4" s="3556"/>
      <c r="AL4" s="3556"/>
      <c r="AM4" s="3556"/>
      <c r="AN4" s="3556"/>
      <c r="AO4" s="3556"/>
      <c r="AP4" s="3556"/>
      <c r="AQ4" s="3556"/>
      <c r="AR4" s="3556"/>
      <c r="AS4" s="3556"/>
      <c r="AT4" s="3556"/>
      <c r="AU4" s="3556"/>
      <c r="AV4" s="3556"/>
      <c r="AW4" s="3556"/>
      <c r="AX4" s="3556"/>
      <c r="AY4" s="3556"/>
      <c r="AZ4" s="3556"/>
      <c r="BA4" s="3556"/>
      <c r="BB4" s="3556"/>
      <c r="BC4" s="3556"/>
      <c r="BD4" s="3556"/>
      <c r="BE4" s="3556"/>
      <c r="BF4" s="3556"/>
      <c r="BG4" s="3556"/>
      <c r="BH4" s="3556"/>
      <c r="BI4" s="3556"/>
      <c r="BJ4" s="3556"/>
      <c r="BK4" s="3556"/>
      <c r="BL4" s="3556"/>
      <c r="BM4" s="3556"/>
      <c r="BN4" s="3556"/>
      <c r="BO4" s="3556"/>
      <c r="BP4" s="3557"/>
      <c r="BQ4" s="143"/>
    </row>
    <row r="5" spans="1:69" s="2" customFormat="1" ht="24.95" customHeight="1">
      <c r="A5" s="33"/>
      <c r="B5" s="3552"/>
      <c r="C5" s="3553"/>
      <c r="D5" s="3553"/>
      <c r="E5" s="3553"/>
      <c r="F5" s="3553"/>
      <c r="G5" s="3553"/>
      <c r="H5" s="3553"/>
      <c r="I5" s="3553"/>
      <c r="J5" s="3553"/>
      <c r="K5" s="3553"/>
      <c r="L5" s="3553"/>
      <c r="M5" s="3553"/>
      <c r="N5" s="3554"/>
      <c r="O5" s="3558"/>
      <c r="P5" s="3233"/>
      <c r="Q5" s="3233"/>
      <c r="R5" s="3233"/>
      <c r="S5" s="3233"/>
      <c r="T5" s="3233"/>
      <c r="U5" s="3233"/>
      <c r="V5" s="3233"/>
      <c r="W5" s="3233"/>
      <c r="X5" s="3233"/>
      <c r="Y5" s="3233"/>
      <c r="Z5" s="3233"/>
      <c r="AA5" s="3233"/>
      <c r="AB5" s="3233"/>
      <c r="AC5" s="3233"/>
      <c r="AD5" s="3233"/>
      <c r="AE5" s="3233"/>
      <c r="AF5" s="3233"/>
      <c r="AG5" s="3233"/>
      <c r="AH5" s="3233"/>
      <c r="AI5" s="3233"/>
      <c r="AJ5" s="3233"/>
      <c r="AK5" s="3233"/>
      <c r="AL5" s="3233"/>
      <c r="AM5" s="3233"/>
      <c r="AN5" s="3233"/>
      <c r="AO5" s="3233"/>
      <c r="AP5" s="3233"/>
      <c r="AQ5" s="3233"/>
      <c r="AR5" s="3233"/>
      <c r="AS5" s="3233"/>
      <c r="AT5" s="3233"/>
      <c r="AU5" s="3233"/>
      <c r="AV5" s="3233"/>
      <c r="AW5" s="3233"/>
      <c r="AX5" s="3233"/>
      <c r="AY5" s="3233"/>
      <c r="AZ5" s="3233"/>
      <c r="BA5" s="3233"/>
      <c r="BB5" s="3233"/>
      <c r="BC5" s="3233"/>
      <c r="BD5" s="3233"/>
      <c r="BE5" s="3233"/>
      <c r="BF5" s="3233"/>
      <c r="BG5" s="3233"/>
      <c r="BH5" s="3233"/>
      <c r="BI5" s="3233"/>
      <c r="BJ5" s="3233"/>
      <c r="BK5" s="3233"/>
      <c r="BL5" s="3233"/>
      <c r="BM5" s="3233"/>
      <c r="BN5" s="3233"/>
      <c r="BO5" s="3233"/>
      <c r="BP5" s="3559"/>
      <c r="BQ5" s="143"/>
    </row>
    <row r="6" spans="1:69" s="2" customFormat="1" ht="24.95" customHeight="1">
      <c r="A6" s="33"/>
      <c r="B6" s="3560" t="s">
        <v>1202</v>
      </c>
      <c r="C6" s="2757"/>
      <c r="D6" s="2757"/>
      <c r="E6" s="2757"/>
      <c r="F6" s="2757"/>
      <c r="G6" s="2757"/>
      <c r="H6" s="2757"/>
      <c r="I6" s="2757"/>
      <c r="J6" s="2757"/>
      <c r="K6" s="2757"/>
      <c r="L6" s="2757"/>
      <c r="M6" s="2757"/>
      <c r="N6" s="2757"/>
      <c r="O6" s="2757"/>
      <c r="P6" s="2757"/>
      <c r="Q6" s="2757"/>
      <c r="R6" s="2757"/>
      <c r="S6" s="2757"/>
      <c r="T6" s="2757"/>
      <c r="U6" s="2757"/>
      <c r="V6" s="2757"/>
      <c r="W6" s="2757"/>
      <c r="X6" s="2757"/>
      <c r="Y6" s="2757"/>
      <c r="Z6" s="2757"/>
      <c r="AA6" s="2757"/>
      <c r="AB6" s="2760"/>
      <c r="AC6" s="3561" t="s">
        <v>1203</v>
      </c>
      <c r="AD6" s="2757"/>
      <c r="AE6" s="2757"/>
      <c r="AF6" s="2757"/>
      <c r="AG6" s="2757"/>
      <c r="AH6" s="2757"/>
      <c r="AI6" s="2757"/>
      <c r="AJ6" s="2757"/>
      <c r="AK6" s="2757"/>
      <c r="AL6" s="2757"/>
      <c r="AM6" s="2757"/>
      <c r="AN6" s="2757"/>
      <c r="AO6" s="2757"/>
      <c r="AP6" s="2757"/>
      <c r="AQ6" s="2757"/>
      <c r="AR6" s="2757"/>
      <c r="AS6" s="2757"/>
      <c r="AT6" s="2757"/>
      <c r="AU6" s="2757"/>
      <c r="AV6" s="2757"/>
      <c r="AW6" s="2757"/>
      <c r="AX6" s="2757"/>
      <c r="AY6" s="2757"/>
      <c r="AZ6" s="2757"/>
      <c r="BA6" s="2757"/>
      <c r="BB6" s="2757"/>
      <c r="BC6" s="2757"/>
      <c r="BD6" s="2757"/>
      <c r="BE6" s="2757"/>
      <c r="BF6" s="2757"/>
      <c r="BG6" s="2757"/>
      <c r="BH6" s="2757"/>
      <c r="BI6" s="2757"/>
      <c r="BJ6" s="2757"/>
      <c r="BK6" s="2757"/>
      <c r="BL6" s="2757"/>
      <c r="BM6" s="2757"/>
      <c r="BN6" s="2757"/>
      <c r="BO6" s="2757"/>
      <c r="BP6" s="3562"/>
      <c r="BQ6" s="143"/>
    </row>
    <row r="7" spans="1:69" s="2" customFormat="1" ht="15.95" customHeight="1">
      <c r="A7" s="33"/>
      <c r="B7" s="239"/>
      <c r="C7" s="240"/>
      <c r="D7" s="240"/>
      <c r="E7" s="335"/>
      <c r="F7" s="240"/>
      <c r="G7" s="240"/>
      <c r="H7" s="240"/>
      <c r="I7" s="240"/>
      <c r="J7" s="240"/>
      <c r="K7" s="240"/>
      <c r="L7" s="240"/>
      <c r="M7" s="240"/>
      <c r="N7" s="240"/>
      <c r="O7" s="240"/>
      <c r="P7" s="240"/>
      <c r="Q7" s="240"/>
      <c r="R7" s="240"/>
      <c r="S7" s="240"/>
      <c r="T7" s="240"/>
      <c r="U7" s="240"/>
      <c r="V7" s="240"/>
      <c r="W7" s="240"/>
      <c r="X7" s="240"/>
      <c r="Y7" s="240"/>
      <c r="Z7" s="240"/>
      <c r="AA7" s="240"/>
      <c r="AB7" s="486"/>
      <c r="AC7" s="3572" t="s">
        <v>1204</v>
      </c>
      <c r="AD7" s="3573"/>
      <c r="AE7" s="3573"/>
      <c r="AF7" s="3573"/>
      <c r="AG7" s="3573"/>
      <c r="AH7" s="3573"/>
      <c r="AI7" s="3573"/>
      <c r="AJ7" s="3573"/>
      <c r="AK7" s="3573"/>
      <c r="AL7" s="3573"/>
      <c r="AM7" s="3573"/>
      <c r="AN7" s="3573"/>
      <c r="AO7" s="3573"/>
      <c r="AP7" s="3573"/>
      <c r="AQ7" s="3573"/>
      <c r="AR7" s="3573"/>
      <c r="AS7" s="3573"/>
      <c r="AT7" s="3573"/>
      <c r="AU7" s="3573"/>
      <c r="AV7" s="3573"/>
      <c r="AW7" s="3573"/>
      <c r="AX7" s="3573"/>
      <c r="AY7" s="3573"/>
      <c r="AZ7" s="3573"/>
      <c r="BA7" s="3573"/>
      <c r="BB7" s="3573"/>
      <c r="BC7" s="3573"/>
      <c r="BD7" s="3573"/>
      <c r="BE7" s="3573"/>
      <c r="BF7" s="3573"/>
      <c r="BG7" s="3573"/>
      <c r="BH7" s="3573"/>
      <c r="BI7" s="3573"/>
      <c r="BJ7" s="325"/>
      <c r="BK7" s="325"/>
      <c r="BL7" s="325"/>
      <c r="BM7" s="325"/>
      <c r="BN7" s="325"/>
      <c r="BO7" s="325"/>
      <c r="BP7" s="984"/>
      <c r="BQ7" s="143"/>
    </row>
    <row r="8" spans="1:69" s="2" customFormat="1" ht="15.95" customHeight="1">
      <c r="A8" s="33"/>
      <c r="B8" s="239"/>
      <c r="C8" s="240"/>
      <c r="D8" s="240"/>
      <c r="E8" s="240"/>
      <c r="F8" s="240"/>
      <c r="G8" s="240"/>
      <c r="H8" s="240"/>
      <c r="I8" s="240"/>
      <c r="J8" s="240"/>
      <c r="K8" s="240"/>
      <c r="L8" s="240"/>
      <c r="M8" s="240"/>
      <c r="N8" s="240"/>
      <c r="O8" s="240"/>
      <c r="P8" s="240"/>
      <c r="Q8" s="240"/>
      <c r="R8" s="240"/>
      <c r="S8" s="240"/>
      <c r="T8" s="240"/>
      <c r="U8" s="240"/>
      <c r="V8" s="240"/>
      <c r="W8" s="240"/>
      <c r="X8" s="240"/>
      <c r="Y8" s="240"/>
      <c r="Z8" s="240"/>
      <c r="AA8" s="240"/>
      <c r="AB8" s="486"/>
      <c r="AC8" s="3574"/>
      <c r="AD8" s="3575"/>
      <c r="AE8" s="3575"/>
      <c r="AF8" s="3575"/>
      <c r="AG8" s="3575"/>
      <c r="AH8" s="3575"/>
      <c r="AI8" s="3575"/>
      <c r="AJ8" s="3575"/>
      <c r="AK8" s="3575"/>
      <c r="AL8" s="3575"/>
      <c r="AM8" s="3575"/>
      <c r="AN8" s="3575"/>
      <c r="AO8" s="3575"/>
      <c r="AP8" s="3575"/>
      <c r="AQ8" s="3575"/>
      <c r="AR8" s="3575"/>
      <c r="AS8" s="3575"/>
      <c r="AT8" s="3575"/>
      <c r="AU8" s="3575"/>
      <c r="AV8" s="3575"/>
      <c r="AW8" s="3575"/>
      <c r="AX8" s="3575"/>
      <c r="AY8" s="3575"/>
      <c r="AZ8" s="3575"/>
      <c r="BA8" s="3575"/>
      <c r="BB8" s="3575"/>
      <c r="BC8" s="3575"/>
      <c r="BD8" s="3575"/>
      <c r="BE8" s="3575"/>
      <c r="BF8" s="3575"/>
      <c r="BG8" s="3575"/>
      <c r="BH8" s="3575"/>
      <c r="BI8" s="3575"/>
      <c r="BJ8" s="334"/>
      <c r="BK8" s="334"/>
      <c r="BL8" s="334"/>
      <c r="BM8" s="334"/>
      <c r="BN8" s="334"/>
      <c r="BO8" s="334"/>
      <c r="BP8" s="376"/>
      <c r="BQ8" s="143"/>
    </row>
    <row r="9" spans="1:69" s="2" customFormat="1" ht="15.95" customHeight="1">
      <c r="A9" s="33"/>
      <c r="B9" s="239"/>
      <c r="C9" s="240"/>
      <c r="D9" s="240"/>
      <c r="E9" s="240"/>
      <c r="F9" s="240"/>
      <c r="G9" s="240"/>
      <c r="H9" s="240"/>
      <c r="I9" s="240"/>
      <c r="J9" s="240"/>
      <c r="K9" s="240"/>
      <c r="L9" s="240"/>
      <c r="M9" s="240"/>
      <c r="N9" s="240"/>
      <c r="O9" s="240"/>
      <c r="P9" s="240"/>
      <c r="Q9" s="240"/>
      <c r="R9" s="240"/>
      <c r="S9" s="240"/>
      <c r="T9" s="240"/>
      <c r="U9" s="240"/>
      <c r="V9" s="240"/>
      <c r="W9" s="240"/>
      <c r="X9" s="240"/>
      <c r="Y9" s="240"/>
      <c r="Z9" s="240"/>
      <c r="AA9" s="240"/>
      <c r="AB9" s="486"/>
      <c r="AC9" s="3574"/>
      <c r="AD9" s="3575"/>
      <c r="AE9" s="3575"/>
      <c r="AF9" s="3575"/>
      <c r="AG9" s="3575"/>
      <c r="AH9" s="3575"/>
      <c r="AI9" s="3575"/>
      <c r="AJ9" s="3575"/>
      <c r="AK9" s="3575"/>
      <c r="AL9" s="3575"/>
      <c r="AM9" s="3575"/>
      <c r="AN9" s="3575"/>
      <c r="AO9" s="3575"/>
      <c r="AP9" s="3575"/>
      <c r="AQ9" s="3575"/>
      <c r="AR9" s="3575"/>
      <c r="AS9" s="3575"/>
      <c r="AT9" s="3575"/>
      <c r="AU9" s="3575"/>
      <c r="AV9" s="3575"/>
      <c r="AW9" s="3575"/>
      <c r="AX9" s="3575"/>
      <c r="AY9" s="3575"/>
      <c r="AZ9" s="3575"/>
      <c r="BA9" s="3575"/>
      <c r="BB9" s="3575"/>
      <c r="BC9" s="3575"/>
      <c r="BD9" s="3575"/>
      <c r="BE9" s="3575"/>
      <c r="BF9" s="3575"/>
      <c r="BG9" s="3575"/>
      <c r="BH9" s="3575"/>
      <c r="BI9" s="3575"/>
      <c r="BJ9" s="334"/>
      <c r="BK9" s="334"/>
      <c r="BL9" s="334"/>
      <c r="BM9" s="334"/>
      <c r="BN9" s="334"/>
      <c r="BO9" s="334"/>
      <c r="BP9" s="376"/>
      <c r="BQ9" s="143"/>
    </row>
    <row r="10" spans="1:69" s="2" customFormat="1" ht="15.95" customHeight="1">
      <c r="A10" s="33"/>
      <c r="B10" s="239"/>
      <c r="C10" s="240"/>
      <c r="D10" s="240"/>
      <c r="E10" s="240"/>
      <c r="F10" s="240"/>
      <c r="G10" s="240"/>
      <c r="H10" s="240"/>
      <c r="I10" s="240"/>
      <c r="J10" s="240"/>
      <c r="K10" s="240"/>
      <c r="L10" s="240"/>
      <c r="M10" s="240"/>
      <c r="N10" s="240"/>
      <c r="O10" s="240"/>
      <c r="P10" s="240"/>
      <c r="Q10" s="240"/>
      <c r="R10" s="240"/>
      <c r="S10" s="240"/>
      <c r="T10" s="240"/>
      <c r="U10" s="240"/>
      <c r="V10" s="240"/>
      <c r="W10" s="240"/>
      <c r="X10" s="240"/>
      <c r="Y10" s="240"/>
      <c r="Z10" s="240"/>
      <c r="AA10" s="240"/>
      <c r="AB10" s="486"/>
      <c r="AC10" s="3574"/>
      <c r="AD10" s="3575"/>
      <c r="AE10" s="3575"/>
      <c r="AF10" s="3575"/>
      <c r="AG10" s="3575"/>
      <c r="AH10" s="3575"/>
      <c r="AI10" s="3575"/>
      <c r="AJ10" s="3575"/>
      <c r="AK10" s="3575"/>
      <c r="AL10" s="3575"/>
      <c r="AM10" s="3575"/>
      <c r="AN10" s="3575"/>
      <c r="AO10" s="3575"/>
      <c r="AP10" s="3575"/>
      <c r="AQ10" s="3575"/>
      <c r="AR10" s="3575"/>
      <c r="AS10" s="3575"/>
      <c r="AT10" s="3575"/>
      <c r="AU10" s="3575"/>
      <c r="AV10" s="3575"/>
      <c r="AW10" s="3575"/>
      <c r="AX10" s="3575"/>
      <c r="AY10" s="3575"/>
      <c r="AZ10" s="3575"/>
      <c r="BA10" s="3575"/>
      <c r="BB10" s="3575"/>
      <c r="BC10" s="3575"/>
      <c r="BD10" s="3575"/>
      <c r="BE10" s="3575"/>
      <c r="BF10" s="3575"/>
      <c r="BG10" s="3575"/>
      <c r="BH10" s="3575"/>
      <c r="BI10" s="3575"/>
      <c r="BJ10" s="334"/>
      <c r="BK10" s="334"/>
      <c r="BL10" s="334"/>
      <c r="BM10" s="334"/>
      <c r="BN10" s="334"/>
      <c r="BO10" s="334"/>
      <c r="BP10" s="376"/>
      <c r="BQ10" s="143"/>
    </row>
    <row r="11" spans="1:69" s="2" customFormat="1" ht="15.95" customHeight="1">
      <c r="A11" s="33"/>
      <c r="B11" s="239"/>
      <c r="C11" s="240"/>
      <c r="D11" s="240"/>
      <c r="E11" s="240"/>
      <c r="F11" s="240"/>
      <c r="G11" s="240"/>
      <c r="H11" s="240"/>
      <c r="I11" s="240"/>
      <c r="J11" s="240"/>
      <c r="K11" s="240"/>
      <c r="L11" s="240"/>
      <c r="M11" s="240"/>
      <c r="N11" s="240"/>
      <c r="O11" s="240"/>
      <c r="P11" s="240"/>
      <c r="Q11" s="240"/>
      <c r="R11" s="240"/>
      <c r="S11" s="240"/>
      <c r="T11" s="240"/>
      <c r="U11" s="240"/>
      <c r="V11" s="240"/>
      <c r="W11" s="240"/>
      <c r="X11" s="240"/>
      <c r="Y11" s="240"/>
      <c r="Z11" s="240"/>
      <c r="AA11" s="240"/>
      <c r="AB11" s="486"/>
      <c r="AC11" s="3574"/>
      <c r="AD11" s="3575"/>
      <c r="AE11" s="3575"/>
      <c r="AF11" s="3575"/>
      <c r="AG11" s="3575"/>
      <c r="AH11" s="3575"/>
      <c r="AI11" s="3575"/>
      <c r="AJ11" s="3575"/>
      <c r="AK11" s="3575"/>
      <c r="AL11" s="3575"/>
      <c r="AM11" s="3575"/>
      <c r="AN11" s="3575"/>
      <c r="AO11" s="3575"/>
      <c r="AP11" s="3575"/>
      <c r="AQ11" s="3575"/>
      <c r="AR11" s="3575"/>
      <c r="AS11" s="3575"/>
      <c r="AT11" s="3575"/>
      <c r="AU11" s="3575"/>
      <c r="AV11" s="3575"/>
      <c r="AW11" s="3575"/>
      <c r="AX11" s="3575"/>
      <c r="AY11" s="3575"/>
      <c r="AZ11" s="3575"/>
      <c r="BA11" s="3575"/>
      <c r="BB11" s="3575"/>
      <c r="BC11" s="3575"/>
      <c r="BD11" s="3575"/>
      <c r="BE11" s="3575"/>
      <c r="BF11" s="3575"/>
      <c r="BG11" s="3575"/>
      <c r="BH11" s="3575"/>
      <c r="BI11" s="3575"/>
      <c r="BJ11" s="334"/>
      <c r="BK11" s="334"/>
      <c r="BL11" s="334"/>
      <c r="BM11" s="334"/>
      <c r="BN11" s="334"/>
      <c r="BO11" s="334"/>
      <c r="BP11" s="376"/>
      <c r="BQ11" s="143"/>
    </row>
    <row r="12" spans="1:69" s="2" customFormat="1" ht="15.95" customHeight="1">
      <c r="A12" s="33"/>
      <c r="B12" s="239"/>
      <c r="C12" s="240"/>
      <c r="D12" s="240"/>
      <c r="E12" s="240"/>
      <c r="F12" s="240"/>
      <c r="G12" s="240"/>
      <c r="H12" s="240"/>
      <c r="I12" s="240"/>
      <c r="J12" s="240"/>
      <c r="K12" s="240"/>
      <c r="L12" s="240"/>
      <c r="M12" s="240"/>
      <c r="N12" s="240"/>
      <c r="O12" s="240"/>
      <c r="P12" s="240"/>
      <c r="Q12" s="240"/>
      <c r="R12" s="240"/>
      <c r="S12" s="240"/>
      <c r="T12" s="240"/>
      <c r="U12" s="240"/>
      <c r="V12" s="240"/>
      <c r="W12" s="240"/>
      <c r="X12" s="240"/>
      <c r="Y12" s="240"/>
      <c r="Z12" s="240"/>
      <c r="AA12" s="240"/>
      <c r="AB12" s="486"/>
      <c r="AC12" s="3574"/>
      <c r="AD12" s="3575"/>
      <c r="AE12" s="3575"/>
      <c r="AF12" s="3575"/>
      <c r="AG12" s="3575"/>
      <c r="AH12" s="3575"/>
      <c r="AI12" s="3575"/>
      <c r="AJ12" s="3575"/>
      <c r="AK12" s="3575"/>
      <c r="AL12" s="3575"/>
      <c r="AM12" s="3575"/>
      <c r="AN12" s="3575"/>
      <c r="AO12" s="3575"/>
      <c r="AP12" s="3575"/>
      <c r="AQ12" s="3575"/>
      <c r="AR12" s="3575"/>
      <c r="AS12" s="3575"/>
      <c r="AT12" s="3575"/>
      <c r="AU12" s="3575"/>
      <c r="AV12" s="3575"/>
      <c r="AW12" s="3575"/>
      <c r="AX12" s="3575"/>
      <c r="AY12" s="3575"/>
      <c r="AZ12" s="3575"/>
      <c r="BA12" s="3575"/>
      <c r="BB12" s="3575"/>
      <c r="BC12" s="3575"/>
      <c r="BD12" s="3575"/>
      <c r="BE12" s="3575"/>
      <c r="BF12" s="3575"/>
      <c r="BG12" s="3575"/>
      <c r="BH12" s="3575"/>
      <c r="BI12" s="3575"/>
      <c r="BJ12" s="334"/>
      <c r="BK12" s="334"/>
      <c r="BL12" s="334"/>
      <c r="BM12" s="334"/>
      <c r="BN12" s="334"/>
      <c r="BO12" s="334"/>
      <c r="BP12" s="376"/>
      <c r="BQ12" s="143"/>
    </row>
    <row r="13" spans="1:69" s="2" customFormat="1" ht="15.95" customHeight="1">
      <c r="A13" s="33"/>
      <c r="B13" s="239"/>
      <c r="C13" s="240"/>
      <c r="D13" s="240"/>
      <c r="E13" s="240"/>
      <c r="F13" s="240"/>
      <c r="G13" s="240"/>
      <c r="H13" s="240"/>
      <c r="I13" s="240"/>
      <c r="J13" s="240"/>
      <c r="K13" s="240"/>
      <c r="L13" s="240"/>
      <c r="M13" s="240"/>
      <c r="N13" s="240"/>
      <c r="O13" s="240"/>
      <c r="P13" s="240"/>
      <c r="Q13" s="240"/>
      <c r="R13" s="240"/>
      <c r="S13" s="240"/>
      <c r="T13" s="240"/>
      <c r="U13" s="240"/>
      <c r="V13" s="240"/>
      <c r="W13" s="240"/>
      <c r="X13" s="240"/>
      <c r="Y13" s="240"/>
      <c r="Z13" s="240"/>
      <c r="AA13" s="240"/>
      <c r="AB13" s="486"/>
      <c r="AC13" s="3574"/>
      <c r="AD13" s="3575"/>
      <c r="AE13" s="3575"/>
      <c r="AF13" s="3575"/>
      <c r="AG13" s="3575"/>
      <c r="AH13" s="3575"/>
      <c r="AI13" s="3575"/>
      <c r="AJ13" s="3575"/>
      <c r="AK13" s="3575"/>
      <c r="AL13" s="3575"/>
      <c r="AM13" s="3575"/>
      <c r="AN13" s="3575"/>
      <c r="AO13" s="3575"/>
      <c r="AP13" s="3575"/>
      <c r="AQ13" s="3575"/>
      <c r="AR13" s="3575"/>
      <c r="AS13" s="3575"/>
      <c r="AT13" s="3575"/>
      <c r="AU13" s="3575"/>
      <c r="AV13" s="3575"/>
      <c r="AW13" s="3575"/>
      <c r="AX13" s="3575"/>
      <c r="AY13" s="3575"/>
      <c r="AZ13" s="3575"/>
      <c r="BA13" s="3575"/>
      <c r="BB13" s="3575"/>
      <c r="BC13" s="3575"/>
      <c r="BD13" s="3575"/>
      <c r="BE13" s="3575"/>
      <c r="BF13" s="3575"/>
      <c r="BG13" s="3575"/>
      <c r="BH13" s="3575"/>
      <c r="BI13" s="3575"/>
      <c r="BJ13" s="334"/>
      <c r="BK13" s="334"/>
      <c r="BL13" s="334"/>
      <c r="BM13" s="334"/>
      <c r="BN13" s="334"/>
      <c r="BO13" s="334"/>
      <c r="BP13" s="376"/>
      <c r="BQ13" s="143"/>
    </row>
    <row r="14" spans="1:69" s="2" customFormat="1" ht="15.75" customHeight="1">
      <c r="A14" s="33"/>
      <c r="B14" s="239"/>
      <c r="C14" s="240"/>
      <c r="D14" s="240"/>
      <c r="E14" s="240"/>
      <c r="F14" s="240"/>
      <c r="G14" s="240"/>
      <c r="H14" s="240"/>
      <c r="I14" s="240"/>
      <c r="J14" s="240"/>
      <c r="K14" s="240"/>
      <c r="L14" s="240"/>
      <c r="M14" s="240"/>
      <c r="N14" s="240"/>
      <c r="O14" s="240"/>
      <c r="P14" s="240"/>
      <c r="Q14" s="240"/>
      <c r="R14" s="240"/>
      <c r="S14" s="240"/>
      <c r="T14" s="240"/>
      <c r="U14" s="240"/>
      <c r="V14" s="240"/>
      <c r="W14" s="240"/>
      <c r="X14" s="240"/>
      <c r="Y14" s="240"/>
      <c r="Z14" s="240"/>
      <c r="AA14" s="240"/>
      <c r="AB14" s="486"/>
      <c r="AC14" s="3574"/>
      <c r="AD14" s="3575"/>
      <c r="AE14" s="3575"/>
      <c r="AF14" s="3575"/>
      <c r="AG14" s="3575"/>
      <c r="AH14" s="3575"/>
      <c r="AI14" s="3575"/>
      <c r="AJ14" s="3575"/>
      <c r="AK14" s="3575"/>
      <c r="AL14" s="3575"/>
      <c r="AM14" s="3575"/>
      <c r="AN14" s="3575"/>
      <c r="AO14" s="3575"/>
      <c r="AP14" s="3575"/>
      <c r="AQ14" s="3575"/>
      <c r="AR14" s="3575"/>
      <c r="AS14" s="3575"/>
      <c r="AT14" s="3575"/>
      <c r="AU14" s="3575"/>
      <c r="AV14" s="3575"/>
      <c r="AW14" s="3575"/>
      <c r="AX14" s="3575"/>
      <c r="AY14" s="3575"/>
      <c r="AZ14" s="3575"/>
      <c r="BA14" s="3575"/>
      <c r="BB14" s="3575"/>
      <c r="BC14" s="3575"/>
      <c r="BD14" s="3575"/>
      <c r="BE14" s="3575"/>
      <c r="BF14" s="3575"/>
      <c r="BG14" s="3575"/>
      <c r="BH14" s="3575"/>
      <c r="BI14" s="3575"/>
      <c r="BJ14" s="334"/>
      <c r="BK14" s="334"/>
      <c r="BL14" s="334"/>
      <c r="BM14" s="334"/>
      <c r="BN14" s="334"/>
      <c r="BO14" s="334"/>
      <c r="BP14" s="376"/>
      <c r="BQ14" s="143"/>
    </row>
    <row r="15" spans="1:69" s="2" customFormat="1" ht="15.95" customHeight="1">
      <c r="A15" s="33"/>
      <c r="B15" s="239"/>
      <c r="C15" s="240"/>
      <c r="D15" s="240"/>
      <c r="E15" s="240"/>
      <c r="F15" s="240"/>
      <c r="G15" s="240"/>
      <c r="H15" s="240"/>
      <c r="I15" s="240"/>
      <c r="J15" s="240"/>
      <c r="K15" s="240"/>
      <c r="L15" s="240"/>
      <c r="M15" s="240"/>
      <c r="N15" s="240"/>
      <c r="O15" s="240"/>
      <c r="P15" s="240"/>
      <c r="Q15" s="240"/>
      <c r="R15" s="240"/>
      <c r="S15" s="240"/>
      <c r="T15" s="240"/>
      <c r="U15" s="240"/>
      <c r="V15" s="240"/>
      <c r="W15" s="240"/>
      <c r="X15" s="240"/>
      <c r="Y15" s="240"/>
      <c r="Z15" s="240"/>
      <c r="AA15" s="240"/>
      <c r="AB15" s="486"/>
      <c r="AC15" s="3574"/>
      <c r="AD15" s="3575"/>
      <c r="AE15" s="3575"/>
      <c r="AF15" s="3575"/>
      <c r="AG15" s="3575"/>
      <c r="AH15" s="3575"/>
      <c r="AI15" s="3575"/>
      <c r="AJ15" s="3575"/>
      <c r="AK15" s="3575"/>
      <c r="AL15" s="3575"/>
      <c r="AM15" s="3575"/>
      <c r="AN15" s="3575"/>
      <c r="AO15" s="3575"/>
      <c r="AP15" s="3575"/>
      <c r="AQ15" s="3575"/>
      <c r="AR15" s="3575"/>
      <c r="AS15" s="3575"/>
      <c r="AT15" s="3575"/>
      <c r="AU15" s="3575"/>
      <c r="AV15" s="3575"/>
      <c r="AW15" s="3575"/>
      <c r="AX15" s="3575"/>
      <c r="AY15" s="3575"/>
      <c r="AZ15" s="3575"/>
      <c r="BA15" s="3575"/>
      <c r="BB15" s="3575"/>
      <c r="BC15" s="3575"/>
      <c r="BD15" s="3575"/>
      <c r="BE15" s="3575"/>
      <c r="BF15" s="3575"/>
      <c r="BG15" s="3575"/>
      <c r="BH15" s="3575"/>
      <c r="BI15" s="3575"/>
      <c r="BJ15" s="334"/>
      <c r="BK15" s="334"/>
      <c r="BL15" s="334"/>
      <c r="BM15" s="334"/>
      <c r="BN15" s="334"/>
      <c r="BO15" s="334"/>
      <c r="BP15" s="376"/>
      <c r="BQ15" s="143"/>
    </row>
    <row r="16" spans="1:69" s="2" customFormat="1" ht="15.95" customHeight="1">
      <c r="A16" s="33"/>
      <c r="B16" s="239"/>
      <c r="C16" s="240"/>
      <c r="D16" s="240"/>
      <c r="E16" s="240"/>
      <c r="F16" s="240"/>
      <c r="G16" s="240"/>
      <c r="H16" s="240"/>
      <c r="I16" s="240"/>
      <c r="J16" s="240"/>
      <c r="K16" s="240"/>
      <c r="L16" s="240"/>
      <c r="M16" s="240"/>
      <c r="N16" s="240"/>
      <c r="O16" s="240"/>
      <c r="P16" s="240"/>
      <c r="Q16" s="240"/>
      <c r="R16" s="240"/>
      <c r="S16" s="240"/>
      <c r="T16" s="240"/>
      <c r="U16" s="240"/>
      <c r="V16" s="240"/>
      <c r="W16" s="240"/>
      <c r="X16" s="240"/>
      <c r="Y16" s="240"/>
      <c r="Z16" s="240"/>
      <c r="AA16" s="240"/>
      <c r="AB16" s="486"/>
      <c r="AC16" s="3574"/>
      <c r="AD16" s="3575"/>
      <c r="AE16" s="3575"/>
      <c r="AF16" s="3575"/>
      <c r="AG16" s="3575"/>
      <c r="AH16" s="3575"/>
      <c r="AI16" s="3575"/>
      <c r="AJ16" s="3575"/>
      <c r="AK16" s="3575"/>
      <c r="AL16" s="3575"/>
      <c r="AM16" s="3575"/>
      <c r="AN16" s="3575"/>
      <c r="AO16" s="3575"/>
      <c r="AP16" s="3575"/>
      <c r="AQ16" s="3575"/>
      <c r="AR16" s="3575"/>
      <c r="AS16" s="3575"/>
      <c r="AT16" s="3575"/>
      <c r="AU16" s="3575"/>
      <c r="AV16" s="3575"/>
      <c r="AW16" s="3575"/>
      <c r="AX16" s="3575"/>
      <c r="AY16" s="3575"/>
      <c r="AZ16" s="3575"/>
      <c r="BA16" s="3575"/>
      <c r="BB16" s="3575"/>
      <c r="BC16" s="3575"/>
      <c r="BD16" s="3575"/>
      <c r="BE16" s="3575"/>
      <c r="BF16" s="3575"/>
      <c r="BG16" s="3575"/>
      <c r="BH16" s="3575"/>
      <c r="BI16" s="3575"/>
      <c r="BJ16" s="334"/>
      <c r="BK16" s="334"/>
      <c r="BL16" s="334"/>
      <c r="BM16" s="334"/>
      <c r="BN16" s="334"/>
      <c r="BO16" s="334"/>
      <c r="BP16" s="376"/>
      <c r="BQ16" s="143"/>
    </row>
    <row r="17" spans="1:69" s="2" customFormat="1" ht="15.95" customHeight="1">
      <c r="A17" s="33"/>
      <c r="B17" s="239"/>
      <c r="C17" s="240"/>
      <c r="D17" s="240"/>
      <c r="E17" s="240"/>
      <c r="F17" s="240"/>
      <c r="G17" s="240"/>
      <c r="H17" s="240"/>
      <c r="I17" s="240"/>
      <c r="J17" s="240"/>
      <c r="K17" s="240"/>
      <c r="L17" s="240"/>
      <c r="M17" s="240"/>
      <c r="N17" s="240"/>
      <c r="O17" s="240"/>
      <c r="P17" s="240"/>
      <c r="Q17" s="240"/>
      <c r="R17" s="240"/>
      <c r="S17" s="240"/>
      <c r="T17" s="240"/>
      <c r="U17" s="240"/>
      <c r="V17" s="240"/>
      <c r="W17" s="240"/>
      <c r="X17" s="240"/>
      <c r="Y17" s="240"/>
      <c r="Z17" s="240"/>
      <c r="AA17" s="240"/>
      <c r="AB17" s="486"/>
      <c r="AC17" s="3574"/>
      <c r="AD17" s="3575"/>
      <c r="AE17" s="3575"/>
      <c r="AF17" s="3575"/>
      <c r="AG17" s="3575"/>
      <c r="AH17" s="3575"/>
      <c r="AI17" s="3575"/>
      <c r="AJ17" s="3575"/>
      <c r="AK17" s="3575"/>
      <c r="AL17" s="3575"/>
      <c r="AM17" s="3575"/>
      <c r="AN17" s="3575"/>
      <c r="AO17" s="3575"/>
      <c r="AP17" s="3575"/>
      <c r="AQ17" s="3575"/>
      <c r="AR17" s="3575"/>
      <c r="AS17" s="3575"/>
      <c r="AT17" s="3575"/>
      <c r="AU17" s="3575"/>
      <c r="AV17" s="3575"/>
      <c r="AW17" s="3575"/>
      <c r="AX17" s="3575"/>
      <c r="AY17" s="3575"/>
      <c r="AZ17" s="3575"/>
      <c r="BA17" s="3575"/>
      <c r="BB17" s="3575"/>
      <c r="BC17" s="3575"/>
      <c r="BD17" s="3575"/>
      <c r="BE17" s="3575"/>
      <c r="BF17" s="3575"/>
      <c r="BG17" s="3575"/>
      <c r="BH17" s="3575"/>
      <c r="BI17" s="3575"/>
      <c r="BJ17" s="334"/>
      <c r="BK17" s="334"/>
      <c r="BL17" s="334"/>
      <c r="BM17" s="334"/>
      <c r="BN17" s="334"/>
      <c r="BO17" s="334"/>
      <c r="BP17" s="376"/>
      <c r="BQ17" s="143"/>
    </row>
    <row r="18" spans="1:69" s="2" customFormat="1" ht="15.95" customHeight="1">
      <c r="A18" s="33"/>
      <c r="B18" s="239"/>
      <c r="C18" s="240"/>
      <c r="D18" s="240"/>
      <c r="E18" s="240"/>
      <c r="F18" s="240"/>
      <c r="G18" s="240"/>
      <c r="H18" s="240"/>
      <c r="I18" s="240"/>
      <c r="J18" s="240"/>
      <c r="K18" s="240"/>
      <c r="L18" s="240"/>
      <c r="M18" s="240"/>
      <c r="N18" s="240"/>
      <c r="O18" s="240"/>
      <c r="P18" s="240"/>
      <c r="Q18" s="240"/>
      <c r="R18" s="240"/>
      <c r="S18" s="240"/>
      <c r="T18" s="240"/>
      <c r="U18" s="240"/>
      <c r="V18" s="240"/>
      <c r="W18" s="240"/>
      <c r="X18" s="240"/>
      <c r="Y18" s="240"/>
      <c r="Z18" s="240"/>
      <c r="AA18" s="240"/>
      <c r="AB18" s="486"/>
      <c r="AC18" s="3574"/>
      <c r="AD18" s="3575"/>
      <c r="AE18" s="3575"/>
      <c r="AF18" s="3575"/>
      <c r="AG18" s="3575"/>
      <c r="AH18" s="3575"/>
      <c r="AI18" s="3575"/>
      <c r="AJ18" s="3575"/>
      <c r="AK18" s="3575"/>
      <c r="AL18" s="3575"/>
      <c r="AM18" s="3575"/>
      <c r="AN18" s="3575"/>
      <c r="AO18" s="3575"/>
      <c r="AP18" s="3575"/>
      <c r="AQ18" s="3575"/>
      <c r="AR18" s="3575"/>
      <c r="AS18" s="3575"/>
      <c r="AT18" s="3575"/>
      <c r="AU18" s="3575"/>
      <c r="AV18" s="3575"/>
      <c r="AW18" s="3575"/>
      <c r="AX18" s="3575"/>
      <c r="AY18" s="3575"/>
      <c r="AZ18" s="3575"/>
      <c r="BA18" s="3575"/>
      <c r="BB18" s="3575"/>
      <c r="BC18" s="3575"/>
      <c r="BD18" s="3575"/>
      <c r="BE18" s="3575"/>
      <c r="BF18" s="3575"/>
      <c r="BG18" s="3575"/>
      <c r="BH18" s="3575"/>
      <c r="BI18" s="3575"/>
      <c r="BJ18" s="334"/>
      <c r="BK18" s="334"/>
      <c r="BL18" s="334"/>
      <c r="BM18" s="334"/>
      <c r="BN18" s="334"/>
      <c r="BO18" s="334"/>
      <c r="BP18" s="376"/>
      <c r="BQ18" s="143"/>
    </row>
    <row r="19" spans="1:69" s="2" customFormat="1" ht="15.95" customHeight="1">
      <c r="A19" s="33"/>
      <c r="B19" s="239"/>
      <c r="C19" s="240"/>
      <c r="D19" s="240"/>
      <c r="E19" s="240"/>
      <c r="F19" s="240"/>
      <c r="G19" s="240"/>
      <c r="H19" s="240"/>
      <c r="I19" s="240"/>
      <c r="J19" s="240"/>
      <c r="K19" s="240"/>
      <c r="L19" s="240"/>
      <c r="M19" s="240"/>
      <c r="N19" s="240"/>
      <c r="O19" s="240"/>
      <c r="P19" s="240"/>
      <c r="Q19" s="240"/>
      <c r="R19" s="240"/>
      <c r="S19" s="240"/>
      <c r="T19" s="240"/>
      <c r="U19" s="240"/>
      <c r="V19" s="240"/>
      <c r="W19" s="240"/>
      <c r="X19" s="240"/>
      <c r="Y19" s="240"/>
      <c r="Z19" s="240"/>
      <c r="AA19" s="240"/>
      <c r="AB19" s="486"/>
      <c r="AC19" s="3574"/>
      <c r="AD19" s="3575"/>
      <c r="AE19" s="3575"/>
      <c r="AF19" s="3575"/>
      <c r="AG19" s="3575"/>
      <c r="AH19" s="3575"/>
      <c r="AI19" s="3575"/>
      <c r="AJ19" s="3575"/>
      <c r="AK19" s="3575"/>
      <c r="AL19" s="3575"/>
      <c r="AM19" s="3575"/>
      <c r="AN19" s="3575"/>
      <c r="AO19" s="3575"/>
      <c r="AP19" s="3575"/>
      <c r="AQ19" s="3575"/>
      <c r="AR19" s="3575"/>
      <c r="AS19" s="3575"/>
      <c r="AT19" s="3575"/>
      <c r="AU19" s="3575"/>
      <c r="AV19" s="3575"/>
      <c r="AW19" s="3575"/>
      <c r="AX19" s="3575"/>
      <c r="AY19" s="3575"/>
      <c r="AZ19" s="3575"/>
      <c r="BA19" s="3575"/>
      <c r="BB19" s="3575"/>
      <c r="BC19" s="3575"/>
      <c r="BD19" s="3575"/>
      <c r="BE19" s="3575"/>
      <c r="BF19" s="3575"/>
      <c r="BG19" s="3575"/>
      <c r="BH19" s="3575"/>
      <c r="BI19" s="3575"/>
      <c r="BJ19" s="334"/>
      <c r="BK19" s="334"/>
      <c r="BL19" s="334"/>
      <c r="BM19" s="334"/>
      <c r="BN19" s="334"/>
      <c r="BO19" s="334"/>
      <c r="BP19" s="376"/>
      <c r="BQ19" s="143"/>
    </row>
    <row r="20" spans="1:69" s="2" customFormat="1" ht="15.95" customHeight="1">
      <c r="A20" s="33"/>
      <c r="B20" s="239"/>
      <c r="C20" s="240"/>
      <c r="D20" s="240"/>
      <c r="E20" s="240"/>
      <c r="F20" s="240"/>
      <c r="G20" s="240"/>
      <c r="H20" s="240"/>
      <c r="I20" s="240"/>
      <c r="J20" s="240"/>
      <c r="K20" s="240"/>
      <c r="L20" s="240"/>
      <c r="M20" s="240"/>
      <c r="N20" s="240"/>
      <c r="O20" s="240"/>
      <c r="P20" s="240"/>
      <c r="Q20" s="240"/>
      <c r="R20" s="240"/>
      <c r="S20" s="240"/>
      <c r="T20" s="240"/>
      <c r="U20" s="240"/>
      <c r="V20" s="240"/>
      <c r="W20" s="240"/>
      <c r="X20" s="240"/>
      <c r="Y20" s="240"/>
      <c r="Z20" s="240"/>
      <c r="AA20" s="240"/>
      <c r="AB20" s="486"/>
      <c r="AC20" s="3574"/>
      <c r="AD20" s="3575"/>
      <c r="AE20" s="3575"/>
      <c r="AF20" s="3575"/>
      <c r="AG20" s="3575"/>
      <c r="AH20" s="3575"/>
      <c r="AI20" s="3575"/>
      <c r="AJ20" s="3575"/>
      <c r="AK20" s="3575"/>
      <c r="AL20" s="3575"/>
      <c r="AM20" s="3575"/>
      <c r="AN20" s="3575"/>
      <c r="AO20" s="3575"/>
      <c r="AP20" s="3575"/>
      <c r="AQ20" s="3575"/>
      <c r="AR20" s="3575"/>
      <c r="AS20" s="3575"/>
      <c r="AT20" s="3575"/>
      <c r="AU20" s="3575"/>
      <c r="AV20" s="3575"/>
      <c r="AW20" s="3575"/>
      <c r="AX20" s="3575"/>
      <c r="AY20" s="3575"/>
      <c r="AZ20" s="3575"/>
      <c r="BA20" s="3575"/>
      <c r="BB20" s="3575"/>
      <c r="BC20" s="3575"/>
      <c r="BD20" s="3575"/>
      <c r="BE20" s="3575"/>
      <c r="BF20" s="3575"/>
      <c r="BG20" s="3575"/>
      <c r="BH20" s="3575"/>
      <c r="BI20" s="3575"/>
      <c r="BJ20" s="334"/>
      <c r="BK20" s="334"/>
      <c r="BL20" s="334"/>
      <c r="BM20" s="334"/>
      <c r="BN20" s="334"/>
      <c r="BO20" s="334"/>
      <c r="BP20" s="376"/>
      <c r="BQ20" s="143"/>
    </row>
    <row r="21" spans="1:69" s="2" customFormat="1" ht="27.75" customHeight="1">
      <c r="A21" s="33"/>
      <c r="B21" s="239"/>
      <c r="C21" s="240"/>
      <c r="D21" s="240"/>
      <c r="E21" s="240"/>
      <c r="F21" s="240"/>
      <c r="G21" s="240"/>
      <c r="H21" s="240"/>
      <c r="I21" s="240"/>
      <c r="J21" s="240"/>
      <c r="K21" s="240"/>
      <c r="L21" s="240"/>
      <c r="M21" s="240"/>
      <c r="N21" s="240"/>
      <c r="O21" s="240"/>
      <c r="P21" s="240"/>
      <c r="Q21" s="240"/>
      <c r="R21" s="240"/>
      <c r="S21" s="240"/>
      <c r="T21" s="240"/>
      <c r="U21" s="240"/>
      <c r="V21" s="240"/>
      <c r="W21" s="240"/>
      <c r="X21" s="240"/>
      <c r="Y21" s="240"/>
      <c r="Z21" s="240"/>
      <c r="AA21" s="240"/>
      <c r="AB21" s="486"/>
      <c r="AC21" s="3576"/>
      <c r="AD21" s="3577"/>
      <c r="AE21" s="3577"/>
      <c r="AF21" s="3577"/>
      <c r="AG21" s="3577"/>
      <c r="AH21" s="3577"/>
      <c r="AI21" s="3577"/>
      <c r="AJ21" s="3577"/>
      <c r="AK21" s="3577"/>
      <c r="AL21" s="3577"/>
      <c r="AM21" s="3577"/>
      <c r="AN21" s="3577"/>
      <c r="AO21" s="3577"/>
      <c r="AP21" s="3577"/>
      <c r="AQ21" s="3577"/>
      <c r="AR21" s="3577"/>
      <c r="AS21" s="3577"/>
      <c r="AT21" s="3577"/>
      <c r="AU21" s="3577"/>
      <c r="AV21" s="3577"/>
      <c r="AW21" s="3577"/>
      <c r="AX21" s="3577"/>
      <c r="AY21" s="3577"/>
      <c r="AZ21" s="3577"/>
      <c r="BA21" s="3577"/>
      <c r="BB21" s="3577"/>
      <c r="BC21" s="3577"/>
      <c r="BD21" s="3577"/>
      <c r="BE21" s="3577"/>
      <c r="BF21" s="3577"/>
      <c r="BG21" s="3577"/>
      <c r="BH21" s="3577"/>
      <c r="BI21" s="3577"/>
      <c r="BJ21" s="552"/>
      <c r="BK21" s="552"/>
      <c r="BL21" s="552"/>
      <c r="BM21" s="552"/>
      <c r="BN21" s="552"/>
      <c r="BO21" s="552"/>
      <c r="BP21" s="985"/>
      <c r="BQ21" s="143"/>
    </row>
    <row r="22" spans="1:69" s="2" customFormat="1" ht="24.95" customHeight="1">
      <c r="A22" s="33"/>
      <c r="B22" s="3550" t="s">
        <v>1201</v>
      </c>
      <c r="C22" s="3190"/>
      <c r="D22" s="3190"/>
      <c r="E22" s="3190"/>
      <c r="F22" s="3190"/>
      <c r="G22" s="1697"/>
      <c r="H22" s="3190"/>
      <c r="I22" s="3190"/>
      <c r="J22" s="3190"/>
      <c r="K22" s="3190"/>
      <c r="L22" s="3190"/>
      <c r="M22" s="3190"/>
      <c r="N22" s="3551"/>
      <c r="O22" s="3555"/>
      <c r="P22" s="3556"/>
      <c r="Q22" s="3556"/>
      <c r="R22" s="3556"/>
      <c r="S22" s="3556"/>
      <c r="T22" s="3556"/>
      <c r="U22" s="1428"/>
      <c r="V22" s="3556"/>
      <c r="W22" s="1428"/>
      <c r="X22" s="3556"/>
      <c r="Y22" s="1428"/>
      <c r="Z22" s="3556"/>
      <c r="AA22" s="3556"/>
      <c r="AB22" s="3556"/>
      <c r="AC22" s="3556"/>
      <c r="AD22" s="3556"/>
      <c r="AE22" s="3556"/>
      <c r="AF22" s="3556"/>
      <c r="AG22" s="3556"/>
      <c r="AH22" s="3556"/>
      <c r="AI22" s="3556"/>
      <c r="AJ22" s="3556"/>
      <c r="AK22" s="3556"/>
      <c r="AL22" s="3556"/>
      <c r="AM22" s="3556"/>
      <c r="AN22" s="3556"/>
      <c r="AO22" s="3556"/>
      <c r="AP22" s="3556"/>
      <c r="AQ22" s="3556"/>
      <c r="AR22" s="3556"/>
      <c r="AS22" s="3556"/>
      <c r="AT22" s="3556"/>
      <c r="AU22" s="3556"/>
      <c r="AV22" s="3556"/>
      <c r="AW22" s="3556"/>
      <c r="AX22" s="3556"/>
      <c r="AY22" s="3556"/>
      <c r="AZ22" s="3556"/>
      <c r="BA22" s="3556"/>
      <c r="BB22" s="3556"/>
      <c r="BC22" s="3556"/>
      <c r="BD22" s="3556"/>
      <c r="BE22" s="3556"/>
      <c r="BF22" s="3556"/>
      <c r="BG22" s="3556"/>
      <c r="BH22" s="3556"/>
      <c r="BI22" s="3556"/>
      <c r="BJ22" s="3556"/>
      <c r="BK22" s="3556"/>
      <c r="BL22" s="3556"/>
      <c r="BM22" s="3556"/>
      <c r="BN22" s="3556"/>
      <c r="BO22" s="3556"/>
      <c r="BP22" s="3557"/>
      <c r="BQ22" s="143"/>
    </row>
    <row r="23" spans="1:69" s="2" customFormat="1" ht="24.95" customHeight="1">
      <c r="A23" s="33"/>
      <c r="B23" s="3552"/>
      <c r="C23" s="3553"/>
      <c r="D23" s="3553"/>
      <c r="E23" s="3553"/>
      <c r="F23" s="3553"/>
      <c r="G23" s="3553"/>
      <c r="H23" s="3553"/>
      <c r="I23" s="3553"/>
      <c r="J23" s="3553"/>
      <c r="K23" s="3553"/>
      <c r="L23" s="3553"/>
      <c r="M23" s="3553"/>
      <c r="N23" s="3554"/>
      <c r="O23" s="3558"/>
      <c r="P23" s="3233"/>
      <c r="Q23" s="3233"/>
      <c r="R23" s="3233"/>
      <c r="S23" s="3233"/>
      <c r="T23" s="3233"/>
      <c r="U23" s="3233"/>
      <c r="V23" s="3233"/>
      <c r="W23" s="3233"/>
      <c r="X23" s="3233"/>
      <c r="Y23" s="3233"/>
      <c r="Z23" s="3233"/>
      <c r="AA23" s="3233"/>
      <c r="AB23" s="3233"/>
      <c r="AC23" s="3233"/>
      <c r="AD23" s="3233"/>
      <c r="AE23" s="3233"/>
      <c r="AF23" s="3233"/>
      <c r="AG23" s="3233"/>
      <c r="AH23" s="3233"/>
      <c r="AI23" s="3233"/>
      <c r="AJ23" s="3233"/>
      <c r="AK23" s="3233"/>
      <c r="AL23" s="3233"/>
      <c r="AM23" s="3233"/>
      <c r="AN23" s="3233"/>
      <c r="AO23" s="3233"/>
      <c r="AP23" s="3233"/>
      <c r="AQ23" s="3233"/>
      <c r="AR23" s="3233"/>
      <c r="AS23" s="3233"/>
      <c r="AT23" s="3233"/>
      <c r="AU23" s="3233"/>
      <c r="AV23" s="3233"/>
      <c r="AW23" s="3233"/>
      <c r="AX23" s="3233"/>
      <c r="AY23" s="3233"/>
      <c r="AZ23" s="3233"/>
      <c r="BA23" s="3233"/>
      <c r="BB23" s="3233"/>
      <c r="BC23" s="3233"/>
      <c r="BD23" s="3233"/>
      <c r="BE23" s="3233"/>
      <c r="BF23" s="3233"/>
      <c r="BG23" s="3233"/>
      <c r="BH23" s="3233"/>
      <c r="BI23" s="3233"/>
      <c r="BJ23" s="3233"/>
      <c r="BK23" s="3233"/>
      <c r="BL23" s="3233"/>
      <c r="BM23" s="3233"/>
      <c r="BN23" s="3233"/>
      <c r="BO23" s="3233"/>
      <c r="BP23" s="3559"/>
      <c r="BQ23" s="143"/>
    </row>
    <row r="24" spans="1:69" s="2" customFormat="1" ht="24.95" customHeight="1">
      <c r="A24" s="33"/>
      <c r="B24" s="3560" t="s">
        <v>1205</v>
      </c>
      <c r="C24" s="2757"/>
      <c r="D24" s="2757"/>
      <c r="E24" s="2757"/>
      <c r="F24" s="2757"/>
      <c r="G24" s="2757"/>
      <c r="H24" s="2757"/>
      <c r="I24" s="2757"/>
      <c r="J24" s="2757"/>
      <c r="K24" s="2757"/>
      <c r="L24" s="2757"/>
      <c r="M24" s="2757"/>
      <c r="N24" s="2757"/>
      <c r="O24" s="2757"/>
      <c r="P24" s="2757"/>
      <c r="Q24" s="2757"/>
      <c r="R24" s="2757"/>
      <c r="S24" s="2757"/>
      <c r="T24" s="2757"/>
      <c r="U24" s="2757"/>
      <c r="V24" s="2757"/>
      <c r="W24" s="2757"/>
      <c r="X24" s="2757"/>
      <c r="Y24" s="2757"/>
      <c r="Z24" s="2757"/>
      <c r="AA24" s="2757"/>
      <c r="AB24" s="2760"/>
      <c r="AC24" s="3561" t="s">
        <v>1206</v>
      </c>
      <c r="AD24" s="2757"/>
      <c r="AE24" s="2757"/>
      <c r="AF24" s="2757"/>
      <c r="AG24" s="2757"/>
      <c r="AH24" s="2757"/>
      <c r="AI24" s="2757"/>
      <c r="AJ24" s="2757"/>
      <c r="AK24" s="2757"/>
      <c r="AL24" s="2757"/>
      <c r="AM24" s="2757"/>
      <c r="AN24" s="2757"/>
      <c r="AO24" s="2757"/>
      <c r="AP24" s="2757"/>
      <c r="AQ24" s="2757"/>
      <c r="AR24" s="2757"/>
      <c r="AS24" s="2757"/>
      <c r="AT24" s="2757"/>
      <c r="AU24" s="2757"/>
      <c r="AV24" s="2757"/>
      <c r="AW24" s="2757"/>
      <c r="AX24" s="2757"/>
      <c r="AY24" s="2757"/>
      <c r="AZ24" s="2757"/>
      <c r="BA24" s="2757"/>
      <c r="BB24" s="2757"/>
      <c r="BC24" s="2757"/>
      <c r="BD24" s="2757"/>
      <c r="BE24" s="2757"/>
      <c r="BF24" s="2757"/>
      <c r="BG24" s="2757"/>
      <c r="BH24" s="2757"/>
      <c r="BI24" s="2757"/>
      <c r="BJ24" s="2757"/>
      <c r="BK24" s="2757"/>
      <c r="BL24" s="2757"/>
      <c r="BM24" s="2757"/>
      <c r="BN24" s="2757"/>
      <c r="BO24" s="2757"/>
      <c r="BP24" s="3562"/>
      <c r="BQ24" s="143"/>
    </row>
    <row r="25" spans="1:69" s="2" customFormat="1" ht="15.95" customHeight="1">
      <c r="A25" s="33"/>
      <c r="B25" s="239"/>
      <c r="C25" s="240"/>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486"/>
      <c r="AC25" s="3563"/>
      <c r="AD25" s="3564"/>
      <c r="AE25" s="3564"/>
      <c r="AF25" s="3564"/>
      <c r="AG25" s="3564"/>
      <c r="AH25" s="3564"/>
      <c r="AI25" s="3564"/>
      <c r="AJ25" s="3564"/>
      <c r="AK25" s="3564"/>
      <c r="AL25" s="3564"/>
      <c r="AM25" s="3564"/>
      <c r="AN25" s="3564"/>
      <c r="AO25" s="3564"/>
      <c r="AP25" s="3564"/>
      <c r="AQ25" s="3564"/>
      <c r="AR25" s="3564"/>
      <c r="AS25" s="3564"/>
      <c r="AT25" s="3564"/>
      <c r="AU25" s="3564"/>
      <c r="AV25" s="3564"/>
      <c r="AW25" s="3564"/>
      <c r="AX25" s="3564"/>
      <c r="AY25" s="3564"/>
      <c r="AZ25" s="3564"/>
      <c r="BA25" s="3564"/>
      <c r="BB25" s="3564"/>
      <c r="BC25" s="3564"/>
      <c r="BD25" s="3564"/>
      <c r="BE25" s="3564"/>
      <c r="BF25" s="3564"/>
      <c r="BG25" s="3564"/>
      <c r="BH25" s="3564"/>
      <c r="BI25" s="3564"/>
      <c r="BJ25" s="3564"/>
      <c r="BK25" s="3564"/>
      <c r="BL25" s="3564"/>
      <c r="BM25" s="3564"/>
      <c r="BN25" s="3564"/>
      <c r="BO25" s="3564"/>
      <c r="BP25" s="3565"/>
      <c r="BQ25" s="143"/>
    </row>
    <row r="26" spans="1:69" s="2" customFormat="1" ht="15.95" customHeight="1">
      <c r="A26" s="33"/>
      <c r="B26" s="239"/>
      <c r="C26" s="240"/>
      <c r="D26" s="240"/>
      <c r="E26" s="240"/>
      <c r="F26" s="240"/>
      <c r="G26" s="240"/>
      <c r="H26" s="240"/>
      <c r="I26" s="240"/>
      <c r="J26" s="240"/>
      <c r="K26" s="240"/>
      <c r="L26" s="240"/>
      <c r="M26" s="240"/>
      <c r="N26" s="240"/>
      <c r="O26" s="240"/>
      <c r="P26" s="240"/>
      <c r="Q26" s="240"/>
      <c r="R26" s="240"/>
      <c r="S26" s="240"/>
      <c r="T26" s="240"/>
      <c r="U26" s="240"/>
      <c r="V26" s="240"/>
      <c r="W26" s="240"/>
      <c r="X26" s="240"/>
      <c r="Y26" s="240"/>
      <c r="Z26" s="240"/>
      <c r="AA26" s="240"/>
      <c r="AB26" s="486"/>
      <c r="AC26" s="3566"/>
      <c r="AD26" s="3567"/>
      <c r="AE26" s="3567"/>
      <c r="AF26" s="3567"/>
      <c r="AG26" s="3567"/>
      <c r="AH26" s="3567"/>
      <c r="AI26" s="3567"/>
      <c r="AJ26" s="3567"/>
      <c r="AK26" s="3567"/>
      <c r="AL26" s="3567"/>
      <c r="AM26" s="3567"/>
      <c r="AN26" s="3567"/>
      <c r="AO26" s="3567"/>
      <c r="AP26" s="3567"/>
      <c r="AQ26" s="3567"/>
      <c r="AR26" s="3567"/>
      <c r="AS26" s="3567"/>
      <c r="AT26" s="3567"/>
      <c r="AU26" s="3567"/>
      <c r="AV26" s="3567"/>
      <c r="AW26" s="3567"/>
      <c r="AX26" s="3567"/>
      <c r="AY26" s="3567"/>
      <c r="AZ26" s="3567"/>
      <c r="BA26" s="3567"/>
      <c r="BB26" s="3567"/>
      <c r="BC26" s="3567"/>
      <c r="BD26" s="3567"/>
      <c r="BE26" s="3567"/>
      <c r="BF26" s="3567"/>
      <c r="BG26" s="3567"/>
      <c r="BH26" s="3567"/>
      <c r="BI26" s="3567"/>
      <c r="BJ26" s="3567"/>
      <c r="BK26" s="3567"/>
      <c r="BL26" s="3567"/>
      <c r="BM26" s="3567"/>
      <c r="BN26" s="3567"/>
      <c r="BO26" s="3567"/>
      <c r="BP26" s="3568"/>
      <c r="BQ26" s="143"/>
    </row>
    <row r="27" spans="1:69" s="2" customFormat="1" ht="15.95" customHeight="1">
      <c r="A27" s="33"/>
      <c r="B27" s="239"/>
      <c r="C27" s="240"/>
      <c r="D27" s="240"/>
      <c r="E27" s="240"/>
      <c r="F27" s="240"/>
      <c r="G27" s="240"/>
      <c r="H27" s="240"/>
      <c r="I27" s="240"/>
      <c r="J27" s="240"/>
      <c r="K27" s="240"/>
      <c r="L27" s="240"/>
      <c r="M27" s="240"/>
      <c r="N27" s="240"/>
      <c r="O27" s="240"/>
      <c r="P27" s="240"/>
      <c r="Q27" s="240"/>
      <c r="R27" s="240"/>
      <c r="S27" s="240"/>
      <c r="T27" s="240"/>
      <c r="U27" s="240"/>
      <c r="V27" s="240"/>
      <c r="W27" s="240"/>
      <c r="X27" s="240"/>
      <c r="Y27" s="240"/>
      <c r="Z27" s="240"/>
      <c r="AA27" s="240"/>
      <c r="AB27" s="486"/>
      <c r="AC27" s="3566"/>
      <c r="AD27" s="3567"/>
      <c r="AE27" s="3567"/>
      <c r="AF27" s="3567"/>
      <c r="AG27" s="3567"/>
      <c r="AH27" s="3567"/>
      <c r="AI27" s="3567"/>
      <c r="AJ27" s="3567"/>
      <c r="AK27" s="3567"/>
      <c r="AL27" s="3567"/>
      <c r="AM27" s="3567"/>
      <c r="AN27" s="3567"/>
      <c r="AO27" s="3567"/>
      <c r="AP27" s="3567"/>
      <c r="AQ27" s="3567"/>
      <c r="AR27" s="3567"/>
      <c r="AS27" s="3567"/>
      <c r="AT27" s="3567"/>
      <c r="AU27" s="3567"/>
      <c r="AV27" s="3567"/>
      <c r="AW27" s="3567"/>
      <c r="AX27" s="3567"/>
      <c r="AY27" s="3567"/>
      <c r="AZ27" s="3567"/>
      <c r="BA27" s="3567"/>
      <c r="BB27" s="3567"/>
      <c r="BC27" s="3567"/>
      <c r="BD27" s="3567"/>
      <c r="BE27" s="3567"/>
      <c r="BF27" s="3567"/>
      <c r="BG27" s="3567"/>
      <c r="BH27" s="3567"/>
      <c r="BI27" s="3567"/>
      <c r="BJ27" s="3567"/>
      <c r="BK27" s="3567"/>
      <c r="BL27" s="3567"/>
      <c r="BM27" s="3567"/>
      <c r="BN27" s="3567"/>
      <c r="BO27" s="3567"/>
      <c r="BP27" s="3568"/>
      <c r="BQ27" s="143"/>
    </row>
    <row r="28" spans="1:69" s="2" customFormat="1" ht="15.95" customHeight="1">
      <c r="A28" s="33"/>
      <c r="B28" s="239"/>
      <c r="C28" s="240"/>
      <c r="D28" s="240"/>
      <c r="E28" s="240"/>
      <c r="F28" s="240"/>
      <c r="G28" s="240"/>
      <c r="H28" s="240"/>
      <c r="I28" s="240"/>
      <c r="J28" s="240"/>
      <c r="K28" s="240"/>
      <c r="L28" s="240"/>
      <c r="M28" s="240"/>
      <c r="N28" s="240"/>
      <c r="O28" s="240"/>
      <c r="P28" s="240"/>
      <c r="Q28" s="240"/>
      <c r="R28" s="240"/>
      <c r="S28" s="240"/>
      <c r="T28" s="240"/>
      <c r="U28" s="240"/>
      <c r="V28" s="240"/>
      <c r="W28" s="240"/>
      <c r="X28" s="240"/>
      <c r="Y28" s="240"/>
      <c r="Z28" s="240"/>
      <c r="AA28" s="240"/>
      <c r="AB28" s="486"/>
      <c r="AC28" s="3566"/>
      <c r="AD28" s="3567"/>
      <c r="AE28" s="3567"/>
      <c r="AF28" s="3567"/>
      <c r="AG28" s="3567"/>
      <c r="AH28" s="3567"/>
      <c r="AI28" s="3567"/>
      <c r="AJ28" s="3567"/>
      <c r="AK28" s="3567"/>
      <c r="AL28" s="3567"/>
      <c r="AM28" s="3567"/>
      <c r="AN28" s="3567"/>
      <c r="AO28" s="3567"/>
      <c r="AP28" s="3567"/>
      <c r="AQ28" s="3567"/>
      <c r="AR28" s="3567"/>
      <c r="AS28" s="3567"/>
      <c r="AT28" s="3567"/>
      <c r="AU28" s="3567"/>
      <c r="AV28" s="3567"/>
      <c r="AW28" s="3567"/>
      <c r="AX28" s="3567"/>
      <c r="AY28" s="3567"/>
      <c r="AZ28" s="3567"/>
      <c r="BA28" s="3567"/>
      <c r="BB28" s="3567"/>
      <c r="BC28" s="3567"/>
      <c r="BD28" s="3567"/>
      <c r="BE28" s="3567"/>
      <c r="BF28" s="3567"/>
      <c r="BG28" s="3567"/>
      <c r="BH28" s="3567"/>
      <c r="BI28" s="3567"/>
      <c r="BJ28" s="3567"/>
      <c r="BK28" s="3567"/>
      <c r="BL28" s="3567"/>
      <c r="BM28" s="3567"/>
      <c r="BN28" s="3567"/>
      <c r="BO28" s="3567"/>
      <c r="BP28" s="3568"/>
      <c r="BQ28" s="143"/>
    </row>
    <row r="29" spans="1:69" s="2" customFormat="1" ht="15.95" customHeight="1">
      <c r="A29" s="33"/>
      <c r="B29" s="239"/>
      <c r="C29" s="240"/>
      <c r="D29" s="240"/>
      <c r="E29" s="240"/>
      <c r="F29" s="240"/>
      <c r="G29" s="240"/>
      <c r="H29" s="240"/>
      <c r="I29" s="240"/>
      <c r="J29" s="240"/>
      <c r="K29" s="240"/>
      <c r="L29" s="240"/>
      <c r="M29" s="240"/>
      <c r="N29" s="240"/>
      <c r="O29" s="240"/>
      <c r="P29" s="240"/>
      <c r="Q29" s="240"/>
      <c r="R29" s="240"/>
      <c r="S29" s="240"/>
      <c r="T29" s="240"/>
      <c r="U29" s="240"/>
      <c r="V29" s="240"/>
      <c r="W29" s="240"/>
      <c r="X29" s="240"/>
      <c r="Y29" s="240"/>
      <c r="Z29" s="240"/>
      <c r="AA29" s="240"/>
      <c r="AB29" s="486"/>
      <c r="AC29" s="3566"/>
      <c r="AD29" s="3567"/>
      <c r="AE29" s="3567"/>
      <c r="AF29" s="3567"/>
      <c r="AG29" s="3567"/>
      <c r="AH29" s="3567"/>
      <c r="AI29" s="3567"/>
      <c r="AJ29" s="3567"/>
      <c r="AK29" s="3567"/>
      <c r="AL29" s="3567"/>
      <c r="AM29" s="3567"/>
      <c r="AN29" s="3567"/>
      <c r="AO29" s="3567"/>
      <c r="AP29" s="3567"/>
      <c r="AQ29" s="3567"/>
      <c r="AR29" s="3567"/>
      <c r="AS29" s="3567"/>
      <c r="AT29" s="3567"/>
      <c r="AU29" s="3567"/>
      <c r="AV29" s="3567"/>
      <c r="AW29" s="3567"/>
      <c r="AX29" s="3567"/>
      <c r="AY29" s="3567"/>
      <c r="AZ29" s="3567"/>
      <c r="BA29" s="3567"/>
      <c r="BB29" s="3567"/>
      <c r="BC29" s="3567"/>
      <c r="BD29" s="3567"/>
      <c r="BE29" s="3567"/>
      <c r="BF29" s="3567"/>
      <c r="BG29" s="3567"/>
      <c r="BH29" s="3567"/>
      <c r="BI29" s="3567"/>
      <c r="BJ29" s="3567"/>
      <c r="BK29" s="3567"/>
      <c r="BL29" s="3567"/>
      <c r="BM29" s="3567"/>
      <c r="BN29" s="3567"/>
      <c r="BO29" s="3567"/>
      <c r="BP29" s="3568"/>
      <c r="BQ29" s="143"/>
    </row>
    <row r="30" spans="1:69" s="2" customFormat="1" ht="15.95" customHeight="1">
      <c r="A30" s="33"/>
      <c r="B30" s="239"/>
      <c r="C30" s="240"/>
      <c r="D30" s="240"/>
      <c r="E30" s="240"/>
      <c r="F30" s="240"/>
      <c r="G30" s="240"/>
      <c r="H30" s="240"/>
      <c r="I30" s="240"/>
      <c r="J30" s="240"/>
      <c r="K30" s="240"/>
      <c r="L30" s="240"/>
      <c r="M30" s="240"/>
      <c r="N30" s="240"/>
      <c r="O30" s="240"/>
      <c r="P30" s="240"/>
      <c r="Q30" s="240"/>
      <c r="R30" s="240"/>
      <c r="S30" s="240"/>
      <c r="T30" s="240"/>
      <c r="U30" s="240"/>
      <c r="V30" s="240"/>
      <c r="W30" s="240"/>
      <c r="X30" s="240"/>
      <c r="Y30" s="240"/>
      <c r="Z30" s="240"/>
      <c r="AA30" s="240"/>
      <c r="AB30" s="486"/>
      <c r="AC30" s="3566"/>
      <c r="AD30" s="3567"/>
      <c r="AE30" s="3567"/>
      <c r="AF30" s="3567"/>
      <c r="AG30" s="3567"/>
      <c r="AH30" s="3567"/>
      <c r="AI30" s="3567"/>
      <c r="AJ30" s="3567"/>
      <c r="AK30" s="3567"/>
      <c r="AL30" s="3567"/>
      <c r="AM30" s="3567"/>
      <c r="AN30" s="3567"/>
      <c r="AO30" s="3567"/>
      <c r="AP30" s="3567"/>
      <c r="AQ30" s="3567"/>
      <c r="AR30" s="3567"/>
      <c r="AS30" s="3567"/>
      <c r="AT30" s="3567"/>
      <c r="AU30" s="3567"/>
      <c r="AV30" s="3567"/>
      <c r="AW30" s="3567"/>
      <c r="AX30" s="3567"/>
      <c r="AY30" s="3567"/>
      <c r="AZ30" s="3567"/>
      <c r="BA30" s="3567"/>
      <c r="BB30" s="3567"/>
      <c r="BC30" s="3567"/>
      <c r="BD30" s="3567"/>
      <c r="BE30" s="3567"/>
      <c r="BF30" s="3567"/>
      <c r="BG30" s="3567"/>
      <c r="BH30" s="3567"/>
      <c r="BI30" s="3567"/>
      <c r="BJ30" s="3567"/>
      <c r="BK30" s="3567"/>
      <c r="BL30" s="3567"/>
      <c r="BM30" s="3567"/>
      <c r="BN30" s="3567"/>
      <c r="BO30" s="3567"/>
      <c r="BP30" s="3568"/>
      <c r="BQ30" s="143"/>
    </row>
    <row r="31" spans="1:69" s="2" customFormat="1" ht="15.95" customHeight="1">
      <c r="A31" s="33"/>
      <c r="B31" s="239"/>
      <c r="C31" s="240"/>
      <c r="D31" s="240"/>
      <c r="E31" s="240"/>
      <c r="F31" s="240"/>
      <c r="G31" s="240"/>
      <c r="H31" s="240"/>
      <c r="I31" s="240"/>
      <c r="J31" s="240"/>
      <c r="K31" s="240"/>
      <c r="L31" s="240"/>
      <c r="M31" s="240"/>
      <c r="N31" s="240"/>
      <c r="O31" s="240"/>
      <c r="P31" s="240"/>
      <c r="Q31" s="240"/>
      <c r="R31" s="240"/>
      <c r="S31" s="240"/>
      <c r="T31" s="240"/>
      <c r="U31" s="240"/>
      <c r="V31" s="240"/>
      <c r="W31" s="240"/>
      <c r="X31" s="240"/>
      <c r="Y31" s="240"/>
      <c r="Z31" s="240"/>
      <c r="AA31" s="240"/>
      <c r="AB31" s="486"/>
      <c r="AC31" s="3566"/>
      <c r="AD31" s="3567"/>
      <c r="AE31" s="3567"/>
      <c r="AF31" s="3567"/>
      <c r="AG31" s="3567"/>
      <c r="AH31" s="3567"/>
      <c r="AI31" s="3567"/>
      <c r="AJ31" s="3567"/>
      <c r="AK31" s="3567"/>
      <c r="AL31" s="3567"/>
      <c r="AM31" s="3567"/>
      <c r="AN31" s="3567"/>
      <c r="AO31" s="3567"/>
      <c r="AP31" s="3567"/>
      <c r="AQ31" s="3567"/>
      <c r="AR31" s="3567"/>
      <c r="AS31" s="3567"/>
      <c r="AT31" s="3567"/>
      <c r="AU31" s="3567"/>
      <c r="AV31" s="3567"/>
      <c r="AW31" s="3567"/>
      <c r="AX31" s="3567"/>
      <c r="AY31" s="3567"/>
      <c r="AZ31" s="3567"/>
      <c r="BA31" s="3567"/>
      <c r="BB31" s="3567"/>
      <c r="BC31" s="3567"/>
      <c r="BD31" s="3567"/>
      <c r="BE31" s="3567"/>
      <c r="BF31" s="3567"/>
      <c r="BG31" s="3567"/>
      <c r="BH31" s="3567"/>
      <c r="BI31" s="3567"/>
      <c r="BJ31" s="3567"/>
      <c r="BK31" s="3567"/>
      <c r="BL31" s="3567"/>
      <c r="BM31" s="3567"/>
      <c r="BN31" s="3567"/>
      <c r="BO31" s="3567"/>
      <c r="BP31" s="3568"/>
      <c r="BQ31" s="143"/>
    </row>
    <row r="32" spans="1:69" s="2" customFormat="1" ht="15.95" customHeight="1">
      <c r="A32" s="33"/>
      <c r="B32" s="239"/>
      <c r="C32" s="240"/>
      <c r="D32" s="240"/>
      <c r="E32" s="240"/>
      <c r="F32" s="240"/>
      <c r="G32" s="240"/>
      <c r="H32" s="240"/>
      <c r="I32" s="240"/>
      <c r="J32" s="240"/>
      <c r="K32" s="240"/>
      <c r="L32" s="240"/>
      <c r="M32" s="240"/>
      <c r="N32" s="240"/>
      <c r="O32" s="240"/>
      <c r="P32" s="240"/>
      <c r="Q32" s="240"/>
      <c r="R32" s="240"/>
      <c r="S32" s="240"/>
      <c r="T32" s="240"/>
      <c r="U32" s="240"/>
      <c r="V32" s="240"/>
      <c r="W32" s="240"/>
      <c r="X32" s="240"/>
      <c r="Y32" s="240"/>
      <c r="Z32" s="240"/>
      <c r="AA32" s="240"/>
      <c r="AB32" s="486"/>
      <c r="AC32" s="3566"/>
      <c r="AD32" s="3567"/>
      <c r="AE32" s="3567"/>
      <c r="AF32" s="3567"/>
      <c r="AG32" s="3567"/>
      <c r="AH32" s="3567"/>
      <c r="AI32" s="3567"/>
      <c r="AJ32" s="3567"/>
      <c r="AK32" s="3567"/>
      <c r="AL32" s="3567"/>
      <c r="AM32" s="3567"/>
      <c r="AN32" s="3567"/>
      <c r="AO32" s="3567"/>
      <c r="AP32" s="3567"/>
      <c r="AQ32" s="3567"/>
      <c r="AR32" s="3567"/>
      <c r="AS32" s="3567"/>
      <c r="AT32" s="3567"/>
      <c r="AU32" s="3567"/>
      <c r="AV32" s="3567"/>
      <c r="AW32" s="3567"/>
      <c r="AX32" s="3567"/>
      <c r="AY32" s="3567"/>
      <c r="AZ32" s="3567"/>
      <c r="BA32" s="3567"/>
      <c r="BB32" s="3567"/>
      <c r="BC32" s="3567"/>
      <c r="BD32" s="3567"/>
      <c r="BE32" s="3567"/>
      <c r="BF32" s="3567"/>
      <c r="BG32" s="3567"/>
      <c r="BH32" s="3567"/>
      <c r="BI32" s="3567"/>
      <c r="BJ32" s="3567"/>
      <c r="BK32" s="3567"/>
      <c r="BL32" s="3567"/>
      <c r="BM32" s="3567"/>
      <c r="BN32" s="3567"/>
      <c r="BO32" s="3567"/>
      <c r="BP32" s="3568"/>
      <c r="BQ32" s="143"/>
    </row>
    <row r="33" spans="1:69" s="2" customFormat="1" ht="15.95" customHeight="1">
      <c r="A33" s="33"/>
      <c r="B33" s="239"/>
      <c r="C33" s="240"/>
      <c r="D33" s="240"/>
      <c r="E33" s="240"/>
      <c r="F33" s="240"/>
      <c r="G33" s="240"/>
      <c r="H33" s="240"/>
      <c r="I33" s="240"/>
      <c r="J33" s="240"/>
      <c r="K33" s="240"/>
      <c r="L33" s="240"/>
      <c r="M33" s="240"/>
      <c r="N33" s="240"/>
      <c r="O33" s="240"/>
      <c r="P33" s="240"/>
      <c r="Q33" s="240"/>
      <c r="R33" s="240"/>
      <c r="S33" s="240"/>
      <c r="T33" s="240"/>
      <c r="U33" s="240"/>
      <c r="V33" s="240"/>
      <c r="W33" s="240"/>
      <c r="X33" s="240"/>
      <c r="Y33" s="240"/>
      <c r="Z33" s="240"/>
      <c r="AA33" s="240"/>
      <c r="AB33" s="486"/>
      <c r="AC33" s="3566"/>
      <c r="AD33" s="3567"/>
      <c r="AE33" s="3567"/>
      <c r="AF33" s="3567"/>
      <c r="AG33" s="3567"/>
      <c r="AH33" s="3567"/>
      <c r="AI33" s="3567"/>
      <c r="AJ33" s="3567"/>
      <c r="AK33" s="3567"/>
      <c r="AL33" s="3567"/>
      <c r="AM33" s="3567"/>
      <c r="AN33" s="3567"/>
      <c r="AO33" s="3567"/>
      <c r="AP33" s="3567"/>
      <c r="AQ33" s="3567"/>
      <c r="AR33" s="3567"/>
      <c r="AS33" s="3567"/>
      <c r="AT33" s="3567"/>
      <c r="AU33" s="3567"/>
      <c r="AV33" s="3567"/>
      <c r="AW33" s="3567"/>
      <c r="AX33" s="3567"/>
      <c r="AY33" s="3567"/>
      <c r="AZ33" s="3567"/>
      <c r="BA33" s="3567"/>
      <c r="BB33" s="3567"/>
      <c r="BC33" s="3567"/>
      <c r="BD33" s="3567"/>
      <c r="BE33" s="3567"/>
      <c r="BF33" s="3567"/>
      <c r="BG33" s="3567"/>
      <c r="BH33" s="3567"/>
      <c r="BI33" s="3567"/>
      <c r="BJ33" s="3567"/>
      <c r="BK33" s="3567"/>
      <c r="BL33" s="3567"/>
      <c r="BM33" s="3567"/>
      <c r="BN33" s="3567"/>
      <c r="BO33" s="3567"/>
      <c r="BP33" s="3568"/>
      <c r="BQ33" s="143"/>
    </row>
    <row r="34" spans="1:69" s="2" customFormat="1" ht="15.95" customHeight="1">
      <c r="A34" s="33"/>
      <c r="B34" s="239"/>
      <c r="C34" s="240"/>
      <c r="D34" s="240"/>
      <c r="E34" s="240"/>
      <c r="F34" s="240"/>
      <c r="G34" s="240"/>
      <c r="H34" s="240"/>
      <c r="I34" s="240"/>
      <c r="J34" s="240"/>
      <c r="K34" s="240"/>
      <c r="L34" s="240"/>
      <c r="M34" s="240"/>
      <c r="N34" s="240"/>
      <c r="O34" s="240"/>
      <c r="P34" s="240"/>
      <c r="Q34" s="240"/>
      <c r="R34" s="240"/>
      <c r="S34" s="240"/>
      <c r="T34" s="240"/>
      <c r="U34" s="240"/>
      <c r="V34" s="240"/>
      <c r="W34" s="240"/>
      <c r="X34" s="240"/>
      <c r="Y34" s="240"/>
      <c r="Z34" s="240"/>
      <c r="AA34" s="240"/>
      <c r="AB34" s="486"/>
      <c r="AC34" s="3566"/>
      <c r="AD34" s="3567"/>
      <c r="AE34" s="3567"/>
      <c r="AF34" s="3567"/>
      <c r="AG34" s="3567"/>
      <c r="AH34" s="3567"/>
      <c r="AI34" s="3567"/>
      <c r="AJ34" s="3567"/>
      <c r="AK34" s="3567"/>
      <c r="AL34" s="3567"/>
      <c r="AM34" s="3567"/>
      <c r="AN34" s="3567"/>
      <c r="AO34" s="3567"/>
      <c r="AP34" s="3567"/>
      <c r="AQ34" s="3567"/>
      <c r="AR34" s="3567"/>
      <c r="AS34" s="3567"/>
      <c r="AT34" s="3567"/>
      <c r="AU34" s="3567"/>
      <c r="AV34" s="3567"/>
      <c r="AW34" s="3567"/>
      <c r="AX34" s="3567"/>
      <c r="AY34" s="3567"/>
      <c r="AZ34" s="3567"/>
      <c r="BA34" s="3567"/>
      <c r="BB34" s="3567"/>
      <c r="BC34" s="3567"/>
      <c r="BD34" s="3567"/>
      <c r="BE34" s="3567"/>
      <c r="BF34" s="3567"/>
      <c r="BG34" s="3567"/>
      <c r="BH34" s="3567"/>
      <c r="BI34" s="3567"/>
      <c r="BJ34" s="3567"/>
      <c r="BK34" s="3567"/>
      <c r="BL34" s="3567"/>
      <c r="BM34" s="3567"/>
      <c r="BN34" s="3567"/>
      <c r="BO34" s="3567"/>
      <c r="BP34" s="3568"/>
      <c r="BQ34" s="143"/>
    </row>
    <row r="35" spans="1:69" s="2" customFormat="1" ht="15.95" customHeight="1">
      <c r="A35" s="33"/>
      <c r="B35" s="239"/>
      <c r="C35" s="240"/>
      <c r="D35" s="240"/>
      <c r="E35" s="240"/>
      <c r="F35" s="240"/>
      <c r="G35" s="240"/>
      <c r="H35" s="240"/>
      <c r="I35" s="240"/>
      <c r="J35" s="240"/>
      <c r="K35" s="240"/>
      <c r="L35" s="240"/>
      <c r="M35" s="240"/>
      <c r="N35" s="240"/>
      <c r="O35" s="240"/>
      <c r="P35" s="240"/>
      <c r="Q35" s="240"/>
      <c r="R35" s="240"/>
      <c r="S35" s="240"/>
      <c r="T35" s="240"/>
      <c r="U35" s="240"/>
      <c r="V35" s="240"/>
      <c r="W35" s="240"/>
      <c r="X35" s="240"/>
      <c r="Y35" s="240"/>
      <c r="Z35" s="240"/>
      <c r="AA35" s="240"/>
      <c r="AB35" s="486"/>
      <c r="AC35" s="3566"/>
      <c r="AD35" s="3567"/>
      <c r="AE35" s="3567"/>
      <c r="AF35" s="3567"/>
      <c r="AG35" s="3567"/>
      <c r="AH35" s="3567"/>
      <c r="AI35" s="3567"/>
      <c r="AJ35" s="3567"/>
      <c r="AK35" s="3567"/>
      <c r="AL35" s="3567"/>
      <c r="AM35" s="3567"/>
      <c r="AN35" s="3567"/>
      <c r="AO35" s="3567"/>
      <c r="AP35" s="3567"/>
      <c r="AQ35" s="3567"/>
      <c r="AR35" s="3567"/>
      <c r="AS35" s="3567"/>
      <c r="AT35" s="3567"/>
      <c r="AU35" s="3567"/>
      <c r="AV35" s="3567"/>
      <c r="AW35" s="3567"/>
      <c r="AX35" s="3567"/>
      <c r="AY35" s="3567"/>
      <c r="AZ35" s="3567"/>
      <c r="BA35" s="3567"/>
      <c r="BB35" s="3567"/>
      <c r="BC35" s="3567"/>
      <c r="BD35" s="3567"/>
      <c r="BE35" s="3567"/>
      <c r="BF35" s="3567"/>
      <c r="BG35" s="3567"/>
      <c r="BH35" s="3567"/>
      <c r="BI35" s="3567"/>
      <c r="BJ35" s="3567"/>
      <c r="BK35" s="3567"/>
      <c r="BL35" s="3567"/>
      <c r="BM35" s="3567"/>
      <c r="BN35" s="3567"/>
      <c r="BO35" s="3567"/>
      <c r="BP35" s="3568"/>
      <c r="BQ35" s="143"/>
    </row>
    <row r="36" spans="1:69" s="2" customFormat="1" ht="15.95" customHeight="1">
      <c r="A36" s="33"/>
      <c r="B36" s="239"/>
      <c r="C36" s="240"/>
      <c r="D36" s="240"/>
      <c r="E36" s="240"/>
      <c r="F36" s="240"/>
      <c r="G36" s="240"/>
      <c r="H36" s="240"/>
      <c r="I36" s="240"/>
      <c r="J36" s="240"/>
      <c r="K36" s="240"/>
      <c r="L36" s="240"/>
      <c r="M36" s="240"/>
      <c r="N36" s="240"/>
      <c r="O36" s="240"/>
      <c r="P36" s="240"/>
      <c r="Q36" s="240"/>
      <c r="R36" s="240"/>
      <c r="S36" s="240"/>
      <c r="T36" s="240"/>
      <c r="U36" s="240"/>
      <c r="V36" s="240"/>
      <c r="W36" s="240"/>
      <c r="X36" s="240"/>
      <c r="Y36" s="240"/>
      <c r="Z36" s="240"/>
      <c r="AA36" s="240"/>
      <c r="AB36" s="486"/>
      <c r="AC36" s="3566"/>
      <c r="AD36" s="3567"/>
      <c r="AE36" s="3567"/>
      <c r="AF36" s="3567"/>
      <c r="AG36" s="3567"/>
      <c r="AH36" s="3567"/>
      <c r="AI36" s="3567"/>
      <c r="AJ36" s="3567"/>
      <c r="AK36" s="3567"/>
      <c r="AL36" s="3567"/>
      <c r="AM36" s="3567"/>
      <c r="AN36" s="3567"/>
      <c r="AO36" s="3567"/>
      <c r="AP36" s="3567"/>
      <c r="AQ36" s="3567"/>
      <c r="AR36" s="3567"/>
      <c r="AS36" s="3567"/>
      <c r="AT36" s="3567"/>
      <c r="AU36" s="3567"/>
      <c r="AV36" s="3567"/>
      <c r="AW36" s="3567"/>
      <c r="AX36" s="3567"/>
      <c r="AY36" s="3567"/>
      <c r="AZ36" s="3567"/>
      <c r="BA36" s="3567"/>
      <c r="BB36" s="3567"/>
      <c r="BC36" s="3567"/>
      <c r="BD36" s="3567"/>
      <c r="BE36" s="3567"/>
      <c r="BF36" s="3567"/>
      <c r="BG36" s="3567"/>
      <c r="BH36" s="3567"/>
      <c r="BI36" s="3567"/>
      <c r="BJ36" s="3567"/>
      <c r="BK36" s="3567"/>
      <c r="BL36" s="3567"/>
      <c r="BM36" s="3567"/>
      <c r="BN36" s="3567"/>
      <c r="BO36" s="3567"/>
      <c r="BP36" s="3568"/>
      <c r="BQ36" s="143"/>
    </row>
    <row r="37" spans="1:69" s="2" customFormat="1" ht="15.95" customHeight="1">
      <c r="A37" s="33"/>
      <c r="B37" s="239"/>
      <c r="C37" s="240"/>
      <c r="D37" s="240"/>
      <c r="E37" s="240"/>
      <c r="F37" s="240"/>
      <c r="G37" s="240"/>
      <c r="H37" s="240"/>
      <c r="I37" s="240"/>
      <c r="J37" s="240"/>
      <c r="K37" s="240"/>
      <c r="L37" s="240"/>
      <c r="M37" s="240"/>
      <c r="N37" s="240"/>
      <c r="O37" s="240"/>
      <c r="P37" s="240"/>
      <c r="Q37" s="240"/>
      <c r="R37" s="240"/>
      <c r="S37" s="240"/>
      <c r="T37" s="240"/>
      <c r="U37" s="240"/>
      <c r="V37" s="240"/>
      <c r="W37" s="240"/>
      <c r="X37" s="240"/>
      <c r="Y37" s="240"/>
      <c r="Z37" s="240"/>
      <c r="AA37" s="240"/>
      <c r="AB37" s="486"/>
      <c r="AC37" s="3566"/>
      <c r="AD37" s="3567"/>
      <c r="AE37" s="3567"/>
      <c r="AF37" s="3567"/>
      <c r="AG37" s="3567"/>
      <c r="AH37" s="3567"/>
      <c r="AI37" s="3567"/>
      <c r="AJ37" s="3567"/>
      <c r="AK37" s="3567"/>
      <c r="AL37" s="3567"/>
      <c r="AM37" s="3567"/>
      <c r="AN37" s="3567"/>
      <c r="AO37" s="3567"/>
      <c r="AP37" s="3567"/>
      <c r="AQ37" s="3567"/>
      <c r="AR37" s="3567"/>
      <c r="AS37" s="3567"/>
      <c r="AT37" s="3567"/>
      <c r="AU37" s="3567"/>
      <c r="AV37" s="3567"/>
      <c r="AW37" s="3567"/>
      <c r="AX37" s="3567"/>
      <c r="AY37" s="3567"/>
      <c r="AZ37" s="3567"/>
      <c r="BA37" s="3567"/>
      <c r="BB37" s="3567"/>
      <c r="BC37" s="3567"/>
      <c r="BD37" s="3567"/>
      <c r="BE37" s="3567"/>
      <c r="BF37" s="3567"/>
      <c r="BG37" s="3567"/>
      <c r="BH37" s="3567"/>
      <c r="BI37" s="3567"/>
      <c r="BJ37" s="3567"/>
      <c r="BK37" s="3567"/>
      <c r="BL37" s="3567"/>
      <c r="BM37" s="3567"/>
      <c r="BN37" s="3567"/>
      <c r="BO37" s="3567"/>
      <c r="BP37" s="3568"/>
      <c r="BQ37" s="143"/>
    </row>
    <row r="38" spans="1:69" s="2" customFormat="1" ht="15.95" customHeight="1">
      <c r="A38" s="33"/>
      <c r="B38" s="239"/>
      <c r="C38" s="240"/>
      <c r="D38" s="240"/>
      <c r="E38" s="240"/>
      <c r="F38" s="240"/>
      <c r="G38" s="240"/>
      <c r="H38" s="240"/>
      <c r="I38" s="240"/>
      <c r="J38" s="240"/>
      <c r="K38" s="240"/>
      <c r="L38" s="240"/>
      <c r="M38" s="240"/>
      <c r="N38" s="240"/>
      <c r="O38" s="240"/>
      <c r="P38" s="240"/>
      <c r="Q38" s="240"/>
      <c r="R38" s="240"/>
      <c r="S38" s="240"/>
      <c r="T38" s="240"/>
      <c r="U38" s="240"/>
      <c r="V38" s="240"/>
      <c r="W38" s="240"/>
      <c r="X38" s="240"/>
      <c r="Y38" s="240"/>
      <c r="Z38" s="240"/>
      <c r="AA38" s="240"/>
      <c r="AB38" s="486"/>
      <c r="AC38" s="3566"/>
      <c r="AD38" s="3567"/>
      <c r="AE38" s="3567"/>
      <c r="AF38" s="3567"/>
      <c r="AG38" s="3567"/>
      <c r="AH38" s="3567"/>
      <c r="AI38" s="3567"/>
      <c r="AJ38" s="3567"/>
      <c r="AK38" s="3567"/>
      <c r="AL38" s="3567"/>
      <c r="AM38" s="3567"/>
      <c r="AN38" s="3567"/>
      <c r="AO38" s="3567"/>
      <c r="AP38" s="3567"/>
      <c r="AQ38" s="3567"/>
      <c r="AR38" s="3567"/>
      <c r="AS38" s="3567"/>
      <c r="AT38" s="3567"/>
      <c r="AU38" s="3567"/>
      <c r="AV38" s="3567"/>
      <c r="AW38" s="3567"/>
      <c r="AX38" s="3567"/>
      <c r="AY38" s="3567"/>
      <c r="AZ38" s="3567"/>
      <c r="BA38" s="3567"/>
      <c r="BB38" s="3567"/>
      <c r="BC38" s="3567"/>
      <c r="BD38" s="3567"/>
      <c r="BE38" s="3567"/>
      <c r="BF38" s="3567"/>
      <c r="BG38" s="3567"/>
      <c r="BH38" s="3567"/>
      <c r="BI38" s="3567"/>
      <c r="BJ38" s="3567"/>
      <c r="BK38" s="3567"/>
      <c r="BL38" s="3567"/>
      <c r="BM38" s="3567"/>
      <c r="BN38" s="3567"/>
      <c r="BO38" s="3567"/>
      <c r="BP38" s="3568"/>
      <c r="BQ38" s="143"/>
    </row>
    <row r="39" spans="1:69" s="2" customFormat="1" ht="15.95" customHeight="1">
      <c r="A39" s="33"/>
      <c r="B39" s="239"/>
      <c r="C39" s="240"/>
      <c r="D39" s="240"/>
      <c r="E39" s="240"/>
      <c r="F39" s="240"/>
      <c r="G39" s="240"/>
      <c r="H39" s="240"/>
      <c r="I39" s="240"/>
      <c r="J39" s="240"/>
      <c r="K39" s="240"/>
      <c r="L39" s="240"/>
      <c r="M39" s="240"/>
      <c r="N39" s="240"/>
      <c r="O39" s="240"/>
      <c r="P39" s="240"/>
      <c r="Q39" s="240"/>
      <c r="R39" s="240"/>
      <c r="S39" s="240"/>
      <c r="T39" s="240"/>
      <c r="U39" s="240"/>
      <c r="V39" s="240"/>
      <c r="W39" s="240"/>
      <c r="X39" s="240"/>
      <c r="Y39" s="240"/>
      <c r="Z39" s="240"/>
      <c r="AA39" s="240"/>
      <c r="AB39" s="486"/>
      <c r="AC39" s="3566"/>
      <c r="AD39" s="3567"/>
      <c r="AE39" s="3567"/>
      <c r="AF39" s="3567"/>
      <c r="AG39" s="3567"/>
      <c r="AH39" s="3567"/>
      <c r="AI39" s="3567"/>
      <c r="AJ39" s="3567"/>
      <c r="AK39" s="3567"/>
      <c r="AL39" s="3567"/>
      <c r="AM39" s="3567"/>
      <c r="AN39" s="3567"/>
      <c r="AO39" s="3567"/>
      <c r="AP39" s="3567"/>
      <c r="AQ39" s="3567"/>
      <c r="AR39" s="3567"/>
      <c r="AS39" s="3567"/>
      <c r="AT39" s="3567"/>
      <c r="AU39" s="3567"/>
      <c r="AV39" s="3567"/>
      <c r="AW39" s="3567"/>
      <c r="AX39" s="3567"/>
      <c r="AY39" s="3567"/>
      <c r="AZ39" s="3567"/>
      <c r="BA39" s="3567"/>
      <c r="BB39" s="3567"/>
      <c r="BC39" s="3567"/>
      <c r="BD39" s="3567"/>
      <c r="BE39" s="3567"/>
      <c r="BF39" s="3567"/>
      <c r="BG39" s="3567"/>
      <c r="BH39" s="3567"/>
      <c r="BI39" s="3567"/>
      <c r="BJ39" s="3567"/>
      <c r="BK39" s="3567"/>
      <c r="BL39" s="3567"/>
      <c r="BM39" s="3567"/>
      <c r="BN39" s="3567"/>
      <c r="BO39" s="3567"/>
      <c r="BP39" s="3568"/>
      <c r="BQ39" s="143"/>
    </row>
    <row r="40" spans="1:69" s="2" customFormat="1" ht="26.25" customHeight="1">
      <c r="A40" s="33"/>
      <c r="B40" s="239"/>
      <c r="C40" s="240"/>
      <c r="D40" s="240"/>
      <c r="E40" s="240"/>
      <c r="F40" s="240"/>
      <c r="G40" s="240"/>
      <c r="H40" s="240"/>
      <c r="I40" s="240"/>
      <c r="J40" s="240"/>
      <c r="K40" s="240"/>
      <c r="L40" s="240"/>
      <c r="M40" s="240"/>
      <c r="N40" s="240"/>
      <c r="O40" s="240"/>
      <c r="P40" s="240"/>
      <c r="Q40" s="240"/>
      <c r="R40" s="240"/>
      <c r="S40" s="240"/>
      <c r="T40" s="240"/>
      <c r="U40" s="240"/>
      <c r="V40" s="240"/>
      <c r="W40" s="240"/>
      <c r="X40" s="240"/>
      <c r="Y40" s="240"/>
      <c r="Z40" s="240"/>
      <c r="AA40" s="240"/>
      <c r="AB40" s="486"/>
      <c r="AC40" s="3566"/>
      <c r="AD40" s="3567"/>
      <c r="AE40" s="3567"/>
      <c r="AF40" s="3567"/>
      <c r="AG40" s="3567"/>
      <c r="AH40" s="3567"/>
      <c r="AI40" s="3567"/>
      <c r="AJ40" s="3567"/>
      <c r="AK40" s="3567"/>
      <c r="AL40" s="3567"/>
      <c r="AM40" s="3567"/>
      <c r="AN40" s="3567"/>
      <c r="AO40" s="3567"/>
      <c r="AP40" s="3567"/>
      <c r="AQ40" s="3567"/>
      <c r="AR40" s="3567"/>
      <c r="AS40" s="3567"/>
      <c r="AT40" s="3567"/>
      <c r="AU40" s="3567"/>
      <c r="AV40" s="3567"/>
      <c r="AW40" s="3567"/>
      <c r="AX40" s="3567"/>
      <c r="AY40" s="3567"/>
      <c r="AZ40" s="3567"/>
      <c r="BA40" s="3567"/>
      <c r="BB40" s="3567"/>
      <c r="BC40" s="3567"/>
      <c r="BD40" s="3567"/>
      <c r="BE40" s="3567"/>
      <c r="BF40" s="3567"/>
      <c r="BG40" s="3567"/>
      <c r="BH40" s="3567"/>
      <c r="BI40" s="3567"/>
      <c r="BJ40" s="3567"/>
      <c r="BK40" s="3567"/>
      <c r="BL40" s="3567"/>
      <c r="BM40" s="3567"/>
      <c r="BN40" s="3567"/>
      <c r="BO40" s="3567"/>
      <c r="BP40" s="3568"/>
      <c r="BQ40" s="143"/>
    </row>
    <row r="41" spans="1:69" s="2" customFormat="1" ht="15.95" customHeight="1">
      <c r="A41" s="255"/>
      <c r="B41" s="240"/>
      <c r="C41" s="240"/>
      <c r="D41" s="240"/>
      <c r="E41" s="240"/>
      <c r="F41" s="240"/>
      <c r="G41" s="240"/>
      <c r="H41" s="240"/>
      <c r="I41" s="240"/>
      <c r="J41" s="240"/>
      <c r="K41" s="240"/>
      <c r="L41" s="240"/>
      <c r="M41" s="240"/>
      <c r="N41" s="240"/>
      <c r="O41" s="240"/>
      <c r="P41" s="240"/>
      <c r="Q41" s="240"/>
      <c r="R41" s="240"/>
      <c r="S41" s="240"/>
      <c r="T41" s="240"/>
      <c r="U41" s="240"/>
      <c r="V41" s="240"/>
      <c r="W41" s="240"/>
      <c r="X41" s="240"/>
      <c r="Y41" s="240"/>
      <c r="Z41" s="240"/>
      <c r="AA41" s="240"/>
      <c r="AB41" s="486"/>
      <c r="AC41" s="3569"/>
      <c r="AD41" s="3570"/>
      <c r="AE41" s="3570"/>
      <c r="AF41" s="3570"/>
      <c r="AG41" s="3570"/>
      <c r="AH41" s="3570"/>
      <c r="AI41" s="3570"/>
      <c r="AJ41" s="3570"/>
      <c r="AK41" s="3570"/>
      <c r="AL41" s="3570"/>
      <c r="AM41" s="3570"/>
      <c r="AN41" s="3570"/>
      <c r="AO41" s="3570"/>
      <c r="AP41" s="3570"/>
      <c r="AQ41" s="3570"/>
      <c r="AR41" s="3570"/>
      <c r="AS41" s="3570"/>
      <c r="AT41" s="3570"/>
      <c r="AU41" s="3570"/>
      <c r="AV41" s="3570"/>
      <c r="AW41" s="3570"/>
      <c r="AX41" s="3570"/>
      <c r="AY41" s="3570"/>
      <c r="AZ41" s="3570"/>
      <c r="BA41" s="3570"/>
      <c r="BB41" s="3570"/>
      <c r="BC41" s="3570"/>
      <c r="BD41" s="3570"/>
      <c r="BE41" s="3570"/>
      <c r="BF41" s="3570"/>
      <c r="BG41" s="3570"/>
      <c r="BH41" s="3570"/>
      <c r="BI41" s="3570"/>
      <c r="BJ41" s="3570"/>
      <c r="BK41" s="3570"/>
      <c r="BL41" s="3570"/>
      <c r="BM41" s="3570"/>
      <c r="BN41" s="3570"/>
      <c r="BO41" s="3570"/>
      <c r="BP41" s="3571"/>
      <c r="BQ41" s="143"/>
    </row>
    <row r="42" spans="1:69" s="256" customFormat="1" ht="15.95" customHeight="1">
      <c r="A42" s="257"/>
      <c r="B42" s="367" t="s">
        <v>118</v>
      </c>
      <c r="C42" s="367"/>
      <c r="D42" s="367"/>
      <c r="E42" s="367"/>
      <c r="F42" s="367"/>
      <c r="G42" s="308"/>
      <c r="H42" s="367"/>
      <c r="I42" s="367"/>
      <c r="J42" s="367"/>
      <c r="K42" s="367"/>
      <c r="L42" s="367"/>
      <c r="M42" s="367"/>
      <c r="N42" s="367"/>
      <c r="O42" s="367"/>
      <c r="P42" s="367"/>
      <c r="Q42" s="367"/>
      <c r="R42" s="367"/>
      <c r="S42" s="367"/>
      <c r="T42" s="367"/>
      <c r="U42" s="308"/>
      <c r="V42" s="367"/>
      <c r="W42" s="308"/>
      <c r="X42" s="367"/>
      <c r="Y42" s="308"/>
      <c r="Z42" s="367"/>
      <c r="AA42" s="367"/>
      <c r="AB42" s="367"/>
      <c r="AC42" s="367"/>
      <c r="AD42" s="367"/>
      <c r="AE42" s="367"/>
      <c r="AF42" s="366" t="s">
        <v>119</v>
      </c>
      <c r="AG42" s="366"/>
      <c r="AH42" s="367"/>
      <c r="AI42" s="366"/>
      <c r="AJ42" s="367"/>
      <c r="AK42" s="367"/>
      <c r="AL42" s="366"/>
      <c r="AM42" s="367"/>
      <c r="AN42" s="367"/>
      <c r="AO42" s="367"/>
      <c r="AP42" s="367"/>
      <c r="AQ42" s="367"/>
      <c r="AR42" s="367"/>
      <c r="AS42" s="367"/>
      <c r="AT42" s="367"/>
      <c r="AU42" s="367"/>
      <c r="AV42" s="367"/>
      <c r="AW42" s="367"/>
      <c r="AX42" s="367"/>
      <c r="AY42" s="367"/>
      <c r="AZ42" s="367"/>
      <c r="BA42" s="367"/>
      <c r="BB42" s="367"/>
      <c r="BC42" s="367"/>
      <c r="BD42" s="366"/>
      <c r="BE42" s="367"/>
      <c r="BF42" s="366"/>
      <c r="BG42" s="367"/>
      <c r="BH42" s="367" t="str">
        <f>Index!BE44</f>
        <v>COMPILER: LIÊN/A-KT-WQ826</v>
      </c>
      <c r="BI42" s="367"/>
      <c r="BJ42" s="367"/>
      <c r="BK42" s="367"/>
      <c r="BL42" s="367"/>
      <c r="BM42" s="367"/>
      <c r="BN42" s="367"/>
      <c r="BO42" s="151"/>
      <c r="BP42" s="151"/>
      <c r="BQ42" s="259"/>
    </row>
  </sheetData>
  <mergeCells count="14">
    <mergeCell ref="B24:AB24"/>
    <mergeCell ref="AC24:BP24"/>
    <mergeCell ref="AC25:BP41"/>
    <mergeCell ref="B6:AB6"/>
    <mergeCell ref="AC6:BP6"/>
    <mergeCell ref="AC7:BI21"/>
    <mergeCell ref="B22:N23"/>
    <mergeCell ref="O22:BP23"/>
    <mergeCell ref="B1:P1"/>
    <mergeCell ref="T1:AZ3"/>
    <mergeCell ref="BK2:BM3"/>
    <mergeCell ref="BN2:BP3"/>
    <mergeCell ref="B4:N5"/>
    <mergeCell ref="O4:BP5"/>
  </mergeCells>
  <phoneticPr fontId="60" type="noConversion"/>
  <printOptions horizontalCentered="1" verticalCentered="1"/>
  <pageMargins left="0.19685039370078741" right="0.19685039370078741" top="0.59055118110236227" bottom="0.51181102362204722" header="0.19685039370078741" footer="0.19685039370078741"/>
  <pageSetup paperSize="9" scale="70" orientation="landscape" useFirstPageNumber="1" horizontalDpi="4294967295" verticalDpi="4294967295" r:id="rId1"/>
  <headerFooter>
    <oddHeader>&amp;L&amp;12NIKE-CONVERSE, INC. Confidential&amp;RVer.16.0
PB:1-0</oddHeader>
    <oddFooter>&amp;C&amp;"Arial,??"&amp;A</oddFooter>
  </headerFooter>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T47"/>
  <sheetViews>
    <sheetView showGridLines="0" view="pageBreakPreview" zoomScale="82" zoomScaleNormal="60" workbookViewId="0">
      <selection activeCell="AF22" sqref="AF22"/>
    </sheetView>
  </sheetViews>
  <sheetFormatPr defaultColWidth="2.5703125" defaultRowHeight="14.25" customHeight="1"/>
  <cols>
    <col min="1" max="15" width="2.5703125" style="1" customWidth="1"/>
    <col min="16" max="16" width="3.5703125" style="1" customWidth="1"/>
    <col min="17" max="17" width="2.5703125" style="1" customWidth="1"/>
    <col min="18" max="16384" width="2.5703125" style="1"/>
  </cols>
  <sheetData>
    <row r="1" spans="1:69" s="2" customFormat="1" ht="18.75" customHeight="1">
      <c r="A1" s="260"/>
      <c r="B1" s="2944" t="str">
        <f>Index!B1</f>
        <v>{{ModelType}}</v>
      </c>
      <c r="C1" s="1057"/>
      <c r="D1" s="1057"/>
      <c r="E1" s="1057"/>
      <c r="F1" s="1057"/>
      <c r="G1" s="1057"/>
      <c r="H1" s="1057"/>
      <c r="I1" s="1057"/>
      <c r="J1" s="1057"/>
      <c r="K1" s="1057"/>
      <c r="L1" s="1057"/>
      <c r="M1" s="1057"/>
      <c r="N1" s="1057"/>
      <c r="O1" s="1057"/>
      <c r="P1" s="1057"/>
      <c r="Q1" s="1058"/>
      <c r="R1" s="261"/>
      <c r="S1" s="409"/>
      <c r="T1" s="822"/>
      <c r="U1" s="822"/>
      <c r="V1" s="822"/>
      <c r="W1" s="1896" t="s">
        <v>1207</v>
      </c>
      <c r="X1" s="3588"/>
      <c r="Y1" s="3588"/>
      <c r="Z1" s="3588"/>
      <c r="AA1" s="3588"/>
      <c r="AB1" s="3588"/>
      <c r="AC1" s="3588"/>
      <c r="AD1" s="3588"/>
      <c r="AE1" s="3588"/>
      <c r="AF1" s="3588"/>
      <c r="AG1" s="3588"/>
      <c r="AH1" s="3588"/>
      <c r="AI1" s="3588"/>
      <c r="AJ1" s="3588"/>
      <c r="AK1" s="3588"/>
      <c r="AL1" s="3588"/>
      <c r="AM1" s="3588"/>
      <c r="AN1" s="3588"/>
      <c r="AO1" s="3588"/>
      <c r="AP1" s="3588"/>
      <c r="AQ1" s="3588"/>
      <c r="AR1" s="3588"/>
      <c r="AS1" s="3588"/>
      <c r="AT1" s="3588"/>
      <c r="AU1" s="3588"/>
      <c r="AV1" s="822"/>
      <c r="AW1" s="822"/>
      <c r="AX1" s="822"/>
      <c r="AY1" s="822"/>
      <c r="AZ1" s="822"/>
      <c r="BA1" s="822"/>
      <c r="BB1" s="822"/>
      <c r="BC1" s="822"/>
      <c r="BD1" s="822"/>
      <c r="BE1" s="822"/>
      <c r="BF1" s="822"/>
      <c r="BG1" s="822"/>
      <c r="BH1" s="261"/>
      <c r="BI1" s="261"/>
      <c r="BJ1" s="261"/>
      <c r="BK1" s="261"/>
      <c r="BL1" s="261"/>
      <c r="BM1" s="101"/>
      <c r="BN1" s="261"/>
      <c r="BO1" s="261"/>
      <c r="BP1" s="261"/>
      <c r="BQ1" s="262"/>
    </row>
    <row r="2" spans="1:69" s="2" customFormat="1" ht="18.75" customHeight="1">
      <c r="A2" s="33"/>
      <c r="B2" s="986" t="s">
        <v>69</v>
      </c>
      <c r="C2" s="987"/>
      <c r="D2" s="987"/>
      <c r="E2" s="987"/>
      <c r="F2" s="987"/>
      <c r="G2" s="987" t="str">
        <f>Index!G2</f>
        <v>{{ModelName}}</v>
      </c>
      <c r="H2" s="988"/>
      <c r="I2" s="988"/>
      <c r="J2" s="988"/>
      <c r="K2" s="988"/>
      <c r="L2" s="988"/>
      <c r="M2" s="988"/>
      <c r="N2" s="988"/>
      <c r="O2" s="988"/>
      <c r="P2" s="988"/>
      <c r="Q2" s="989"/>
      <c r="R2" s="22"/>
      <c r="S2" s="713"/>
      <c r="T2" s="713"/>
      <c r="U2" s="713"/>
      <c r="V2" s="713"/>
      <c r="W2" s="1782"/>
      <c r="X2" s="1782"/>
      <c r="Y2" s="1782"/>
      <c r="Z2" s="1782"/>
      <c r="AA2" s="1782"/>
      <c r="AB2" s="1782"/>
      <c r="AC2" s="1782"/>
      <c r="AD2" s="1782"/>
      <c r="AE2" s="1782"/>
      <c r="AF2" s="1782"/>
      <c r="AG2" s="1782"/>
      <c r="AH2" s="1782"/>
      <c r="AI2" s="1782"/>
      <c r="AJ2" s="1782"/>
      <c r="AK2" s="1782"/>
      <c r="AL2" s="1782"/>
      <c r="AM2" s="1782"/>
      <c r="AN2" s="1782"/>
      <c r="AO2" s="1782"/>
      <c r="AP2" s="1782"/>
      <c r="AQ2" s="1782"/>
      <c r="AR2" s="1782"/>
      <c r="AS2" s="1782"/>
      <c r="AT2" s="1782"/>
      <c r="AU2" s="1782"/>
      <c r="AV2" s="713"/>
      <c r="AW2" s="713"/>
      <c r="AX2" s="713"/>
      <c r="AY2" s="713"/>
      <c r="AZ2" s="713"/>
      <c r="BA2" s="713"/>
      <c r="BB2" s="713"/>
      <c r="BC2" s="713"/>
      <c r="BD2" s="713"/>
      <c r="BE2" s="713"/>
      <c r="BF2" s="713"/>
      <c r="BG2" s="713"/>
      <c r="BH2" s="107"/>
      <c r="BI2" s="313"/>
      <c r="BJ2" s="1877" t="s">
        <v>122</v>
      </c>
      <c r="BK2" s="1419"/>
      <c r="BL2" s="1419"/>
      <c r="BM2" s="1419"/>
      <c r="BN2" s="1322">
        <f>'Key Manufacturing Details'!BN2+1</f>
        <v>37</v>
      </c>
      <c r="BO2" s="1322"/>
      <c r="BP2" s="1466"/>
      <c r="BQ2" s="143"/>
    </row>
    <row r="3" spans="1:69" s="2" customFormat="1" ht="18.75" customHeight="1">
      <c r="A3" s="33"/>
      <c r="B3" s="990" t="s">
        <v>70</v>
      </c>
      <c r="C3" s="991"/>
      <c r="D3" s="991"/>
      <c r="E3" s="991"/>
      <c r="F3" s="991"/>
      <c r="G3" s="991"/>
      <c r="H3" s="991"/>
      <c r="I3" s="991"/>
      <c r="J3" s="991"/>
      <c r="K3" s="991" t="str">
        <f>Index!I3</f>
        <v>{{MaterialNumber}}</v>
      </c>
      <c r="L3" s="991"/>
      <c r="M3" s="991"/>
      <c r="N3" s="991"/>
      <c r="O3" s="991"/>
      <c r="P3" s="991"/>
      <c r="Q3" s="992"/>
      <c r="R3" s="22"/>
      <c r="S3" s="979"/>
      <c r="T3" s="979"/>
      <c r="U3" s="979"/>
      <c r="V3" s="979"/>
      <c r="W3" s="1783"/>
      <c r="X3" s="1783"/>
      <c r="Y3" s="1783"/>
      <c r="Z3" s="1783"/>
      <c r="AA3" s="1783"/>
      <c r="AB3" s="1783"/>
      <c r="AC3" s="1783"/>
      <c r="AD3" s="1783"/>
      <c r="AE3" s="1783"/>
      <c r="AF3" s="1783"/>
      <c r="AG3" s="1783"/>
      <c r="AH3" s="1783"/>
      <c r="AI3" s="1783"/>
      <c r="AJ3" s="1783"/>
      <c r="AK3" s="1783"/>
      <c r="AL3" s="1783"/>
      <c r="AM3" s="1783"/>
      <c r="AN3" s="1783"/>
      <c r="AO3" s="1783"/>
      <c r="AP3" s="1783"/>
      <c r="AQ3" s="1783"/>
      <c r="AR3" s="1783"/>
      <c r="AS3" s="1783"/>
      <c r="AT3" s="1783"/>
      <c r="AU3" s="1783"/>
      <c r="AV3" s="979"/>
      <c r="AW3" s="979"/>
      <c r="AX3" s="979"/>
      <c r="AY3" s="979"/>
      <c r="AZ3" s="979"/>
      <c r="BA3" s="979"/>
      <c r="BB3" s="979"/>
      <c r="BC3" s="979"/>
      <c r="BD3" s="979"/>
      <c r="BE3" s="979"/>
      <c r="BF3" s="979"/>
      <c r="BG3" s="979"/>
      <c r="BH3" s="22"/>
      <c r="BI3" s="143"/>
      <c r="BJ3" s="2604"/>
      <c r="BK3" s="2565"/>
      <c r="BL3" s="2565"/>
      <c r="BM3" s="2565"/>
      <c r="BN3" s="2953"/>
      <c r="BO3" s="2953"/>
      <c r="BP3" s="2954"/>
      <c r="BQ3" s="143"/>
    </row>
    <row r="4" spans="1:69" s="2" customFormat="1" ht="15.95" customHeight="1">
      <c r="A4" s="33"/>
      <c r="B4" s="239"/>
      <c r="C4" s="240"/>
      <c r="D4" s="240"/>
      <c r="E4" s="240"/>
      <c r="F4" s="240"/>
      <c r="G4" s="240"/>
      <c r="H4" s="240"/>
      <c r="I4" s="240"/>
      <c r="J4" s="240"/>
      <c r="K4" s="240"/>
      <c r="L4" s="240"/>
      <c r="M4" s="240"/>
      <c r="N4" s="240"/>
      <c r="O4" s="240"/>
      <c r="P4" s="240"/>
      <c r="Q4" s="240"/>
      <c r="R4" s="337"/>
      <c r="S4" s="337"/>
      <c r="T4" s="993"/>
      <c r="U4" s="993"/>
      <c r="V4" s="993"/>
      <c r="W4" s="337"/>
      <c r="X4" s="337"/>
      <c r="Y4" s="337"/>
      <c r="Z4" s="337"/>
      <c r="AA4" s="337"/>
      <c r="AB4" s="337"/>
      <c r="AC4" s="337"/>
      <c r="AD4" s="337"/>
      <c r="AE4" s="337"/>
      <c r="AF4" s="337"/>
      <c r="AG4" s="337"/>
      <c r="AH4" s="337"/>
      <c r="AI4" s="993"/>
      <c r="AJ4" s="337"/>
      <c r="AK4" s="337"/>
      <c r="AL4" s="337"/>
      <c r="AM4" s="337"/>
      <c r="AN4" s="337"/>
      <c r="AO4" s="337"/>
      <c r="AP4" s="337"/>
      <c r="AQ4" s="337"/>
      <c r="AR4" s="337"/>
      <c r="AS4" s="337"/>
      <c r="AT4" s="993"/>
      <c r="AU4" s="337"/>
      <c r="AV4" s="337"/>
      <c r="AW4" s="337"/>
      <c r="AX4" s="337"/>
      <c r="AY4" s="337"/>
      <c r="AZ4" s="337"/>
      <c r="BA4" s="337"/>
      <c r="BB4" s="337"/>
      <c r="BC4" s="993"/>
      <c r="BD4" s="993"/>
      <c r="BE4" s="993"/>
      <c r="BF4" s="337"/>
      <c r="BG4" s="337"/>
      <c r="BH4" s="337"/>
      <c r="BI4" s="337"/>
      <c r="BJ4" s="240"/>
      <c r="BK4" s="240"/>
      <c r="BL4" s="240"/>
      <c r="BM4" s="240"/>
      <c r="BN4" s="240"/>
      <c r="BO4" s="240"/>
      <c r="BP4" s="341"/>
      <c r="BQ4" s="143"/>
    </row>
    <row r="5" spans="1:69" s="2" customFormat="1" ht="15.95" customHeight="1">
      <c r="A5" s="33"/>
      <c r="B5" s="239"/>
      <c r="C5" s="240"/>
      <c r="D5" s="240"/>
      <c r="E5" s="240"/>
      <c r="F5" s="240"/>
      <c r="G5" s="240"/>
      <c r="H5" s="240"/>
      <c r="I5" s="240"/>
      <c r="J5" s="240"/>
      <c r="K5" s="240"/>
      <c r="L5" s="240"/>
      <c r="M5" s="240"/>
      <c r="N5" s="240"/>
      <c r="O5" s="240"/>
      <c r="P5" s="240"/>
      <c r="Q5" s="240"/>
      <c r="R5" s="240"/>
      <c r="S5" s="240"/>
      <c r="T5" s="240"/>
      <c r="U5" s="240"/>
      <c r="V5" s="240"/>
      <c r="W5" s="240"/>
      <c r="X5" s="240"/>
      <c r="Y5" s="240"/>
      <c r="Z5" s="240"/>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994"/>
      <c r="BB5" s="240"/>
      <c r="BC5" s="240"/>
      <c r="BD5" s="240"/>
      <c r="BE5" s="240"/>
      <c r="BF5" s="240"/>
      <c r="BG5" s="240"/>
      <c r="BH5" s="240"/>
      <c r="BI5" s="240"/>
      <c r="BJ5" s="995"/>
      <c r="BK5" s="240"/>
      <c r="BL5" s="240"/>
      <c r="BM5" s="240"/>
      <c r="BN5" s="240"/>
      <c r="BO5" s="240"/>
      <c r="BP5" s="341"/>
      <c r="BQ5" s="143"/>
    </row>
    <row r="6" spans="1:69" s="2" customFormat="1" ht="15.95" customHeight="1">
      <c r="A6" s="33"/>
      <c r="B6" s="239"/>
      <c r="C6" s="240"/>
      <c r="D6" s="240"/>
      <c r="E6" s="240"/>
      <c r="F6" s="240"/>
      <c r="G6" s="240"/>
      <c r="H6" s="240"/>
      <c r="I6" s="240"/>
      <c r="J6" s="240"/>
      <c r="K6" s="240"/>
      <c r="L6" s="240"/>
      <c r="M6" s="240"/>
      <c r="N6" s="240"/>
      <c r="O6" s="240"/>
      <c r="P6" s="240"/>
      <c r="Q6" s="240"/>
      <c r="R6" s="240"/>
      <c r="S6" s="240"/>
      <c r="T6" s="240"/>
      <c r="U6" s="240"/>
      <c r="V6" s="240"/>
      <c r="W6" s="240"/>
      <c r="X6" s="240"/>
      <c r="Y6" s="240"/>
      <c r="Z6" s="240"/>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335"/>
      <c r="BB6" s="240"/>
      <c r="BC6" s="240"/>
      <c r="BD6" s="240"/>
      <c r="BE6" s="240"/>
      <c r="BF6" s="240"/>
      <c r="BG6" s="240"/>
      <c r="BH6" s="240"/>
      <c r="BI6" s="240"/>
      <c r="BJ6" s="256"/>
      <c r="BK6" s="240"/>
      <c r="BL6" s="240"/>
      <c r="BM6" s="240"/>
      <c r="BN6" s="240"/>
      <c r="BO6" s="240"/>
      <c r="BP6" s="341"/>
      <c r="BQ6" s="143"/>
    </row>
    <row r="7" spans="1:69" s="2" customFormat="1" ht="15.95" customHeight="1">
      <c r="A7" s="33"/>
      <c r="B7" s="239"/>
      <c r="C7" s="240"/>
      <c r="D7" s="240"/>
      <c r="E7" s="240"/>
      <c r="F7" s="240"/>
      <c r="G7" s="240"/>
      <c r="H7" s="240"/>
      <c r="I7" s="240"/>
      <c r="J7" s="240"/>
      <c r="K7" s="240"/>
      <c r="L7" s="240"/>
      <c r="M7" s="240"/>
      <c r="N7" s="240"/>
      <c r="O7" s="240"/>
      <c r="P7" s="240"/>
      <c r="Q7" s="240"/>
      <c r="R7" s="240"/>
      <c r="S7" s="240"/>
      <c r="T7" s="240"/>
      <c r="U7" s="240"/>
      <c r="V7" s="240"/>
      <c r="W7" s="240"/>
      <c r="X7" s="240"/>
      <c r="Y7" s="240"/>
      <c r="Z7" s="240"/>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56" t="s">
        <v>61</v>
      </c>
      <c r="BK7" s="240"/>
      <c r="BL7" s="240"/>
      <c r="BM7" s="240"/>
      <c r="BN7" s="240"/>
      <c r="BO7" s="240"/>
      <c r="BP7" s="341"/>
      <c r="BQ7" s="143"/>
    </row>
    <row r="8" spans="1:69" s="2" customFormat="1" ht="15.95" customHeight="1">
      <c r="A8" s="33"/>
      <c r="B8" s="239"/>
      <c r="C8" s="240"/>
      <c r="D8" s="240"/>
      <c r="E8" s="240"/>
      <c r="F8" s="240"/>
      <c r="G8" s="240"/>
      <c r="H8" s="240"/>
      <c r="I8" s="240"/>
      <c r="J8" s="240"/>
      <c r="K8" s="240"/>
      <c r="L8" s="240"/>
      <c r="M8" s="240"/>
      <c r="N8" s="240"/>
      <c r="O8" s="240"/>
      <c r="P8" s="240"/>
      <c r="Q8" s="240"/>
      <c r="R8" s="240"/>
      <c r="S8" s="240"/>
      <c r="T8" s="240"/>
      <c r="U8" s="240"/>
      <c r="V8" s="240"/>
      <c r="W8" s="240"/>
      <c r="X8" s="240"/>
      <c r="Y8" s="240"/>
      <c r="Z8" s="240"/>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341"/>
      <c r="BQ8" s="143"/>
    </row>
    <row r="9" spans="1:69" s="2" customFormat="1" ht="15.95" customHeight="1">
      <c r="A9" s="33"/>
      <c r="B9" s="239"/>
      <c r="C9" s="240"/>
      <c r="D9" s="240"/>
      <c r="E9" s="240"/>
      <c r="F9" s="240"/>
      <c r="G9" s="240"/>
      <c r="H9" s="240"/>
      <c r="I9" s="240"/>
      <c r="J9" s="240"/>
      <c r="K9" s="240"/>
      <c r="L9" s="240"/>
      <c r="M9" s="240"/>
      <c r="N9" s="240"/>
      <c r="O9" s="240"/>
      <c r="P9" s="240"/>
      <c r="Q9" s="240"/>
      <c r="R9" s="240"/>
      <c r="S9" s="240"/>
      <c r="T9" s="240"/>
      <c r="U9" s="240"/>
      <c r="V9" s="240"/>
      <c r="W9" s="240"/>
      <c r="X9" s="240"/>
      <c r="Y9" s="240"/>
      <c r="Z9" s="240"/>
      <c r="AA9" s="240"/>
      <c r="AB9" s="240"/>
      <c r="AC9" s="240"/>
      <c r="AD9" s="240"/>
      <c r="AE9" s="240"/>
      <c r="AF9" s="240"/>
      <c r="AG9" s="240"/>
      <c r="AH9" s="240"/>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0"/>
      <c r="BP9" s="341"/>
      <c r="BQ9" s="143"/>
    </row>
    <row r="10" spans="1:69" s="2" customFormat="1" ht="15.95" customHeight="1">
      <c r="A10" s="33"/>
      <c r="B10" s="239"/>
      <c r="C10" s="240"/>
      <c r="D10" s="240"/>
      <c r="E10" s="240"/>
      <c r="F10" s="240"/>
      <c r="G10" s="240"/>
      <c r="H10" s="240"/>
      <c r="I10" s="240"/>
      <c r="J10" s="240"/>
      <c r="K10" s="240"/>
      <c r="L10" s="240"/>
      <c r="M10" s="240"/>
      <c r="N10" s="240"/>
      <c r="O10" s="240"/>
      <c r="P10" s="240"/>
      <c r="Q10" s="240"/>
      <c r="R10" s="240"/>
      <c r="S10" s="240"/>
      <c r="T10" s="240"/>
      <c r="U10" s="240"/>
      <c r="V10" s="240"/>
      <c r="W10" s="240"/>
      <c r="X10" s="240"/>
      <c r="Y10" s="240"/>
      <c r="Z10" s="240"/>
      <c r="AA10" s="240"/>
      <c r="AB10" s="240"/>
      <c r="AC10" s="240"/>
      <c r="AD10" s="240"/>
      <c r="AE10" s="240"/>
      <c r="AF10" s="240"/>
      <c r="AG10" s="240"/>
      <c r="AH10" s="240"/>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0"/>
      <c r="BP10" s="341"/>
      <c r="BQ10" s="143"/>
    </row>
    <row r="11" spans="1:69" s="2" customFormat="1" ht="15.95" customHeight="1">
      <c r="A11" s="33"/>
      <c r="B11" s="239"/>
      <c r="C11" s="240"/>
      <c r="D11" s="240"/>
      <c r="E11" s="240"/>
      <c r="F11" s="240"/>
      <c r="G11" s="240"/>
      <c r="H11" s="240"/>
      <c r="I11" s="240"/>
      <c r="J11" s="240"/>
      <c r="K11" s="240"/>
      <c r="L11" s="240"/>
      <c r="M11" s="240"/>
      <c r="N11" s="240"/>
      <c r="O11" s="240"/>
      <c r="P11" s="240"/>
      <c r="Q11" s="240"/>
      <c r="R11" s="240"/>
      <c r="S11" s="240"/>
      <c r="T11" s="240"/>
      <c r="U11" s="240"/>
      <c r="V11" s="240"/>
      <c r="W11" s="240"/>
      <c r="X11" s="240"/>
      <c r="Y11" s="240"/>
      <c r="Z11" s="240"/>
      <c r="AA11" s="240"/>
      <c r="AB11" s="240"/>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341"/>
      <c r="BQ11" s="143"/>
    </row>
    <row r="12" spans="1:69" s="2" customFormat="1" ht="15.95" customHeight="1">
      <c r="A12" s="33"/>
      <c r="B12" s="239"/>
      <c r="C12" s="240"/>
      <c r="D12" s="240"/>
      <c r="E12" s="240"/>
      <c r="F12" s="240"/>
      <c r="G12" s="240"/>
      <c r="H12" s="240"/>
      <c r="I12" s="240"/>
      <c r="J12" s="240"/>
      <c r="K12" s="240"/>
      <c r="L12" s="240"/>
      <c r="M12" s="240"/>
      <c r="N12" s="240"/>
      <c r="O12" s="240"/>
      <c r="P12" s="240"/>
      <c r="Q12" s="240"/>
      <c r="R12" s="240"/>
      <c r="S12" s="240"/>
      <c r="T12" s="240"/>
      <c r="U12" s="240"/>
      <c r="V12" s="240"/>
      <c r="W12" s="240"/>
      <c r="X12" s="240"/>
      <c r="Y12" s="240"/>
      <c r="Z12" s="240"/>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341"/>
      <c r="BQ12" s="143"/>
    </row>
    <row r="13" spans="1:69" s="2" customFormat="1" ht="15.95" customHeight="1">
      <c r="A13" s="33"/>
      <c r="B13" s="239"/>
      <c r="C13" s="240"/>
      <c r="D13" s="240"/>
      <c r="E13" s="240"/>
      <c r="F13" s="240"/>
      <c r="G13" s="240"/>
      <c r="H13" s="240"/>
      <c r="I13" s="240"/>
      <c r="J13" s="240"/>
      <c r="K13" s="240"/>
      <c r="L13" s="240"/>
      <c r="M13" s="240"/>
      <c r="N13" s="240"/>
      <c r="O13" s="240"/>
      <c r="P13" s="240"/>
      <c r="Q13" s="240"/>
      <c r="R13" s="240"/>
      <c r="S13" s="240"/>
      <c r="T13" s="240"/>
      <c r="U13" s="240"/>
      <c r="V13" s="240"/>
      <c r="W13" s="240"/>
      <c r="X13" s="240"/>
      <c r="Y13" s="240"/>
      <c r="Z13" s="240"/>
      <c r="AA13" s="240"/>
      <c r="AB13" s="240"/>
      <c r="AC13" s="240"/>
      <c r="AD13" s="240"/>
      <c r="AE13" s="240"/>
      <c r="AF13" s="240"/>
      <c r="AG13" s="240"/>
      <c r="AH13" s="240"/>
      <c r="AI13" s="240"/>
      <c r="AJ13" s="240"/>
      <c r="AK13" s="240"/>
      <c r="AL13" s="240"/>
      <c r="AM13" s="240"/>
      <c r="AN13" s="240"/>
      <c r="AO13" s="240"/>
      <c r="AP13" s="240"/>
      <c r="AQ13" s="240"/>
      <c r="AR13" s="240"/>
      <c r="AS13" s="240"/>
      <c r="AT13" s="240"/>
      <c r="AU13" s="240"/>
      <c r="AV13" s="240"/>
      <c r="AW13" s="240"/>
      <c r="AX13" s="240"/>
      <c r="AZ13" s="513"/>
      <c r="BA13" s="513"/>
      <c r="BB13" s="513"/>
      <c r="BC13" s="513"/>
      <c r="BD13" s="513"/>
      <c r="BE13" s="513"/>
      <c r="BF13" s="513"/>
      <c r="BG13" s="513"/>
      <c r="BH13" s="513"/>
      <c r="BI13" s="513"/>
      <c r="BJ13" s="513"/>
      <c r="BK13" s="513"/>
      <c r="BL13" s="513"/>
      <c r="BM13" s="513"/>
      <c r="BN13" s="513"/>
      <c r="BO13" s="513"/>
      <c r="BP13" s="341"/>
      <c r="BQ13" s="143"/>
    </row>
    <row r="14" spans="1:69" s="2" customFormat="1" ht="15.95" customHeight="1">
      <c r="A14" s="33"/>
      <c r="B14" s="239"/>
      <c r="C14" s="240"/>
      <c r="D14" s="240"/>
      <c r="E14" s="240"/>
      <c r="F14" s="240"/>
      <c r="G14" s="240"/>
      <c r="H14" s="240"/>
      <c r="I14" s="240"/>
      <c r="J14" s="240"/>
      <c r="K14" s="240"/>
      <c r="L14" s="240"/>
      <c r="M14" s="240"/>
      <c r="N14" s="240"/>
      <c r="O14" s="240"/>
      <c r="P14" s="240"/>
      <c r="Q14" s="240"/>
      <c r="R14" s="240"/>
      <c r="S14" s="240"/>
      <c r="T14" s="240"/>
      <c r="U14" s="240"/>
      <c r="V14" s="240"/>
      <c r="W14" s="240"/>
      <c r="X14" s="240"/>
      <c r="Y14" s="240"/>
      <c r="Z14" s="240"/>
      <c r="AA14" s="240"/>
      <c r="AB14" s="240"/>
      <c r="AC14" s="240"/>
      <c r="AD14" s="240"/>
      <c r="AE14" s="240"/>
      <c r="AF14" s="240"/>
      <c r="AG14" s="240"/>
      <c r="AH14" s="240"/>
      <c r="AI14" s="240"/>
      <c r="AJ14" s="240"/>
      <c r="AK14" s="240"/>
      <c r="AL14" s="240"/>
      <c r="AM14" s="240"/>
      <c r="AN14" s="240"/>
      <c r="AO14" s="240"/>
      <c r="AP14" s="240"/>
      <c r="AQ14" s="240"/>
      <c r="AR14" s="240"/>
      <c r="AS14" s="240"/>
      <c r="AT14" s="240"/>
      <c r="AU14" s="240"/>
      <c r="AV14" s="240"/>
      <c r="AW14" s="240"/>
      <c r="AX14" s="240"/>
      <c r="AY14" s="513"/>
      <c r="AZ14" s="513"/>
      <c r="BA14" s="513"/>
      <c r="BB14" s="513"/>
      <c r="BC14" s="513"/>
      <c r="BD14" s="513"/>
      <c r="BE14" s="513"/>
      <c r="BF14" s="513"/>
      <c r="BG14" s="513"/>
      <c r="BH14" s="513"/>
      <c r="BI14" s="513"/>
      <c r="BJ14" s="513"/>
      <c r="BK14" s="513"/>
      <c r="BL14" s="513"/>
      <c r="BM14" s="513"/>
      <c r="BN14" s="513"/>
      <c r="BO14" s="513"/>
      <c r="BP14" s="341"/>
      <c r="BQ14" s="143"/>
    </row>
    <row r="15" spans="1:69" s="996" customFormat="1" ht="15.75" customHeight="1">
      <c r="A15" s="997"/>
      <c r="B15" s="998"/>
      <c r="C15" s="1941" t="s">
        <v>1208</v>
      </c>
      <c r="D15" s="1941"/>
      <c r="E15" s="1941"/>
      <c r="F15" s="1941"/>
      <c r="G15" s="1941"/>
      <c r="H15" s="1941"/>
      <c r="I15" s="1941"/>
      <c r="J15" s="1941"/>
      <c r="K15" s="1941"/>
      <c r="L15" s="1941"/>
      <c r="M15" s="1941"/>
      <c r="N15" s="1941"/>
      <c r="O15" s="1941"/>
      <c r="P15" s="609"/>
      <c r="Q15" s="609"/>
      <c r="R15" s="609"/>
      <c r="S15" s="1941" t="s">
        <v>1209</v>
      </c>
      <c r="T15" s="3587"/>
      <c r="U15" s="3587"/>
      <c r="V15" s="3587"/>
      <c r="W15" s="3587"/>
      <c r="X15" s="3587"/>
      <c r="Y15" s="3587"/>
      <c r="Z15" s="3587"/>
      <c r="AA15" s="3587"/>
      <c r="AB15" s="3587"/>
      <c r="AC15" s="3587"/>
      <c r="AD15" s="3587"/>
      <c r="AE15" s="3587"/>
      <c r="AF15" s="609"/>
      <c r="AG15" s="609"/>
      <c r="AH15" s="609"/>
      <c r="AI15" s="609"/>
      <c r="AJ15" s="1941" t="s">
        <v>1210</v>
      </c>
      <c r="AK15" s="1941"/>
      <c r="AL15" s="1941"/>
      <c r="AM15" s="1941"/>
      <c r="AN15" s="1941"/>
      <c r="AO15" s="1941"/>
      <c r="AP15" s="1941"/>
      <c r="AQ15" s="1941"/>
      <c r="AR15" s="1941"/>
      <c r="AS15" s="1941"/>
      <c r="AT15" s="1941"/>
      <c r="AU15" s="609"/>
      <c r="AV15" s="609"/>
      <c r="AW15" s="609"/>
      <c r="AX15" s="609"/>
      <c r="AY15" s="1941" t="s">
        <v>1211</v>
      </c>
      <c r="AZ15" s="1941"/>
      <c r="BA15" s="1941"/>
      <c r="BB15" s="1941"/>
      <c r="BC15" s="1941"/>
      <c r="BD15" s="1941"/>
      <c r="BE15" s="1941"/>
      <c r="BF15" s="1941"/>
      <c r="BG15" s="1941"/>
      <c r="BH15" s="1941"/>
      <c r="BI15" s="1941"/>
      <c r="BJ15" s="1941"/>
      <c r="BK15" s="1941"/>
      <c r="BL15" s="1941"/>
      <c r="BM15" s="1941"/>
      <c r="BN15" s="1941"/>
      <c r="BO15" s="1941"/>
      <c r="BP15" s="2141"/>
      <c r="BQ15" s="999"/>
    </row>
    <row r="16" spans="1:69" s="996" customFormat="1" ht="15.95" customHeight="1">
      <c r="A16" s="997"/>
      <c r="B16" s="998"/>
      <c r="C16" s="1941"/>
      <c r="D16" s="1941"/>
      <c r="E16" s="1941"/>
      <c r="F16" s="1941"/>
      <c r="G16" s="1941"/>
      <c r="H16" s="1941"/>
      <c r="I16" s="1941"/>
      <c r="J16" s="1941"/>
      <c r="K16" s="1941"/>
      <c r="L16" s="1941"/>
      <c r="M16" s="1941"/>
      <c r="N16" s="1941"/>
      <c r="O16" s="1941"/>
      <c r="P16" s="609"/>
      <c r="Q16" s="609"/>
      <c r="R16" s="609"/>
      <c r="S16" s="3587"/>
      <c r="T16" s="3587"/>
      <c r="U16" s="3587"/>
      <c r="V16" s="3587"/>
      <c r="W16" s="3587"/>
      <c r="X16" s="3587"/>
      <c r="Y16" s="3587"/>
      <c r="Z16" s="3587"/>
      <c r="AA16" s="3587"/>
      <c r="AB16" s="3587"/>
      <c r="AC16" s="3587"/>
      <c r="AD16" s="3587"/>
      <c r="AE16" s="3587"/>
      <c r="AF16" s="609"/>
      <c r="AG16" s="609"/>
      <c r="AH16" s="609"/>
      <c r="AI16" s="609"/>
      <c r="AJ16" s="1941"/>
      <c r="AK16" s="1941"/>
      <c r="AL16" s="1941"/>
      <c r="AM16" s="1941"/>
      <c r="AN16" s="1941"/>
      <c r="AO16" s="1941"/>
      <c r="AP16" s="1941"/>
      <c r="AQ16" s="1941"/>
      <c r="AR16" s="1941"/>
      <c r="AS16" s="1941"/>
      <c r="AT16" s="1941"/>
      <c r="AU16" s="609"/>
      <c r="AV16" s="609"/>
      <c r="AW16" s="609"/>
      <c r="AX16" s="609"/>
      <c r="AY16" s="1941"/>
      <c r="AZ16" s="1941"/>
      <c r="BA16" s="1941"/>
      <c r="BB16" s="1941"/>
      <c r="BC16" s="1941"/>
      <c r="BD16" s="1941"/>
      <c r="BE16" s="1941"/>
      <c r="BF16" s="1941"/>
      <c r="BG16" s="1941"/>
      <c r="BH16" s="1941"/>
      <c r="BI16" s="1941"/>
      <c r="BJ16" s="1941"/>
      <c r="BK16" s="1941"/>
      <c r="BL16" s="1941"/>
      <c r="BM16" s="1941"/>
      <c r="BN16" s="1941"/>
      <c r="BO16" s="1941"/>
      <c r="BP16" s="2141"/>
      <c r="BQ16" s="999"/>
    </row>
    <row r="17" spans="1:72" s="996" customFormat="1" ht="15.95" customHeight="1">
      <c r="A17" s="997"/>
      <c r="B17" s="998"/>
      <c r="C17" s="1941"/>
      <c r="D17" s="1941"/>
      <c r="E17" s="1941"/>
      <c r="F17" s="1941"/>
      <c r="G17" s="1941"/>
      <c r="H17" s="1941"/>
      <c r="I17" s="1941"/>
      <c r="J17" s="1941"/>
      <c r="K17" s="1941"/>
      <c r="L17" s="1941"/>
      <c r="M17" s="1941"/>
      <c r="N17" s="1941"/>
      <c r="O17" s="1941"/>
      <c r="P17" s="513"/>
      <c r="Q17" s="513"/>
      <c r="R17" s="513"/>
      <c r="S17" s="3587"/>
      <c r="T17" s="3587"/>
      <c r="U17" s="3587"/>
      <c r="V17" s="3587"/>
      <c r="W17" s="3587"/>
      <c r="X17" s="3587"/>
      <c r="Y17" s="3587"/>
      <c r="Z17" s="3587"/>
      <c r="AA17" s="3587"/>
      <c r="AB17" s="3587"/>
      <c r="AC17" s="3587"/>
      <c r="AD17" s="3587"/>
      <c r="AE17" s="3587"/>
      <c r="AF17" s="609"/>
      <c r="AG17" s="609"/>
      <c r="AH17" s="609"/>
      <c r="AI17" s="609"/>
      <c r="AJ17" s="1941"/>
      <c r="AK17" s="1941"/>
      <c r="AL17" s="1941"/>
      <c r="AM17" s="1941"/>
      <c r="AN17" s="1941"/>
      <c r="AO17" s="1941"/>
      <c r="AP17" s="1941"/>
      <c r="AQ17" s="1941"/>
      <c r="AR17" s="1941"/>
      <c r="AS17" s="1941"/>
      <c r="AT17" s="1941"/>
      <c r="AU17" s="609"/>
      <c r="AV17" s="609"/>
      <c r="AW17" s="609"/>
      <c r="AX17" s="609"/>
      <c r="AY17" s="1941"/>
      <c r="AZ17" s="1941"/>
      <c r="BA17" s="1941"/>
      <c r="BB17" s="1941"/>
      <c r="BC17" s="1941"/>
      <c r="BD17" s="1941"/>
      <c r="BE17" s="1941"/>
      <c r="BF17" s="1941"/>
      <c r="BG17" s="1941"/>
      <c r="BH17" s="1941"/>
      <c r="BI17" s="1941"/>
      <c r="BJ17" s="1941"/>
      <c r="BK17" s="1941"/>
      <c r="BL17" s="1941"/>
      <c r="BM17" s="1941"/>
      <c r="BN17" s="1941"/>
      <c r="BO17" s="1941"/>
      <c r="BP17" s="2141"/>
      <c r="BQ17" s="999"/>
    </row>
    <row r="18" spans="1:72" s="996" customFormat="1" ht="15.95" customHeight="1">
      <c r="A18" s="997"/>
      <c r="B18" s="998"/>
      <c r="C18" s="1941"/>
      <c r="D18" s="1941"/>
      <c r="E18" s="1941"/>
      <c r="F18" s="1941"/>
      <c r="G18" s="1941"/>
      <c r="H18" s="1941"/>
      <c r="I18" s="1941"/>
      <c r="J18" s="1941"/>
      <c r="K18" s="1941"/>
      <c r="L18" s="1941"/>
      <c r="M18" s="1941"/>
      <c r="N18" s="1941"/>
      <c r="O18" s="1941"/>
      <c r="P18" s="513"/>
      <c r="Q18" s="513"/>
      <c r="R18" s="513"/>
      <c r="S18" s="3587"/>
      <c r="T18" s="3587"/>
      <c r="U18" s="3587"/>
      <c r="V18" s="3587"/>
      <c r="W18" s="3587"/>
      <c r="X18" s="3587"/>
      <c r="Y18" s="3587"/>
      <c r="Z18" s="3587"/>
      <c r="AA18" s="3587"/>
      <c r="AB18" s="3587"/>
      <c r="AC18" s="3587"/>
      <c r="AD18" s="3587"/>
      <c r="AE18" s="3587"/>
      <c r="AF18" s="609"/>
      <c r="AG18" s="609"/>
      <c r="AH18" s="609"/>
      <c r="AI18" s="609"/>
      <c r="AJ18" s="1941"/>
      <c r="AK18" s="1941"/>
      <c r="AL18" s="1941"/>
      <c r="AM18" s="1941"/>
      <c r="AN18" s="1941"/>
      <c r="AO18" s="1941"/>
      <c r="AP18" s="1941"/>
      <c r="AQ18" s="1941"/>
      <c r="AR18" s="1941"/>
      <c r="AS18" s="1941"/>
      <c r="AT18" s="1941"/>
      <c r="AU18" s="609"/>
      <c r="AV18" s="609"/>
      <c r="AW18" s="609"/>
      <c r="AX18" s="609"/>
      <c r="AY18" s="1941"/>
      <c r="AZ18" s="1941"/>
      <c r="BA18" s="1941"/>
      <c r="BB18" s="1941"/>
      <c r="BC18" s="1941"/>
      <c r="BD18" s="1941"/>
      <c r="BE18" s="1941"/>
      <c r="BF18" s="1941"/>
      <c r="BG18" s="1941"/>
      <c r="BH18" s="1941"/>
      <c r="BI18" s="1941"/>
      <c r="BJ18" s="1941"/>
      <c r="BK18" s="1941"/>
      <c r="BL18" s="1941"/>
      <c r="BM18" s="1941"/>
      <c r="BN18" s="1941"/>
      <c r="BO18" s="1941"/>
      <c r="BP18" s="2141"/>
      <c r="BQ18" s="999"/>
    </row>
    <row r="19" spans="1:72" s="996" customFormat="1" ht="15.95" customHeight="1">
      <c r="A19" s="997"/>
      <c r="B19" s="998"/>
      <c r="C19" s="1941"/>
      <c r="D19" s="1941"/>
      <c r="E19" s="1941"/>
      <c r="F19" s="1941"/>
      <c r="G19" s="1941"/>
      <c r="H19" s="1941"/>
      <c r="I19" s="1941"/>
      <c r="J19" s="1941"/>
      <c r="K19" s="1941"/>
      <c r="L19" s="1941"/>
      <c r="M19" s="1941"/>
      <c r="N19" s="1941"/>
      <c r="O19" s="1941"/>
      <c r="P19" s="513"/>
      <c r="Q19" s="513"/>
      <c r="R19" s="513"/>
      <c r="S19" s="3587"/>
      <c r="T19" s="3587"/>
      <c r="U19" s="3587"/>
      <c r="V19" s="3587"/>
      <c r="W19" s="3587"/>
      <c r="X19" s="3587"/>
      <c r="Y19" s="3587"/>
      <c r="Z19" s="3587"/>
      <c r="AA19" s="3587"/>
      <c r="AB19" s="3587"/>
      <c r="AC19" s="3587"/>
      <c r="AD19" s="3587"/>
      <c r="AE19" s="3587"/>
      <c r="AF19" s="609"/>
      <c r="AG19" s="609"/>
      <c r="AH19" s="609"/>
      <c r="AI19" s="609"/>
      <c r="AJ19" s="1941"/>
      <c r="AK19" s="1941"/>
      <c r="AL19" s="1941"/>
      <c r="AM19" s="1941"/>
      <c r="AN19" s="1941"/>
      <c r="AO19" s="1941"/>
      <c r="AP19" s="1941"/>
      <c r="AQ19" s="1941"/>
      <c r="AR19" s="1941"/>
      <c r="AS19" s="1941"/>
      <c r="AT19" s="1941"/>
      <c r="AU19" s="609"/>
      <c r="AV19" s="609"/>
      <c r="AW19" s="609"/>
      <c r="AX19" s="609"/>
      <c r="AY19" s="1941"/>
      <c r="AZ19" s="1941"/>
      <c r="BA19" s="1941"/>
      <c r="BB19" s="1941"/>
      <c r="BC19" s="1941"/>
      <c r="BD19" s="1941"/>
      <c r="BE19" s="1941"/>
      <c r="BF19" s="1941"/>
      <c r="BG19" s="1941"/>
      <c r="BH19" s="1941"/>
      <c r="BI19" s="1941"/>
      <c r="BJ19" s="1941"/>
      <c r="BK19" s="1941"/>
      <c r="BL19" s="1941"/>
      <c r="BM19" s="1941"/>
      <c r="BN19" s="1941"/>
      <c r="BO19" s="1941"/>
      <c r="BP19" s="2141"/>
      <c r="BQ19" s="999"/>
    </row>
    <row r="20" spans="1:72" s="996" customFormat="1" ht="41.25" customHeight="1">
      <c r="A20" s="997"/>
      <c r="B20" s="998"/>
      <c r="C20" s="1941"/>
      <c r="D20" s="1941"/>
      <c r="E20" s="1941"/>
      <c r="F20" s="1941"/>
      <c r="G20" s="1941"/>
      <c r="H20" s="1941"/>
      <c r="I20" s="1941"/>
      <c r="J20" s="1941"/>
      <c r="K20" s="1941"/>
      <c r="L20" s="1941"/>
      <c r="M20" s="1941"/>
      <c r="N20" s="1941"/>
      <c r="O20" s="1941"/>
      <c r="P20" s="513"/>
      <c r="Q20" s="513"/>
      <c r="R20" s="513"/>
      <c r="S20" s="3587"/>
      <c r="T20" s="3587"/>
      <c r="U20" s="3587"/>
      <c r="V20" s="3587"/>
      <c r="W20" s="3587"/>
      <c r="X20" s="3587"/>
      <c r="Y20" s="3587"/>
      <c r="Z20" s="3587"/>
      <c r="AA20" s="3587"/>
      <c r="AB20" s="3587"/>
      <c r="AC20" s="3587"/>
      <c r="AD20" s="3587"/>
      <c r="AE20" s="3587"/>
      <c r="AF20" s="609"/>
      <c r="AG20" s="609"/>
      <c r="AH20" s="609"/>
      <c r="AI20" s="609"/>
      <c r="AJ20" s="1941"/>
      <c r="AK20" s="1941"/>
      <c r="AL20" s="1941"/>
      <c r="AM20" s="1941"/>
      <c r="AN20" s="1941"/>
      <c r="AO20" s="1941"/>
      <c r="AP20" s="1941"/>
      <c r="AQ20" s="1941"/>
      <c r="AR20" s="1941"/>
      <c r="AS20" s="1941"/>
      <c r="AT20" s="1941"/>
      <c r="AU20" s="609"/>
      <c r="AV20" s="609"/>
      <c r="AW20" s="609"/>
      <c r="AX20" s="609"/>
      <c r="AY20" s="1941"/>
      <c r="AZ20" s="1941"/>
      <c r="BA20" s="1941"/>
      <c r="BB20" s="1941"/>
      <c r="BC20" s="1941"/>
      <c r="BD20" s="1941"/>
      <c r="BE20" s="1941"/>
      <c r="BF20" s="1941"/>
      <c r="BG20" s="1941"/>
      <c r="BH20" s="1941"/>
      <c r="BI20" s="1941"/>
      <c r="BJ20" s="1941"/>
      <c r="BK20" s="1941"/>
      <c r="BL20" s="1941"/>
      <c r="BM20" s="1941"/>
      <c r="BN20" s="1941"/>
      <c r="BO20" s="1941"/>
      <c r="BP20" s="2141"/>
      <c r="BQ20" s="999"/>
    </row>
    <row r="21" spans="1:72" s="996" customFormat="1" ht="15.95" customHeight="1">
      <c r="A21" s="997"/>
      <c r="B21" s="998"/>
      <c r="C21" s="1941"/>
      <c r="D21" s="1941"/>
      <c r="E21" s="1941"/>
      <c r="F21" s="1941"/>
      <c r="G21" s="1941"/>
      <c r="H21" s="1941"/>
      <c r="I21" s="1941"/>
      <c r="J21" s="1941"/>
      <c r="K21" s="1941"/>
      <c r="L21" s="1941"/>
      <c r="M21" s="1941"/>
      <c r="N21" s="1941"/>
      <c r="O21" s="1941"/>
      <c r="P21" s="513"/>
      <c r="Q21" s="513"/>
      <c r="R21" s="513"/>
      <c r="S21" s="3587"/>
      <c r="T21" s="3587"/>
      <c r="U21" s="3587"/>
      <c r="V21" s="3587"/>
      <c r="W21" s="3587"/>
      <c r="X21" s="3587"/>
      <c r="Y21" s="3587"/>
      <c r="Z21" s="3587"/>
      <c r="AA21" s="3587"/>
      <c r="AB21" s="3587"/>
      <c r="AC21" s="3587"/>
      <c r="AD21" s="3587"/>
      <c r="AE21" s="3587"/>
      <c r="AF21" s="609"/>
      <c r="AG21" s="609"/>
      <c r="AH21" s="609"/>
      <c r="AI21" s="609"/>
      <c r="AJ21" s="1941"/>
      <c r="AK21" s="1941"/>
      <c r="AL21" s="1941"/>
      <c r="AM21" s="1941"/>
      <c r="AN21" s="1941"/>
      <c r="AO21" s="1941"/>
      <c r="AP21" s="1941"/>
      <c r="AQ21" s="1941"/>
      <c r="AR21" s="1941"/>
      <c r="AS21" s="1941"/>
      <c r="AT21" s="1941"/>
      <c r="AU21" s="609"/>
      <c r="AV21" s="609"/>
      <c r="AW21" s="609"/>
      <c r="AX21" s="609"/>
      <c r="AY21" s="1941"/>
      <c r="AZ21" s="1941"/>
      <c r="BA21" s="1941"/>
      <c r="BB21" s="1941"/>
      <c r="BC21" s="1941"/>
      <c r="BD21" s="1941"/>
      <c r="BE21" s="1941"/>
      <c r="BF21" s="1941"/>
      <c r="BG21" s="1941"/>
      <c r="BH21" s="1941"/>
      <c r="BI21" s="1941"/>
      <c r="BJ21" s="1941"/>
      <c r="BK21" s="1941"/>
      <c r="BL21" s="1941"/>
      <c r="BM21" s="1941"/>
      <c r="BN21" s="1941"/>
      <c r="BO21" s="1941"/>
      <c r="BP21" s="2141"/>
      <c r="BQ21" s="999"/>
    </row>
    <row r="22" spans="1:72" s="996" customFormat="1" ht="15.95" customHeight="1">
      <c r="A22" s="997"/>
      <c r="B22" s="998"/>
      <c r="C22" s="1941"/>
      <c r="D22" s="1941"/>
      <c r="E22" s="1941"/>
      <c r="F22" s="1941"/>
      <c r="G22" s="1941"/>
      <c r="H22" s="1941"/>
      <c r="I22" s="1941"/>
      <c r="J22" s="1941"/>
      <c r="K22" s="1941"/>
      <c r="L22" s="1941"/>
      <c r="M22" s="1941"/>
      <c r="N22" s="1941"/>
      <c r="O22" s="1941"/>
      <c r="P22" s="513"/>
      <c r="Q22" s="513"/>
      <c r="R22" s="513"/>
      <c r="S22" s="3587"/>
      <c r="T22" s="3587"/>
      <c r="U22" s="3587"/>
      <c r="V22" s="3587"/>
      <c r="W22" s="3587"/>
      <c r="X22" s="3587"/>
      <c r="Y22" s="3587"/>
      <c r="Z22" s="3587"/>
      <c r="AA22" s="3587"/>
      <c r="AB22" s="3587"/>
      <c r="AC22" s="3587"/>
      <c r="AD22" s="3587"/>
      <c r="AE22" s="3587"/>
      <c r="AF22" s="609"/>
      <c r="AG22" s="609"/>
      <c r="AH22" s="609"/>
      <c r="AI22" s="609"/>
      <c r="AJ22" s="609"/>
      <c r="AK22" s="609"/>
      <c r="AL22" s="609"/>
      <c r="AM22" s="609"/>
      <c r="AN22" s="609"/>
      <c r="AO22" s="609"/>
      <c r="AP22" s="609"/>
      <c r="AQ22" s="609"/>
      <c r="AR22" s="609"/>
      <c r="AS22" s="609"/>
      <c r="AT22" s="609"/>
      <c r="AU22" s="609"/>
      <c r="AV22" s="609"/>
      <c r="AW22" s="609"/>
      <c r="AX22" s="609"/>
      <c r="AY22" s="1941"/>
      <c r="AZ22" s="1941"/>
      <c r="BA22" s="1941"/>
      <c r="BB22" s="1941"/>
      <c r="BC22" s="1941"/>
      <c r="BD22" s="1941"/>
      <c r="BE22" s="1941"/>
      <c r="BF22" s="1941"/>
      <c r="BG22" s="1941"/>
      <c r="BH22" s="1941"/>
      <c r="BI22" s="1941"/>
      <c r="BJ22" s="1941"/>
      <c r="BK22" s="1941"/>
      <c r="BL22" s="1941"/>
      <c r="BM22" s="1941"/>
      <c r="BN22" s="1941"/>
      <c r="BO22" s="1941"/>
      <c r="BP22" s="2141"/>
      <c r="BQ22" s="999"/>
    </row>
    <row r="23" spans="1:72" s="996" customFormat="1" ht="15.95" customHeight="1">
      <c r="A23" s="997"/>
      <c r="B23" s="998"/>
      <c r="C23" s="513"/>
      <c r="D23" s="513"/>
      <c r="E23" s="513"/>
      <c r="F23" s="513"/>
      <c r="G23" s="513"/>
      <c r="H23" s="513"/>
      <c r="I23" s="513"/>
      <c r="J23" s="513"/>
      <c r="K23" s="513"/>
      <c r="L23" s="513"/>
      <c r="M23" s="513"/>
      <c r="N23" s="513"/>
      <c r="O23" s="513"/>
      <c r="P23" s="513"/>
      <c r="Q23" s="513"/>
      <c r="R23" s="513"/>
      <c r="S23" s="609"/>
      <c r="T23" s="609"/>
      <c r="U23" s="609"/>
      <c r="V23" s="609"/>
      <c r="W23" s="609"/>
      <c r="X23" s="609"/>
      <c r="Y23" s="609"/>
      <c r="Z23" s="609"/>
      <c r="AA23" s="609"/>
      <c r="AB23" s="609"/>
      <c r="AC23" s="609"/>
      <c r="AD23" s="609"/>
      <c r="AE23" s="609"/>
      <c r="AF23" s="609"/>
      <c r="AG23" s="609"/>
      <c r="AH23" s="609"/>
      <c r="AI23" s="609"/>
      <c r="AJ23" s="609"/>
      <c r="AK23" s="609"/>
      <c r="AL23" s="609"/>
      <c r="AM23" s="609"/>
      <c r="AN23" s="609"/>
      <c r="AO23" s="609"/>
      <c r="AP23" s="609"/>
      <c r="AQ23" s="609"/>
      <c r="AR23" s="609"/>
      <c r="AS23" s="609"/>
      <c r="AT23" s="609"/>
      <c r="AU23" s="609"/>
      <c r="AV23" s="609"/>
      <c r="AW23" s="609"/>
      <c r="AX23" s="609"/>
      <c r="AY23" s="1941"/>
      <c r="AZ23" s="1941"/>
      <c r="BA23" s="1941"/>
      <c r="BB23" s="1941"/>
      <c r="BC23" s="1941"/>
      <c r="BD23" s="1941"/>
      <c r="BE23" s="1941"/>
      <c r="BF23" s="1941"/>
      <c r="BG23" s="1941"/>
      <c r="BH23" s="1941"/>
      <c r="BI23" s="1941"/>
      <c r="BJ23" s="1941"/>
      <c r="BK23" s="1941"/>
      <c r="BL23" s="1941"/>
      <c r="BM23" s="1941"/>
      <c r="BN23" s="1941"/>
      <c r="BO23" s="1941"/>
      <c r="BP23" s="2141"/>
      <c r="BQ23" s="999"/>
    </row>
    <row r="24" spans="1:72" s="2" customFormat="1" ht="15.95" customHeight="1">
      <c r="A24" s="33"/>
      <c r="B24" s="239"/>
      <c r="C24" s="334"/>
      <c r="D24" s="334"/>
      <c r="E24" s="334"/>
      <c r="F24" s="334"/>
      <c r="G24" s="334"/>
      <c r="H24" s="334"/>
      <c r="I24" s="334"/>
      <c r="J24" s="334"/>
      <c r="K24" s="334"/>
      <c r="L24" s="334"/>
      <c r="M24" s="334"/>
      <c r="N24" s="334"/>
      <c r="O24" s="334"/>
      <c r="P24" s="334"/>
      <c r="Q24" s="334"/>
      <c r="R24" s="334"/>
      <c r="S24" s="240"/>
      <c r="T24" s="240"/>
      <c r="U24" s="240"/>
      <c r="V24" s="240"/>
      <c r="W24" s="240"/>
      <c r="X24" s="240"/>
      <c r="Y24" s="240"/>
      <c r="Z24" s="240"/>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341"/>
      <c r="BQ24" s="143"/>
    </row>
    <row r="25" spans="1:72" s="2" customFormat="1" ht="15.95" customHeight="1">
      <c r="A25" s="33"/>
      <c r="B25" s="239"/>
      <c r="C25" s="240"/>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240"/>
      <c r="BM25" s="240"/>
      <c r="BN25" s="240"/>
      <c r="BO25" s="240"/>
      <c r="BP25" s="341"/>
      <c r="BQ25" s="143"/>
    </row>
    <row r="26" spans="1:72" s="2" customFormat="1" ht="15.95" customHeight="1">
      <c r="A26" s="33"/>
      <c r="B26" s="239"/>
      <c r="C26" s="240"/>
      <c r="D26" s="240"/>
      <c r="E26" s="240"/>
      <c r="F26" s="240"/>
      <c r="H26" s="240"/>
      <c r="I26" s="240"/>
      <c r="J26" s="240"/>
      <c r="K26" s="240"/>
      <c r="L26" s="240"/>
      <c r="M26" s="240"/>
      <c r="N26" s="240"/>
      <c r="O26" s="240"/>
      <c r="P26" s="240"/>
      <c r="Q26" s="240"/>
      <c r="R26" s="240"/>
      <c r="S26" s="240"/>
      <c r="T26" s="240"/>
      <c r="U26" s="240"/>
      <c r="V26" s="240"/>
      <c r="W26" s="240"/>
      <c r="X26" s="240"/>
      <c r="Y26" s="240"/>
      <c r="Z26" s="240"/>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341"/>
      <c r="BQ26" s="143"/>
      <c r="BT26" s="2" t="s">
        <v>61</v>
      </c>
    </row>
    <row r="27" spans="1:72" s="2" customFormat="1" ht="15.95" customHeight="1">
      <c r="A27" s="33"/>
      <c r="B27" s="239"/>
      <c r="C27" s="3578" t="s">
        <v>1212</v>
      </c>
      <c r="D27" s="3579"/>
      <c r="E27" s="3579"/>
      <c r="F27" s="3579"/>
      <c r="G27" s="3579"/>
      <c r="H27" s="3579"/>
      <c r="I27" s="3579"/>
      <c r="J27" s="3579"/>
      <c r="K27" s="3579"/>
      <c r="L27" s="3579"/>
      <c r="M27" s="3579"/>
      <c r="N27" s="3579"/>
      <c r="O27" s="3579"/>
      <c r="P27" s="3579"/>
      <c r="Q27" s="3580"/>
      <c r="R27" s="240"/>
      <c r="S27" s="240"/>
      <c r="T27" s="240"/>
      <c r="U27" s="240"/>
      <c r="V27" s="240"/>
      <c r="W27" s="240"/>
      <c r="X27" s="240"/>
      <c r="Y27" s="240"/>
      <c r="Z27" s="240"/>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240"/>
      <c r="BP27" s="341"/>
      <c r="BQ27" s="143"/>
    </row>
    <row r="28" spans="1:72" s="2" customFormat="1" ht="15.95" customHeight="1">
      <c r="A28" s="33"/>
      <c r="B28" s="239"/>
      <c r="C28" s="3581"/>
      <c r="D28" s="3582"/>
      <c r="E28" s="3582"/>
      <c r="F28" s="3582"/>
      <c r="G28" s="3582"/>
      <c r="H28" s="3582"/>
      <c r="I28" s="3582"/>
      <c r="J28" s="3582"/>
      <c r="K28" s="3582"/>
      <c r="L28" s="3582"/>
      <c r="M28" s="3582"/>
      <c r="N28" s="3582"/>
      <c r="O28" s="3582"/>
      <c r="P28" s="3582"/>
      <c r="Q28" s="3583"/>
      <c r="R28" s="240"/>
      <c r="S28" s="240"/>
      <c r="T28" s="240"/>
      <c r="U28" s="240"/>
      <c r="V28" s="240"/>
      <c r="W28" s="240"/>
      <c r="X28" s="240"/>
      <c r="Y28" s="240"/>
      <c r="Z28" s="240"/>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240"/>
      <c r="BP28" s="341"/>
      <c r="BQ28" s="143"/>
    </row>
    <row r="29" spans="1:72" s="2" customFormat="1" ht="15.95" customHeight="1">
      <c r="A29" s="33"/>
      <c r="B29" s="239"/>
      <c r="C29" s="3581"/>
      <c r="D29" s="3582"/>
      <c r="E29" s="3582"/>
      <c r="F29" s="3582"/>
      <c r="G29" s="3582"/>
      <c r="H29" s="3582"/>
      <c r="I29" s="3582"/>
      <c r="J29" s="3582"/>
      <c r="K29" s="3582"/>
      <c r="L29" s="3582"/>
      <c r="M29" s="3582"/>
      <c r="N29" s="3582"/>
      <c r="O29" s="3582"/>
      <c r="P29" s="3582"/>
      <c r="Q29" s="3583"/>
      <c r="R29" s="240"/>
      <c r="S29" s="240"/>
      <c r="T29" s="240"/>
      <c r="U29" s="240"/>
      <c r="V29" s="240"/>
      <c r="W29" s="240"/>
      <c r="X29" s="240"/>
      <c r="Y29" s="240"/>
      <c r="Z29" s="240"/>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240"/>
      <c r="BM29" s="240"/>
      <c r="BN29" s="240"/>
      <c r="BO29" s="240"/>
      <c r="BP29" s="341"/>
      <c r="BQ29" s="143"/>
    </row>
    <row r="30" spans="1:72" s="2" customFormat="1" ht="15.95" customHeight="1">
      <c r="A30" s="33"/>
      <c r="B30" s="239"/>
      <c r="C30" s="3581"/>
      <c r="D30" s="3582"/>
      <c r="E30" s="3582"/>
      <c r="F30" s="3582"/>
      <c r="G30" s="3582"/>
      <c r="H30" s="3582"/>
      <c r="I30" s="3582"/>
      <c r="J30" s="3582"/>
      <c r="K30" s="3582"/>
      <c r="L30" s="3582"/>
      <c r="M30" s="3582"/>
      <c r="N30" s="3582"/>
      <c r="O30" s="3582"/>
      <c r="P30" s="3582"/>
      <c r="Q30" s="3583"/>
      <c r="R30" s="240"/>
      <c r="S30" s="240"/>
      <c r="T30" s="240"/>
      <c r="U30" s="240"/>
      <c r="V30" s="240"/>
      <c r="W30" s="240"/>
      <c r="X30" s="240"/>
      <c r="Y30" s="240"/>
      <c r="Z30" s="240"/>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341"/>
      <c r="BQ30" s="143"/>
    </row>
    <row r="31" spans="1:72" s="2" customFormat="1" ht="15.95" customHeight="1">
      <c r="A31" s="33"/>
      <c r="B31" s="239"/>
      <c r="C31" s="3581"/>
      <c r="D31" s="3582"/>
      <c r="E31" s="3582"/>
      <c r="F31" s="3582"/>
      <c r="G31" s="3582"/>
      <c r="H31" s="3582"/>
      <c r="I31" s="3582"/>
      <c r="J31" s="3582"/>
      <c r="K31" s="3582"/>
      <c r="L31" s="3582"/>
      <c r="M31" s="3582"/>
      <c r="N31" s="3582"/>
      <c r="O31" s="3582"/>
      <c r="P31" s="3582"/>
      <c r="Q31" s="3583"/>
      <c r="R31" s="240"/>
      <c r="S31" s="240"/>
      <c r="T31" s="240"/>
      <c r="U31" s="240"/>
      <c r="V31" s="240"/>
      <c r="W31" s="240"/>
      <c r="X31" s="240"/>
      <c r="Y31" s="240"/>
      <c r="Z31" s="240"/>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240"/>
      <c r="BP31" s="341"/>
      <c r="BQ31" s="143"/>
    </row>
    <row r="32" spans="1:72" s="2" customFormat="1" ht="15.95" customHeight="1">
      <c r="A32" s="33"/>
      <c r="B32" s="239"/>
      <c r="C32" s="3581"/>
      <c r="D32" s="3582"/>
      <c r="E32" s="3582"/>
      <c r="F32" s="3582"/>
      <c r="G32" s="3582"/>
      <c r="H32" s="3582"/>
      <c r="I32" s="3582"/>
      <c r="J32" s="3582"/>
      <c r="K32" s="3582"/>
      <c r="L32" s="3582"/>
      <c r="M32" s="3582"/>
      <c r="N32" s="3582"/>
      <c r="O32" s="3582"/>
      <c r="P32" s="3582"/>
      <c r="Q32" s="3583"/>
      <c r="R32" s="240"/>
      <c r="S32" s="240"/>
      <c r="T32" s="240"/>
      <c r="U32" s="240"/>
      <c r="V32" s="240"/>
      <c r="W32" s="240"/>
      <c r="X32" s="240"/>
      <c r="Y32" s="240"/>
      <c r="Z32" s="240"/>
      <c r="AA32" s="240"/>
      <c r="AB32" s="240"/>
      <c r="AC32" s="240"/>
      <c r="AD32" s="240"/>
      <c r="AE32" s="240"/>
      <c r="AF32" s="240"/>
      <c r="AG32" s="240"/>
      <c r="AH32" s="240"/>
      <c r="AI32" s="240"/>
      <c r="AJ32" s="240"/>
      <c r="AK32" s="240"/>
      <c r="AL32" s="240"/>
      <c r="AM32" s="240"/>
      <c r="AN32" s="240"/>
      <c r="AO32" s="240"/>
      <c r="AP32" s="240"/>
      <c r="AQ32" s="240"/>
      <c r="AR32" s="240"/>
      <c r="AS32" s="240"/>
      <c r="AT32" s="240"/>
      <c r="AU32" s="240"/>
      <c r="AV32" s="240"/>
      <c r="AW32" s="240"/>
      <c r="AX32" s="240"/>
      <c r="AY32" s="240"/>
      <c r="AZ32" s="240"/>
      <c r="BA32" s="240"/>
      <c r="BB32" s="240"/>
      <c r="BC32" s="240"/>
      <c r="BD32" s="240"/>
      <c r="BE32" s="240"/>
      <c r="BF32" s="240"/>
      <c r="BG32" s="240"/>
      <c r="BH32" s="240"/>
      <c r="BI32" s="240"/>
      <c r="BJ32" s="240"/>
      <c r="BK32" s="240"/>
      <c r="BL32" s="240"/>
      <c r="BM32" s="240"/>
      <c r="BN32" s="240"/>
      <c r="BO32" s="240"/>
      <c r="BP32" s="341"/>
      <c r="BQ32" s="143"/>
    </row>
    <row r="33" spans="1:69" s="2" customFormat="1" ht="15.95" customHeight="1">
      <c r="A33" s="33"/>
      <c r="B33" s="239"/>
      <c r="C33" s="3581"/>
      <c r="D33" s="3582"/>
      <c r="E33" s="3582"/>
      <c r="F33" s="3582"/>
      <c r="G33" s="3582"/>
      <c r="H33" s="3582"/>
      <c r="I33" s="3582"/>
      <c r="J33" s="3582"/>
      <c r="K33" s="3582"/>
      <c r="L33" s="3582"/>
      <c r="M33" s="3582"/>
      <c r="N33" s="3582"/>
      <c r="O33" s="3582"/>
      <c r="P33" s="3582"/>
      <c r="Q33" s="3583"/>
      <c r="R33" s="240"/>
      <c r="S33" s="240"/>
      <c r="T33" s="240"/>
      <c r="U33" s="240"/>
      <c r="V33" s="240"/>
      <c r="W33" s="240"/>
      <c r="X33" s="240"/>
      <c r="Y33" s="240"/>
      <c r="Z33" s="240"/>
      <c r="AA33" s="240"/>
      <c r="AB33" s="240"/>
      <c r="AC33" s="240"/>
      <c r="AD33" s="240"/>
      <c r="AE33" s="240"/>
      <c r="AF33" s="240"/>
      <c r="AG33" s="240"/>
      <c r="AH33" s="240"/>
      <c r="AI33" s="240"/>
      <c r="AJ33" s="240"/>
      <c r="AK33" s="240"/>
      <c r="AL33" s="240"/>
      <c r="AM33" s="240"/>
      <c r="AN33" s="240"/>
      <c r="AO33" s="240"/>
      <c r="AP33" s="240"/>
      <c r="AQ33" s="240"/>
      <c r="AR33" s="240"/>
      <c r="AS33" s="240"/>
      <c r="AT33" s="240"/>
      <c r="AU33" s="240"/>
      <c r="AV33" s="240"/>
      <c r="AW33" s="240"/>
      <c r="AX33" s="240"/>
      <c r="AY33" s="240"/>
      <c r="AZ33" s="240"/>
      <c r="BA33" s="240"/>
      <c r="BB33" s="240"/>
      <c r="BC33" s="240"/>
      <c r="BD33" s="240"/>
      <c r="BE33" s="240"/>
      <c r="BF33" s="240"/>
      <c r="BG33" s="240"/>
      <c r="BH33" s="240"/>
      <c r="BI33" s="240"/>
      <c r="BJ33" s="240"/>
      <c r="BK33" s="240"/>
      <c r="BL33" s="240"/>
      <c r="BM33" s="240"/>
      <c r="BN33" s="240"/>
      <c r="BO33" s="240"/>
      <c r="BP33" s="341"/>
      <c r="BQ33" s="143"/>
    </row>
    <row r="34" spans="1:69" s="2" customFormat="1" ht="15.95" customHeight="1">
      <c r="A34" s="33"/>
      <c r="B34" s="239"/>
      <c r="C34" s="3581"/>
      <c r="D34" s="3582"/>
      <c r="E34" s="3582"/>
      <c r="F34" s="3582"/>
      <c r="G34" s="3582"/>
      <c r="H34" s="3582"/>
      <c r="I34" s="3582"/>
      <c r="J34" s="3582"/>
      <c r="K34" s="3582"/>
      <c r="L34" s="3582"/>
      <c r="M34" s="3582"/>
      <c r="N34" s="3582"/>
      <c r="O34" s="3582"/>
      <c r="P34" s="3582"/>
      <c r="Q34" s="3583"/>
      <c r="R34" s="240"/>
      <c r="S34" s="240"/>
      <c r="T34" s="240"/>
      <c r="U34" s="240"/>
      <c r="V34" s="240"/>
      <c r="W34" s="240"/>
      <c r="X34" s="240"/>
      <c r="Y34" s="240"/>
      <c r="Z34" s="240"/>
      <c r="AA34" s="240"/>
      <c r="AB34" s="240"/>
      <c r="AC34" s="240"/>
      <c r="AD34" s="240"/>
      <c r="AE34" s="240"/>
      <c r="AF34" s="240"/>
      <c r="AG34" s="240"/>
      <c r="AH34" s="240"/>
      <c r="AI34" s="240"/>
      <c r="AJ34" s="240"/>
      <c r="AK34" s="240"/>
      <c r="AL34" s="240"/>
      <c r="AM34" s="240"/>
      <c r="AN34" s="240"/>
      <c r="AO34" s="240"/>
      <c r="AP34" s="240"/>
      <c r="AQ34" s="240"/>
      <c r="AR34" s="240"/>
      <c r="AS34" s="240"/>
      <c r="AT34" s="240"/>
      <c r="AU34" s="240"/>
      <c r="AV34" s="240"/>
      <c r="AW34" s="240"/>
      <c r="AX34" s="240"/>
      <c r="AY34" s="240"/>
      <c r="AZ34" s="240"/>
      <c r="BA34" s="240"/>
      <c r="BB34" s="240"/>
      <c r="BC34" s="240"/>
      <c r="BD34" s="240"/>
      <c r="BE34" s="240"/>
      <c r="BF34" s="240"/>
      <c r="BG34" s="240"/>
      <c r="BH34" s="240"/>
      <c r="BI34" s="240"/>
      <c r="BJ34" s="240"/>
      <c r="BK34" s="240"/>
      <c r="BL34" s="240"/>
      <c r="BM34" s="240"/>
      <c r="BN34" s="240"/>
      <c r="BO34" s="240"/>
      <c r="BP34" s="341"/>
      <c r="BQ34" s="143"/>
    </row>
    <row r="35" spans="1:69" s="2" customFormat="1" ht="15.95" customHeight="1">
      <c r="A35" s="33"/>
      <c r="B35" s="239"/>
      <c r="C35" s="3584"/>
      <c r="D35" s="3585"/>
      <c r="E35" s="3585"/>
      <c r="F35" s="3585"/>
      <c r="G35" s="3585"/>
      <c r="H35" s="3585"/>
      <c r="I35" s="3585"/>
      <c r="J35" s="3585"/>
      <c r="K35" s="3585"/>
      <c r="L35" s="3585"/>
      <c r="M35" s="3585"/>
      <c r="N35" s="3585"/>
      <c r="O35" s="3585"/>
      <c r="P35" s="3585"/>
      <c r="Q35" s="3586"/>
      <c r="R35" s="240"/>
      <c r="S35" s="240"/>
      <c r="T35" s="240"/>
      <c r="U35" s="240"/>
      <c r="V35" s="240"/>
      <c r="W35" s="240"/>
      <c r="X35" s="240"/>
      <c r="Y35" s="240"/>
      <c r="Z35" s="240"/>
      <c r="AA35" s="240"/>
      <c r="AB35" s="240"/>
      <c r="AC35" s="240"/>
      <c r="AD35" s="240"/>
      <c r="AE35" s="240"/>
      <c r="AF35" s="240"/>
      <c r="AG35" s="240"/>
      <c r="AH35" s="240"/>
      <c r="AI35" s="240"/>
      <c r="AJ35" s="240"/>
      <c r="AK35" s="240"/>
      <c r="AL35" s="240"/>
      <c r="AM35" s="240"/>
      <c r="AN35" s="240"/>
      <c r="AO35" s="240"/>
      <c r="AP35" s="240"/>
      <c r="AQ35" s="240"/>
      <c r="AR35" s="240"/>
      <c r="AS35" s="240"/>
      <c r="AT35" s="240"/>
      <c r="AU35" s="240"/>
      <c r="AV35" s="240"/>
      <c r="AW35" s="240"/>
      <c r="AX35" s="240"/>
      <c r="AY35" s="240"/>
      <c r="AZ35" s="240"/>
      <c r="BA35" s="240"/>
      <c r="BB35" s="240"/>
      <c r="BC35" s="240"/>
      <c r="BD35" s="240"/>
      <c r="BE35" s="240"/>
      <c r="BF35" s="240"/>
      <c r="BG35" s="240"/>
      <c r="BH35" s="240"/>
      <c r="BI35" s="240"/>
      <c r="BJ35" s="240"/>
      <c r="BK35" s="240"/>
      <c r="BL35" s="240"/>
      <c r="BM35" s="240"/>
      <c r="BN35" s="240"/>
      <c r="BO35" s="240"/>
      <c r="BP35" s="341"/>
      <c r="BQ35" s="143"/>
    </row>
    <row r="36" spans="1:69" s="2" customFormat="1" ht="15.95" customHeight="1">
      <c r="A36" s="33"/>
      <c r="B36" s="239"/>
      <c r="C36" s="240"/>
      <c r="D36" s="240"/>
      <c r="E36" s="240"/>
      <c r="F36" s="240"/>
      <c r="G36" s="240"/>
      <c r="H36" s="240"/>
      <c r="I36" s="240"/>
      <c r="J36" s="240"/>
      <c r="K36" s="240"/>
      <c r="L36" s="240"/>
      <c r="M36" s="240"/>
      <c r="N36" s="240"/>
      <c r="O36" s="240"/>
      <c r="P36" s="240"/>
      <c r="Q36" s="240"/>
      <c r="R36" s="240"/>
      <c r="S36" s="240"/>
      <c r="T36" s="240"/>
      <c r="U36" s="240"/>
      <c r="V36" s="240"/>
      <c r="W36" s="240"/>
      <c r="X36" s="240"/>
      <c r="Y36" s="240"/>
      <c r="Z36" s="240"/>
      <c r="AA36" s="240"/>
      <c r="AB36" s="240"/>
      <c r="AC36" s="240"/>
      <c r="AD36" s="240"/>
      <c r="AE36" s="240"/>
      <c r="AF36" s="240"/>
      <c r="AG36" s="240"/>
      <c r="AH36" s="240"/>
      <c r="AI36" s="240"/>
      <c r="AJ36" s="240"/>
      <c r="AK36" s="240"/>
      <c r="AL36" s="240"/>
      <c r="AM36" s="240"/>
      <c r="AN36" s="240"/>
      <c r="AO36" s="240"/>
      <c r="AP36" s="240"/>
      <c r="AQ36" s="240"/>
      <c r="AR36" s="240"/>
      <c r="AS36" s="240"/>
      <c r="AT36" s="240"/>
      <c r="AU36" s="240"/>
      <c r="AV36" s="240"/>
      <c r="AW36" s="240"/>
      <c r="AX36" s="240"/>
      <c r="AY36" s="240"/>
      <c r="AZ36" s="240"/>
      <c r="BA36" s="240"/>
      <c r="BB36" s="240"/>
      <c r="BC36" s="240"/>
      <c r="BD36" s="240"/>
      <c r="BE36" s="240"/>
      <c r="BF36" s="240"/>
      <c r="BG36" s="240"/>
      <c r="BH36" s="240"/>
      <c r="BI36" s="240"/>
      <c r="BJ36" s="240"/>
      <c r="BK36" s="240"/>
      <c r="BL36" s="240"/>
      <c r="BM36" s="240"/>
      <c r="BN36" s="240"/>
      <c r="BO36" s="240"/>
      <c r="BP36" s="341"/>
      <c r="BQ36" s="143"/>
    </row>
    <row r="37" spans="1:69" s="2" customFormat="1" ht="15.95" customHeight="1">
      <c r="A37" s="33"/>
      <c r="B37" s="239"/>
      <c r="C37" s="240"/>
      <c r="D37" s="240"/>
      <c r="E37" s="240"/>
      <c r="F37" s="240"/>
      <c r="G37" s="240"/>
      <c r="H37" s="240"/>
      <c r="I37" s="240"/>
      <c r="J37" s="240"/>
      <c r="K37" s="240"/>
      <c r="L37" s="240"/>
      <c r="M37" s="240"/>
      <c r="N37" s="240"/>
      <c r="O37" s="240"/>
      <c r="P37" s="240"/>
      <c r="Q37" s="240"/>
      <c r="R37" s="240"/>
      <c r="S37" s="1941" t="s">
        <v>1213</v>
      </c>
      <c r="T37" s="3587"/>
      <c r="U37" s="3587"/>
      <c r="V37" s="3587"/>
      <c r="W37" s="3587"/>
      <c r="X37" s="3587"/>
      <c r="Y37" s="3587"/>
      <c r="Z37" s="3587"/>
      <c r="AA37" s="3587"/>
      <c r="AB37" s="3587"/>
      <c r="AC37" s="3587"/>
      <c r="AD37" s="3587"/>
      <c r="AE37" s="3587"/>
      <c r="AF37" s="609"/>
      <c r="AG37" s="609"/>
      <c r="AH37" s="609"/>
      <c r="AI37" s="1941" t="s">
        <v>1214</v>
      </c>
      <c r="AJ37" s="1941"/>
      <c r="AK37" s="1941"/>
      <c r="AL37" s="1941"/>
      <c r="AM37" s="1941"/>
      <c r="AN37" s="1941"/>
      <c r="AO37" s="1941"/>
      <c r="AP37" s="1941"/>
      <c r="AQ37" s="1941"/>
      <c r="AR37" s="1941"/>
      <c r="AS37" s="1941"/>
      <c r="AT37" s="1941"/>
      <c r="AU37" s="1941"/>
      <c r="AV37" s="1941"/>
      <c r="AW37" s="513"/>
      <c r="AX37" s="609"/>
      <c r="AY37" s="609"/>
      <c r="AZ37" s="609"/>
      <c r="BA37" s="1941" t="s">
        <v>1215</v>
      </c>
      <c r="BB37" s="1941"/>
      <c r="BC37" s="1941"/>
      <c r="BD37" s="1941"/>
      <c r="BE37" s="1941"/>
      <c r="BF37" s="1941"/>
      <c r="BG37" s="1941"/>
      <c r="BH37" s="1941"/>
      <c r="BI37" s="1941"/>
      <c r="BJ37" s="1941"/>
      <c r="BK37" s="1941"/>
      <c r="BL37" s="1941"/>
      <c r="BM37" s="1941"/>
      <c r="BN37" s="1941"/>
      <c r="BO37" s="1941"/>
      <c r="BP37" s="341"/>
      <c r="BQ37" s="143"/>
    </row>
    <row r="38" spans="1:69" s="2" customFormat="1" ht="15.95" customHeight="1">
      <c r="A38" s="33"/>
      <c r="B38" s="239"/>
      <c r="C38" s="240"/>
      <c r="D38" s="240"/>
      <c r="E38" s="240"/>
      <c r="F38" s="240"/>
      <c r="G38" s="240"/>
      <c r="H38" s="240"/>
      <c r="I38" s="240"/>
      <c r="J38" s="240"/>
      <c r="K38" s="240"/>
      <c r="L38" s="240"/>
      <c r="M38" s="240"/>
      <c r="N38" s="240"/>
      <c r="O38" s="240"/>
      <c r="P38" s="240"/>
      <c r="Q38" s="240"/>
      <c r="R38" s="240"/>
      <c r="S38" s="3587"/>
      <c r="T38" s="3587"/>
      <c r="U38" s="3587"/>
      <c r="V38" s="3587"/>
      <c r="W38" s="3587"/>
      <c r="X38" s="3587"/>
      <c r="Y38" s="3587"/>
      <c r="Z38" s="3587"/>
      <c r="AA38" s="3587"/>
      <c r="AB38" s="3587"/>
      <c r="AC38" s="3587"/>
      <c r="AD38" s="3587"/>
      <c r="AE38" s="3587"/>
      <c r="AF38" s="609"/>
      <c r="AG38" s="609"/>
      <c r="AH38" s="609"/>
      <c r="AI38" s="1941"/>
      <c r="AJ38" s="1941"/>
      <c r="AK38" s="1941"/>
      <c r="AL38" s="1941"/>
      <c r="AM38" s="1941"/>
      <c r="AN38" s="1941"/>
      <c r="AO38" s="1941"/>
      <c r="AP38" s="1941"/>
      <c r="AQ38" s="1941"/>
      <c r="AR38" s="1941"/>
      <c r="AS38" s="1941"/>
      <c r="AT38" s="1941"/>
      <c r="AU38" s="1941"/>
      <c r="AV38" s="1941"/>
      <c r="AW38" s="513"/>
      <c r="AX38" s="609"/>
      <c r="AY38" s="609"/>
      <c r="AZ38" s="609"/>
      <c r="BA38" s="1941"/>
      <c r="BB38" s="1941"/>
      <c r="BC38" s="1941"/>
      <c r="BD38" s="1941"/>
      <c r="BE38" s="1941"/>
      <c r="BF38" s="1941"/>
      <c r="BG38" s="1941"/>
      <c r="BH38" s="1941"/>
      <c r="BI38" s="1941"/>
      <c r="BJ38" s="1941"/>
      <c r="BK38" s="1941"/>
      <c r="BL38" s="1941"/>
      <c r="BM38" s="1941"/>
      <c r="BN38" s="1941"/>
      <c r="BO38" s="1941"/>
      <c r="BP38" s="341"/>
      <c r="BQ38" s="143"/>
    </row>
    <row r="39" spans="1:69" s="2" customFormat="1" ht="15.95" customHeight="1">
      <c r="A39" s="33"/>
      <c r="B39" s="239"/>
      <c r="C39" s="240"/>
      <c r="D39" s="240"/>
      <c r="E39" s="240"/>
      <c r="F39" s="240"/>
      <c r="G39" s="240"/>
      <c r="H39" s="240"/>
      <c r="I39" s="240"/>
      <c r="J39" s="240"/>
      <c r="K39" s="240"/>
      <c r="L39" s="240"/>
      <c r="M39" s="240"/>
      <c r="N39" s="240"/>
      <c r="O39" s="240"/>
      <c r="P39" s="240"/>
      <c r="Q39" s="240"/>
      <c r="R39" s="240"/>
      <c r="S39" s="3587"/>
      <c r="T39" s="3587"/>
      <c r="U39" s="3587"/>
      <c r="V39" s="3587"/>
      <c r="W39" s="3587"/>
      <c r="X39" s="3587"/>
      <c r="Y39" s="3587"/>
      <c r="Z39" s="3587"/>
      <c r="AA39" s="3587"/>
      <c r="AB39" s="3587"/>
      <c r="AC39" s="3587"/>
      <c r="AD39" s="3587"/>
      <c r="AE39" s="3587"/>
      <c r="AF39" s="609"/>
      <c r="AG39" s="609"/>
      <c r="AH39" s="609"/>
      <c r="AI39" s="1941"/>
      <c r="AJ39" s="1941"/>
      <c r="AK39" s="1941"/>
      <c r="AL39" s="1941"/>
      <c r="AM39" s="1941"/>
      <c r="AN39" s="1941"/>
      <c r="AO39" s="1941"/>
      <c r="AP39" s="1941"/>
      <c r="AQ39" s="1941"/>
      <c r="AR39" s="1941"/>
      <c r="AS39" s="1941"/>
      <c r="AT39" s="1941"/>
      <c r="AU39" s="1941"/>
      <c r="AV39" s="1941"/>
      <c r="AW39" s="513"/>
      <c r="AX39" s="609"/>
      <c r="AY39" s="609"/>
      <c r="AZ39" s="609"/>
      <c r="BA39" s="1941"/>
      <c r="BB39" s="1941"/>
      <c r="BC39" s="1941"/>
      <c r="BD39" s="1941"/>
      <c r="BE39" s="1941"/>
      <c r="BF39" s="1941"/>
      <c r="BG39" s="1941"/>
      <c r="BH39" s="1941"/>
      <c r="BI39" s="1941"/>
      <c r="BJ39" s="1941"/>
      <c r="BK39" s="1941"/>
      <c r="BL39" s="1941"/>
      <c r="BM39" s="1941"/>
      <c r="BN39" s="1941"/>
      <c r="BO39" s="1941"/>
      <c r="BP39" s="341"/>
      <c r="BQ39" s="143"/>
    </row>
    <row r="40" spans="1:69" s="2" customFormat="1" ht="15.95" customHeight="1">
      <c r="A40" s="33"/>
      <c r="B40" s="239"/>
      <c r="C40" s="240"/>
      <c r="D40" s="240"/>
      <c r="E40" s="240"/>
      <c r="F40" s="240"/>
      <c r="G40" s="240"/>
      <c r="H40" s="240"/>
      <c r="I40" s="240"/>
      <c r="J40" s="240"/>
      <c r="K40" s="240"/>
      <c r="L40" s="240"/>
      <c r="M40" s="240"/>
      <c r="N40" s="240"/>
      <c r="O40" s="240"/>
      <c r="P40" s="240"/>
      <c r="Q40" s="240"/>
      <c r="R40" s="240"/>
      <c r="S40" s="3587"/>
      <c r="T40" s="3587"/>
      <c r="U40" s="3587"/>
      <c r="V40" s="3587"/>
      <c r="W40" s="3587"/>
      <c r="X40" s="3587"/>
      <c r="Y40" s="3587"/>
      <c r="Z40" s="3587"/>
      <c r="AA40" s="3587"/>
      <c r="AB40" s="3587"/>
      <c r="AC40" s="3587"/>
      <c r="AD40" s="3587"/>
      <c r="AE40" s="3587"/>
      <c r="AF40" s="609"/>
      <c r="AG40" s="609"/>
      <c r="AH40" s="609"/>
      <c r="AI40" s="1941"/>
      <c r="AJ40" s="1941"/>
      <c r="AK40" s="1941"/>
      <c r="AL40" s="1941"/>
      <c r="AM40" s="1941"/>
      <c r="AN40" s="1941"/>
      <c r="AO40" s="1941"/>
      <c r="AP40" s="1941"/>
      <c r="AQ40" s="1941"/>
      <c r="AR40" s="1941"/>
      <c r="AS40" s="1941"/>
      <c r="AT40" s="1941"/>
      <c r="AU40" s="1941"/>
      <c r="AV40" s="1941"/>
      <c r="AW40" s="513"/>
      <c r="AX40" s="609"/>
      <c r="AY40" s="609"/>
      <c r="AZ40" s="609"/>
      <c r="BA40" s="1941"/>
      <c r="BB40" s="1941"/>
      <c r="BC40" s="1941"/>
      <c r="BD40" s="1941"/>
      <c r="BE40" s="1941"/>
      <c r="BF40" s="1941"/>
      <c r="BG40" s="1941"/>
      <c r="BH40" s="1941"/>
      <c r="BI40" s="1941"/>
      <c r="BJ40" s="1941"/>
      <c r="BK40" s="1941"/>
      <c r="BL40" s="1941"/>
      <c r="BM40" s="1941"/>
      <c r="BN40" s="1941"/>
      <c r="BO40" s="1941"/>
      <c r="BP40" s="341"/>
      <c r="BQ40" s="143"/>
    </row>
    <row r="41" spans="1:69" s="2" customFormat="1" ht="15.95" customHeight="1">
      <c r="A41" s="33"/>
      <c r="B41" s="239"/>
      <c r="C41" s="240"/>
      <c r="D41" s="240"/>
      <c r="E41" s="240"/>
      <c r="F41" s="240"/>
      <c r="G41" s="240"/>
      <c r="H41" s="240"/>
      <c r="I41" s="240"/>
      <c r="J41" s="240"/>
      <c r="K41" s="240"/>
      <c r="L41" s="240"/>
      <c r="M41" s="240"/>
      <c r="N41" s="240"/>
      <c r="O41" s="240"/>
      <c r="P41" s="240"/>
      <c r="Q41" s="240"/>
      <c r="R41" s="240"/>
      <c r="S41" s="3587"/>
      <c r="T41" s="3587"/>
      <c r="U41" s="3587"/>
      <c r="V41" s="3587"/>
      <c r="W41" s="3587"/>
      <c r="X41" s="3587"/>
      <c r="Y41" s="3587"/>
      <c r="Z41" s="3587"/>
      <c r="AA41" s="3587"/>
      <c r="AB41" s="3587"/>
      <c r="AC41" s="3587"/>
      <c r="AD41" s="3587"/>
      <c r="AE41" s="3587"/>
      <c r="AF41" s="609"/>
      <c r="AG41" s="609"/>
      <c r="AH41" s="609"/>
      <c r="AI41" s="1941"/>
      <c r="AJ41" s="1941"/>
      <c r="AK41" s="1941"/>
      <c r="AL41" s="1941"/>
      <c r="AM41" s="1941"/>
      <c r="AN41" s="1941"/>
      <c r="AO41" s="1941"/>
      <c r="AP41" s="1941"/>
      <c r="AQ41" s="1941"/>
      <c r="AR41" s="1941"/>
      <c r="AS41" s="1941"/>
      <c r="AT41" s="1941"/>
      <c r="AU41" s="1941"/>
      <c r="AV41" s="1941"/>
      <c r="AW41" s="513"/>
      <c r="AX41" s="609"/>
      <c r="AY41" s="609"/>
      <c r="AZ41" s="609"/>
      <c r="BA41" s="1941"/>
      <c r="BB41" s="1941"/>
      <c r="BC41" s="1941"/>
      <c r="BD41" s="1941"/>
      <c r="BE41" s="1941"/>
      <c r="BF41" s="1941"/>
      <c r="BG41" s="1941"/>
      <c r="BH41" s="1941"/>
      <c r="BI41" s="1941"/>
      <c r="BJ41" s="1941"/>
      <c r="BK41" s="1941"/>
      <c r="BL41" s="1941"/>
      <c r="BM41" s="1941"/>
      <c r="BN41" s="1941"/>
      <c r="BO41" s="1941"/>
      <c r="BP41" s="341"/>
      <c r="BQ41" s="143"/>
    </row>
    <row r="42" spans="1:69" s="2" customFormat="1" ht="15.95" customHeight="1">
      <c r="A42" s="33"/>
      <c r="B42" s="239"/>
      <c r="C42" s="240"/>
      <c r="D42" s="240"/>
      <c r="E42" s="240"/>
      <c r="F42" s="240"/>
      <c r="G42" s="240"/>
      <c r="H42" s="240"/>
      <c r="I42" s="240"/>
      <c r="J42" s="240"/>
      <c r="K42" s="240"/>
      <c r="L42" s="240"/>
      <c r="M42" s="240"/>
      <c r="N42" s="240"/>
      <c r="O42" s="240"/>
      <c r="P42" s="240"/>
      <c r="Q42" s="240"/>
      <c r="R42" s="240"/>
      <c r="S42" s="3587"/>
      <c r="T42" s="3587"/>
      <c r="U42" s="3587"/>
      <c r="V42" s="3587"/>
      <c r="W42" s="3587"/>
      <c r="X42" s="3587"/>
      <c r="Y42" s="3587"/>
      <c r="Z42" s="3587"/>
      <c r="AA42" s="3587"/>
      <c r="AB42" s="3587"/>
      <c r="AC42" s="3587"/>
      <c r="AD42" s="3587"/>
      <c r="AE42" s="3587"/>
      <c r="AF42" s="609"/>
      <c r="AG42" s="609"/>
      <c r="AH42" s="609"/>
      <c r="AI42" s="1941"/>
      <c r="AJ42" s="1941"/>
      <c r="AK42" s="1941"/>
      <c r="AL42" s="1941"/>
      <c r="AM42" s="1941"/>
      <c r="AN42" s="1941"/>
      <c r="AO42" s="1941"/>
      <c r="AP42" s="1941"/>
      <c r="AQ42" s="1941"/>
      <c r="AR42" s="1941"/>
      <c r="AS42" s="1941"/>
      <c r="AT42" s="1941"/>
      <c r="AU42" s="1941"/>
      <c r="AV42" s="1941"/>
      <c r="AW42" s="513"/>
      <c r="AX42" s="609"/>
      <c r="AY42" s="609"/>
      <c r="AZ42" s="609"/>
      <c r="BA42" s="1941"/>
      <c r="BB42" s="1941"/>
      <c r="BC42" s="1941"/>
      <c r="BD42" s="1941"/>
      <c r="BE42" s="1941"/>
      <c r="BF42" s="1941"/>
      <c r="BG42" s="1941"/>
      <c r="BH42" s="1941"/>
      <c r="BI42" s="1941"/>
      <c r="BJ42" s="1941"/>
      <c r="BK42" s="1941"/>
      <c r="BL42" s="1941"/>
      <c r="BM42" s="1941"/>
      <c r="BN42" s="1941"/>
      <c r="BO42" s="1941"/>
      <c r="BP42" s="341"/>
      <c r="BQ42" s="143"/>
    </row>
    <row r="43" spans="1:69" s="2" customFormat="1" ht="15.95" customHeight="1">
      <c r="A43" s="33"/>
      <c r="B43" s="239"/>
      <c r="C43" s="240"/>
      <c r="D43" s="240"/>
      <c r="E43" s="240"/>
      <c r="F43" s="240"/>
      <c r="G43" s="240"/>
      <c r="H43" s="240"/>
      <c r="I43" s="240"/>
      <c r="J43" s="240"/>
      <c r="K43" s="240"/>
      <c r="L43" s="240"/>
      <c r="M43" s="240"/>
      <c r="N43" s="240"/>
      <c r="O43" s="240"/>
      <c r="P43" s="240"/>
      <c r="Q43" s="240"/>
      <c r="R43" s="240"/>
      <c r="S43" s="3587"/>
      <c r="T43" s="3587"/>
      <c r="U43" s="3587"/>
      <c r="V43" s="3587"/>
      <c r="W43" s="3587"/>
      <c r="X43" s="3587"/>
      <c r="Y43" s="3587"/>
      <c r="Z43" s="3587"/>
      <c r="AA43" s="3587"/>
      <c r="AB43" s="3587"/>
      <c r="AC43" s="3587"/>
      <c r="AD43" s="3587"/>
      <c r="AE43" s="3587"/>
      <c r="AF43" s="609"/>
      <c r="AG43" s="609"/>
      <c r="AH43" s="609"/>
      <c r="AI43" s="1941"/>
      <c r="AJ43" s="1941"/>
      <c r="AK43" s="1941"/>
      <c r="AL43" s="1941"/>
      <c r="AM43" s="1941"/>
      <c r="AN43" s="1941"/>
      <c r="AO43" s="1941"/>
      <c r="AP43" s="1941"/>
      <c r="AQ43" s="1941"/>
      <c r="AR43" s="1941"/>
      <c r="AS43" s="1941"/>
      <c r="AT43" s="1941"/>
      <c r="AU43" s="1941"/>
      <c r="AV43" s="1941"/>
      <c r="AW43" s="513"/>
      <c r="AX43" s="609"/>
      <c r="AY43" s="609"/>
      <c r="AZ43" s="609"/>
      <c r="BA43" s="1941"/>
      <c r="BB43" s="1941"/>
      <c r="BC43" s="1941"/>
      <c r="BD43" s="1941"/>
      <c r="BE43" s="1941"/>
      <c r="BF43" s="1941"/>
      <c r="BG43" s="1941"/>
      <c r="BH43" s="1941"/>
      <c r="BI43" s="1941"/>
      <c r="BJ43" s="1941"/>
      <c r="BK43" s="1941"/>
      <c r="BL43" s="1941"/>
      <c r="BM43" s="1941"/>
      <c r="BN43" s="1941"/>
      <c r="BO43" s="1941"/>
      <c r="BP43" s="341"/>
      <c r="BQ43" s="143"/>
    </row>
    <row r="44" spans="1:69" s="2" customFormat="1" ht="15.95" customHeight="1">
      <c r="A44" s="33"/>
      <c r="B44" s="239"/>
      <c r="C44" s="240"/>
      <c r="D44" s="240"/>
      <c r="E44" s="240"/>
      <c r="F44" s="240"/>
      <c r="G44" s="240"/>
      <c r="H44" s="240"/>
      <c r="I44" s="240"/>
      <c r="J44" s="240"/>
      <c r="K44" s="240"/>
      <c r="L44" s="240"/>
      <c r="M44" s="240"/>
      <c r="N44" s="240"/>
      <c r="O44" s="240"/>
      <c r="P44" s="240"/>
      <c r="Q44" s="240"/>
      <c r="R44" s="240"/>
      <c r="S44" s="3587"/>
      <c r="T44" s="3587"/>
      <c r="U44" s="3587"/>
      <c r="V44" s="3587"/>
      <c r="W44" s="3587"/>
      <c r="X44" s="3587"/>
      <c r="Y44" s="3587"/>
      <c r="Z44" s="3587"/>
      <c r="AA44" s="3587"/>
      <c r="AB44" s="3587"/>
      <c r="AC44" s="3587"/>
      <c r="AD44" s="3587"/>
      <c r="AE44" s="3587"/>
      <c r="AF44" s="609"/>
      <c r="AG44" s="609"/>
      <c r="AH44" s="609"/>
      <c r="AI44" s="1941"/>
      <c r="AJ44" s="1941"/>
      <c r="AK44" s="1941"/>
      <c r="AL44" s="1941"/>
      <c r="AM44" s="1941"/>
      <c r="AN44" s="1941"/>
      <c r="AO44" s="1941"/>
      <c r="AP44" s="1941"/>
      <c r="AQ44" s="1941"/>
      <c r="AR44" s="1941"/>
      <c r="AS44" s="1941"/>
      <c r="AT44" s="1941"/>
      <c r="AU44" s="1941"/>
      <c r="AV44" s="1941"/>
      <c r="AW44" s="513"/>
      <c r="AX44" s="609"/>
      <c r="AY44" s="609"/>
      <c r="AZ44" s="609"/>
      <c r="BA44" s="1941"/>
      <c r="BB44" s="1941"/>
      <c r="BC44" s="1941"/>
      <c r="BD44" s="1941"/>
      <c r="BE44" s="1941"/>
      <c r="BF44" s="1941"/>
      <c r="BG44" s="1941"/>
      <c r="BH44" s="1941"/>
      <c r="BI44" s="1941"/>
      <c r="BJ44" s="1941"/>
      <c r="BK44" s="1941"/>
      <c r="BL44" s="1941"/>
      <c r="BM44" s="1941"/>
      <c r="BN44" s="1941"/>
      <c r="BO44" s="1941"/>
      <c r="BP44" s="341"/>
      <c r="BQ44" s="143"/>
    </row>
    <row r="45" spans="1:69" s="2" customFormat="1" ht="9" customHeight="1">
      <c r="A45" s="33"/>
      <c r="B45" s="239"/>
      <c r="C45" s="240"/>
      <c r="D45" s="240"/>
      <c r="E45" s="240"/>
      <c r="F45" s="240"/>
      <c r="G45" s="240"/>
      <c r="H45" s="240"/>
      <c r="I45" s="240"/>
      <c r="J45" s="240"/>
      <c r="K45" s="240"/>
      <c r="L45" s="240"/>
      <c r="M45" s="240"/>
      <c r="N45" s="240"/>
      <c r="O45" s="240"/>
      <c r="P45" s="240"/>
      <c r="Q45" s="240"/>
      <c r="R45" s="240"/>
      <c r="S45" s="3587"/>
      <c r="T45" s="3587"/>
      <c r="U45" s="3587"/>
      <c r="V45" s="3587"/>
      <c r="W45" s="3587"/>
      <c r="X45" s="3587"/>
      <c r="Y45" s="3587"/>
      <c r="Z45" s="3587"/>
      <c r="AA45" s="3587"/>
      <c r="AB45" s="3587"/>
      <c r="AC45" s="3587"/>
      <c r="AD45" s="3587"/>
      <c r="AE45" s="3587"/>
      <c r="AF45" s="609"/>
      <c r="AG45" s="609"/>
      <c r="AH45" s="609"/>
      <c r="AI45" s="1941"/>
      <c r="AJ45" s="1941"/>
      <c r="AK45" s="1941"/>
      <c r="AL45" s="1941"/>
      <c r="AM45" s="1941"/>
      <c r="AN45" s="1941"/>
      <c r="AO45" s="1941"/>
      <c r="AP45" s="1941"/>
      <c r="AQ45" s="1941"/>
      <c r="AR45" s="1941"/>
      <c r="AS45" s="1941"/>
      <c r="AT45" s="1941"/>
      <c r="AU45" s="1941"/>
      <c r="AV45" s="1941"/>
      <c r="AW45" s="513"/>
      <c r="AX45" s="609"/>
      <c r="AY45" s="609"/>
      <c r="AZ45" s="609"/>
      <c r="BA45" s="1941"/>
      <c r="BB45" s="1941"/>
      <c r="BC45" s="1941"/>
      <c r="BD45" s="1941"/>
      <c r="BE45" s="1941"/>
      <c r="BF45" s="1941"/>
      <c r="BG45" s="1941"/>
      <c r="BH45" s="1941"/>
      <c r="BI45" s="1941"/>
      <c r="BJ45" s="1941"/>
      <c r="BK45" s="1941"/>
      <c r="BL45" s="1941"/>
      <c r="BM45" s="1941"/>
      <c r="BN45" s="1941"/>
      <c r="BO45" s="1941"/>
      <c r="BP45" s="341"/>
      <c r="BQ45" s="143"/>
    </row>
    <row r="46" spans="1:69" s="2" customFormat="1" ht="15.95" customHeight="1">
      <c r="A46" s="255"/>
      <c r="B46" s="240"/>
      <c r="C46" s="240"/>
      <c r="D46" s="240"/>
      <c r="E46" s="240"/>
      <c r="F46" s="240"/>
      <c r="G46" s="240"/>
      <c r="H46" s="240"/>
      <c r="I46" s="240"/>
      <c r="J46" s="240"/>
      <c r="K46" s="240"/>
      <c r="L46" s="240"/>
      <c r="M46" s="240"/>
      <c r="N46" s="240"/>
      <c r="O46" s="240"/>
      <c r="P46" s="240"/>
      <c r="Q46" s="240"/>
      <c r="R46" s="240"/>
      <c r="S46" s="609"/>
      <c r="T46" s="609"/>
      <c r="U46" s="609"/>
      <c r="V46" s="609"/>
      <c r="W46" s="609"/>
      <c r="X46" s="609"/>
      <c r="Y46" s="609"/>
      <c r="Z46" s="609"/>
      <c r="AA46" s="609"/>
      <c r="AB46" s="609"/>
      <c r="AC46" s="609"/>
      <c r="AD46" s="609"/>
      <c r="AE46" s="609"/>
      <c r="AF46" s="609"/>
      <c r="AG46" s="609"/>
      <c r="AH46" s="609"/>
      <c r="AI46" s="609"/>
      <c r="AJ46" s="609"/>
      <c r="AK46" s="1000"/>
      <c r="AL46" s="1000"/>
      <c r="AM46" s="1000"/>
      <c r="AN46" s="1000"/>
      <c r="AO46" s="1000"/>
      <c r="AP46" s="1000"/>
      <c r="AQ46" s="1000"/>
      <c r="AR46" s="1000"/>
      <c r="AS46" s="1000"/>
      <c r="AT46" s="1000"/>
      <c r="AU46" s="1000"/>
      <c r="AV46" s="1000"/>
      <c r="AW46" s="1000"/>
      <c r="AX46" s="609"/>
      <c r="AY46" s="609"/>
      <c r="AZ46" s="609"/>
      <c r="BA46" s="609"/>
      <c r="BB46" s="609"/>
      <c r="BC46" s="609"/>
      <c r="BD46" s="609"/>
      <c r="BE46" s="609"/>
      <c r="BF46" s="609"/>
      <c r="BG46" s="609"/>
      <c r="BH46" s="609"/>
      <c r="BI46" s="609"/>
      <c r="BJ46" s="609"/>
      <c r="BK46" s="609"/>
      <c r="BL46" s="609"/>
      <c r="BM46" s="609"/>
      <c r="BN46" s="609"/>
      <c r="BO46" s="1001"/>
      <c r="BP46" s="253"/>
      <c r="BQ46" s="143"/>
    </row>
    <row r="47" spans="1:69" s="256" customFormat="1" ht="15.95" customHeight="1">
      <c r="A47" s="257"/>
      <c r="B47" s="367" t="s">
        <v>118</v>
      </c>
      <c r="C47" s="367"/>
      <c r="D47" s="367"/>
      <c r="E47" s="367"/>
      <c r="F47" s="367"/>
      <c r="G47" s="367"/>
      <c r="H47" s="367"/>
      <c r="I47" s="367"/>
      <c r="J47" s="367"/>
      <c r="K47" s="367"/>
      <c r="L47" s="367"/>
      <c r="M47" s="308"/>
      <c r="N47" s="367"/>
      <c r="O47" s="367"/>
      <c r="P47" s="367"/>
      <c r="Q47" s="367"/>
      <c r="R47" s="367"/>
      <c r="S47" s="367"/>
      <c r="T47" s="308"/>
      <c r="U47" s="367"/>
      <c r="V47" s="367"/>
      <c r="W47" s="367"/>
      <c r="X47" s="367"/>
      <c r="Y47" s="367"/>
      <c r="Z47" s="367"/>
      <c r="AA47" s="367"/>
      <c r="AB47" s="367"/>
      <c r="AC47" s="367"/>
      <c r="AD47" s="366"/>
      <c r="AE47" s="366"/>
      <c r="AF47" s="367"/>
      <c r="AG47" s="366" t="s">
        <v>119</v>
      </c>
      <c r="AH47" s="367"/>
      <c r="AI47" s="308"/>
      <c r="AJ47" s="367"/>
      <c r="AK47" s="366"/>
      <c r="AL47" s="367"/>
      <c r="AM47" s="367"/>
      <c r="AN47" s="367"/>
      <c r="AO47" s="367"/>
      <c r="AP47" s="367"/>
      <c r="AQ47" s="367"/>
      <c r="AR47" s="367"/>
      <c r="AS47" s="367"/>
      <c r="AT47" s="308"/>
      <c r="AU47" s="367"/>
      <c r="AV47" s="367"/>
      <c r="AW47" s="367"/>
      <c r="AX47" s="367"/>
      <c r="AY47" s="367"/>
      <c r="AZ47" s="367"/>
      <c r="BA47" s="367"/>
      <c r="BB47" s="367"/>
      <c r="BC47" s="367"/>
      <c r="BD47" s="366"/>
      <c r="BE47" s="367"/>
      <c r="BF47" s="366"/>
      <c r="BG47" s="367" t="str">
        <f>Index!BE44</f>
        <v>COMPILER: LIÊN/A-KT-WQ826</v>
      </c>
      <c r="BH47" s="367"/>
      <c r="BI47" s="367"/>
      <c r="BJ47" s="367"/>
      <c r="BK47" s="367"/>
      <c r="BL47" s="367"/>
      <c r="BM47" s="308"/>
      <c r="BN47" s="367"/>
      <c r="BO47" s="151"/>
      <c r="BP47" s="151"/>
      <c r="BQ47" s="259"/>
    </row>
  </sheetData>
  <mergeCells count="12">
    <mergeCell ref="C27:Q35"/>
    <mergeCell ref="S37:AE45"/>
    <mergeCell ref="AI37:AV45"/>
    <mergeCell ref="BA37:BO45"/>
    <mergeCell ref="B1:Q1"/>
    <mergeCell ref="W1:AU3"/>
    <mergeCell ref="BJ2:BM3"/>
    <mergeCell ref="BN2:BP3"/>
    <mergeCell ref="C15:O22"/>
    <mergeCell ref="S15:AE22"/>
    <mergeCell ref="AJ15:AT21"/>
    <mergeCell ref="AY15:BP23"/>
  </mergeCells>
  <phoneticPr fontId="60" type="noConversion"/>
  <printOptions horizontalCentered="1" verticalCentered="1"/>
  <pageMargins left="0.196850393700787" right="0.196850393700787" top="0.59055118110236204" bottom="0.39370078740157499" header="0.196850393700787" footer="0.196850393700787"/>
  <pageSetup paperSize="9" scale="70" orientation="landscape" useFirstPageNumber="1" horizontalDpi="4294967295" verticalDpi="4294967295" r:id="rId1"/>
  <headerFooter>
    <oddHeader>&amp;L&amp;12NIKE-CONVERSE, INC. Confidential&amp;RVer.16.0
PB:1-0</oddHeader>
    <oddFooter>&amp;C&amp;"Arial,??"&amp;A</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40</vt:i4>
      </vt:variant>
      <vt:variant>
        <vt:lpstr>Named Ranges</vt:lpstr>
      </vt:variant>
      <vt:variant>
        <vt:i4>33</vt:i4>
      </vt:variant>
    </vt:vector>
  </HeadingPairs>
  <TitlesOfParts>
    <vt:vector size="73" baseType="lpstr">
      <vt:lpstr>Cover</vt:lpstr>
      <vt:lpstr>Index</vt:lpstr>
      <vt:lpstr>Lamination Process</vt:lpstr>
      <vt:lpstr>Common cutting process</vt:lpstr>
      <vt:lpstr>Upper Cutting Die Schedule</vt:lpstr>
      <vt:lpstr>Perforation Specification</vt:lpstr>
      <vt:lpstr>Upper Logo Specification</vt:lpstr>
      <vt:lpstr>Elastic gore Specification</vt:lpstr>
      <vt:lpstr>Upper Heating Pressing Process</vt:lpstr>
      <vt:lpstr>Upper Heating Pressing Process.</vt:lpstr>
      <vt:lpstr>Skiving Instructions</vt:lpstr>
      <vt:lpstr>Marking Location</vt:lpstr>
      <vt:lpstr>Common stitching process</vt:lpstr>
      <vt:lpstr>Reinforcement Placement </vt:lpstr>
      <vt:lpstr>Second process</vt:lpstr>
      <vt:lpstr>Computer Stitching Schedule</vt:lpstr>
      <vt:lpstr>Stitching Overview Sketch</vt:lpstr>
      <vt:lpstr>Stitching Instruction</vt:lpstr>
      <vt:lpstr>Common Stockfitting process </vt:lpstr>
      <vt:lpstr>Bottom Cutting Die Schedule</vt:lpstr>
      <vt:lpstr>Bottom Logo Specification</vt:lpstr>
      <vt:lpstr>Bottom Parts Process</vt:lpstr>
      <vt:lpstr>Bottom Silk Screen Process</vt:lpstr>
      <vt:lpstr>Outsole Specification</vt:lpstr>
      <vt:lpstr>Outsole Pressing Process</vt:lpstr>
      <vt:lpstr>Rubber Component Specificat</vt:lpstr>
      <vt:lpstr>Common Silk screen process </vt:lpstr>
      <vt:lpstr>Sockliner Specification</vt:lpstr>
      <vt:lpstr>Heel wedge Specification.</vt:lpstr>
      <vt:lpstr>Logo Application  Process</vt:lpstr>
      <vt:lpstr>Sockliner Molding Process </vt:lpstr>
      <vt:lpstr>Sockliner graphic process </vt:lpstr>
      <vt:lpstr>Outside Conveyor Process</vt:lpstr>
      <vt:lpstr>Common assembling process</vt:lpstr>
      <vt:lpstr>Assembly Process</vt:lpstr>
      <vt:lpstr>Pressing Pad Specification</vt:lpstr>
      <vt:lpstr>Production Checklist</vt:lpstr>
      <vt:lpstr>Upper Measurement Spec.</vt:lpstr>
      <vt:lpstr>Key Manufacturing Details</vt:lpstr>
      <vt:lpstr>Packing process</vt:lpstr>
      <vt:lpstr>'Assembly Process'!Print_Area</vt:lpstr>
      <vt:lpstr>'Bottom Cutting Die Schedule'!Print_Area</vt:lpstr>
      <vt:lpstr>'Bottom Parts Process'!Print_Area</vt:lpstr>
      <vt:lpstr>'Bottom Silk Screen Process'!Print_Area</vt:lpstr>
      <vt:lpstr>'Common assembling process'!Print_Area</vt:lpstr>
      <vt:lpstr>'Common stitching process'!Print_Area</vt:lpstr>
      <vt:lpstr>'Computer Stitching Schedule'!Print_Area</vt:lpstr>
      <vt:lpstr>Cover!Print_Area</vt:lpstr>
      <vt:lpstr>'Elastic gore Specification'!Print_Area</vt:lpstr>
      <vt:lpstr>'Heel wedge Specification.'!Print_Area</vt:lpstr>
      <vt:lpstr>Index!Print_Area</vt:lpstr>
      <vt:lpstr>'Lamination Process'!Print_Area</vt:lpstr>
      <vt:lpstr>'Logo Application  Process'!Print_Area</vt:lpstr>
      <vt:lpstr>'Outside Conveyor Process'!Print_Area</vt:lpstr>
      <vt:lpstr>'Outsole Pressing Process'!Print_Area</vt:lpstr>
      <vt:lpstr>'Outsole Specification'!Print_Area</vt:lpstr>
      <vt:lpstr>'Packing process'!Print_Area</vt:lpstr>
      <vt:lpstr>'Perforation Specification'!Print_Area</vt:lpstr>
      <vt:lpstr>'Pressing Pad Specification'!Print_Area</vt:lpstr>
      <vt:lpstr>'Production Checklist'!Print_Area</vt:lpstr>
      <vt:lpstr>'Reinforcement Placement '!Print_Area</vt:lpstr>
      <vt:lpstr>'Rubber Component Specificat'!Print_Area</vt:lpstr>
      <vt:lpstr>'Second process'!Print_Area</vt:lpstr>
      <vt:lpstr>'Skiving Instructions'!Print_Area</vt:lpstr>
      <vt:lpstr>'Sockliner graphic process '!Print_Area</vt:lpstr>
      <vt:lpstr>'Sockliner Molding Process '!Print_Area</vt:lpstr>
      <vt:lpstr>'Sockliner Specification'!Print_Area</vt:lpstr>
      <vt:lpstr>'Stitching Instruction'!Print_Area</vt:lpstr>
      <vt:lpstr>'Upper Cutting Die Schedule'!Print_Area</vt:lpstr>
      <vt:lpstr>'Upper Heating Pressing Process'!Print_Area</vt:lpstr>
      <vt:lpstr>'Upper Heating Pressing Process.'!Print_Area</vt:lpstr>
      <vt:lpstr>'Upper Logo Specification'!Print_Area</vt:lpstr>
      <vt:lpstr>'Upper Measurement Spec.'!Print_Area</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PFC standard - Blank From</dc:title>
  <dc:creator/>
  <dc:description>Version 11.0</dc:description>
  <cp:lastModifiedBy/>
  <cp:lastPrinted>2021-04-14T06:49:38Z</cp:lastPrinted>
  <dcterms:created xsi:type="dcterms:W3CDTF">2000-11-23T01:51:12Z</dcterms:created>
  <dcterms:modified xsi:type="dcterms:W3CDTF">2025-02-19T05:52:02Z</dcterms:modified>
</cp:coreProperties>
</file>